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ayuki.tanaka\Desktop\"/>
    </mc:Choice>
  </mc:AlternateContent>
  <xr:revisionPtr revIDLastSave="0" documentId="13_ncr:1_{D36E6E65-05C8-416F-AF20-109BD9DDFE27}" xr6:coauthVersionLast="44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Role Assignt" sheetId="8" r:id="rId1"/>
    <sheet name="Role Assignt 190302(rev5)" sheetId="6" state="hidden" r:id="rId2"/>
    <sheet name="Role Assignt 190213(rev4)" sheetId="7" state="hidden" r:id="rId3"/>
    <sheet name="Role Assignt 181105(rev3)" sheetId="5" state="hidden" r:id="rId4"/>
    <sheet name="Role Assignt 181103(rev2)" sheetId="4" state="hidden" r:id="rId5"/>
    <sheet name="Role Assignt 181025(rev1)" sheetId="3" state="hidden" r:id="rId6"/>
    <sheet name="Role Assignt as of 0708" sheetId="1" state="hidden" r:id="rId7"/>
  </sheets>
  <definedNames>
    <definedName name="_xlnm._FilterDatabase" localSheetId="0" hidden="1">'Role Assignt'!$A$3:$BA$3</definedName>
    <definedName name="_xlnm._FilterDatabase" localSheetId="5" hidden="1">'Role Assignt 181025(rev1)'!$A$3:$AA$3</definedName>
    <definedName name="_xlnm._FilterDatabase" localSheetId="4" hidden="1">'Role Assignt 181103(rev2)'!$A$3:$AA$3</definedName>
    <definedName name="_xlnm._FilterDatabase" localSheetId="3" hidden="1">'Role Assignt 181105(rev3)'!$A$3:$AA$3</definedName>
    <definedName name="_xlnm._FilterDatabase" localSheetId="2" hidden="1">'Role Assignt 190213(rev4)'!$A$3:$AH$3</definedName>
    <definedName name="_xlnm._FilterDatabase" localSheetId="1" hidden="1">'Role Assignt 190302(rev5)'!$A$3:$AH$3</definedName>
    <definedName name="_xlnm._FilterDatabase" localSheetId="6" hidden="1">'Role Assignt as of 0708'!$A$3:$AA$3</definedName>
    <definedName name="_xlnm.Print_Area" localSheetId="0">'Role Assignt'!$AP$4:$BA$23</definedName>
    <definedName name="_xlnm.Print_Area" localSheetId="5">'Role Assignt 181025(rev1)'!$A$1:$AA$34</definedName>
    <definedName name="_xlnm.Print_Area" localSheetId="4">'Role Assignt 181103(rev2)'!$A$1:$AA$34</definedName>
    <definedName name="_xlnm.Print_Area" localSheetId="3">'Role Assignt 181105(rev3)'!$A$1:$AD$34</definedName>
    <definedName name="_xlnm.Print_Area" localSheetId="2">'Role Assignt 190213(rev4)'!$A$1:$AK$35</definedName>
    <definedName name="_xlnm.Print_Area" localSheetId="1">'Role Assignt 190302(rev5)'!$A$1:$AK$35</definedName>
    <definedName name="_xlnm.Print_Area" localSheetId="6">'Role Assignt as of 0708'!$A$1:$AA$34</definedName>
    <definedName name="_xlnm.Print_Titles" localSheetId="0">'Role Assignt'!$A:$E,'Role Assignt'!$1:$3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24" i="8" l="1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AX35" i="8" l="1"/>
  <c r="AX24" i="8" l="1"/>
  <c r="AY24" i="8"/>
  <c r="AX25" i="8"/>
  <c r="AY25" i="8"/>
  <c r="AX26" i="8"/>
  <c r="AY26" i="8"/>
  <c r="AX27" i="8"/>
  <c r="AY27" i="8"/>
  <c r="AX28" i="8"/>
  <c r="AY28" i="8"/>
  <c r="AX29" i="8"/>
  <c r="AY29" i="8"/>
  <c r="AX30" i="8"/>
  <c r="AY30" i="8"/>
  <c r="AX31" i="8"/>
  <c r="AY31" i="8"/>
  <c r="AX32" i="8"/>
  <c r="AY32" i="8"/>
  <c r="AX33" i="8"/>
  <c r="AY33" i="8"/>
  <c r="AX34" i="8"/>
  <c r="AY34" i="8"/>
  <c r="AY35" i="8"/>
  <c r="AR29" i="8" l="1"/>
  <c r="AR30" i="8"/>
  <c r="AZ35" i="8" l="1"/>
  <c r="AW35" i="8"/>
  <c r="AZ34" i="8"/>
  <c r="AW34" i="8"/>
  <c r="AZ33" i="8"/>
  <c r="AW33" i="8"/>
  <c r="AZ32" i="8"/>
  <c r="AW32" i="8"/>
  <c r="AZ31" i="8"/>
  <c r="AW31" i="8"/>
  <c r="AZ30" i="8"/>
  <c r="AW30" i="8"/>
  <c r="AZ29" i="8"/>
  <c r="AW29" i="8"/>
  <c r="AZ28" i="8"/>
  <c r="AW28" i="8"/>
  <c r="AZ27" i="8"/>
  <c r="AW27" i="8"/>
  <c r="AZ26" i="8"/>
  <c r="AW26" i="8"/>
  <c r="AZ25" i="8"/>
  <c r="AW25" i="8"/>
  <c r="AZ24" i="8"/>
  <c r="AW24" i="8"/>
  <c r="AE24" i="8"/>
  <c r="AF24" i="8"/>
  <c r="AE25" i="8"/>
  <c r="AF25" i="8"/>
  <c r="AE26" i="8"/>
  <c r="AF26" i="8"/>
  <c r="AE27" i="8"/>
  <c r="AF27" i="8"/>
  <c r="AE28" i="8"/>
  <c r="AF28" i="8"/>
  <c r="AE29" i="8"/>
  <c r="AF29" i="8"/>
  <c r="AE30" i="8"/>
  <c r="AF30" i="8"/>
  <c r="AE31" i="8"/>
  <c r="AF31" i="8"/>
  <c r="AE32" i="8"/>
  <c r="AF32" i="8"/>
  <c r="AE33" i="8"/>
  <c r="AF33" i="8"/>
  <c r="AE34" i="8"/>
  <c r="AF34" i="8"/>
  <c r="AE35" i="8"/>
  <c r="AF35" i="8"/>
  <c r="AN24" i="8" l="1"/>
  <c r="AO24" i="8"/>
  <c r="AP24" i="8"/>
  <c r="AQ24" i="8"/>
  <c r="AR24" i="8"/>
  <c r="AS24" i="8"/>
  <c r="AT24" i="8"/>
  <c r="AU24" i="8"/>
  <c r="AV24" i="8"/>
  <c r="BA24" i="8"/>
  <c r="AN25" i="8"/>
  <c r="AO25" i="8"/>
  <c r="AP25" i="8"/>
  <c r="AQ25" i="8"/>
  <c r="AR25" i="8"/>
  <c r="AS25" i="8"/>
  <c r="AT25" i="8"/>
  <c r="AU25" i="8"/>
  <c r="AV25" i="8"/>
  <c r="BA25" i="8"/>
  <c r="AN26" i="8"/>
  <c r="AO26" i="8"/>
  <c r="AP26" i="8"/>
  <c r="AQ26" i="8"/>
  <c r="AR26" i="8"/>
  <c r="AS26" i="8"/>
  <c r="AT26" i="8"/>
  <c r="AU26" i="8"/>
  <c r="AV26" i="8"/>
  <c r="BA26" i="8"/>
  <c r="AN27" i="8"/>
  <c r="AO27" i="8"/>
  <c r="AP27" i="8"/>
  <c r="AQ27" i="8"/>
  <c r="AR27" i="8"/>
  <c r="AS27" i="8"/>
  <c r="AT27" i="8"/>
  <c r="AU27" i="8"/>
  <c r="AV27" i="8"/>
  <c r="BA27" i="8"/>
  <c r="AN28" i="8"/>
  <c r="AO28" i="8"/>
  <c r="AP28" i="8"/>
  <c r="AQ28" i="8"/>
  <c r="AR28" i="8"/>
  <c r="AS28" i="8"/>
  <c r="AT28" i="8"/>
  <c r="AU28" i="8"/>
  <c r="AV28" i="8"/>
  <c r="BA28" i="8"/>
  <c r="AN29" i="8"/>
  <c r="AO29" i="8"/>
  <c r="AP29" i="8"/>
  <c r="AQ29" i="8"/>
  <c r="AS29" i="8"/>
  <c r="AT29" i="8"/>
  <c r="AU29" i="8"/>
  <c r="AV29" i="8"/>
  <c r="BA29" i="8"/>
  <c r="AN30" i="8"/>
  <c r="AO30" i="8"/>
  <c r="AP30" i="8"/>
  <c r="AQ30" i="8"/>
  <c r="AS30" i="8"/>
  <c r="AT30" i="8"/>
  <c r="AU30" i="8"/>
  <c r="AV30" i="8"/>
  <c r="BA30" i="8"/>
  <c r="AN31" i="8"/>
  <c r="AO31" i="8"/>
  <c r="AP31" i="8"/>
  <c r="AQ31" i="8"/>
  <c r="AR31" i="8"/>
  <c r="AS31" i="8"/>
  <c r="AT31" i="8"/>
  <c r="AU31" i="8"/>
  <c r="AV31" i="8"/>
  <c r="BA31" i="8"/>
  <c r="AN32" i="8"/>
  <c r="AO32" i="8"/>
  <c r="AP32" i="8"/>
  <c r="AQ32" i="8"/>
  <c r="AR32" i="8"/>
  <c r="AS32" i="8"/>
  <c r="AT32" i="8"/>
  <c r="AU32" i="8"/>
  <c r="AV32" i="8"/>
  <c r="BA32" i="8"/>
  <c r="AN33" i="8"/>
  <c r="AO33" i="8"/>
  <c r="AP33" i="8"/>
  <c r="AQ33" i="8"/>
  <c r="AR33" i="8"/>
  <c r="AS33" i="8"/>
  <c r="AT33" i="8"/>
  <c r="AU33" i="8"/>
  <c r="AV33" i="8"/>
  <c r="BA33" i="8"/>
  <c r="AN34" i="8"/>
  <c r="AO34" i="8"/>
  <c r="AP34" i="8"/>
  <c r="AQ34" i="8"/>
  <c r="AR34" i="8"/>
  <c r="AS34" i="8"/>
  <c r="AT34" i="8"/>
  <c r="AU34" i="8"/>
  <c r="AV34" i="8"/>
  <c r="BA34" i="8"/>
  <c r="AN35" i="8"/>
  <c r="AO35" i="8"/>
  <c r="AP35" i="8"/>
  <c r="AQ35" i="8"/>
  <c r="AR35" i="8"/>
  <c r="AS35" i="8"/>
  <c r="AT35" i="8"/>
  <c r="AU35" i="8"/>
  <c r="AV35" i="8"/>
  <c r="BA35" i="8"/>
  <c r="AA24" i="8" l="1"/>
  <c r="AA25" i="8"/>
  <c r="AA26" i="8"/>
  <c r="AA27" i="8"/>
  <c r="AA28" i="8"/>
  <c r="AA29" i="8"/>
  <c r="AA30" i="8"/>
  <c r="AA31" i="8"/>
  <c r="AA32" i="8"/>
  <c r="AA33" i="8"/>
  <c r="AA34" i="8"/>
  <c r="AA35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J27" i="8" l="1"/>
  <c r="AI24" i="8"/>
  <c r="AJ24" i="8"/>
  <c r="AK24" i="8"/>
  <c r="AL24" i="8"/>
  <c r="AM24" i="8"/>
  <c r="AI25" i="8"/>
  <c r="AJ25" i="8"/>
  <c r="AK25" i="8"/>
  <c r="AL25" i="8"/>
  <c r="AM25" i="8"/>
  <c r="AI26" i="8"/>
  <c r="AJ26" i="8"/>
  <c r="AK26" i="8"/>
  <c r="AL26" i="8"/>
  <c r="AM26" i="8"/>
  <c r="AI27" i="8"/>
  <c r="AK27" i="8"/>
  <c r="AL27" i="8"/>
  <c r="AM27" i="8"/>
  <c r="AI28" i="8"/>
  <c r="AJ28" i="8"/>
  <c r="AK28" i="8"/>
  <c r="AL28" i="8"/>
  <c r="AM28" i="8"/>
  <c r="AI29" i="8"/>
  <c r="AJ29" i="8"/>
  <c r="AK29" i="8"/>
  <c r="AL29" i="8"/>
  <c r="AM29" i="8"/>
  <c r="AI30" i="8"/>
  <c r="AJ30" i="8"/>
  <c r="AK30" i="8"/>
  <c r="AL30" i="8"/>
  <c r="AM30" i="8"/>
  <c r="AI31" i="8"/>
  <c r="AJ31" i="8"/>
  <c r="AK31" i="8"/>
  <c r="AL31" i="8"/>
  <c r="AM31" i="8"/>
  <c r="AI32" i="8"/>
  <c r="AJ32" i="8"/>
  <c r="AK32" i="8"/>
  <c r="AL32" i="8"/>
  <c r="AM32" i="8"/>
  <c r="AI33" i="8"/>
  <c r="AJ33" i="8"/>
  <c r="AK33" i="8"/>
  <c r="AL33" i="8"/>
  <c r="AM33" i="8"/>
  <c r="AI34" i="8"/>
  <c r="AJ34" i="8"/>
  <c r="AK34" i="8"/>
  <c r="AL34" i="8"/>
  <c r="AM34" i="8"/>
  <c r="AI35" i="8"/>
  <c r="AJ35" i="8"/>
  <c r="AK35" i="8"/>
  <c r="AL35" i="8"/>
  <c r="AM35" i="8"/>
  <c r="AG24" i="8"/>
  <c r="AH24" i="8"/>
  <c r="AG25" i="8"/>
  <c r="AH25" i="8"/>
  <c r="AG26" i="8"/>
  <c r="AH26" i="8"/>
  <c r="AG27" i="8"/>
  <c r="AH27" i="8"/>
  <c r="AG28" i="8"/>
  <c r="AH28" i="8"/>
  <c r="AG29" i="8"/>
  <c r="AH29" i="8"/>
  <c r="AG30" i="8"/>
  <c r="AH30" i="8"/>
  <c r="AG31" i="8"/>
  <c r="AH31" i="8"/>
  <c r="AG32" i="8"/>
  <c r="AH32" i="8"/>
  <c r="AG33" i="8"/>
  <c r="AH33" i="8"/>
  <c r="AG34" i="8"/>
  <c r="AH34" i="8"/>
  <c r="AG35" i="8"/>
  <c r="AH35" i="8"/>
  <c r="AD35" i="8" l="1"/>
  <c r="AC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AD34" i="8"/>
  <c r="AC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AD33" i="8"/>
  <c r="AC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AD32" i="8"/>
  <c r="AC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AD31" i="8"/>
  <c r="AC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AD30" i="8"/>
  <c r="AC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AD29" i="8"/>
  <c r="AC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AD28" i="8"/>
  <c r="AC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AD27" i="8"/>
  <c r="AC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AD26" i="8"/>
  <c r="AC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AD25" i="8"/>
  <c r="AC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AD24" i="8"/>
  <c r="AC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AG33" i="7" l="1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AG22" i="6" l="1"/>
  <c r="AG23" i="6"/>
  <c r="AG24" i="6"/>
  <c r="AG25" i="6"/>
  <c r="AG26" i="6"/>
  <c r="AG27" i="6"/>
  <c r="AG28" i="6"/>
  <c r="AG29" i="6"/>
  <c r="AG30" i="6"/>
  <c r="AG31" i="6"/>
  <c r="AG32" i="6"/>
  <c r="AG33" i="6"/>
  <c r="AD26" i="6"/>
  <c r="AB22" i="6"/>
  <c r="AC22" i="6"/>
  <c r="AD22" i="6"/>
  <c r="AE22" i="6"/>
  <c r="AF22" i="6"/>
  <c r="AB23" i="6"/>
  <c r="AC23" i="6"/>
  <c r="AD23" i="6"/>
  <c r="AE23" i="6"/>
  <c r="AF23" i="6"/>
  <c r="AB24" i="6"/>
  <c r="AC24" i="6"/>
  <c r="AD24" i="6"/>
  <c r="AE24" i="6"/>
  <c r="AF24" i="6"/>
  <c r="AB25" i="6"/>
  <c r="AC25" i="6"/>
  <c r="AD25" i="6"/>
  <c r="AE25" i="6"/>
  <c r="AF25" i="6"/>
  <c r="AB26" i="6"/>
  <c r="AC26" i="6"/>
  <c r="AE26" i="6"/>
  <c r="AF26" i="6"/>
  <c r="AB27" i="6"/>
  <c r="AC27" i="6"/>
  <c r="AD27" i="6"/>
  <c r="AE27" i="6"/>
  <c r="AF27" i="6"/>
  <c r="AB28" i="6"/>
  <c r="AC28" i="6"/>
  <c r="AD28" i="6"/>
  <c r="AE28" i="6"/>
  <c r="AF28" i="6"/>
  <c r="AB29" i="6"/>
  <c r="AC29" i="6"/>
  <c r="AD29" i="6"/>
  <c r="AE29" i="6"/>
  <c r="AF29" i="6"/>
  <c r="AB30" i="6"/>
  <c r="AC30" i="6"/>
  <c r="AD30" i="6"/>
  <c r="AE30" i="6"/>
  <c r="AF30" i="6"/>
  <c r="AB31" i="6"/>
  <c r="AC31" i="6"/>
  <c r="AD31" i="6"/>
  <c r="AE31" i="6"/>
  <c r="AF31" i="6"/>
  <c r="AB32" i="6"/>
  <c r="AC32" i="6"/>
  <c r="AD32" i="6"/>
  <c r="AE32" i="6"/>
  <c r="AF32" i="6"/>
  <c r="AB33" i="6"/>
  <c r="AC33" i="6"/>
  <c r="AD33" i="6"/>
  <c r="AE33" i="6"/>
  <c r="AF33" i="6"/>
  <c r="Z24" i="6" l="1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AA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Z32" i="5" l="1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Z32" i="4" l="1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Z32" i="3" l="1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</calcChain>
</file>

<file path=xl/sharedStrings.xml><?xml version="1.0" encoding="utf-8"?>
<sst xmlns="http://schemas.openxmlformats.org/spreadsheetml/2006/main" count="4122" uniqueCount="434">
  <si>
    <t>Customer ID</t>
  </si>
  <si>
    <t>Name</t>
  </si>
  <si>
    <t>Fumiko Sasaki, CC, CL</t>
  </si>
  <si>
    <t>belleblue01@gmail.com</t>
  </si>
  <si>
    <t>090-6137-8769</t>
  </si>
  <si>
    <t>Hiroshi Chiba, CC</t>
  </si>
  <si>
    <t>047-490-1443</t>
  </si>
  <si>
    <t>Junko Hikosaka, ACB</t>
  </si>
  <si>
    <t>jun-hiko@ch.em-net.ne.jp</t>
  </si>
  <si>
    <t>President</t>
  </si>
  <si>
    <t>Kazue Nishioka, CC</t>
  </si>
  <si>
    <t>kazuenishioka@nifty.com</t>
  </si>
  <si>
    <t>Makiko Murata</t>
  </si>
  <si>
    <t>makkierata@yahoo.co.jp</t>
  </si>
  <si>
    <t>090-6319-3629</t>
  </si>
  <si>
    <t>Mami Horiuchi</t>
  </si>
  <si>
    <t>044-811-5788</t>
  </si>
  <si>
    <t>090-6197-4915</t>
  </si>
  <si>
    <t>Secretary</t>
  </si>
  <si>
    <t>Masaji Takamiya, ACG, ALB</t>
  </si>
  <si>
    <t>ebiyu@fa2.so-net.ne.jp</t>
  </si>
  <si>
    <t>047-476-8707</t>
  </si>
  <si>
    <t>090-8816-5364</t>
  </si>
  <si>
    <t>Masako Kuroda, ACG, CL</t>
  </si>
  <si>
    <t>k-maasa@mx4.ttcn.ne.jp</t>
  </si>
  <si>
    <t>043-271-0822</t>
  </si>
  <si>
    <t>Masayuki Tanaka, CC, CL</t>
  </si>
  <si>
    <t>masayuki.tanaka.0412@gmail.com</t>
  </si>
  <si>
    <t>090-9389-9193</t>
  </si>
  <si>
    <t>Minako Oka, CC</t>
  </si>
  <si>
    <t>Treasurer</t>
  </si>
  <si>
    <t>Nobuko Tanaka, ACB</t>
  </si>
  <si>
    <t>boobooyama_amish@jcom.zaq.ne.jp</t>
  </si>
  <si>
    <t>047-477-3009</t>
  </si>
  <si>
    <t>Ryoji Tajima</t>
  </si>
  <si>
    <t>Shoko Takimoto, DTM</t>
  </si>
  <si>
    <t>takki@mbk.ocn.ne.jp</t>
  </si>
  <si>
    <t>047-388-1837</t>
  </si>
  <si>
    <t>090-1665-6900</t>
  </si>
  <si>
    <t>Takaharu Mizuno</t>
  </si>
  <si>
    <t>tamizuno@eagle.ocn.ne.jp</t>
  </si>
  <si>
    <t>047-469-6658</t>
  </si>
  <si>
    <t>090-7199-3648</t>
  </si>
  <si>
    <t>Terukuni Takayama, DTM</t>
  </si>
  <si>
    <t>takasan101@nifty.com</t>
  </si>
  <si>
    <t>047-477-2754</t>
  </si>
  <si>
    <t>Tsutomu NAKAGAMI</t>
  </si>
  <si>
    <t>T.Nakagami@shinejapan.com</t>
  </si>
  <si>
    <t>Yokichi Watanabe, ACB</t>
  </si>
  <si>
    <t>ymwatanabe@tbz.t-com.ne.jp</t>
  </si>
  <si>
    <t>047-460-9502</t>
  </si>
  <si>
    <t>YOSHIYUKI HIJIKATA</t>
  </si>
  <si>
    <t>yoshiyuki.hijikata@i.softbank.jp</t>
  </si>
  <si>
    <t>mamikato@tkc.att.ne.jp / mam-horiuchi@ezweb.ne.jp</t>
    <phoneticPr fontId="18"/>
  </si>
  <si>
    <t>Pathways</t>
    <phoneticPr fontId="18"/>
  </si>
  <si>
    <t>Enrolled</t>
    <phoneticPr fontId="18"/>
  </si>
  <si>
    <t>Not yet</t>
    <phoneticPr fontId="18"/>
  </si>
  <si>
    <t>Position</t>
    <phoneticPr fontId="18"/>
  </si>
  <si>
    <t>VPM</t>
    <phoneticPr fontId="18"/>
  </si>
  <si>
    <t>VPPR</t>
    <phoneticPr fontId="18"/>
  </si>
  <si>
    <t>VPE</t>
    <phoneticPr fontId="18"/>
  </si>
  <si>
    <t>SAA</t>
    <phoneticPr fontId="18"/>
  </si>
  <si>
    <t>043-271-0822</t>
    <phoneticPr fontId="18"/>
  </si>
  <si>
    <t>ryo3228@gmail.com</t>
    <phoneticPr fontId="18"/>
  </si>
  <si>
    <t>090-2090-3228</t>
    <phoneticPr fontId="18"/>
  </si>
  <si>
    <t>WE</t>
  </si>
  <si>
    <t>WE</t>
    <phoneticPr fontId="18"/>
  </si>
  <si>
    <t>PS</t>
  </si>
  <si>
    <t>IE1</t>
  </si>
  <si>
    <t>T</t>
  </si>
  <si>
    <t>IE3</t>
  </si>
  <si>
    <t>TE</t>
  </si>
  <si>
    <t>TE</t>
    <phoneticPr fontId="18"/>
  </si>
  <si>
    <t>TD</t>
  </si>
  <si>
    <t>VC</t>
  </si>
  <si>
    <t>IE2</t>
  </si>
  <si>
    <t>Yuriko WATANABE</t>
    <phoneticPr fontId="18"/>
  </si>
  <si>
    <t>PS1</t>
  </si>
  <si>
    <t>JM</t>
  </si>
  <si>
    <t xml:space="preserve"> </t>
  </si>
  <si>
    <t>AU</t>
  </si>
  <si>
    <t>PS2</t>
  </si>
  <si>
    <t>GR</t>
  </si>
  <si>
    <t>TP</t>
  </si>
  <si>
    <t>PS3</t>
  </si>
  <si>
    <t>GE</t>
  </si>
  <si>
    <t>Sep-(1)</t>
    <phoneticPr fontId="18"/>
  </si>
  <si>
    <t>Sep-(2)</t>
    <phoneticPr fontId="18"/>
  </si>
  <si>
    <t>Oct-(1)</t>
    <phoneticPr fontId="18"/>
  </si>
  <si>
    <t>Oct-(2)</t>
    <phoneticPr fontId="18"/>
  </si>
  <si>
    <t>Contact (Home)</t>
    <phoneticPr fontId="18"/>
  </si>
  <si>
    <t>Contact (Mobile)</t>
    <phoneticPr fontId="18"/>
  </si>
  <si>
    <t>080-5676-8098</t>
    <phoneticPr fontId="18"/>
  </si>
  <si>
    <t>東部公民館</t>
  </si>
  <si>
    <t>東部公民館</t>
    <rPh sb="0" eb="2">
      <t>トウブ</t>
    </rPh>
    <rPh sb="2" eb="5">
      <t>コウミンカン</t>
    </rPh>
    <phoneticPr fontId="18"/>
  </si>
  <si>
    <t>TP</t>
    <phoneticPr fontId="18"/>
  </si>
  <si>
    <t>PS3</t>
    <phoneticPr fontId="18"/>
  </si>
  <si>
    <t>Other</t>
    <phoneticPr fontId="18"/>
  </si>
  <si>
    <t>Date</t>
    <phoneticPr fontId="18"/>
  </si>
  <si>
    <t>Venue</t>
    <phoneticPr fontId="18"/>
  </si>
  <si>
    <t>My mentor</t>
    <phoneticPr fontId="18"/>
  </si>
  <si>
    <t>Yo. Watanabe</t>
    <phoneticPr fontId="18"/>
  </si>
  <si>
    <t>-</t>
    <phoneticPr fontId="18"/>
  </si>
  <si>
    <t>Nov-(1)</t>
    <phoneticPr fontId="18"/>
  </si>
  <si>
    <t>Nov-(2)</t>
    <phoneticPr fontId="18"/>
  </si>
  <si>
    <t>Dec-(1)</t>
    <phoneticPr fontId="18"/>
  </si>
  <si>
    <t>Dec-(2)</t>
    <phoneticPr fontId="18"/>
  </si>
  <si>
    <t>就任式
AD visit</t>
    <rPh sb="0" eb="2">
      <t>シュウニン</t>
    </rPh>
    <rPh sb="2" eb="3">
      <t>シキ</t>
    </rPh>
    <phoneticPr fontId="18"/>
  </si>
  <si>
    <t>Jan-(1)</t>
    <phoneticPr fontId="18"/>
  </si>
  <si>
    <t>Jan-(2)</t>
    <phoneticPr fontId="18"/>
  </si>
  <si>
    <t>会費集金</t>
    <rPh sb="0" eb="2">
      <t>カイヒ</t>
    </rPh>
    <rPh sb="2" eb="4">
      <t>シュウキン</t>
    </rPh>
    <phoneticPr fontId="18"/>
  </si>
  <si>
    <t>Email</t>
    <phoneticPr fontId="18"/>
  </si>
  <si>
    <t>役員研修</t>
    <rPh sb="0" eb="2">
      <t>ヤクイン</t>
    </rPh>
    <rPh sb="2" eb="4">
      <t>ケンシュウ</t>
    </rPh>
    <phoneticPr fontId="18"/>
  </si>
  <si>
    <t>Feb-(2)</t>
    <phoneticPr fontId="18"/>
  </si>
  <si>
    <t>Feb-(1)</t>
    <phoneticPr fontId="18"/>
  </si>
  <si>
    <t xml:space="preserve">
In-house?</t>
    <phoneticPr fontId="18"/>
  </si>
  <si>
    <t>会費集金
In-house?</t>
    <rPh sb="0" eb="2">
      <t>カイヒ</t>
    </rPh>
    <rPh sb="2" eb="4">
      <t>シュウキン</t>
    </rPh>
    <phoneticPr fontId="18"/>
  </si>
  <si>
    <t>Path</t>
    <phoneticPr fontId="18"/>
  </si>
  <si>
    <t>PM</t>
    <phoneticPr fontId="18"/>
  </si>
  <si>
    <t>IP</t>
    <phoneticPr fontId="18"/>
  </si>
  <si>
    <t>N/A</t>
    <phoneticPr fontId="18"/>
  </si>
  <si>
    <t>?</t>
    <phoneticPr fontId="18"/>
  </si>
  <si>
    <t>-</t>
    <phoneticPr fontId="18"/>
  </si>
  <si>
    <t>compl'ed until</t>
    <phoneticPr fontId="18"/>
  </si>
  <si>
    <t>CC6</t>
    <phoneticPr fontId="18"/>
  </si>
  <si>
    <t>DL: Dynamic Leadership</t>
    <phoneticPr fontId="18"/>
  </si>
  <si>
    <t>IP: Innovative Planning</t>
    <phoneticPr fontId="18"/>
  </si>
  <si>
    <t>MS: Motivational Strategies</t>
    <phoneticPr fontId="18"/>
  </si>
  <si>
    <t>PM: Presentation Mastery</t>
    <phoneticPr fontId="18"/>
  </si>
  <si>
    <t>TC: Team Collaboration</t>
    <phoneticPr fontId="18"/>
  </si>
  <si>
    <t>EC: Effective Coaching</t>
    <phoneticPr fontId="18"/>
  </si>
  <si>
    <t>LD: Leadership Development</t>
    <phoneticPr fontId="18"/>
  </si>
  <si>
    <t>PI: Persuasive Influence</t>
    <phoneticPr fontId="18"/>
  </si>
  <si>
    <t>SR: Strategic Relationships</t>
    <phoneticPr fontId="18"/>
  </si>
  <si>
    <t>VC: Visionary Communication</t>
    <phoneticPr fontId="18"/>
  </si>
  <si>
    <t>TD: Toastmasters of the Day</t>
    <phoneticPr fontId="18"/>
  </si>
  <si>
    <t>TE: Thought of the evening</t>
    <phoneticPr fontId="18"/>
  </si>
  <si>
    <t>WE: Word of the evening</t>
    <phoneticPr fontId="18"/>
  </si>
  <si>
    <t>TP: Table Topic Master</t>
    <phoneticPr fontId="18"/>
  </si>
  <si>
    <t>GR: Grammarian</t>
    <phoneticPr fontId="18"/>
  </si>
  <si>
    <t>T: Timer</t>
    <phoneticPr fontId="18"/>
  </si>
  <si>
    <t>AU: Ah/Um Counter</t>
    <phoneticPr fontId="18"/>
  </si>
  <si>
    <t>VC: Vote Counter</t>
    <phoneticPr fontId="18"/>
  </si>
  <si>
    <t>PS: Prepared Speech Speaker</t>
    <phoneticPr fontId="18"/>
  </si>
  <si>
    <t>GE: General Evaluator</t>
    <phoneticPr fontId="18"/>
  </si>
  <si>
    <t>IE: Individual Evaluator</t>
    <phoneticPr fontId="18"/>
  </si>
  <si>
    <t>CC/AC</t>
    <phoneticPr fontId="18"/>
  </si>
  <si>
    <t>PS</t>
    <phoneticPr fontId="18"/>
  </si>
  <si>
    <t>PS</t>
    <phoneticPr fontId="18"/>
  </si>
  <si>
    <t>IE</t>
    <phoneticPr fontId="18"/>
  </si>
  <si>
    <t>iE</t>
    <phoneticPr fontId="18"/>
  </si>
  <si>
    <t>GE</t>
    <phoneticPr fontId="18"/>
  </si>
  <si>
    <t>TD</t>
    <phoneticPr fontId="18"/>
  </si>
  <si>
    <t>TE</t>
    <phoneticPr fontId="18"/>
  </si>
  <si>
    <t>AU</t>
    <phoneticPr fontId="18"/>
  </si>
  <si>
    <t>GR</t>
    <phoneticPr fontId="18"/>
  </si>
  <si>
    <t>JM: Joke Master</t>
    <phoneticPr fontId="18"/>
  </si>
  <si>
    <t>T</t>
    <phoneticPr fontId="18"/>
  </si>
  <si>
    <t>TP</t>
    <phoneticPr fontId="18"/>
  </si>
  <si>
    <t>JM</t>
    <phoneticPr fontId="18"/>
  </si>
  <si>
    <t>WE</t>
    <phoneticPr fontId="18"/>
  </si>
  <si>
    <t>VC</t>
    <phoneticPr fontId="18"/>
  </si>
  <si>
    <t>IE</t>
    <phoneticPr fontId="18"/>
  </si>
  <si>
    <r>
      <rPr>
        <strike/>
        <sz val="11"/>
        <color rgb="FFFF0000"/>
        <rFont val="游ゴシック"/>
        <family val="3"/>
        <charset val="128"/>
        <scheme val="minor"/>
      </rPr>
      <t>GR</t>
    </r>
    <r>
      <rPr>
        <sz val="11"/>
        <color rgb="FFFF0000"/>
        <rFont val="游ゴシック"/>
        <family val="3"/>
        <charset val="128"/>
        <scheme val="minor"/>
      </rPr>
      <t xml:space="preserve"> T</t>
    </r>
    <phoneticPr fontId="18"/>
  </si>
  <si>
    <r>
      <rPr>
        <strike/>
        <sz val="11"/>
        <color rgb="FFFF0000"/>
        <rFont val="游ゴシック"/>
        <family val="3"/>
        <charset val="128"/>
        <scheme val="minor"/>
      </rPr>
      <t>T</t>
    </r>
    <r>
      <rPr>
        <sz val="11"/>
        <color rgb="FFFF0000"/>
        <rFont val="游ゴシック"/>
        <family val="3"/>
        <charset val="128"/>
        <scheme val="minor"/>
      </rPr>
      <t xml:space="preserve"> GR</t>
    </r>
    <phoneticPr fontId="18"/>
  </si>
  <si>
    <t>AU/TP</t>
    <phoneticPr fontId="18"/>
  </si>
  <si>
    <t>IE3</t>
    <phoneticPr fontId="18"/>
  </si>
  <si>
    <t>GR/AU</t>
    <phoneticPr fontId="18"/>
  </si>
  <si>
    <t>PS2</t>
    <phoneticPr fontId="18"/>
  </si>
  <si>
    <t>PS1</t>
    <phoneticPr fontId="18"/>
  </si>
  <si>
    <t>IE3/WE</t>
    <phoneticPr fontId="18"/>
  </si>
  <si>
    <t>IE2/T</t>
    <phoneticPr fontId="18"/>
  </si>
  <si>
    <t>TE/GR/AU</t>
    <phoneticPr fontId="18"/>
  </si>
  <si>
    <t>IE1</t>
    <phoneticPr fontId="18"/>
  </si>
  <si>
    <t>JM/IE</t>
    <phoneticPr fontId="18"/>
  </si>
  <si>
    <t>WE/GE</t>
    <phoneticPr fontId="18"/>
  </si>
  <si>
    <t xml:space="preserve">047-438-8240 </t>
    <phoneticPr fontId="18"/>
  </si>
  <si>
    <t xml:space="preserve">090-8331-0743 </t>
    <phoneticPr fontId="18"/>
  </si>
  <si>
    <t>043-273-8535</t>
    <phoneticPr fontId="18"/>
  </si>
  <si>
    <t>080-7014-4177</t>
    <phoneticPr fontId="18"/>
  </si>
  <si>
    <t>pinemat@apricot.ocn.ne.jp / seikomtsmt00@gmail.com</t>
    <phoneticPr fontId="18"/>
  </si>
  <si>
    <t>047-447-4367</t>
    <phoneticPr fontId="18"/>
  </si>
  <si>
    <t>090-7231-8512</t>
    <phoneticPr fontId="18"/>
  </si>
  <si>
    <t>Name</t>
    <phoneticPr fontId="18"/>
  </si>
  <si>
    <t>Email</t>
    <phoneticPr fontId="18"/>
  </si>
  <si>
    <t>Contact (Home)</t>
    <phoneticPr fontId="18"/>
  </si>
  <si>
    <t>Contact (Mobile)</t>
    <phoneticPr fontId="18"/>
  </si>
  <si>
    <t>役員研修
(1/6）</t>
    <rPh sb="0" eb="2">
      <t>ヤクイン</t>
    </rPh>
    <rPh sb="2" eb="4">
      <t>ケンシュウ</t>
    </rPh>
    <phoneticPr fontId="18"/>
  </si>
  <si>
    <t xml:space="preserve">会費集金
</t>
    <rPh sb="0" eb="2">
      <t>カイヒ</t>
    </rPh>
    <rPh sb="2" eb="4">
      <t>シュウキン</t>
    </rPh>
    <phoneticPr fontId="18"/>
  </si>
  <si>
    <t>DivDコンテスト？</t>
    <phoneticPr fontId="18"/>
  </si>
  <si>
    <t>滝本</t>
    <rPh sb="0" eb="2">
      <t>タキモト</t>
    </rPh>
    <phoneticPr fontId="18"/>
  </si>
  <si>
    <t>TD/IE</t>
    <phoneticPr fontId="18"/>
  </si>
  <si>
    <t>VC/TM</t>
    <phoneticPr fontId="18"/>
  </si>
  <si>
    <t>IE</t>
    <phoneticPr fontId="18"/>
  </si>
  <si>
    <t>TD</t>
    <phoneticPr fontId="18"/>
  </si>
  <si>
    <t>GE</t>
    <phoneticPr fontId="18"/>
  </si>
  <si>
    <t>高山</t>
    <rPh sb="0" eb="2">
      <t>タカヤマ</t>
    </rPh>
    <phoneticPr fontId="18"/>
  </si>
  <si>
    <t>WE</t>
    <phoneticPr fontId="18"/>
  </si>
  <si>
    <t>松本</t>
    <rPh sb="0" eb="2">
      <t>マツモト</t>
    </rPh>
    <phoneticPr fontId="18"/>
  </si>
  <si>
    <t>TP</t>
    <phoneticPr fontId="18"/>
  </si>
  <si>
    <t>黒田</t>
    <rPh sb="0" eb="2">
      <t>クロダ</t>
    </rPh>
    <phoneticPr fontId="18"/>
  </si>
  <si>
    <t>JM</t>
    <phoneticPr fontId="18"/>
  </si>
  <si>
    <t>高宮</t>
    <rPh sb="0" eb="2">
      <t>タカミヤ</t>
    </rPh>
    <phoneticPr fontId="18"/>
  </si>
  <si>
    <t>西岡</t>
    <rPh sb="0" eb="2">
      <t>ニシオカ</t>
    </rPh>
    <phoneticPr fontId="18"/>
  </si>
  <si>
    <t>千葉</t>
    <rPh sb="0" eb="2">
      <t>チバ</t>
    </rPh>
    <phoneticPr fontId="18"/>
  </si>
  <si>
    <t>TE</t>
    <phoneticPr fontId="18"/>
  </si>
  <si>
    <t>田中信子</t>
    <rPh sb="0" eb="2">
      <t>タナカ</t>
    </rPh>
    <rPh sb="2" eb="4">
      <t>ノブコ</t>
    </rPh>
    <phoneticPr fontId="18"/>
  </si>
  <si>
    <t>IE/JM</t>
    <phoneticPr fontId="18"/>
  </si>
  <si>
    <t>渡邉要吉</t>
    <rPh sb="0" eb="2">
      <t>ワタナベ</t>
    </rPh>
    <rPh sb="2" eb="4">
      <t>ヨウキチ</t>
    </rPh>
    <phoneticPr fontId="18"/>
  </si>
  <si>
    <t>佐々木</t>
    <rPh sb="0" eb="3">
      <t>ササキ</t>
    </rPh>
    <phoneticPr fontId="18"/>
  </si>
  <si>
    <t>渡邉百合子</t>
    <rPh sb="0" eb="2">
      <t>ワタナベ</t>
    </rPh>
    <rPh sb="2" eb="5">
      <t>ユリコ</t>
    </rPh>
    <phoneticPr fontId="18"/>
  </si>
  <si>
    <t>田嶋</t>
    <rPh sb="0" eb="2">
      <t>タジマ</t>
    </rPh>
    <phoneticPr fontId="18"/>
  </si>
  <si>
    <t>IE/WE/TM</t>
    <phoneticPr fontId="18"/>
  </si>
  <si>
    <t>田中真幸</t>
    <rPh sb="0" eb="2">
      <t>タナカ</t>
    </rPh>
    <rPh sb="2" eb="3">
      <t>マコト</t>
    </rPh>
    <rPh sb="3" eb="4">
      <t>サチ</t>
    </rPh>
    <phoneticPr fontId="18"/>
  </si>
  <si>
    <t>堀内</t>
    <rPh sb="0" eb="2">
      <t>ホリウチ</t>
    </rPh>
    <phoneticPr fontId="18"/>
  </si>
  <si>
    <t>仲上</t>
    <rPh sb="0" eb="2">
      <t>ナカガミ</t>
    </rPh>
    <phoneticPr fontId="18"/>
  </si>
  <si>
    <t>水野</t>
    <rPh sb="0" eb="2">
      <t>ミズノ</t>
    </rPh>
    <phoneticPr fontId="18"/>
  </si>
  <si>
    <t>高井</t>
    <rPh sb="0" eb="2">
      <t>タカイ</t>
    </rPh>
    <phoneticPr fontId="18"/>
  </si>
  <si>
    <t>TE -&gt;&gt;</t>
    <phoneticPr fontId="18"/>
  </si>
  <si>
    <t>&lt;&lt;- TE</t>
    <phoneticPr fontId="18"/>
  </si>
  <si>
    <t>WE -&gt;&gt;</t>
    <phoneticPr fontId="18"/>
  </si>
  <si>
    <t>&lt;&lt;- WE</t>
    <phoneticPr fontId="18"/>
  </si>
  <si>
    <t>TD -&gt;&gt;</t>
    <phoneticPr fontId="18"/>
  </si>
  <si>
    <t>&lt;&lt;- TD</t>
    <phoneticPr fontId="18"/>
  </si>
  <si>
    <t>JM -&gt;&gt;</t>
    <phoneticPr fontId="18"/>
  </si>
  <si>
    <t>&lt;&lt;- JM</t>
    <phoneticPr fontId="18"/>
  </si>
  <si>
    <t>TP -&gt;&gt;</t>
    <phoneticPr fontId="18"/>
  </si>
  <si>
    <t>&lt;&lt;- TP</t>
    <phoneticPr fontId="18"/>
  </si>
  <si>
    <t>GR: Grammarian,</t>
    <phoneticPr fontId="18"/>
  </si>
  <si>
    <t>GR -&gt;&gt;</t>
    <phoneticPr fontId="18"/>
  </si>
  <si>
    <t>&lt;&lt;- GR</t>
    <phoneticPr fontId="18"/>
  </si>
  <si>
    <t>AU: Ah/um Counter</t>
    <phoneticPr fontId="18"/>
  </si>
  <si>
    <t>AU -&gt;&gt;</t>
    <phoneticPr fontId="18"/>
  </si>
  <si>
    <t>&lt;&lt;- AU</t>
    <phoneticPr fontId="18"/>
  </si>
  <si>
    <t>TM: Timer</t>
    <phoneticPr fontId="18"/>
  </si>
  <si>
    <t>TM -&gt;&gt;</t>
    <phoneticPr fontId="18"/>
  </si>
  <si>
    <t>&lt;&lt;- TM</t>
    <phoneticPr fontId="18"/>
  </si>
  <si>
    <t>VC -&gt;&gt;</t>
    <phoneticPr fontId="18"/>
  </si>
  <si>
    <t>&lt;&lt;- VC</t>
    <phoneticPr fontId="18"/>
  </si>
  <si>
    <t>PS -&gt;&gt;</t>
    <phoneticPr fontId="18"/>
  </si>
  <si>
    <t>&lt;&lt;- PS</t>
    <phoneticPr fontId="18"/>
  </si>
  <si>
    <t>IE -&gt;&gt;</t>
    <phoneticPr fontId="18"/>
  </si>
  <si>
    <t>&lt;&lt;- IE</t>
    <phoneticPr fontId="18"/>
  </si>
  <si>
    <t>GE -&gt;&gt;</t>
    <phoneticPr fontId="18"/>
  </si>
  <si>
    <t>&lt;&lt;- GE</t>
    <phoneticPr fontId="18"/>
  </si>
  <si>
    <t>yoshinobu-takai@mug.biglobe.ne.jp</t>
    <phoneticPr fontId="18"/>
  </si>
  <si>
    <t>043-273-8089</t>
    <phoneticPr fontId="18"/>
  </si>
  <si>
    <t>090-2566-7468</t>
    <phoneticPr fontId="18"/>
  </si>
  <si>
    <t>TE/TM</t>
    <phoneticPr fontId="18"/>
  </si>
  <si>
    <t>WE/TM</t>
    <phoneticPr fontId="18"/>
  </si>
  <si>
    <t>TM</t>
    <phoneticPr fontId="18"/>
  </si>
  <si>
    <t>TE</t>
    <phoneticPr fontId="18"/>
  </si>
  <si>
    <t>GR</t>
    <phoneticPr fontId="18"/>
  </si>
  <si>
    <t>VC</t>
    <phoneticPr fontId="18"/>
  </si>
  <si>
    <t>IE2/JM</t>
    <phoneticPr fontId="18"/>
  </si>
  <si>
    <t>IE2</t>
    <phoneticPr fontId="18"/>
  </si>
  <si>
    <t>DivD
ｺﾝﾃｽﾄ？</t>
    <phoneticPr fontId="18"/>
  </si>
  <si>
    <t>Dist.76ｺﾝﾃｽﾄ(5/10-)</t>
    <phoneticPr fontId="18"/>
  </si>
  <si>
    <t>WE/TP</t>
    <phoneticPr fontId="18"/>
  </si>
  <si>
    <t>VC/TP</t>
    <phoneticPr fontId="18"/>
  </si>
  <si>
    <t>Area42
ｺﾝﾃｽﾄ？</t>
    <phoneticPr fontId="18"/>
  </si>
  <si>
    <t>会費集金
Area42ｺﾝﾃｽﾄ？</t>
    <rPh sb="0" eb="2">
      <t>カイヒ</t>
    </rPh>
    <rPh sb="2" eb="4">
      <t>シュウキン</t>
    </rPh>
    <phoneticPr fontId="18"/>
  </si>
  <si>
    <t>WE/IE3</t>
    <phoneticPr fontId="18"/>
  </si>
  <si>
    <t>公民館ｲﾍﾞﾝﾄ(11/11）</t>
    <rPh sb="0" eb="3">
      <t>コウミンカン</t>
    </rPh>
    <phoneticPr fontId="18"/>
  </si>
  <si>
    <t>岡</t>
    <rPh sb="0" eb="1">
      <t>オカ</t>
    </rPh>
    <phoneticPr fontId="18"/>
  </si>
  <si>
    <t>tsubame@zmail.plala.or.jp</t>
    <phoneticPr fontId="18"/>
  </si>
  <si>
    <t>tsubame@zmail.plala.or.jp</t>
    <phoneticPr fontId="18"/>
  </si>
  <si>
    <t>会費集金
In-house</t>
    <rPh sb="0" eb="2">
      <t>カイヒ</t>
    </rPh>
    <rPh sb="2" eb="4">
      <t>シュウキン</t>
    </rPh>
    <phoneticPr fontId="18"/>
  </si>
  <si>
    <t>A42ｺﾝﾃｽﾄ
(3/24)</t>
    <phoneticPr fontId="18"/>
  </si>
  <si>
    <t>DivDｺﾝﾃｽﾄ(4/21)</t>
    <phoneticPr fontId="18"/>
  </si>
  <si>
    <t>TE</t>
    <phoneticPr fontId="18"/>
  </si>
  <si>
    <t>Selected Path</t>
    <phoneticPr fontId="18"/>
  </si>
  <si>
    <t>IP(0%)</t>
    <phoneticPr fontId="18"/>
  </si>
  <si>
    <t>PM(5%)</t>
    <phoneticPr fontId="18"/>
  </si>
  <si>
    <t>MS(0%)</t>
    <phoneticPr fontId="18"/>
  </si>
  <si>
    <t>DL(10%), IP(0%)</t>
    <phoneticPr fontId="18"/>
  </si>
  <si>
    <t>MS(20%)</t>
    <phoneticPr fontId="18"/>
  </si>
  <si>
    <t>IP(5%)</t>
    <phoneticPr fontId="18"/>
  </si>
  <si>
    <t>Enrol</t>
    <phoneticPr fontId="18"/>
  </si>
  <si>
    <t>guest</t>
    <phoneticPr fontId="18"/>
  </si>
  <si>
    <t>IP(10%)</t>
    <phoneticPr fontId="18"/>
  </si>
  <si>
    <t>VC</t>
    <phoneticPr fontId="18"/>
  </si>
  <si>
    <t>TM</t>
    <phoneticPr fontId="18"/>
  </si>
  <si>
    <t>次期役員
検討？</t>
    <rPh sb="0" eb="2">
      <t>ジキ</t>
    </rPh>
    <rPh sb="2" eb="4">
      <t>ヤクイン</t>
    </rPh>
    <rPh sb="5" eb="7">
      <t>ケントウ</t>
    </rPh>
    <phoneticPr fontId="18"/>
  </si>
  <si>
    <t>新役員就任ｾﾚﾓﾆｰ</t>
    <rPh sb="0" eb="1">
      <t>シン</t>
    </rPh>
    <rPh sb="1" eb="3">
      <t>ヤクイン</t>
    </rPh>
    <rPh sb="3" eb="5">
      <t>シュウニン</t>
    </rPh>
    <phoneticPr fontId="18"/>
  </si>
  <si>
    <t>次期役員
検討？</t>
    <phoneticPr fontId="18"/>
  </si>
  <si>
    <t>会計年度〆作業</t>
    <rPh sb="0" eb="2">
      <t>カイケイ</t>
    </rPh>
    <rPh sb="2" eb="4">
      <t>ネンド</t>
    </rPh>
    <rPh sb="5" eb="7">
      <t>サギョウ</t>
    </rPh>
    <phoneticPr fontId="18"/>
  </si>
  <si>
    <t>TP</t>
    <phoneticPr fontId="18"/>
  </si>
  <si>
    <r>
      <t>JM/</t>
    </r>
    <r>
      <rPr>
        <sz val="11"/>
        <color rgb="FFFF0000"/>
        <rFont val="游ゴシック"/>
        <family val="3"/>
        <charset val="128"/>
        <scheme val="minor"/>
      </rPr>
      <t>TM</t>
    </r>
    <phoneticPr fontId="18"/>
  </si>
  <si>
    <t>IE3</t>
    <phoneticPr fontId="18"/>
  </si>
  <si>
    <t>PS</t>
    <phoneticPr fontId="18"/>
  </si>
  <si>
    <t>C.Chair</t>
    <phoneticPr fontId="18"/>
  </si>
  <si>
    <t>2nd winner</t>
    <phoneticPr fontId="18"/>
  </si>
  <si>
    <t>interviewer</t>
    <phoneticPr fontId="18"/>
  </si>
  <si>
    <t>C. Judge</t>
    <phoneticPr fontId="18"/>
  </si>
  <si>
    <t>speaker</t>
    <phoneticPr fontId="18"/>
  </si>
  <si>
    <t>1st winner</t>
    <phoneticPr fontId="18"/>
  </si>
  <si>
    <t>3rd winner</t>
    <phoneticPr fontId="18"/>
  </si>
  <si>
    <t>IE</t>
    <phoneticPr fontId="18"/>
  </si>
  <si>
    <t>TD</t>
    <phoneticPr fontId="18"/>
  </si>
  <si>
    <t>GE</t>
    <phoneticPr fontId="18"/>
  </si>
  <si>
    <t>TP</t>
    <phoneticPr fontId="18"/>
  </si>
  <si>
    <t>PS</t>
    <phoneticPr fontId="18"/>
  </si>
  <si>
    <t>PS3</t>
    <phoneticPr fontId="18"/>
  </si>
  <si>
    <t>TD</t>
    <phoneticPr fontId="18"/>
  </si>
  <si>
    <t>WE</t>
    <phoneticPr fontId="18"/>
  </si>
  <si>
    <t>VC</t>
    <phoneticPr fontId="18"/>
  </si>
  <si>
    <t>TP</t>
    <phoneticPr fontId="18"/>
  </si>
  <si>
    <t>TE</t>
    <phoneticPr fontId="18"/>
  </si>
  <si>
    <t>JM</t>
    <phoneticPr fontId="18"/>
  </si>
  <si>
    <t>GE</t>
    <phoneticPr fontId="18"/>
  </si>
  <si>
    <t>TD</t>
    <phoneticPr fontId="18"/>
  </si>
  <si>
    <t>Oct-</t>
    <phoneticPr fontId="18"/>
  </si>
  <si>
    <t>GE</t>
    <phoneticPr fontId="18"/>
  </si>
  <si>
    <t>IE</t>
    <phoneticPr fontId="18"/>
  </si>
  <si>
    <t>VC</t>
    <phoneticPr fontId="18"/>
  </si>
  <si>
    <t>Sportの森</t>
    <rPh sb="6" eb="7">
      <t>モリ</t>
    </rPh>
    <phoneticPr fontId="18"/>
  </si>
  <si>
    <t>成田行事</t>
    <rPh sb="0" eb="2">
      <t>ナリタ</t>
    </rPh>
    <rPh sb="2" eb="4">
      <t>ギョウジ</t>
    </rPh>
    <phoneticPr fontId="18"/>
  </si>
  <si>
    <t>Inhouse Contest</t>
    <phoneticPr fontId="18"/>
  </si>
  <si>
    <t>GE</t>
    <phoneticPr fontId="18"/>
  </si>
  <si>
    <t>TD</t>
    <phoneticPr fontId="18"/>
  </si>
  <si>
    <t>VC</t>
    <phoneticPr fontId="18"/>
  </si>
  <si>
    <t>WE</t>
    <phoneticPr fontId="18"/>
  </si>
  <si>
    <t>JM</t>
    <phoneticPr fontId="18"/>
  </si>
  <si>
    <t>WE/IE</t>
    <phoneticPr fontId="18"/>
  </si>
  <si>
    <t>IE/TM</t>
    <phoneticPr fontId="18"/>
  </si>
  <si>
    <t>IE</t>
    <phoneticPr fontId="18"/>
  </si>
  <si>
    <t>IE/VC</t>
    <phoneticPr fontId="18"/>
  </si>
  <si>
    <t>IE/TP</t>
    <phoneticPr fontId="18"/>
  </si>
  <si>
    <t>Enrolled</t>
    <phoneticPr fontId="18"/>
  </si>
  <si>
    <t>Enrolled/nactive</t>
    <phoneticPr fontId="18"/>
  </si>
  <si>
    <t>欠席　２</t>
    <rPh sb="0" eb="2">
      <t>ケッセキ</t>
    </rPh>
    <phoneticPr fontId="18"/>
  </si>
  <si>
    <t>欠席　１</t>
    <rPh sb="0" eb="2">
      <t>ケッセキ</t>
    </rPh>
    <phoneticPr fontId="18"/>
  </si>
  <si>
    <t>毛隻　１</t>
    <rPh sb="0" eb="1">
      <t>ケ</t>
    </rPh>
    <rPh sb="1" eb="2">
      <t>セキ</t>
    </rPh>
    <phoneticPr fontId="18"/>
  </si>
  <si>
    <t>会費徴収　欠席１</t>
    <rPh sb="0" eb="2">
      <t>カイヒ</t>
    </rPh>
    <rPh sb="2" eb="4">
      <t>チョウシュウ</t>
    </rPh>
    <rPh sb="5" eb="7">
      <t>ケッセキ</t>
    </rPh>
    <phoneticPr fontId="18"/>
  </si>
  <si>
    <t>欠席　３</t>
    <rPh sb="0" eb="2">
      <t>ケッセキ</t>
    </rPh>
    <phoneticPr fontId="18"/>
  </si>
  <si>
    <t>JM</t>
    <phoneticPr fontId="18"/>
  </si>
  <si>
    <t>VC/Gr</t>
    <phoneticPr fontId="18"/>
  </si>
  <si>
    <t>Au/um</t>
    <phoneticPr fontId="18"/>
  </si>
  <si>
    <t>GR/Au</t>
    <phoneticPr fontId="18"/>
  </si>
  <si>
    <t>TD</t>
    <phoneticPr fontId="18"/>
  </si>
  <si>
    <t>Gr/Au</t>
    <phoneticPr fontId="18"/>
  </si>
  <si>
    <t>IE/Gr/Au</t>
    <phoneticPr fontId="18"/>
  </si>
  <si>
    <t>IE/JM</t>
    <phoneticPr fontId="18"/>
  </si>
  <si>
    <t>IE/TP</t>
    <phoneticPr fontId="18"/>
  </si>
  <si>
    <t>IE/WE</t>
    <phoneticPr fontId="18"/>
  </si>
  <si>
    <t>PS</t>
    <phoneticPr fontId="18"/>
  </si>
  <si>
    <t>IE/TP</t>
    <phoneticPr fontId="18"/>
  </si>
  <si>
    <t>Gr/Au</t>
    <phoneticPr fontId="18"/>
  </si>
  <si>
    <t>IE</t>
    <phoneticPr fontId="18"/>
  </si>
  <si>
    <t xml:space="preserve"> ---- </t>
    <phoneticPr fontId="18"/>
  </si>
  <si>
    <t>PS</t>
    <phoneticPr fontId="18"/>
  </si>
  <si>
    <t>IE</t>
    <phoneticPr fontId="18"/>
  </si>
  <si>
    <t>GE</t>
    <phoneticPr fontId="18"/>
  </si>
  <si>
    <t>TE</t>
    <phoneticPr fontId="18"/>
  </si>
  <si>
    <t>VC</t>
    <phoneticPr fontId="18"/>
  </si>
  <si>
    <t>Contestant</t>
    <phoneticPr fontId="18"/>
  </si>
  <si>
    <t>SAA</t>
    <phoneticPr fontId="18"/>
  </si>
  <si>
    <t>Timer</t>
    <phoneticPr fontId="18"/>
  </si>
  <si>
    <t>Reunion Mtg</t>
    <phoneticPr fontId="18"/>
  </si>
  <si>
    <t>TTP</t>
    <phoneticPr fontId="18"/>
  </si>
  <si>
    <t>MC</t>
    <phoneticPr fontId="18"/>
  </si>
  <si>
    <t>CC</t>
    <phoneticPr fontId="18"/>
  </si>
  <si>
    <t>河合　利枝</t>
    <rPh sb="0" eb="2">
      <t>カワイ</t>
    </rPh>
    <phoneticPr fontId="18"/>
  </si>
  <si>
    <t>TD/GE</t>
    <phoneticPr fontId="18"/>
  </si>
  <si>
    <t>PS/JM</t>
    <phoneticPr fontId="18"/>
  </si>
  <si>
    <t>IE/TM/IE</t>
    <phoneticPr fontId="18"/>
  </si>
  <si>
    <t>TP/GR/Au</t>
    <phoneticPr fontId="18"/>
  </si>
  <si>
    <t>TE/WE</t>
    <phoneticPr fontId="18"/>
  </si>
  <si>
    <t>欠席　6</t>
    <rPh sb="0" eb="2">
      <t>ケッセキ</t>
    </rPh>
    <phoneticPr fontId="18"/>
  </si>
  <si>
    <t>TTP/MC</t>
    <phoneticPr fontId="18"/>
  </si>
  <si>
    <t>CJ</t>
    <phoneticPr fontId="18"/>
  </si>
  <si>
    <t>Interviewer</t>
    <phoneticPr fontId="18"/>
  </si>
  <si>
    <t>Induction欠席　2</t>
    <rPh sb="9" eb="11">
      <t>ケッセキ</t>
    </rPh>
    <phoneticPr fontId="18"/>
  </si>
  <si>
    <t>080-6807-3009</t>
    <phoneticPr fontId="18"/>
  </si>
  <si>
    <t>boobooyama_amish@jcom.zaq.ne.jp</t>
    <phoneticPr fontId="18"/>
  </si>
  <si>
    <t>VC/JM</t>
    <phoneticPr fontId="18"/>
  </si>
  <si>
    <t>JM/TM</t>
    <phoneticPr fontId="18"/>
  </si>
  <si>
    <t>TP/GR</t>
    <phoneticPr fontId="18"/>
  </si>
  <si>
    <t>080-5040-4539</t>
    <phoneticPr fontId="18"/>
  </si>
  <si>
    <t>047-444-4539</t>
    <phoneticPr fontId="18"/>
  </si>
  <si>
    <t>河内　ひかり</t>
    <rPh sb="0" eb="2">
      <t>カワウチ</t>
    </rPh>
    <phoneticPr fontId="18"/>
  </si>
  <si>
    <t>小山　由美</t>
    <rPh sb="0" eb="2">
      <t>コヤマ</t>
    </rPh>
    <rPh sb="3" eb="5">
      <t>ユミ</t>
    </rPh>
    <phoneticPr fontId="18"/>
  </si>
  <si>
    <t>PS１</t>
    <phoneticPr fontId="18"/>
  </si>
  <si>
    <t>PS２</t>
    <phoneticPr fontId="18"/>
  </si>
  <si>
    <t>PS３</t>
    <phoneticPr fontId="18"/>
  </si>
  <si>
    <t>IE１</t>
    <phoneticPr fontId="18"/>
  </si>
  <si>
    <t>IE２</t>
    <phoneticPr fontId="18"/>
  </si>
  <si>
    <t>IE３</t>
    <phoneticPr fontId="18"/>
  </si>
  <si>
    <t>TP Gr</t>
    <phoneticPr fontId="18"/>
  </si>
  <si>
    <t>JM Au</t>
    <phoneticPr fontId="18"/>
  </si>
  <si>
    <t>Feb/9 Area Contest</t>
    <phoneticPr fontId="18"/>
  </si>
  <si>
    <t>Mar/15 Div Contest</t>
    <phoneticPr fontId="18"/>
  </si>
  <si>
    <t>New Term</t>
    <phoneticPr fontId="18"/>
  </si>
  <si>
    <t>中道　謙一</t>
    <rPh sb="0" eb="2">
      <t>ナカミチ</t>
    </rPh>
    <rPh sb="3" eb="5">
      <t>ケンイチ</t>
    </rPh>
    <phoneticPr fontId="18"/>
  </si>
  <si>
    <t xml:space="preserve">Cancelled </t>
    <phoneticPr fontId="18"/>
  </si>
  <si>
    <t>Zoom Mtg</t>
    <phoneticPr fontId="18"/>
  </si>
  <si>
    <t>JM/Gr</t>
    <phoneticPr fontId="18"/>
  </si>
  <si>
    <t>yoshinobu-takai@mug.biglobe.ne.jp</t>
  </si>
  <si>
    <t>kawauchi.hikari.2@gmail.com</t>
  </si>
  <si>
    <t>koyama.yumee@gmail.com</t>
  </si>
  <si>
    <t>pearorchard@jcom.home.ne.jp</t>
  </si>
  <si>
    <t>080-4295-8020</t>
    <phoneticPr fontId="18"/>
  </si>
  <si>
    <t>090-6503-6759</t>
    <phoneticPr fontId="18"/>
  </si>
  <si>
    <t>080-8475-7538</t>
    <phoneticPr fontId="18"/>
  </si>
  <si>
    <t>IE1/TM</t>
    <phoneticPr fontId="18"/>
  </si>
  <si>
    <t>GrAu</t>
    <phoneticPr fontId="18"/>
  </si>
  <si>
    <t>TPAu</t>
    <phoneticPr fontId="18"/>
  </si>
  <si>
    <t>knkmch77@nifty.com</t>
    <phoneticPr fontId="18"/>
  </si>
  <si>
    <t>080-5057-7352</t>
    <phoneticPr fontId="18"/>
  </si>
  <si>
    <t>047-477-8084</t>
    <phoneticPr fontId="18"/>
  </si>
  <si>
    <t>as of 3/11/20</t>
    <phoneticPr fontId="18"/>
  </si>
  <si>
    <t>Shoko Takimoto &lt;takkimail@gmail.com</t>
    <phoneticPr fontId="18"/>
  </si>
  <si>
    <t>Quit</t>
    <phoneticPr fontId="18"/>
  </si>
  <si>
    <t>TP/VC</t>
    <phoneticPr fontId="18"/>
  </si>
  <si>
    <t>2 guests fr SH</t>
    <phoneticPr fontId="18"/>
  </si>
  <si>
    <t>1 guest fr SH</t>
    <phoneticPr fontId="18"/>
  </si>
  <si>
    <t>TM/VC</t>
    <phoneticPr fontId="18"/>
  </si>
  <si>
    <t>Seminar/Workshop by Watanabe</t>
    <phoneticPr fontId="18"/>
  </si>
  <si>
    <t>Election</t>
    <phoneticPr fontId="18"/>
  </si>
  <si>
    <t>Inst</t>
    <phoneticPr fontId="18"/>
  </si>
  <si>
    <t>PS by guest</t>
    <phoneticPr fontId="18"/>
  </si>
  <si>
    <t>PS3/WE</t>
    <phoneticPr fontId="18"/>
  </si>
  <si>
    <t>Takamiya HP</t>
    <phoneticPr fontId="18"/>
  </si>
  <si>
    <t>Installation</t>
    <phoneticPr fontId="18"/>
  </si>
  <si>
    <t>JM/VC</t>
    <phoneticPr fontId="18"/>
  </si>
  <si>
    <t>WE/VC</t>
    <phoneticPr fontId="18"/>
  </si>
  <si>
    <t>--</t>
    <phoneticPr fontId="18"/>
  </si>
  <si>
    <t>belleblue01@gmail.com</t>
    <phoneticPr fontId="18"/>
  </si>
  <si>
    <t>AU/JM/TM</t>
    <phoneticPr fontId="18"/>
  </si>
  <si>
    <t>AU/IE</t>
    <phoneticPr fontId="18"/>
  </si>
  <si>
    <t>JM/VC/TM</t>
    <phoneticPr fontId="18"/>
  </si>
  <si>
    <t>JM/TD</t>
    <phoneticPr fontId="18"/>
  </si>
  <si>
    <t>AU/GR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</si>
</sst>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m\-dd"/>
  </numFmts>
  <fonts count="4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trike/>
      <sz val="11"/>
      <color rgb="FFFF000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8" tint="-0.249977111117893"/>
      <name val="游ゴシック"/>
      <family val="3"/>
      <charset val="128"/>
      <scheme val="minor"/>
    </font>
    <font>
      <sz val="9"/>
      <color theme="8" tint="-0.249977111117893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FF00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1"/>
      <color rgb="FF80808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</cellStyleXfs>
  <cellXfs count="204">
    <xf numFmtId="0" fontId="0" fillId="0" borderId="0" xfId="0">
      <alignment vertical="center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22" fillId="0" borderId="10" xfId="0" applyFont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176" fontId="21" fillId="33" borderId="10" xfId="0" applyNumberFormat="1" applyFont="1" applyFill="1" applyBorder="1" applyAlignment="1">
      <alignment horizontal="center" vertical="center"/>
    </xf>
    <xf numFmtId="176" fontId="24" fillId="33" borderId="10" xfId="0" applyNumberFormat="1" applyFont="1" applyFill="1" applyBorder="1" applyAlignment="1">
      <alignment horizontal="center" vertical="center" wrapText="1" shrinkToFit="1"/>
    </xf>
    <xf numFmtId="176" fontId="24" fillId="33" borderId="10" xfId="0" applyNumberFormat="1" applyFont="1" applyFill="1" applyBorder="1" applyAlignment="1">
      <alignment horizontal="center" vertical="center" shrinkToFit="1"/>
    </xf>
    <xf numFmtId="0" fontId="25" fillId="0" borderId="10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shrinkToFit="1"/>
    </xf>
    <xf numFmtId="0" fontId="25" fillId="0" borderId="10" xfId="0" applyFont="1" applyBorder="1" applyAlignment="1">
      <alignment horizontal="center" vertical="center" shrinkToFit="1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27" fillId="33" borderId="1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34" borderId="10" xfId="0" applyFont="1" applyFill="1" applyBorder="1" applyAlignment="1">
      <alignment horizontal="center" vertical="center"/>
    </xf>
    <xf numFmtId="0" fontId="28" fillId="34" borderId="10" xfId="0" applyFont="1" applyFill="1" applyBorder="1" applyAlignment="1">
      <alignment horizontal="center" vertical="center"/>
    </xf>
    <xf numFmtId="16" fontId="30" fillId="33" borderId="10" xfId="0" applyNumberFormat="1" applyFont="1" applyFill="1" applyBorder="1" applyAlignment="1">
      <alignment horizontal="center" vertical="center" shrinkToFit="1"/>
    </xf>
    <xf numFmtId="16" fontId="30" fillId="33" borderId="10" xfId="0" applyNumberFormat="1" applyFont="1" applyFill="1" applyBorder="1" applyAlignment="1">
      <alignment horizontal="center" vertical="center" wrapText="1" shrinkToFit="1"/>
    </xf>
    <xf numFmtId="0" fontId="29" fillId="35" borderId="10" xfId="0" applyFont="1" applyFill="1" applyBorder="1" applyAlignment="1">
      <alignment horizontal="center" vertical="center"/>
    </xf>
    <xf numFmtId="16" fontId="29" fillId="35" borderId="10" xfId="0" applyNumberFormat="1" applyFont="1" applyFill="1" applyBorder="1" applyAlignment="1">
      <alignment horizontal="center" vertical="center"/>
    </xf>
    <xf numFmtId="16" fontId="30" fillId="35" borderId="10" xfId="0" applyNumberFormat="1" applyFont="1" applyFill="1" applyBorder="1" applyAlignment="1">
      <alignment horizontal="center" vertical="center" shrinkToFit="1"/>
    </xf>
    <xf numFmtId="0" fontId="21" fillId="0" borderId="13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9" fillId="0" borderId="11" xfId="0" applyFont="1" applyBorder="1">
      <alignment vertical="center"/>
    </xf>
    <xf numFmtId="0" fontId="0" fillId="0" borderId="11" xfId="0" applyBorder="1">
      <alignment vertical="center"/>
    </xf>
    <xf numFmtId="0" fontId="21" fillId="36" borderId="10" xfId="0" applyFont="1" applyFill="1" applyBorder="1" applyAlignment="1">
      <alignment horizontal="center" vertical="center"/>
    </xf>
    <xf numFmtId="16" fontId="25" fillId="33" borderId="10" xfId="0" applyNumberFormat="1" applyFont="1" applyFill="1" applyBorder="1" applyAlignment="1">
      <alignment horizontal="center" vertical="center" shrinkToFit="1"/>
    </xf>
    <xf numFmtId="0" fontId="31" fillId="0" borderId="10" xfId="0" applyFont="1" applyBorder="1" applyAlignment="1">
      <alignment horizontal="center" vertical="center"/>
    </xf>
    <xf numFmtId="0" fontId="21" fillId="37" borderId="10" xfId="0" applyFont="1" applyFill="1" applyBorder="1" applyAlignment="1">
      <alignment horizontal="center" vertical="center"/>
    </xf>
    <xf numFmtId="0" fontId="21" fillId="36" borderId="11" xfId="0" applyFont="1" applyFill="1" applyBorder="1" applyAlignment="1">
      <alignment horizontal="center" vertical="center"/>
    </xf>
    <xf numFmtId="0" fontId="32" fillId="0" borderId="10" xfId="42" applyBorder="1">
      <alignment vertical="center"/>
    </xf>
    <xf numFmtId="176" fontId="21" fillId="39" borderId="10" xfId="0" applyNumberFormat="1" applyFont="1" applyFill="1" applyBorder="1" applyAlignment="1">
      <alignment horizontal="center" vertical="center"/>
    </xf>
    <xf numFmtId="176" fontId="0" fillId="33" borderId="10" xfId="0" applyNumberFormat="1" applyFill="1" applyBorder="1" applyAlignment="1">
      <alignment horizontal="center" vertical="center"/>
    </xf>
    <xf numFmtId="16" fontId="24" fillId="33" borderId="10" xfId="0" applyNumberFormat="1" applyFont="1" applyFill="1" applyBorder="1" applyAlignment="1">
      <alignment horizontal="center" vertical="center" shrinkToFit="1"/>
    </xf>
    <xf numFmtId="16" fontId="24" fillId="33" borderId="10" xfId="0" applyNumberFormat="1" applyFont="1" applyFill="1" applyBorder="1" applyAlignment="1">
      <alignment horizontal="center" vertical="center" wrapText="1" shrinkToFit="1"/>
    </xf>
    <xf numFmtId="0" fontId="21" fillId="38" borderId="10" xfId="0" applyFont="1" applyFill="1" applyBorder="1" applyAlignment="1">
      <alignment horizontal="center" vertical="center"/>
    </xf>
    <xf numFmtId="0" fontId="31" fillId="40" borderId="10" xfId="0" applyFont="1" applyFill="1" applyBorder="1" applyAlignment="1">
      <alignment horizontal="center" vertical="center"/>
    </xf>
    <xf numFmtId="0" fontId="21" fillId="40" borderId="10" xfId="0" applyFont="1" applyFill="1" applyBorder="1" applyAlignment="1">
      <alignment horizontal="center" vertical="center"/>
    </xf>
    <xf numFmtId="0" fontId="21" fillId="38" borderId="11" xfId="0" applyFont="1" applyFill="1" applyBorder="1" applyAlignment="1">
      <alignment horizontal="center" vertical="center"/>
    </xf>
    <xf numFmtId="0" fontId="21" fillId="40" borderId="11" xfId="0" applyFont="1" applyFill="1" applyBorder="1" applyAlignment="1">
      <alignment horizontal="center" vertical="center"/>
    </xf>
    <xf numFmtId="0" fontId="21" fillId="38" borderId="13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21" fillId="41" borderId="11" xfId="0" applyFont="1" applyFill="1" applyBorder="1" applyAlignment="1">
      <alignment horizontal="center" vertical="center"/>
    </xf>
    <xf numFmtId="0" fontId="31" fillId="42" borderId="10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21" fillId="43" borderId="15" xfId="0" applyFont="1" applyFill="1" applyBorder="1" applyAlignment="1">
      <alignment horizontal="left" vertical="center"/>
    </xf>
    <xf numFmtId="0" fontId="21" fillId="43" borderId="16" xfId="0" applyFont="1" applyFill="1" applyBorder="1" applyAlignment="1">
      <alignment horizontal="left" vertical="center"/>
    </xf>
    <xf numFmtId="0" fontId="0" fillId="43" borderId="16" xfId="0" applyFill="1" applyBorder="1" applyAlignment="1">
      <alignment horizontal="left" vertical="center"/>
    </xf>
    <xf numFmtId="0" fontId="21" fillId="43" borderId="17" xfId="0" applyFont="1" applyFill="1" applyBorder="1" applyAlignment="1">
      <alignment horizontal="center" vertical="center"/>
    </xf>
    <xf numFmtId="0" fontId="21" fillId="43" borderId="0" xfId="0" applyFont="1" applyFill="1" applyAlignment="1">
      <alignment horizontal="left" vertical="center"/>
    </xf>
    <xf numFmtId="0" fontId="21" fillId="43" borderId="0" xfId="0" applyFont="1" applyFill="1" applyAlignment="1">
      <alignment horizontal="center" vertical="center"/>
    </xf>
    <xf numFmtId="0" fontId="34" fillId="43" borderId="10" xfId="0" applyFont="1" applyFill="1" applyBorder="1" applyAlignment="1">
      <alignment horizontal="center" vertical="center"/>
    </xf>
    <xf numFmtId="0" fontId="21" fillId="43" borderId="10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left" vertical="center"/>
    </xf>
    <xf numFmtId="0" fontId="21" fillId="0" borderId="16" xfId="0" applyFont="1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21" fillId="0" borderId="17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0" fillId="43" borderId="16" xfId="0" applyFill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43" borderId="17" xfId="0" applyFont="1" applyFill="1" applyBorder="1" applyAlignment="1">
      <alignment horizontal="center" vertical="center"/>
    </xf>
    <xf numFmtId="0" fontId="33" fillId="43" borderId="0" xfId="0" applyFont="1" applyFill="1" applyAlignment="1">
      <alignment horizontal="left" vertical="center"/>
    </xf>
    <xf numFmtId="0" fontId="33" fillId="43" borderId="0" xfId="0" applyFont="1" applyFill="1" applyAlignment="1">
      <alignment horizontal="center" vertical="center"/>
    </xf>
    <xf numFmtId="0" fontId="33" fillId="43" borderId="10" xfId="0" applyFont="1" applyFill="1" applyBorder="1" applyAlignment="1">
      <alignment horizontal="center" vertical="center"/>
    </xf>
    <xf numFmtId="0" fontId="33" fillId="0" borderId="11" xfId="0" applyFont="1" applyBorder="1">
      <alignment vertical="center"/>
    </xf>
    <xf numFmtId="0" fontId="21" fillId="0" borderId="11" xfId="0" applyFont="1" applyBorder="1">
      <alignment vertical="center"/>
    </xf>
    <xf numFmtId="0" fontId="24" fillId="0" borderId="11" xfId="0" applyFont="1" applyBorder="1" applyAlignment="1">
      <alignment horizontal="center" vertical="center"/>
    </xf>
    <xf numFmtId="176" fontId="0" fillId="44" borderId="10" xfId="0" applyNumberFormat="1" applyFill="1" applyBorder="1" applyAlignment="1">
      <alignment horizontal="center" vertical="center"/>
    </xf>
    <xf numFmtId="0" fontId="35" fillId="45" borderId="10" xfId="0" applyFont="1" applyFill="1" applyBorder="1" applyAlignment="1">
      <alignment horizontal="center" vertical="center"/>
    </xf>
    <xf numFmtId="0" fontId="14" fillId="45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43" borderId="10" xfId="0" applyFont="1" applyFill="1" applyBorder="1" applyAlignment="1">
      <alignment horizontal="center" vertical="center"/>
    </xf>
    <xf numFmtId="176" fontId="0" fillId="39" borderId="10" xfId="0" applyNumberFormat="1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176" fontId="0" fillId="46" borderId="10" xfId="0" applyNumberFormat="1" applyFill="1" applyBorder="1" applyAlignment="1">
      <alignment horizontal="center" vertical="center"/>
    </xf>
    <xf numFmtId="16" fontId="25" fillId="46" borderId="10" xfId="0" applyNumberFormat="1" applyFont="1" applyFill="1" applyBorder="1" applyAlignment="1">
      <alignment horizontal="center" vertical="center" shrinkToFit="1"/>
    </xf>
    <xf numFmtId="16" fontId="24" fillId="46" borderId="13" xfId="0" applyNumberFormat="1" applyFont="1" applyFill="1" applyBorder="1" applyAlignment="1">
      <alignment horizontal="center" vertical="center" wrapText="1" shrinkToFit="1"/>
    </xf>
    <xf numFmtId="0" fontId="21" fillId="47" borderId="10" xfId="0" applyFont="1" applyFill="1" applyBorder="1" applyAlignment="1">
      <alignment horizontal="center" vertical="center"/>
    </xf>
    <xf numFmtId="0" fontId="20" fillId="47" borderId="11" xfId="0" applyFont="1" applyFill="1" applyBorder="1" applyAlignment="1">
      <alignment horizontal="center" vertical="center"/>
    </xf>
    <xf numFmtId="0" fontId="21" fillId="47" borderId="11" xfId="0" applyFont="1" applyFill="1" applyBorder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37" borderId="10" xfId="0" applyFont="1" applyFill="1" applyBorder="1" applyAlignment="1">
      <alignment horizontal="center" vertical="center"/>
    </xf>
    <xf numFmtId="0" fontId="37" fillId="47" borderId="10" xfId="0" applyFont="1" applyFill="1" applyBorder="1" applyAlignment="1">
      <alignment horizontal="center" vertical="center"/>
    </xf>
    <xf numFmtId="16" fontId="24" fillId="33" borderId="13" xfId="0" applyNumberFormat="1" applyFont="1" applyFill="1" applyBorder="1" applyAlignment="1">
      <alignment horizontal="center" vertical="center" wrapText="1" shrinkToFit="1"/>
    </xf>
    <xf numFmtId="176" fontId="0" fillId="33" borderId="15" xfId="0" applyNumberFormat="1" applyFill="1" applyBorder="1" applyAlignment="1">
      <alignment horizontal="center" vertical="center"/>
    </xf>
    <xf numFmtId="16" fontId="25" fillId="33" borderId="15" xfId="0" applyNumberFormat="1" applyFont="1" applyFill="1" applyBorder="1" applyAlignment="1">
      <alignment horizontal="center" vertical="center" shrinkToFit="1"/>
    </xf>
    <xf numFmtId="16" fontId="24" fillId="33" borderId="19" xfId="0" applyNumberFormat="1" applyFont="1" applyFill="1" applyBorder="1" applyAlignment="1">
      <alignment horizontal="center" vertical="center" wrapText="1" shrinkToFit="1"/>
    </xf>
    <xf numFmtId="0" fontId="21" fillId="0" borderId="15" xfId="0" applyFont="1" applyBorder="1" applyAlignment="1">
      <alignment horizontal="center" vertical="center"/>
    </xf>
    <xf numFmtId="0" fontId="21" fillId="47" borderId="15" xfId="0" applyFont="1" applyFill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0" fillId="47" borderId="20" xfId="0" applyFont="1" applyFill="1" applyBorder="1" applyAlignment="1">
      <alignment horizontal="center" vertical="center"/>
    </xf>
    <xf numFmtId="0" fontId="21" fillId="38" borderId="15" xfId="0" applyFont="1" applyFill="1" applyBorder="1" applyAlignment="1">
      <alignment horizontal="center" vertical="center"/>
    </xf>
    <xf numFmtId="176" fontId="0" fillId="33" borderId="18" xfId="0" applyNumberFormat="1" applyFill="1" applyBorder="1" applyAlignment="1">
      <alignment horizontal="center" vertical="center"/>
    </xf>
    <xf numFmtId="16" fontId="25" fillId="33" borderId="18" xfId="0" applyNumberFormat="1" applyFont="1" applyFill="1" applyBorder="1" applyAlignment="1">
      <alignment horizontal="center" vertical="center" shrinkToFit="1"/>
    </xf>
    <xf numFmtId="16" fontId="24" fillId="33" borderId="21" xfId="0" applyNumberFormat="1" applyFont="1" applyFill="1" applyBorder="1" applyAlignment="1">
      <alignment horizontal="center" vertical="center" wrapText="1" shrinkToFit="1"/>
    </xf>
    <xf numFmtId="0" fontId="21" fillId="0" borderId="18" xfId="0" applyFont="1" applyBorder="1" applyAlignment="1">
      <alignment horizontal="center" vertical="center"/>
    </xf>
    <xf numFmtId="0" fontId="21" fillId="38" borderId="18" xfId="0" applyFont="1" applyFill="1" applyBorder="1" applyAlignment="1">
      <alignment horizontal="center" vertical="center"/>
    </xf>
    <xf numFmtId="0" fontId="21" fillId="47" borderId="18" xfId="0" applyFont="1" applyFill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0" fillId="47" borderId="22" xfId="0" applyFont="1" applyFill="1" applyBorder="1" applyAlignment="1">
      <alignment horizontal="center" vertical="center"/>
    </xf>
    <xf numFmtId="0" fontId="20" fillId="38" borderId="10" xfId="0" applyFont="1" applyFill="1" applyBorder="1" applyAlignment="1">
      <alignment horizontal="center" vertical="center"/>
    </xf>
    <xf numFmtId="0" fontId="37" fillId="47" borderId="15" xfId="0" applyFont="1" applyFill="1" applyBorder="1" applyAlignment="1">
      <alignment horizontal="center" vertical="center"/>
    </xf>
    <xf numFmtId="0" fontId="36" fillId="3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48" borderId="10" xfId="0" applyFont="1" applyFill="1" applyBorder="1" applyAlignment="1">
      <alignment horizontal="center" vertical="center"/>
    </xf>
    <xf numFmtId="0" fontId="37" fillId="48" borderId="15" xfId="0" applyFont="1" applyFill="1" applyBorder="1" applyAlignment="1">
      <alignment horizontal="center" vertical="center"/>
    </xf>
    <xf numFmtId="0" fontId="21" fillId="42" borderId="15" xfId="0" applyFont="1" applyFill="1" applyBorder="1" applyAlignment="1">
      <alignment horizontal="center" vertical="center"/>
    </xf>
    <xf numFmtId="0" fontId="21" fillId="38" borderId="2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46" borderId="10" xfId="0" applyFont="1" applyFill="1" applyBorder="1" applyAlignment="1">
      <alignment horizontal="center" vertical="center"/>
    </xf>
    <xf numFmtId="0" fontId="20" fillId="46" borderId="10" xfId="0" applyFont="1" applyFill="1" applyBorder="1" applyAlignment="1">
      <alignment horizontal="center" vertical="center"/>
    </xf>
    <xf numFmtId="16" fontId="38" fillId="33" borderId="10" xfId="0" applyNumberFormat="1" applyFont="1" applyFill="1" applyBorder="1" applyAlignment="1">
      <alignment horizontal="center" vertical="center" wrapText="1" shrinkToFit="1"/>
    </xf>
    <xf numFmtId="0" fontId="0" fillId="33" borderId="24" xfId="0" applyFill="1" applyBorder="1" applyAlignment="1">
      <alignment horizontal="center" vertical="center"/>
    </xf>
    <xf numFmtId="0" fontId="21" fillId="43" borderId="19" xfId="0" applyFont="1" applyFill="1" applyBorder="1" applyAlignment="1">
      <alignment horizontal="left" vertical="center"/>
    </xf>
    <xf numFmtId="0" fontId="21" fillId="43" borderId="26" xfId="0" applyFont="1" applyFill="1" applyBorder="1" applyAlignment="1">
      <alignment horizontal="left" vertical="center"/>
    </xf>
    <xf numFmtId="0" fontId="0" fillId="43" borderId="26" xfId="0" applyFill="1" applyBorder="1" applyAlignment="1">
      <alignment horizontal="left" vertical="center"/>
    </xf>
    <xf numFmtId="0" fontId="21" fillId="43" borderId="25" xfId="0" applyFont="1" applyFill="1" applyBorder="1" applyAlignment="1">
      <alignment horizontal="center" vertical="center"/>
    </xf>
    <xf numFmtId="0" fontId="34" fillId="43" borderId="13" xfId="0" applyFont="1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176" fontId="21" fillId="39" borderId="28" xfId="0" applyNumberFormat="1" applyFont="1" applyFill="1" applyBorder="1" applyAlignment="1">
      <alignment horizontal="center" vertical="center"/>
    </xf>
    <xf numFmtId="176" fontId="0" fillId="39" borderId="28" xfId="0" applyNumberFormat="1" applyFill="1" applyBorder="1" applyAlignment="1">
      <alignment horizontal="center" vertical="center"/>
    </xf>
    <xf numFmtId="176" fontId="0" fillId="33" borderId="28" xfId="0" applyNumberFormat="1" applyFill="1" applyBorder="1" applyAlignment="1">
      <alignment horizontal="center" vertical="center"/>
    </xf>
    <xf numFmtId="176" fontId="0" fillId="35" borderId="28" xfId="0" applyNumberFormat="1" applyFill="1" applyBorder="1" applyAlignment="1">
      <alignment horizontal="center" vertical="center"/>
    </xf>
    <xf numFmtId="176" fontId="0" fillId="35" borderId="29" xfId="0" applyNumberFormat="1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0" xfId="0" applyBorder="1">
      <alignment vertical="center"/>
    </xf>
    <xf numFmtId="0" fontId="21" fillId="0" borderId="30" xfId="0" applyFont="1" applyBorder="1">
      <alignment vertical="center"/>
    </xf>
    <xf numFmtId="0" fontId="21" fillId="0" borderId="32" xfId="0" applyFont="1" applyBorder="1">
      <alignment vertical="center"/>
    </xf>
    <xf numFmtId="0" fontId="19" fillId="0" borderId="33" xfId="0" applyFont="1" applyBorder="1">
      <alignment vertical="center"/>
    </xf>
    <xf numFmtId="0" fontId="25" fillId="0" borderId="3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31" fillId="0" borderId="33" xfId="0" applyFont="1" applyBorder="1" applyAlignment="1">
      <alignment horizontal="center" vertical="center"/>
    </xf>
    <xf numFmtId="0" fontId="21" fillId="38" borderId="33" xfId="0" applyFont="1" applyFill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0" fontId="21" fillId="48" borderId="33" xfId="0" applyFont="1" applyFill="1" applyBorder="1" applyAlignment="1">
      <alignment horizontal="center" vertical="center"/>
    </xf>
    <xf numFmtId="0" fontId="39" fillId="0" borderId="10" xfId="0" applyFont="1" applyBorder="1">
      <alignment vertical="center"/>
    </xf>
    <xf numFmtId="0" fontId="21" fillId="49" borderId="10" xfId="0" applyFont="1" applyFill="1" applyBorder="1" applyAlignment="1">
      <alignment horizontal="center" vertical="center"/>
    </xf>
    <xf numFmtId="0" fontId="21" fillId="49" borderId="33" xfId="0" applyFont="1" applyFill="1" applyBorder="1" applyAlignment="1">
      <alignment horizontal="center" vertical="center"/>
    </xf>
    <xf numFmtId="0" fontId="34" fillId="49" borderId="13" xfId="0" applyFont="1" applyFill="1" applyBorder="1" applyAlignment="1">
      <alignment horizontal="center" vertical="center"/>
    </xf>
    <xf numFmtId="0" fontId="34" fillId="49" borderId="10" xfId="0" applyFont="1" applyFill="1" applyBorder="1" applyAlignment="1">
      <alignment horizontal="center" vertical="center"/>
    </xf>
    <xf numFmtId="0" fontId="33" fillId="49" borderId="10" xfId="0" applyFont="1" applyFill="1" applyBorder="1" applyAlignment="1">
      <alignment horizontal="center" vertical="center"/>
    </xf>
    <xf numFmtId="16" fontId="25" fillId="45" borderId="10" xfId="0" applyNumberFormat="1" applyFont="1" applyFill="1" applyBorder="1" applyAlignment="1">
      <alignment horizontal="center" vertical="center" shrinkToFit="1"/>
    </xf>
    <xf numFmtId="0" fontId="21" fillId="50" borderId="10" xfId="0" applyFont="1" applyFill="1" applyBorder="1" applyAlignment="1">
      <alignment horizontal="center" vertical="center"/>
    </xf>
    <xf numFmtId="176" fontId="0" fillId="35" borderId="34" xfId="0" applyNumberFormat="1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40" fillId="0" borderId="0" xfId="0" applyFont="1" applyAlignment="1">
      <alignment horizontal="center" vertical="center"/>
    </xf>
    <xf numFmtId="176" fontId="0" fillId="35" borderId="0" xfId="0" applyNumberFormat="1" applyFill="1" applyBorder="1" applyAlignment="1">
      <alignment horizontal="center" vertical="center"/>
    </xf>
    <xf numFmtId="16" fontId="25" fillId="33" borderId="17" xfId="0" applyNumberFormat="1" applyFont="1" applyFill="1" applyBorder="1" applyAlignment="1">
      <alignment horizontal="center" vertical="center" shrinkToFit="1"/>
    </xf>
    <xf numFmtId="16" fontId="24" fillId="33" borderId="17" xfId="0" applyNumberFormat="1" applyFont="1" applyFill="1" applyBorder="1" applyAlignment="1">
      <alignment horizontal="center" vertical="center" wrapText="1" shrinkToFit="1"/>
    </xf>
    <xf numFmtId="0" fontId="21" fillId="0" borderId="17" xfId="0" applyFont="1" applyFill="1" applyBorder="1" applyAlignment="1">
      <alignment horizontal="center" vertical="center"/>
    </xf>
    <xf numFmtId="0" fontId="21" fillId="46" borderId="17" xfId="0" applyFont="1" applyFill="1" applyBorder="1" applyAlignment="1">
      <alignment horizontal="center" vertical="center"/>
    </xf>
    <xf numFmtId="0" fontId="21" fillId="50" borderId="17" xfId="0" applyFont="1" applyFill="1" applyBorder="1" applyAlignment="1">
      <alignment horizontal="center" vertical="center"/>
    </xf>
    <xf numFmtId="0" fontId="21" fillId="45" borderId="10" xfId="0" applyFont="1" applyFill="1" applyBorder="1" applyAlignment="1">
      <alignment horizontal="center" vertical="center"/>
    </xf>
    <xf numFmtId="0" fontId="21" fillId="45" borderId="17" xfId="0" applyFont="1" applyFill="1" applyBorder="1" applyAlignment="1">
      <alignment horizontal="center" vertical="center"/>
    </xf>
    <xf numFmtId="0" fontId="21" fillId="51" borderId="10" xfId="0" applyFont="1" applyFill="1" applyBorder="1" applyAlignment="1">
      <alignment horizontal="center" vertical="center"/>
    </xf>
    <xf numFmtId="0" fontId="21" fillId="52" borderId="10" xfId="0" applyFont="1" applyFill="1" applyBorder="1" applyAlignment="1">
      <alignment horizontal="center" vertical="center"/>
    </xf>
    <xf numFmtId="0" fontId="21" fillId="52" borderId="17" xfId="0" applyFont="1" applyFill="1" applyBorder="1" applyAlignment="1">
      <alignment horizontal="center" vertical="center"/>
    </xf>
    <xf numFmtId="0" fontId="21" fillId="53" borderId="10" xfId="0" applyFont="1" applyFill="1" applyBorder="1" applyAlignment="1">
      <alignment horizontal="center" vertical="center"/>
    </xf>
    <xf numFmtId="0" fontId="21" fillId="53" borderId="17" xfId="0" applyFont="1" applyFill="1" applyBorder="1" applyAlignment="1">
      <alignment horizontal="center" vertical="center"/>
    </xf>
    <xf numFmtId="0" fontId="21" fillId="44" borderId="10" xfId="0" applyFont="1" applyFill="1" applyBorder="1" applyAlignment="1">
      <alignment horizontal="center" vertical="center"/>
    </xf>
    <xf numFmtId="0" fontId="21" fillId="54" borderId="15" xfId="0" applyFont="1" applyFill="1" applyBorder="1" applyAlignment="1">
      <alignment horizontal="left" vertical="center"/>
    </xf>
    <xf numFmtId="0" fontId="21" fillId="54" borderId="16" xfId="0" applyFont="1" applyFill="1" applyBorder="1" applyAlignment="1">
      <alignment horizontal="left" vertical="center"/>
    </xf>
    <xf numFmtId="0" fontId="0" fillId="54" borderId="0" xfId="0" applyFill="1">
      <alignment vertical="center"/>
    </xf>
    <xf numFmtId="0" fontId="0" fillId="54" borderId="16" xfId="0" applyFill="1" applyBorder="1" applyAlignment="1">
      <alignment horizontal="left" vertical="center"/>
    </xf>
    <xf numFmtId="0" fontId="33" fillId="54" borderId="17" xfId="0" applyFont="1" applyFill="1" applyBorder="1" applyAlignment="1">
      <alignment horizontal="center" vertical="center"/>
    </xf>
    <xf numFmtId="0" fontId="33" fillId="54" borderId="0" xfId="0" applyFont="1" applyFill="1" applyAlignment="1">
      <alignment horizontal="left" vertical="center"/>
    </xf>
    <xf numFmtId="0" fontId="33" fillId="54" borderId="0" xfId="0" applyFont="1" applyFill="1" applyAlignment="1">
      <alignment horizontal="center" vertical="center"/>
    </xf>
    <xf numFmtId="0" fontId="33" fillId="54" borderId="10" xfId="0" applyFont="1" applyFill="1" applyBorder="1" applyAlignment="1">
      <alignment horizontal="center" vertical="center"/>
    </xf>
    <xf numFmtId="0" fontId="21" fillId="54" borderId="17" xfId="0" applyFont="1" applyFill="1" applyBorder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21" fillId="55" borderId="17" xfId="0" applyFont="1" applyFill="1" applyBorder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21" fillId="56" borderId="17" xfId="0" applyFont="1" applyFill="1" applyBorder="1" applyAlignment="1">
      <alignment horizontal="center" vertical="center"/>
    </xf>
    <xf numFmtId="0" fontId="21" fillId="57" borderId="17" xfId="0" applyFont="1" applyFill="1" applyBorder="1" applyAlignment="1">
      <alignment horizontal="center" vertical="center"/>
    </xf>
    <xf numFmtId="0" fontId="21" fillId="36" borderId="17" xfId="0" applyFont="1" applyFill="1" applyBorder="1" applyAlignment="1">
      <alignment horizontal="center" vertical="center"/>
    </xf>
    <xf numFmtId="0" fontId="21" fillId="42" borderId="17" xfId="0" applyFont="1" applyFill="1" applyBorder="1" applyAlignment="1">
      <alignment horizontal="center" vertical="center"/>
    </xf>
    <xf numFmtId="0" fontId="21" fillId="58" borderId="17" xfId="0" applyFont="1" applyFill="1" applyBorder="1" applyAlignment="1">
      <alignment horizontal="center" vertical="center"/>
    </xf>
    <xf numFmtId="0" fontId="21" fillId="41" borderId="17" xfId="0" applyFont="1" applyFill="1" applyBorder="1" applyAlignment="1">
      <alignment horizontal="center" vertical="center"/>
    </xf>
    <xf numFmtId="0" fontId="21" fillId="0" borderId="10" xfId="0" quotePrefix="1" applyFont="1" applyFill="1" applyBorder="1" applyAlignment="1">
      <alignment horizontal="center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FFFF99"/>
      <color rgb="FFFFCC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164528</xdr:colOff>
      <xdr:row>3</xdr:row>
      <xdr:rowOff>86590</xdr:rowOff>
    </xdr:from>
    <xdr:to>
      <xdr:col>20</xdr:col>
      <xdr:colOff>450277</xdr:colOff>
      <xdr:row>20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16B16B5-B73E-42B0-8EC5-05EE26680933}"/>
            </a:ext>
          </a:extLst>
        </xdr:cNvPr>
        <xdr:cNvSpPr txBox="1"/>
      </xdr:nvSpPr>
      <xdr:spPr>
        <a:xfrm>
          <a:off x="3398266" y="934315"/>
          <a:ext cx="285749" cy="3839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</a:t>
          </a:r>
          <a:endParaRPr kumimoji="1" lang="ja-JP" altLang="en-US" sz="1100"/>
        </a:p>
      </xdr:txBody>
    </xdr:sp>
    <xdr:clientData/>
  </xdr:twoCellAnchor>
  <xdr:twoCellAnchor>
    <xdr:from>
      <xdr:col>28</xdr:col>
      <xdr:colOff>207817</xdr:colOff>
      <xdr:row>6</xdr:row>
      <xdr:rowOff>86592</xdr:rowOff>
    </xdr:from>
    <xdr:to>
      <xdr:col>31</xdr:col>
      <xdr:colOff>355021</xdr:colOff>
      <xdr:row>11</xdr:row>
      <xdr:rowOff>25978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91365AB-DABF-4448-9455-9CC3CA0FC497}"/>
            </a:ext>
          </a:extLst>
        </xdr:cNvPr>
        <xdr:cNvSpPr txBox="1"/>
      </xdr:nvSpPr>
      <xdr:spPr>
        <a:xfrm>
          <a:off x="8356455" y="1605830"/>
          <a:ext cx="1990291" cy="105857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６月３日以降の役について、仮で</a:t>
          </a:r>
          <a:r>
            <a:rPr kumimoji="1" lang="en-US" altLang="ja-JP" sz="1100">
              <a:solidFill>
                <a:srgbClr val="FF0000"/>
              </a:solidFill>
            </a:rPr>
            <a:t>PS</a:t>
          </a:r>
          <a:r>
            <a:rPr kumimoji="1" lang="ja-JP" altLang="en-US" sz="1100">
              <a:solidFill>
                <a:srgbClr val="FF0000"/>
              </a:solidFill>
            </a:rPr>
            <a:t>だけハメてみました。欠席が確定していればお知らせください。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164528</xdr:colOff>
      <xdr:row>3</xdr:row>
      <xdr:rowOff>86590</xdr:rowOff>
    </xdr:from>
    <xdr:to>
      <xdr:col>19</xdr:col>
      <xdr:colOff>450277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C0F1BF58-FD67-41AD-911A-81A24C95F34D}"/>
            </a:ext>
          </a:extLst>
        </xdr:cNvPr>
        <xdr:cNvSpPr txBox="1"/>
      </xdr:nvSpPr>
      <xdr:spPr>
        <a:xfrm>
          <a:off x="10157119" y="935181"/>
          <a:ext cx="285749" cy="36368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173183</xdr:colOff>
      <xdr:row>3</xdr:row>
      <xdr:rowOff>123825</xdr:rowOff>
    </xdr:from>
    <xdr:to>
      <xdr:col>13</xdr:col>
      <xdr:colOff>504825</xdr:colOff>
      <xdr:row>19</xdr:row>
      <xdr:rowOff>121228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A8405743-51E3-401D-9C11-496B95AEAB41}"/>
            </a:ext>
          </a:extLst>
        </xdr:cNvPr>
        <xdr:cNvSpPr txBox="1"/>
      </xdr:nvSpPr>
      <xdr:spPr>
        <a:xfrm>
          <a:off x="6507309" y="981075"/>
          <a:ext cx="331642" cy="36550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ctr"/>
          <a:r>
            <a:rPr kumimoji="1" lang="en-US" altLang="ja-JP" sz="1100" baseline="0"/>
            <a:t>TD</a:t>
          </a:r>
          <a:r>
            <a:rPr kumimoji="1" lang="ja-JP" altLang="en-US" sz="1100" baseline="0"/>
            <a:t>が調整中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164523</xdr:colOff>
      <xdr:row>3</xdr:row>
      <xdr:rowOff>86590</xdr:rowOff>
    </xdr:from>
    <xdr:to>
      <xdr:col>18</xdr:col>
      <xdr:colOff>450272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F873E554-50A5-40EB-8F75-EFB77BB5324C}"/>
            </a:ext>
          </a:extLst>
        </xdr:cNvPr>
        <xdr:cNvSpPr txBox="1"/>
      </xdr:nvSpPr>
      <xdr:spPr>
        <a:xfrm>
          <a:off x="9541886" y="934315"/>
          <a:ext cx="285749" cy="3616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oneCellAnchor>
    <xdr:from>
      <xdr:col>12</xdr:col>
      <xdr:colOff>0</xdr:colOff>
      <xdr:row>12</xdr:row>
      <xdr:rowOff>0</xdr:rowOff>
    </xdr:from>
    <xdr:ext cx="5715000" cy="121943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92CC8E56-EA92-42DF-99BB-23BF03466C1E}"/>
            </a:ext>
          </a:extLst>
        </xdr:cNvPr>
        <xdr:cNvSpPr txBox="1"/>
      </xdr:nvSpPr>
      <xdr:spPr>
        <a:xfrm rot="20429927">
          <a:off x="5689024" y="2874818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164523</xdr:colOff>
      <xdr:row>3</xdr:row>
      <xdr:rowOff>86590</xdr:rowOff>
    </xdr:from>
    <xdr:to>
      <xdr:col>18</xdr:col>
      <xdr:colOff>450272</xdr:colOff>
      <xdr:row>19</xdr:row>
      <xdr:rowOff>121227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BD5600C-B0AA-4AD6-ABDB-8FDBA7498AB6}"/>
            </a:ext>
          </a:extLst>
        </xdr:cNvPr>
        <xdr:cNvSpPr txBox="1"/>
      </xdr:nvSpPr>
      <xdr:spPr>
        <a:xfrm>
          <a:off x="9541886" y="934315"/>
          <a:ext cx="285749" cy="36160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l"/>
          <a:r>
            <a:rPr kumimoji="1" lang="en-US" altLang="ja-JP" sz="1100"/>
            <a:t>INHOUSE CONTEST?</a:t>
          </a:r>
          <a:endParaRPr kumimoji="1" lang="ja-JP" altLang="en-US" sz="1100"/>
        </a:p>
      </xdr:txBody>
    </xdr:sp>
    <xdr:clientData/>
  </xdr:twoCellAnchor>
  <xdr:oneCellAnchor>
    <xdr:from>
      <xdr:col>12</xdr:col>
      <xdr:colOff>510886</xdr:colOff>
      <xdr:row>9</xdr:row>
      <xdr:rowOff>34636</xdr:rowOff>
    </xdr:from>
    <xdr:ext cx="5715000" cy="1219436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8CC3952-B57C-4D51-8620-3978A2FF3DB8}"/>
            </a:ext>
          </a:extLst>
        </xdr:cNvPr>
        <xdr:cNvSpPr txBox="1"/>
      </xdr:nvSpPr>
      <xdr:spPr>
        <a:xfrm rot="20429927">
          <a:off x="6199910" y="2234045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539750</xdr:colOff>
      <xdr:row>8</xdr:row>
      <xdr:rowOff>103188</xdr:rowOff>
    </xdr:from>
    <xdr:ext cx="5715000" cy="1219436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55ACAC4-2A68-495E-AD87-03ECF9F17A04}"/>
            </a:ext>
          </a:extLst>
        </xdr:cNvPr>
        <xdr:cNvSpPr txBox="1"/>
      </xdr:nvSpPr>
      <xdr:spPr>
        <a:xfrm rot="20429927">
          <a:off x="9937750" y="2055813"/>
          <a:ext cx="5715000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7200">
              <a:solidFill>
                <a:srgbClr val="FF0000"/>
              </a:solidFill>
            </a:rPr>
            <a:t>INVALID</a:t>
          </a:r>
          <a:endParaRPr kumimoji="1" lang="ja-JP" altLang="en-US" sz="72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lleblue01@gmail.com" TargetMode="External"/><Relationship Id="rId2" Type="http://schemas.openxmlformats.org/officeDocument/2006/relationships/hyperlink" Target="mailto:knkmch77@nifty.com" TargetMode="External"/><Relationship Id="rId1" Type="http://schemas.openxmlformats.org/officeDocument/2006/relationships/hyperlink" Target="mailto:boobooyama_amish@jcom.zaq.ne.jp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subame@zmail.plala.or.jp" TargetMode="External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subame@zmail.plala.or.jp" TargetMode="External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oshinobu-takai@mug.biglobe.ne.jp" TargetMode="External"/><Relationship Id="rId1" Type="http://schemas.openxmlformats.org/officeDocument/2006/relationships/hyperlink" Target="mailto:pinemat@apricot.ocn.ne.jp%20/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tsubame@zmail.plala.or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B46"/>
  <sheetViews>
    <sheetView tabSelected="1" zoomScale="70" zoomScaleNormal="70" zoomScaleSheetLayoutView="55" workbookViewId="0">
      <pane xSplit="5" ySplit="3" topLeftCell="BA4" activePane="bottomRight" state="frozen"/>
      <selection pane="topRight" activeCell="E1" sqref="E1"/>
      <selection pane="bottomLeft" activeCell="A4" sqref="A4"/>
      <selection pane="bottomRight"/>
    </sheetView>
  </sheetViews>
  <sheetFormatPr defaultRowHeight="18.75" x14ac:dyDescent="0.4"/>
  <cols>
    <col min="1" max="1" width="11.625" customWidth="1"/>
    <col min="2" max="2" width="13.5" customWidth="1"/>
    <col min="3" max="3" width="31.125" customWidth="1"/>
    <col min="4" max="4" width="13.125" style="2" hidden="1" customWidth="1"/>
    <col min="5" max="5" width="13.375" style="2" hidden="1" customWidth="1"/>
    <col min="6" max="6" width="9.25" style="2" hidden="1" customWidth="1"/>
    <col min="7" max="10" width="9.625" style="1" hidden="1" customWidth="1"/>
    <col min="11" max="19" width="9.625" style="2" hidden="1" customWidth="1"/>
    <col min="20" max="20" width="9.25" style="2" hidden="1" customWidth="1"/>
    <col min="21" max="29" width="9.625" style="2" hidden="1" customWidth="1"/>
    <col min="30" max="30" width="9.375" style="2" hidden="1" customWidth="1"/>
    <col min="31" max="52" width="9.625" style="2" hidden="1" customWidth="1"/>
    <col min="53" max="77" width="9.625" style="2" customWidth="1"/>
    <col min="78" max="78" width="15.5" bestFit="1" customWidth="1"/>
    <col min="79" max="79" width="16.375" bestFit="1" customWidth="1"/>
  </cols>
  <sheetData>
    <row r="1" spans="1:80" s="2" customFormat="1" ht="33" customHeight="1" x14ac:dyDescent="0.4">
      <c r="A1" s="136"/>
      <c r="B1" s="137"/>
      <c r="C1" s="120"/>
      <c r="D1" s="137" t="s">
        <v>411</v>
      </c>
      <c r="E1" s="137"/>
      <c r="F1" s="137" t="s">
        <v>98</v>
      </c>
      <c r="G1" s="138">
        <v>43283</v>
      </c>
      <c r="H1" s="138">
        <v>43304</v>
      </c>
      <c r="I1" s="138">
        <v>43318</v>
      </c>
      <c r="J1" s="138">
        <v>43332</v>
      </c>
      <c r="K1" s="138">
        <v>43346</v>
      </c>
      <c r="L1" s="138">
        <v>43353</v>
      </c>
      <c r="M1" s="138">
        <v>43374</v>
      </c>
      <c r="N1" s="138">
        <v>43388</v>
      </c>
      <c r="O1" s="139">
        <v>43409</v>
      </c>
      <c r="P1" s="139">
        <v>43423</v>
      </c>
      <c r="Q1" s="139">
        <v>43437</v>
      </c>
      <c r="R1" s="139">
        <v>43451</v>
      </c>
      <c r="S1" s="140">
        <v>43472</v>
      </c>
      <c r="T1" s="140">
        <v>43493</v>
      </c>
      <c r="U1" s="140">
        <v>43500</v>
      </c>
      <c r="V1" s="140">
        <v>43514</v>
      </c>
      <c r="W1" s="140">
        <v>43528</v>
      </c>
      <c r="X1" s="140">
        <v>43542</v>
      </c>
      <c r="Y1" s="141">
        <v>43619</v>
      </c>
      <c r="Z1" s="142">
        <v>43633</v>
      </c>
      <c r="AA1" s="141">
        <v>43647</v>
      </c>
      <c r="AB1" s="141">
        <v>43668</v>
      </c>
      <c r="AC1" s="141">
        <v>43682</v>
      </c>
      <c r="AD1" s="141">
        <v>43696</v>
      </c>
      <c r="AE1" s="141">
        <v>43710</v>
      </c>
      <c r="AF1" s="141">
        <v>43717</v>
      </c>
      <c r="AG1" s="141">
        <v>43731</v>
      </c>
      <c r="AH1" s="141">
        <v>43745</v>
      </c>
      <c r="AI1" s="141" t="s">
        <v>312</v>
      </c>
      <c r="AJ1" s="141">
        <v>43780</v>
      </c>
      <c r="AK1" s="141">
        <v>43787</v>
      </c>
      <c r="AL1" s="141">
        <v>43801</v>
      </c>
      <c r="AM1" s="141">
        <v>43815</v>
      </c>
      <c r="AN1" s="141">
        <v>43836</v>
      </c>
      <c r="AO1" s="141">
        <v>43850</v>
      </c>
      <c r="AP1" s="141">
        <v>43864</v>
      </c>
      <c r="AQ1" s="141">
        <v>43878</v>
      </c>
      <c r="AR1" s="141">
        <v>43526</v>
      </c>
      <c r="AS1" s="141">
        <v>43540</v>
      </c>
      <c r="AT1" s="141">
        <v>43927</v>
      </c>
      <c r="AU1" s="141">
        <v>43941</v>
      </c>
      <c r="AV1" s="141">
        <v>43962</v>
      </c>
      <c r="AW1" s="141">
        <v>43969</v>
      </c>
      <c r="AX1" s="167">
        <v>43983</v>
      </c>
      <c r="AY1" s="141">
        <v>43997</v>
      </c>
      <c r="AZ1" s="141">
        <v>44018</v>
      </c>
      <c r="BA1" s="141">
        <v>44032</v>
      </c>
      <c r="BB1" s="171">
        <v>44046</v>
      </c>
      <c r="BC1" s="171">
        <v>44060</v>
      </c>
      <c r="BD1" s="171">
        <v>44081</v>
      </c>
      <c r="BE1" s="171">
        <v>44095</v>
      </c>
      <c r="BF1" s="171">
        <v>44109</v>
      </c>
      <c r="BG1" s="171">
        <v>44123</v>
      </c>
      <c r="BH1" s="171">
        <v>44137</v>
      </c>
      <c r="BI1" s="171">
        <v>44151</v>
      </c>
      <c r="BJ1" s="171">
        <v>44172</v>
      </c>
      <c r="BK1" s="171">
        <v>44186</v>
      </c>
      <c r="BL1" s="171">
        <v>44200</v>
      </c>
      <c r="BM1" s="171">
        <v>44214</v>
      </c>
      <c r="BN1" s="171">
        <v>44228</v>
      </c>
      <c r="BO1" s="171">
        <v>44242</v>
      </c>
      <c r="BP1" s="171">
        <v>44256</v>
      </c>
      <c r="BQ1" s="171">
        <v>44270</v>
      </c>
      <c r="BR1" s="171">
        <v>44291</v>
      </c>
      <c r="BS1" s="171">
        <v>44305</v>
      </c>
      <c r="BT1" s="171">
        <v>44319</v>
      </c>
      <c r="BU1" s="171">
        <v>44333</v>
      </c>
      <c r="BV1" s="171">
        <v>44354</v>
      </c>
      <c r="BW1" s="171">
        <v>44368</v>
      </c>
      <c r="BX1" s="171">
        <v>44382</v>
      </c>
      <c r="BY1" s="171">
        <v>44396</v>
      </c>
      <c r="CA1" s="16"/>
    </row>
    <row r="2" spans="1:80" s="2" customFormat="1" ht="33" customHeight="1" x14ac:dyDescent="0.4">
      <c r="A2" s="143" t="s">
        <v>0</v>
      </c>
      <c r="B2" s="16" t="s">
        <v>1</v>
      </c>
      <c r="C2" s="120" t="s">
        <v>111</v>
      </c>
      <c r="D2" s="16" t="s">
        <v>54</v>
      </c>
      <c r="E2" s="16"/>
      <c r="F2" s="8" t="s">
        <v>99</v>
      </c>
      <c r="G2" s="11" t="s">
        <v>94</v>
      </c>
      <c r="H2" s="11" t="s">
        <v>93</v>
      </c>
      <c r="I2" s="11" t="s">
        <v>93</v>
      </c>
      <c r="J2" s="11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93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102" t="s">
        <v>94</v>
      </c>
      <c r="AA2" s="39" t="s">
        <v>94</v>
      </c>
      <c r="AB2" s="39" t="s">
        <v>94</v>
      </c>
      <c r="AC2" s="39" t="s">
        <v>94</v>
      </c>
      <c r="AD2" s="39" t="s">
        <v>94</v>
      </c>
      <c r="AE2" s="39" t="s">
        <v>94</v>
      </c>
      <c r="AF2" s="39" t="s">
        <v>94</v>
      </c>
      <c r="AG2" s="39" t="s">
        <v>316</v>
      </c>
      <c r="AH2" s="39" t="s">
        <v>94</v>
      </c>
      <c r="AI2" s="39" t="s">
        <v>94</v>
      </c>
      <c r="AJ2" s="39" t="s">
        <v>94</v>
      </c>
      <c r="AK2" s="39" t="s">
        <v>94</v>
      </c>
      <c r="AL2" s="39" t="s">
        <v>94</v>
      </c>
      <c r="AM2" s="39" t="s">
        <v>94</v>
      </c>
      <c r="AN2" s="39" t="s">
        <v>94</v>
      </c>
      <c r="AO2" s="39" t="s">
        <v>94</v>
      </c>
      <c r="AP2" s="39" t="s">
        <v>94</v>
      </c>
      <c r="AQ2" s="39" t="s">
        <v>94</v>
      </c>
      <c r="AR2" s="165" t="s">
        <v>395</v>
      </c>
      <c r="AS2" s="39" t="s">
        <v>396</v>
      </c>
      <c r="AT2" s="39" t="s">
        <v>396</v>
      </c>
      <c r="AU2" s="39" t="s">
        <v>396</v>
      </c>
      <c r="AV2" s="39" t="s">
        <v>418</v>
      </c>
      <c r="AW2" s="39" t="s">
        <v>418</v>
      </c>
      <c r="AY2" s="39"/>
      <c r="AZ2" s="130" t="s">
        <v>424</v>
      </c>
      <c r="BA2" s="39"/>
      <c r="BB2" s="172"/>
      <c r="BC2" s="172"/>
      <c r="BD2" s="172"/>
      <c r="BE2" s="172"/>
      <c r="BF2" s="172"/>
      <c r="BG2" s="172"/>
      <c r="BH2" s="172"/>
      <c r="BI2" s="172"/>
      <c r="BJ2" s="172"/>
      <c r="BK2" s="172"/>
      <c r="BL2" s="172"/>
      <c r="BM2" s="172"/>
      <c r="BN2" s="172"/>
      <c r="BO2" s="172"/>
      <c r="BP2" s="172"/>
      <c r="BQ2" s="172"/>
      <c r="BR2" s="172"/>
      <c r="BS2" s="172"/>
      <c r="BT2" s="172"/>
      <c r="BU2" s="172"/>
      <c r="BV2" s="172"/>
      <c r="BW2" s="172"/>
      <c r="BX2" s="172"/>
      <c r="BY2" s="172"/>
      <c r="BZ2" s="168" t="s">
        <v>90</v>
      </c>
      <c r="CA2" s="8" t="s">
        <v>91</v>
      </c>
      <c r="CB2" s="120"/>
    </row>
    <row r="3" spans="1:80" s="2" customFormat="1" ht="33" customHeight="1" x14ac:dyDescent="0.4">
      <c r="A3" s="144"/>
      <c r="B3" s="18"/>
      <c r="C3" s="120"/>
      <c r="D3" s="18" t="s">
        <v>278</v>
      </c>
      <c r="E3" s="89" t="s">
        <v>271</v>
      </c>
      <c r="F3" s="8" t="s">
        <v>97</v>
      </c>
      <c r="G3" s="10" t="s">
        <v>107</v>
      </c>
      <c r="H3" s="11"/>
      <c r="I3" s="11" t="s">
        <v>110</v>
      </c>
      <c r="J3" s="11" t="s">
        <v>110</v>
      </c>
      <c r="K3" s="39"/>
      <c r="L3" s="39"/>
      <c r="M3" s="39"/>
      <c r="N3" s="39"/>
      <c r="O3" s="39"/>
      <c r="P3" s="47" t="s">
        <v>263</v>
      </c>
      <c r="Q3" s="46"/>
      <c r="R3" s="46"/>
      <c r="S3" s="47" t="s">
        <v>187</v>
      </c>
      <c r="T3" s="47"/>
      <c r="U3" s="47"/>
      <c r="V3" s="47" t="s">
        <v>267</v>
      </c>
      <c r="W3" s="47" t="s">
        <v>110</v>
      </c>
      <c r="X3" s="47" t="s">
        <v>268</v>
      </c>
      <c r="Y3" s="100" t="s">
        <v>285</v>
      </c>
      <c r="Z3" s="103"/>
      <c r="AA3" s="100" t="s">
        <v>284</v>
      </c>
      <c r="AB3" s="100" t="s">
        <v>331</v>
      </c>
      <c r="AC3" s="47" t="s">
        <v>332</v>
      </c>
      <c r="AD3" s="47" t="s">
        <v>333</v>
      </c>
      <c r="AE3" s="47" t="s">
        <v>332</v>
      </c>
      <c r="AF3" s="129" t="s">
        <v>334</v>
      </c>
      <c r="AG3" s="129" t="s">
        <v>317</v>
      </c>
      <c r="AH3" s="47" t="s">
        <v>331</v>
      </c>
      <c r="AI3" s="47" t="s">
        <v>331</v>
      </c>
      <c r="AJ3" s="47" t="s">
        <v>335</v>
      </c>
      <c r="AK3" s="47" t="s">
        <v>369</v>
      </c>
      <c r="AL3" s="47" t="s">
        <v>373</v>
      </c>
      <c r="AM3" s="47" t="s">
        <v>359</v>
      </c>
      <c r="AN3" s="47"/>
      <c r="AO3" s="47" t="s">
        <v>318</v>
      </c>
      <c r="AP3" s="47"/>
      <c r="AQ3" s="47" t="s">
        <v>391</v>
      </c>
      <c r="AR3" s="47"/>
      <c r="AS3" s="47" t="s">
        <v>392</v>
      </c>
      <c r="AT3" s="47" t="s">
        <v>416</v>
      </c>
      <c r="AU3" s="39" t="s">
        <v>415</v>
      </c>
      <c r="AV3" s="47" t="s">
        <v>421</v>
      </c>
      <c r="AW3" s="2" t="s">
        <v>419</v>
      </c>
      <c r="AX3" s="170" t="s">
        <v>423</v>
      </c>
      <c r="AY3" s="47"/>
      <c r="AZ3" s="47" t="s">
        <v>393</v>
      </c>
      <c r="BA3" s="47" t="s">
        <v>420</v>
      </c>
      <c r="BB3" s="173"/>
      <c r="BC3" s="173"/>
      <c r="BD3" s="173"/>
      <c r="BE3" s="173"/>
      <c r="BF3" s="173"/>
      <c r="BG3" s="173"/>
      <c r="BH3" s="173"/>
      <c r="BI3" s="173"/>
      <c r="BJ3" s="173"/>
      <c r="BK3" s="173"/>
      <c r="BL3" s="173"/>
      <c r="BM3" s="173"/>
      <c r="BN3" s="173"/>
      <c r="BO3" s="173"/>
      <c r="BP3" s="173"/>
      <c r="BQ3" s="173"/>
      <c r="BR3" s="173"/>
      <c r="BS3" s="173"/>
      <c r="BT3" s="173"/>
      <c r="BU3" s="173"/>
      <c r="BV3" s="173"/>
      <c r="BW3" s="173"/>
      <c r="BX3" s="173"/>
      <c r="BY3" s="173"/>
      <c r="BZ3" s="168"/>
      <c r="CA3" s="8"/>
      <c r="CB3" s="120"/>
    </row>
    <row r="4" spans="1:80" ht="33" customHeight="1" x14ac:dyDescent="0.4">
      <c r="A4" s="145">
        <v>322614</v>
      </c>
      <c r="B4" s="6" t="s">
        <v>190</v>
      </c>
      <c r="C4" s="5" t="s">
        <v>412</v>
      </c>
      <c r="D4" s="13" t="s">
        <v>55</v>
      </c>
      <c r="E4" s="90"/>
      <c r="F4" s="7"/>
      <c r="G4" s="3"/>
      <c r="H4" s="3" t="s">
        <v>70</v>
      </c>
      <c r="I4" s="48" t="s">
        <v>84</v>
      </c>
      <c r="J4" s="3" t="s">
        <v>170</v>
      </c>
      <c r="K4" s="3" t="s">
        <v>175</v>
      </c>
      <c r="L4" s="3" t="s">
        <v>191</v>
      </c>
      <c r="M4" s="3" t="s">
        <v>192</v>
      </c>
      <c r="N4" s="51" t="s">
        <v>147</v>
      </c>
      <c r="O4" s="3"/>
      <c r="P4" s="3" t="s">
        <v>167</v>
      </c>
      <c r="Q4" s="3" t="s">
        <v>166</v>
      </c>
      <c r="R4" s="48" t="s">
        <v>96</v>
      </c>
      <c r="S4" s="3" t="s">
        <v>262</v>
      </c>
      <c r="T4" s="3" t="s">
        <v>95</v>
      </c>
      <c r="U4" s="3"/>
      <c r="V4" s="97" t="s">
        <v>291</v>
      </c>
      <c r="W4" s="3" t="s">
        <v>166</v>
      </c>
      <c r="X4" s="48" t="s">
        <v>96</v>
      </c>
      <c r="Y4" s="48" t="s">
        <v>147</v>
      </c>
      <c r="Z4" s="104" t="s">
        <v>298</v>
      </c>
      <c r="AA4" s="3" t="s">
        <v>248</v>
      </c>
      <c r="AB4" s="122" t="s">
        <v>350</v>
      </c>
      <c r="AC4" s="48" t="s">
        <v>147</v>
      </c>
      <c r="AD4" s="3" t="s">
        <v>327</v>
      </c>
      <c r="AE4" s="3" t="s">
        <v>310</v>
      </c>
      <c r="AF4" s="3" t="s">
        <v>307</v>
      </c>
      <c r="AG4" s="3"/>
      <c r="AH4" s="48" t="s">
        <v>147</v>
      </c>
      <c r="AI4" s="3" t="s">
        <v>343</v>
      </c>
      <c r="AJ4" s="3" t="s">
        <v>248</v>
      </c>
      <c r="AK4" s="3" t="s">
        <v>364</v>
      </c>
      <c r="AL4" s="48" t="s">
        <v>147</v>
      </c>
      <c r="AM4" s="3" t="s">
        <v>319</v>
      </c>
      <c r="AN4" s="121" t="s">
        <v>377</v>
      </c>
      <c r="AO4" s="121" t="s">
        <v>362</v>
      </c>
      <c r="AP4" s="121" t="s">
        <v>389</v>
      </c>
      <c r="AQ4" s="121" t="s">
        <v>149</v>
      </c>
      <c r="AR4" s="160" t="s">
        <v>341</v>
      </c>
      <c r="AS4" s="121" t="s">
        <v>166</v>
      </c>
      <c r="AT4" s="121" t="s">
        <v>96</v>
      </c>
      <c r="AU4" s="121" t="s">
        <v>151</v>
      </c>
      <c r="AV4" s="121" t="s">
        <v>255</v>
      </c>
      <c r="AW4" s="121" t="s">
        <v>159</v>
      </c>
      <c r="AX4" s="184" t="s">
        <v>96</v>
      </c>
      <c r="AY4" s="182" t="s">
        <v>95</v>
      </c>
      <c r="AZ4" s="180" t="s">
        <v>151</v>
      </c>
      <c r="BA4" s="121" t="s">
        <v>149</v>
      </c>
      <c r="BB4" s="193" t="s">
        <v>147</v>
      </c>
      <c r="BC4" s="183" t="s">
        <v>95</v>
      </c>
      <c r="BD4" s="195" t="s">
        <v>149</v>
      </c>
      <c r="BE4" s="200" t="s">
        <v>250</v>
      </c>
      <c r="BF4" s="193" t="s">
        <v>147</v>
      </c>
      <c r="BG4" s="181" t="s">
        <v>151</v>
      </c>
      <c r="BH4" s="195" t="s">
        <v>149</v>
      </c>
      <c r="BI4" s="202" t="s">
        <v>155</v>
      </c>
      <c r="BJ4" s="193" t="s">
        <v>147</v>
      </c>
      <c r="BK4" s="195" t="s">
        <v>149</v>
      </c>
      <c r="BL4" s="198" t="s">
        <v>72</v>
      </c>
      <c r="BM4" s="195" t="s">
        <v>149</v>
      </c>
      <c r="BN4" s="178" t="s">
        <v>152</v>
      </c>
      <c r="BO4" s="193" t="s">
        <v>147</v>
      </c>
      <c r="BP4" s="197" t="s">
        <v>159</v>
      </c>
      <c r="BQ4" s="174"/>
      <c r="BR4" s="183" t="s">
        <v>95</v>
      </c>
      <c r="BS4" s="197" t="s">
        <v>425</v>
      </c>
      <c r="BT4" s="174" t="s">
        <v>161</v>
      </c>
      <c r="BU4" s="200" t="s">
        <v>250</v>
      </c>
      <c r="BV4" s="195" t="s">
        <v>149</v>
      </c>
      <c r="BW4" s="193" t="s">
        <v>147</v>
      </c>
      <c r="BX4" s="195" t="s">
        <v>149</v>
      </c>
      <c r="BY4" s="193" t="s">
        <v>147</v>
      </c>
      <c r="BZ4" s="169" t="s">
        <v>37</v>
      </c>
      <c r="CA4" s="5" t="s">
        <v>38</v>
      </c>
      <c r="CB4" s="5"/>
    </row>
    <row r="5" spans="1:80" ht="33" customHeight="1" x14ac:dyDescent="0.4">
      <c r="A5" s="145">
        <v>332755</v>
      </c>
      <c r="B5" s="6" t="s">
        <v>196</v>
      </c>
      <c r="C5" s="5" t="s">
        <v>44</v>
      </c>
      <c r="D5" s="13" t="s">
        <v>55</v>
      </c>
      <c r="E5" s="90" t="s">
        <v>272</v>
      </c>
      <c r="F5" s="7"/>
      <c r="G5" s="49" t="s">
        <v>67</v>
      </c>
      <c r="H5" s="3" t="s">
        <v>69</v>
      </c>
      <c r="I5" s="3" t="s">
        <v>73</v>
      </c>
      <c r="J5" s="50" t="s">
        <v>151</v>
      </c>
      <c r="K5" s="51" t="s">
        <v>147</v>
      </c>
      <c r="L5" s="38"/>
      <c r="M5" s="3" t="s">
        <v>149</v>
      </c>
      <c r="N5" s="38"/>
      <c r="O5" s="38"/>
      <c r="P5" s="3" t="s">
        <v>95</v>
      </c>
      <c r="Q5" s="3" t="s">
        <v>151</v>
      </c>
      <c r="R5" s="3" t="s">
        <v>159</v>
      </c>
      <c r="S5" s="48" t="s">
        <v>96</v>
      </c>
      <c r="T5" s="3" t="s">
        <v>166</v>
      </c>
      <c r="U5" s="3" t="s">
        <v>66</v>
      </c>
      <c r="V5" s="97" t="s">
        <v>292</v>
      </c>
      <c r="W5" s="4" t="s">
        <v>152</v>
      </c>
      <c r="X5" s="3" t="s">
        <v>166</v>
      </c>
      <c r="Y5" s="3" t="s">
        <v>298</v>
      </c>
      <c r="Z5" s="124"/>
      <c r="AA5" s="48" t="s">
        <v>147</v>
      </c>
      <c r="AB5" s="3" t="s">
        <v>300</v>
      </c>
      <c r="AC5" s="3" t="s">
        <v>307</v>
      </c>
      <c r="AD5" s="3" t="s">
        <v>326</v>
      </c>
      <c r="AE5" s="48" t="s">
        <v>147</v>
      </c>
      <c r="AF5" s="3" t="s">
        <v>314</v>
      </c>
      <c r="AG5" s="3"/>
      <c r="AH5" s="3" t="s">
        <v>307</v>
      </c>
      <c r="AI5" s="3" t="s">
        <v>311</v>
      </c>
      <c r="AJ5" s="122" t="s">
        <v>350</v>
      </c>
      <c r="AK5" s="122" t="s">
        <v>350</v>
      </c>
      <c r="AL5" s="48" t="s">
        <v>147</v>
      </c>
      <c r="AM5" s="3" t="s">
        <v>66</v>
      </c>
      <c r="AN5" s="121" t="s">
        <v>378</v>
      </c>
      <c r="AO5" s="121" t="s">
        <v>356</v>
      </c>
      <c r="AP5" s="121" t="s">
        <v>152</v>
      </c>
      <c r="AQ5" s="121" t="s">
        <v>149</v>
      </c>
      <c r="AR5" s="160" t="s">
        <v>159</v>
      </c>
      <c r="AS5" s="121" t="s">
        <v>397</v>
      </c>
      <c r="AT5" s="121" t="s">
        <v>166</v>
      </c>
      <c r="AU5" s="121" t="s">
        <v>72</v>
      </c>
      <c r="AV5" s="184" t="s">
        <v>422</v>
      </c>
      <c r="AW5" s="121" t="s">
        <v>368</v>
      </c>
      <c r="AX5" s="121" t="s">
        <v>159</v>
      </c>
      <c r="AY5" s="177" t="s">
        <v>152</v>
      </c>
      <c r="AZ5" s="121" t="s">
        <v>149</v>
      </c>
      <c r="BA5" s="184" t="s">
        <v>147</v>
      </c>
      <c r="BB5" s="195" t="s">
        <v>149</v>
      </c>
      <c r="BC5" s="197" t="s">
        <v>159</v>
      </c>
      <c r="BD5" s="183" t="s">
        <v>95</v>
      </c>
      <c r="BE5" s="193" t="s">
        <v>147</v>
      </c>
      <c r="BF5" s="195" t="s">
        <v>149</v>
      </c>
      <c r="BG5" s="197" t="s">
        <v>425</v>
      </c>
      <c r="BH5" s="181" t="s">
        <v>151</v>
      </c>
      <c r="BI5" s="193" t="s">
        <v>147</v>
      </c>
      <c r="BJ5" s="195" t="s">
        <v>149</v>
      </c>
      <c r="BK5" s="200" t="s">
        <v>250</v>
      </c>
      <c r="BL5" s="199" t="s">
        <v>66</v>
      </c>
      <c r="BM5" s="193" t="s">
        <v>147</v>
      </c>
      <c r="BN5" s="195" t="s">
        <v>149</v>
      </c>
      <c r="BO5" s="178" t="s">
        <v>152</v>
      </c>
      <c r="BP5" s="198" t="s">
        <v>72</v>
      </c>
      <c r="BQ5" s="193" t="s">
        <v>147</v>
      </c>
      <c r="BR5" s="200" t="s">
        <v>250</v>
      </c>
      <c r="BS5" s="196" t="s">
        <v>149</v>
      </c>
      <c r="BT5" s="183" t="s">
        <v>95</v>
      </c>
      <c r="BU5" s="193" t="s">
        <v>147</v>
      </c>
      <c r="BV5" s="181" t="s">
        <v>151</v>
      </c>
      <c r="BW5" s="198" t="s">
        <v>72</v>
      </c>
      <c r="BX5" s="195" t="s">
        <v>149</v>
      </c>
      <c r="BY5" s="193" t="s">
        <v>147</v>
      </c>
      <c r="BZ5" s="169" t="s">
        <v>45</v>
      </c>
      <c r="CA5" s="5" t="s">
        <v>402</v>
      </c>
      <c r="CB5" s="5"/>
    </row>
    <row r="6" spans="1:80" ht="33" hidden="1" customHeight="1" x14ac:dyDescent="0.4">
      <c r="A6" s="145">
        <v>375117</v>
      </c>
      <c r="B6" s="6" t="s">
        <v>198</v>
      </c>
      <c r="C6" s="5"/>
      <c r="D6" s="13" t="s">
        <v>330</v>
      </c>
      <c r="E6" s="90"/>
      <c r="F6" s="7"/>
      <c r="G6" s="3"/>
      <c r="H6" s="3"/>
      <c r="I6" s="3"/>
      <c r="J6" s="3"/>
      <c r="K6" s="3"/>
      <c r="L6" s="3"/>
      <c r="M6" s="3" t="s">
        <v>151</v>
      </c>
      <c r="N6" s="3" t="s">
        <v>72</v>
      </c>
      <c r="O6" s="38"/>
      <c r="P6" s="38"/>
      <c r="Q6" s="38"/>
      <c r="R6" s="38"/>
      <c r="S6" s="38"/>
      <c r="T6" s="38"/>
      <c r="U6" s="3" t="s">
        <v>166</v>
      </c>
      <c r="V6" s="97"/>
      <c r="W6" s="94"/>
      <c r="X6" s="94"/>
      <c r="Y6" s="122"/>
      <c r="Z6" s="123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60"/>
      <c r="AS6" s="127"/>
      <c r="AT6" s="127"/>
      <c r="AU6" s="127"/>
      <c r="AV6" s="127"/>
      <c r="AW6" s="127"/>
      <c r="AX6" s="127"/>
      <c r="AY6" s="127"/>
      <c r="AZ6" s="127"/>
      <c r="BA6" s="127"/>
      <c r="BB6" s="175"/>
      <c r="BC6" s="175"/>
      <c r="BD6" s="175"/>
      <c r="BE6" s="175"/>
      <c r="BF6" s="195"/>
      <c r="BG6" s="175"/>
      <c r="BH6" s="175"/>
      <c r="BI6" s="175"/>
      <c r="BJ6" s="195"/>
      <c r="BK6" s="175"/>
      <c r="BL6" s="175"/>
      <c r="BM6" s="175"/>
      <c r="BN6" s="19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69" t="s">
        <v>178</v>
      </c>
      <c r="CA6" s="5" t="s">
        <v>179</v>
      </c>
      <c r="CB6" s="5"/>
    </row>
    <row r="7" spans="1:80" ht="33" customHeight="1" x14ac:dyDescent="0.4">
      <c r="A7" s="146">
        <v>431989</v>
      </c>
      <c r="B7" s="36" t="s">
        <v>200</v>
      </c>
      <c r="C7" s="5" t="s">
        <v>24</v>
      </c>
      <c r="D7" s="35" t="s">
        <v>329</v>
      </c>
      <c r="E7" s="82"/>
      <c r="F7" s="34"/>
      <c r="G7" s="51" t="s">
        <v>67</v>
      </c>
      <c r="H7" s="33" t="s">
        <v>75</v>
      </c>
      <c r="I7" s="33" t="s">
        <v>65</v>
      </c>
      <c r="J7" s="52" t="s">
        <v>171</v>
      </c>
      <c r="K7" s="33" t="s">
        <v>149</v>
      </c>
      <c r="L7" s="33"/>
      <c r="M7" s="33"/>
      <c r="N7" s="33" t="s">
        <v>151</v>
      </c>
      <c r="O7" s="33" t="s">
        <v>192</v>
      </c>
      <c r="P7" s="32" t="s">
        <v>166</v>
      </c>
      <c r="Q7" s="3" t="s">
        <v>66</v>
      </c>
      <c r="R7" s="3" t="s">
        <v>166</v>
      </c>
      <c r="S7" s="3" t="s">
        <v>95</v>
      </c>
      <c r="T7" s="48" t="s">
        <v>96</v>
      </c>
      <c r="U7" s="3" t="s">
        <v>255</v>
      </c>
      <c r="V7" s="97" t="s">
        <v>293</v>
      </c>
      <c r="W7" s="3" t="s">
        <v>288</v>
      </c>
      <c r="X7" s="3" t="s">
        <v>151</v>
      </c>
      <c r="Y7" s="33" t="s">
        <v>301</v>
      </c>
      <c r="Z7" s="108" t="s">
        <v>303</v>
      </c>
      <c r="AA7" s="122" t="s">
        <v>350</v>
      </c>
      <c r="AB7" s="33" t="s">
        <v>337</v>
      </c>
      <c r="AC7" s="3" t="s">
        <v>300</v>
      </c>
      <c r="AD7" s="48" t="s">
        <v>147</v>
      </c>
      <c r="AE7" s="3" t="s">
        <v>349</v>
      </c>
      <c r="AF7" s="3" t="s">
        <v>248</v>
      </c>
      <c r="AG7" s="121"/>
      <c r="AH7" s="121" t="s">
        <v>343</v>
      </c>
      <c r="AI7" s="48" t="s">
        <v>147</v>
      </c>
      <c r="AJ7" s="3" t="s">
        <v>341</v>
      </c>
      <c r="AK7" s="122" t="s">
        <v>350</v>
      </c>
      <c r="AL7" s="3" t="s">
        <v>151</v>
      </c>
      <c r="AM7" s="48" t="s">
        <v>360</v>
      </c>
      <c r="AN7" s="121" t="s">
        <v>152</v>
      </c>
      <c r="AO7" s="122" t="s">
        <v>350</v>
      </c>
      <c r="AP7" s="122" t="s">
        <v>350</v>
      </c>
      <c r="AQ7" s="3" t="s">
        <v>341</v>
      </c>
      <c r="AR7" s="160" t="s">
        <v>96</v>
      </c>
      <c r="AS7" s="122" t="s">
        <v>350</v>
      </c>
      <c r="AT7" s="121" t="s">
        <v>152</v>
      </c>
      <c r="AU7" s="121" t="s">
        <v>170</v>
      </c>
      <c r="AV7" s="180" t="s">
        <v>151</v>
      </c>
      <c r="AW7" s="184" t="s">
        <v>96</v>
      </c>
      <c r="AX7" s="121" t="s">
        <v>166</v>
      </c>
      <c r="AY7" s="121" t="s">
        <v>341</v>
      </c>
      <c r="AZ7" s="121"/>
      <c r="BA7" s="180" t="s">
        <v>151</v>
      </c>
      <c r="BB7" s="178" t="s">
        <v>152</v>
      </c>
      <c r="BC7" s="193" t="s">
        <v>147</v>
      </c>
      <c r="BD7" s="195" t="s">
        <v>149</v>
      </c>
      <c r="BE7" s="183" t="s">
        <v>95</v>
      </c>
      <c r="BF7" s="195" t="s">
        <v>149</v>
      </c>
      <c r="BG7" s="193" t="s">
        <v>147</v>
      </c>
      <c r="BH7" s="197" t="s">
        <v>432</v>
      </c>
      <c r="BI7" s="181" t="s">
        <v>151</v>
      </c>
      <c r="BJ7" s="195" t="s">
        <v>149</v>
      </c>
      <c r="BK7" s="201" t="s">
        <v>154</v>
      </c>
      <c r="BL7" s="193" t="s">
        <v>147</v>
      </c>
      <c r="BM7" s="197" t="s">
        <v>159</v>
      </c>
      <c r="BN7" s="195" t="s">
        <v>149</v>
      </c>
      <c r="BO7" s="200" t="s">
        <v>250</v>
      </c>
      <c r="BP7" s="178" t="s">
        <v>152</v>
      </c>
      <c r="BQ7" s="195" t="s">
        <v>149</v>
      </c>
      <c r="BR7" s="201" t="s">
        <v>154</v>
      </c>
      <c r="BS7" s="183" t="s">
        <v>95</v>
      </c>
      <c r="BT7" s="194" t="s">
        <v>147</v>
      </c>
      <c r="BU7" s="201" t="s">
        <v>154</v>
      </c>
      <c r="BV7" s="195" t="s">
        <v>149</v>
      </c>
      <c r="BW7" s="181" t="s">
        <v>151</v>
      </c>
      <c r="BX7" s="193" t="s">
        <v>147</v>
      </c>
      <c r="BY7" s="195" t="s">
        <v>149</v>
      </c>
      <c r="BZ7" s="169" t="s">
        <v>25</v>
      </c>
      <c r="CA7" s="5" t="s">
        <v>403</v>
      </c>
      <c r="CB7" s="5"/>
    </row>
    <row r="8" spans="1:80" ht="33" customHeight="1" x14ac:dyDescent="0.4">
      <c r="A8" s="145">
        <v>1563141</v>
      </c>
      <c r="B8" s="6" t="s">
        <v>202</v>
      </c>
      <c r="C8" s="5" t="s">
        <v>20</v>
      </c>
      <c r="D8" s="13" t="s">
        <v>55</v>
      </c>
      <c r="E8" s="90" t="s">
        <v>273</v>
      </c>
      <c r="F8" s="4"/>
      <c r="G8" s="3" t="s">
        <v>69</v>
      </c>
      <c r="H8" s="48" t="s">
        <v>84</v>
      </c>
      <c r="I8" s="3" t="s">
        <v>85</v>
      </c>
      <c r="J8" s="3" t="s">
        <v>172</v>
      </c>
      <c r="K8" s="3" t="s">
        <v>174</v>
      </c>
      <c r="L8" s="48" t="s">
        <v>147</v>
      </c>
      <c r="M8" s="3" t="s">
        <v>152</v>
      </c>
      <c r="N8" s="3" t="s">
        <v>159</v>
      </c>
      <c r="O8" s="3" t="s">
        <v>207</v>
      </c>
      <c r="P8" s="3"/>
      <c r="Q8" s="48" t="s">
        <v>96</v>
      </c>
      <c r="R8" s="3" t="s">
        <v>255</v>
      </c>
      <c r="S8" s="3" t="s">
        <v>159</v>
      </c>
      <c r="T8" s="3" t="s">
        <v>255</v>
      </c>
      <c r="U8" s="48" t="s">
        <v>96</v>
      </c>
      <c r="V8" s="97" t="s">
        <v>297</v>
      </c>
      <c r="W8" s="3" t="s">
        <v>151</v>
      </c>
      <c r="X8" s="3" t="s">
        <v>167</v>
      </c>
      <c r="Y8" s="3" t="s">
        <v>298</v>
      </c>
      <c r="Z8" s="104"/>
      <c r="AA8" s="3" t="s">
        <v>299</v>
      </c>
      <c r="AB8" s="3" t="s">
        <v>248</v>
      </c>
      <c r="AC8" s="48" t="s">
        <v>147</v>
      </c>
      <c r="AD8" s="3" t="s">
        <v>300</v>
      </c>
      <c r="AE8" s="122" t="s">
        <v>350</v>
      </c>
      <c r="AF8" s="122" t="s">
        <v>350</v>
      </c>
      <c r="AG8" s="122" t="s">
        <v>350</v>
      </c>
      <c r="AH8" s="122" t="s">
        <v>350</v>
      </c>
      <c r="AI8" s="122" t="s">
        <v>350</v>
      </c>
      <c r="AJ8" s="122" t="s">
        <v>350</v>
      </c>
      <c r="AK8" s="122" t="s">
        <v>350</v>
      </c>
      <c r="AL8" s="122" t="s">
        <v>350</v>
      </c>
      <c r="AM8" s="48"/>
      <c r="AN8" s="121" t="s">
        <v>353</v>
      </c>
      <c r="AO8" s="121" t="s">
        <v>356</v>
      </c>
      <c r="AP8" s="121" t="s">
        <v>384</v>
      </c>
      <c r="AQ8" s="121" t="s">
        <v>152</v>
      </c>
      <c r="AR8" s="160" t="s">
        <v>166</v>
      </c>
      <c r="AS8" s="121" t="s">
        <v>168</v>
      </c>
      <c r="AT8" s="121" t="s">
        <v>151</v>
      </c>
      <c r="AU8" s="3" t="s">
        <v>255</v>
      </c>
      <c r="AV8" s="182" t="s">
        <v>95</v>
      </c>
      <c r="AW8" s="184" t="s">
        <v>168</v>
      </c>
      <c r="AX8" s="184" t="s">
        <v>168</v>
      </c>
      <c r="AY8" s="121" t="s">
        <v>166</v>
      </c>
      <c r="AZ8" s="121" t="s">
        <v>161</v>
      </c>
      <c r="BA8" s="121" t="s">
        <v>159</v>
      </c>
      <c r="BB8" s="195" t="s">
        <v>149</v>
      </c>
      <c r="BC8" s="178" t="s">
        <v>152</v>
      </c>
      <c r="BD8" s="193" t="s">
        <v>147</v>
      </c>
      <c r="BE8" s="201" t="s">
        <v>430</v>
      </c>
      <c r="BF8" s="183" t="s">
        <v>95</v>
      </c>
      <c r="BG8" s="199" t="s">
        <v>66</v>
      </c>
      <c r="BH8" s="193" t="s">
        <v>147</v>
      </c>
      <c r="BI8" s="197" t="s">
        <v>174</v>
      </c>
      <c r="BJ8" s="181" t="s">
        <v>151</v>
      </c>
      <c r="BK8" s="174"/>
      <c r="BL8" s="193" t="s">
        <v>147</v>
      </c>
      <c r="BM8" s="198" t="s">
        <v>72</v>
      </c>
      <c r="BN8" s="195" t="s">
        <v>149</v>
      </c>
      <c r="BO8" s="201" t="s">
        <v>154</v>
      </c>
      <c r="BP8" s="193" t="s">
        <v>147</v>
      </c>
      <c r="BQ8" s="178" t="s">
        <v>152</v>
      </c>
      <c r="BR8" s="202" t="s">
        <v>155</v>
      </c>
      <c r="BS8" s="195" t="s">
        <v>149</v>
      </c>
      <c r="BT8" s="193" t="s">
        <v>147</v>
      </c>
      <c r="BU8" s="183" t="s">
        <v>95</v>
      </c>
      <c r="BV8" s="195" t="s">
        <v>149</v>
      </c>
      <c r="BW8" s="200" t="s">
        <v>250</v>
      </c>
      <c r="BX8" s="181" t="s">
        <v>151</v>
      </c>
      <c r="BY8" s="195" t="s">
        <v>149</v>
      </c>
      <c r="BZ8" s="169" t="s">
        <v>21</v>
      </c>
      <c r="CA8" s="5" t="s">
        <v>22</v>
      </c>
      <c r="CB8" s="5"/>
    </row>
    <row r="9" spans="1:80" ht="33" customHeight="1" x14ac:dyDescent="0.4">
      <c r="A9" s="145">
        <v>2283833</v>
      </c>
      <c r="B9" s="6" t="s">
        <v>203</v>
      </c>
      <c r="C9" s="5" t="s">
        <v>11</v>
      </c>
      <c r="D9" s="13" t="s">
        <v>55</v>
      </c>
      <c r="E9" s="90"/>
      <c r="F9" s="4"/>
      <c r="G9" s="32" t="s">
        <v>70</v>
      </c>
      <c r="H9" s="32" t="s">
        <v>80</v>
      </c>
      <c r="I9" s="32" t="s">
        <v>82</v>
      </c>
      <c r="J9" s="32" t="s">
        <v>73</v>
      </c>
      <c r="K9" s="51" t="s">
        <v>147</v>
      </c>
      <c r="L9" s="32" t="s">
        <v>167</v>
      </c>
      <c r="M9" s="32" t="s">
        <v>72</v>
      </c>
      <c r="N9" s="32" t="s">
        <v>149</v>
      </c>
      <c r="O9" s="32" t="s">
        <v>167</v>
      </c>
      <c r="P9" s="53" t="s">
        <v>96</v>
      </c>
      <c r="Q9" s="3" t="s">
        <v>255</v>
      </c>
      <c r="R9" s="3" t="s">
        <v>151</v>
      </c>
      <c r="S9" s="3" t="s">
        <v>255</v>
      </c>
      <c r="T9" s="3" t="s">
        <v>152</v>
      </c>
      <c r="U9" s="3" t="s">
        <v>95</v>
      </c>
      <c r="V9" s="97"/>
      <c r="W9" s="48" t="s">
        <v>96</v>
      </c>
      <c r="X9" s="3" t="s">
        <v>66</v>
      </c>
      <c r="Y9" s="48" t="s">
        <v>147</v>
      </c>
      <c r="Z9" s="104" t="s">
        <v>301</v>
      </c>
      <c r="AA9" s="122" t="s">
        <v>350</v>
      </c>
      <c r="AB9" s="3" t="s">
        <v>336</v>
      </c>
      <c r="AC9" s="3" t="s">
        <v>314</v>
      </c>
      <c r="AD9" s="3" t="s">
        <v>339</v>
      </c>
      <c r="AE9" s="48" t="s">
        <v>147</v>
      </c>
      <c r="AF9" s="3" t="s">
        <v>311</v>
      </c>
      <c r="AG9" s="3"/>
      <c r="AH9" s="3" t="s">
        <v>342</v>
      </c>
      <c r="AI9" s="3" t="s">
        <v>310</v>
      </c>
      <c r="AJ9" s="48" t="s">
        <v>147</v>
      </c>
      <c r="AK9" s="122" t="s">
        <v>350</v>
      </c>
      <c r="AL9" s="3" t="s">
        <v>367</v>
      </c>
      <c r="AM9" s="3" t="s">
        <v>360</v>
      </c>
      <c r="AN9" s="121" t="s">
        <v>355</v>
      </c>
      <c r="AO9" s="121" t="s">
        <v>372</v>
      </c>
      <c r="AP9" s="121" t="s">
        <v>388</v>
      </c>
      <c r="AQ9" s="121" t="s">
        <v>385</v>
      </c>
      <c r="AR9" s="160" t="s">
        <v>95</v>
      </c>
      <c r="AS9" s="3" t="s">
        <v>152</v>
      </c>
      <c r="AT9" s="121" t="s">
        <v>173</v>
      </c>
      <c r="AU9" s="121" t="s">
        <v>250</v>
      </c>
      <c r="AV9" s="121" t="s">
        <v>159</v>
      </c>
      <c r="AW9" s="180" t="s">
        <v>151</v>
      </c>
      <c r="AX9" s="121" t="s">
        <v>173</v>
      </c>
      <c r="AY9" s="121"/>
      <c r="AZ9" s="184" t="s">
        <v>96</v>
      </c>
      <c r="BA9" s="121" t="s">
        <v>161</v>
      </c>
      <c r="BB9" s="195" t="s">
        <v>149</v>
      </c>
      <c r="BC9" s="201" t="s">
        <v>154</v>
      </c>
      <c r="BD9" s="178" t="s">
        <v>152</v>
      </c>
      <c r="BE9" s="193" t="s">
        <v>147</v>
      </c>
      <c r="BF9" s="195" t="s">
        <v>149</v>
      </c>
      <c r="BG9" s="183" t="s">
        <v>95</v>
      </c>
      <c r="BH9" s="199" t="s">
        <v>66</v>
      </c>
      <c r="BI9" s="193" t="s">
        <v>147</v>
      </c>
      <c r="BJ9" s="197" t="s">
        <v>425</v>
      </c>
      <c r="BK9" s="181" t="s">
        <v>151</v>
      </c>
      <c r="BL9" s="200" t="s">
        <v>250</v>
      </c>
      <c r="BM9" s="193" t="s">
        <v>147</v>
      </c>
      <c r="BN9" s="197" t="s">
        <v>159</v>
      </c>
      <c r="BO9" s="195" t="s">
        <v>149</v>
      </c>
      <c r="BP9" s="199" t="s">
        <v>66</v>
      </c>
      <c r="BQ9" s="193" t="s">
        <v>147</v>
      </c>
      <c r="BR9" s="178" t="s">
        <v>152</v>
      </c>
      <c r="BS9" s="195" t="s">
        <v>149</v>
      </c>
      <c r="BT9" s="197" t="s">
        <v>159</v>
      </c>
      <c r="BU9" s="193" t="s">
        <v>147</v>
      </c>
      <c r="BV9" s="183" t="s">
        <v>95</v>
      </c>
      <c r="BW9" s="202" t="s">
        <v>155</v>
      </c>
      <c r="BX9" s="197" t="s">
        <v>159</v>
      </c>
      <c r="BY9" s="181" t="s">
        <v>151</v>
      </c>
      <c r="BZ9" s="169" t="s">
        <v>181</v>
      </c>
      <c r="CA9" s="5" t="s">
        <v>182</v>
      </c>
      <c r="CB9" s="5"/>
    </row>
    <row r="10" spans="1:80" ht="33" customHeight="1" x14ac:dyDescent="0.4">
      <c r="A10" s="145">
        <v>3066287</v>
      </c>
      <c r="B10" s="6" t="s">
        <v>204</v>
      </c>
      <c r="C10" s="5"/>
      <c r="D10" s="12" t="s">
        <v>56</v>
      </c>
      <c r="E10" s="90"/>
      <c r="F10" s="7"/>
      <c r="G10" s="3" t="s">
        <v>65</v>
      </c>
      <c r="H10" s="3" t="s">
        <v>78</v>
      </c>
      <c r="I10" s="3" t="s">
        <v>79</v>
      </c>
      <c r="J10" s="3" t="s">
        <v>121</v>
      </c>
      <c r="K10" s="3"/>
      <c r="L10" s="3"/>
      <c r="M10" s="3"/>
      <c r="N10" s="54" t="s">
        <v>147</v>
      </c>
      <c r="O10" s="3"/>
      <c r="P10" s="3" t="s">
        <v>72</v>
      </c>
      <c r="Q10" s="3"/>
      <c r="R10" s="3" t="s">
        <v>154</v>
      </c>
      <c r="S10" s="3"/>
      <c r="T10" s="3" t="s">
        <v>66</v>
      </c>
      <c r="U10" s="3"/>
      <c r="V10" s="97"/>
      <c r="W10" s="3"/>
      <c r="X10" s="48" t="s">
        <v>168</v>
      </c>
      <c r="Y10" s="3"/>
      <c r="Z10" s="104"/>
      <c r="AA10" s="3"/>
      <c r="AB10" s="3" t="s">
        <v>338</v>
      </c>
      <c r="AC10" s="3" t="s">
        <v>315</v>
      </c>
      <c r="AD10" s="3" t="s">
        <v>305</v>
      </c>
      <c r="AE10" s="3"/>
      <c r="AF10" s="3"/>
      <c r="AG10" s="3"/>
      <c r="AH10" s="3" t="s">
        <v>306</v>
      </c>
      <c r="AI10" s="3" t="s">
        <v>305</v>
      </c>
      <c r="AJ10" s="3"/>
      <c r="AK10" s="3" t="s">
        <v>321</v>
      </c>
      <c r="AL10" s="3" t="s">
        <v>66</v>
      </c>
      <c r="AM10" s="3"/>
      <c r="AN10" s="121" t="s">
        <v>354</v>
      </c>
      <c r="AO10" s="121" t="s">
        <v>357</v>
      </c>
      <c r="AP10" s="121" t="s">
        <v>66</v>
      </c>
      <c r="AQ10" s="121"/>
      <c r="AR10" s="160"/>
      <c r="AS10" s="122" t="s">
        <v>350</v>
      </c>
      <c r="AT10" s="122" t="s">
        <v>350</v>
      </c>
      <c r="AU10" s="122" t="s">
        <v>350</v>
      </c>
      <c r="AV10" s="122" t="s">
        <v>350</v>
      </c>
      <c r="AW10" s="122" t="s">
        <v>350</v>
      </c>
      <c r="AX10" s="121"/>
      <c r="AY10" s="121" t="s">
        <v>161</v>
      </c>
      <c r="AZ10" s="121"/>
      <c r="BA10" s="121" t="s">
        <v>72</v>
      </c>
      <c r="BB10" s="199" t="s">
        <v>66</v>
      </c>
      <c r="BC10" s="202" t="s">
        <v>155</v>
      </c>
      <c r="BD10" s="201" t="s">
        <v>154</v>
      </c>
      <c r="BE10" s="202" t="s">
        <v>155</v>
      </c>
      <c r="BF10" s="198" t="s">
        <v>72</v>
      </c>
      <c r="BG10" s="200" t="s">
        <v>250</v>
      </c>
      <c r="BH10" s="174" t="s">
        <v>161</v>
      </c>
      <c r="BI10" s="199" t="s">
        <v>66</v>
      </c>
      <c r="BJ10" s="198" t="s">
        <v>72</v>
      </c>
      <c r="BK10" s="202" t="s">
        <v>155</v>
      </c>
      <c r="BL10" s="201" t="s">
        <v>154</v>
      </c>
      <c r="BM10" s="199" t="s">
        <v>66</v>
      </c>
      <c r="BN10" s="198" t="s">
        <v>72</v>
      </c>
      <c r="BO10" s="202" t="s">
        <v>155</v>
      </c>
      <c r="BP10" s="200" t="s">
        <v>250</v>
      </c>
      <c r="BQ10" s="198" t="s">
        <v>72</v>
      </c>
      <c r="BR10" s="174" t="s">
        <v>161</v>
      </c>
      <c r="BS10" s="199" t="s">
        <v>66</v>
      </c>
      <c r="BT10" s="174"/>
      <c r="BU10" s="202" t="s">
        <v>155</v>
      </c>
      <c r="BV10" s="199" t="s">
        <v>66</v>
      </c>
      <c r="BW10" s="174" t="s">
        <v>161</v>
      </c>
      <c r="BX10" s="198" t="s">
        <v>72</v>
      </c>
      <c r="BY10" s="174" t="s">
        <v>161</v>
      </c>
      <c r="BZ10" s="169" t="s">
        <v>6</v>
      </c>
      <c r="CA10" s="5"/>
      <c r="CB10" s="5"/>
    </row>
    <row r="11" spans="1:80" ht="33" customHeight="1" x14ac:dyDescent="0.4">
      <c r="A11" s="146">
        <v>3066552</v>
      </c>
      <c r="B11" s="6" t="s">
        <v>206</v>
      </c>
      <c r="C11" s="43" t="s">
        <v>375</v>
      </c>
      <c r="D11" s="13" t="s">
        <v>55</v>
      </c>
      <c r="E11" s="90" t="s">
        <v>274</v>
      </c>
      <c r="F11" s="7"/>
      <c r="G11" s="3" t="s">
        <v>72</v>
      </c>
      <c r="H11" s="3" t="s">
        <v>66</v>
      </c>
      <c r="I11" s="3" t="s">
        <v>95</v>
      </c>
      <c r="J11" s="38"/>
      <c r="K11" s="38"/>
      <c r="L11" s="3" t="s">
        <v>147</v>
      </c>
      <c r="M11" s="3" t="s">
        <v>149</v>
      </c>
      <c r="N11" s="3" t="s">
        <v>95</v>
      </c>
      <c r="O11" s="3" t="s">
        <v>258</v>
      </c>
      <c r="P11" s="3" t="s">
        <v>254</v>
      </c>
      <c r="Q11" s="3" t="s">
        <v>248</v>
      </c>
      <c r="R11" s="3" t="s">
        <v>152</v>
      </c>
      <c r="S11" s="48" t="s">
        <v>168</v>
      </c>
      <c r="T11" s="3" t="s">
        <v>173</v>
      </c>
      <c r="U11" s="3" t="s">
        <v>167</v>
      </c>
      <c r="V11" s="97" t="s">
        <v>294</v>
      </c>
      <c r="W11" s="3" t="s">
        <v>255</v>
      </c>
      <c r="X11" s="3" t="s">
        <v>161</v>
      </c>
      <c r="Y11" s="3" t="s">
        <v>299</v>
      </c>
      <c r="Z11" s="104" t="s">
        <v>298</v>
      </c>
      <c r="AA11" s="3" t="s">
        <v>300</v>
      </c>
      <c r="AB11" s="48" t="s">
        <v>147</v>
      </c>
      <c r="AC11" s="3" t="s">
        <v>340</v>
      </c>
      <c r="AD11" s="48" t="s">
        <v>147</v>
      </c>
      <c r="AE11" s="3" t="s">
        <v>347</v>
      </c>
      <c r="AF11" s="3" t="s">
        <v>343</v>
      </c>
      <c r="AG11" s="3"/>
      <c r="AH11" s="48" t="s">
        <v>147</v>
      </c>
      <c r="AI11" s="3" t="s">
        <v>327</v>
      </c>
      <c r="AJ11" s="3" t="s">
        <v>344</v>
      </c>
      <c r="AK11" s="48" t="s">
        <v>365</v>
      </c>
      <c r="AL11" s="3" t="s">
        <v>152</v>
      </c>
      <c r="AM11" s="3" t="s">
        <v>250</v>
      </c>
      <c r="AN11" s="121" t="s">
        <v>149</v>
      </c>
      <c r="AO11" s="121" t="s">
        <v>356</v>
      </c>
      <c r="AP11" s="121" t="s">
        <v>387</v>
      </c>
      <c r="AQ11" s="121" t="s">
        <v>151</v>
      </c>
      <c r="AR11" s="160" t="s">
        <v>173</v>
      </c>
      <c r="AS11" s="121" t="s">
        <v>96</v>
      </c>
      <c r="AT11" s="121"/>
      <c r="AU11" s="121" t="s">
        <v>414</v>
      </c>
      <c r="AV11" s="121" t="s">
        <v>250</v>
      </c>
      <c r="AW11" s="121" t="s">
        <v>166</v>
      </c>
      <c r="AX11" s="180" t="s">
        <v>151</v>
      </c>
      <c r="AY11" s="121" t="s">
        <v>66</v>
      </c>
      <c r="AZ11" s="121" t="s">
        <v>159</v>
      </c>
      <c r="BA11" s="121" t="s">
        <v>149</v>
      </c>
      <c r="BB11" s="193" t="s">
        <v>147</v>
      </c>
      <c r="BC11" s="199" t="s">
        <v>66</v>
      </c>
      <c r="BD11" s="195" t="s">
        <v>149</v>
      </c>
      <c r="BE11" s="178" t="s">
        <v>152</v>
      </c>
      <c r="BF11" s="193" t="s">
        <v>147</v>
      </c>
      <c r="BG11" s="198" t="s">
        <v>72</v>
      </c>
      <c r="BH11" s="183" t="s">
        <v>95</v>
      </c>
      <c r="BI11" s="174" t="s">
        <v>161</v>
      </c>
      <c r="BJ11" s="193" t="s">
        <v>147</v>
      </c>
      <c r="BK11" s="195" t="s">
        <v>149</v>
      </c>
      <c r="BL11" s="181" t="s">
        <v>151</v>
      </c>
      <c r="BM11" s="200" t="s">
        <v>250</v>
      </c>
      <c r="BN11" s="193" t="s">
        <v>147</v>
      </c>
      <c r="BO11" s="195" t="s">
        <v>149</v>
      </c>
      <c r="BP11" s="201" t="s">
        <v>154</v>
      </c>
      <c r="BQ11" s="195" t="s">
        <v>149</v>
      </c>
      <c r="BR11" s="193" t="s">
        <v>147</v>
      </c>
      <c r="BS11" s="178" t="s">
        <v>152</v>
      </c>
      <c r="BT11" s="195" t="s">
        <v>149</v>
      </c>
      <c r="BU11" s="197" t="s">
        <v>159</v>
      </c>
      <c r="BV11" s="193" t="s">
        <v>147</v>
      </c>
      <c r="BW11" s="183" t="s">
        <v>95</v>
      </c>
      <c r="BX11" s="199" t="s">
        <v>66</v>
      </c>
      <c r="BY11" s="195" t="s">
        <v>149</v>
      </c>
      <c r="BZ11" s="169" t="s">
        <v>33</v>
      </c>
      <c r="CA11" s="5" t="s">
        <v>374</v>
      </c>
      <c r="CB11" s="5"/>
    </row>
    <row r="12" spans="1:80" ht="33" customHeight="1" x14ac:dyDescent="0.4">
      <c r="A12" s="145">
        <v>3066572</v>
      </c>
      <c r="B12" s="6" t="s">
        <v>208</v>
      </c>
      <c r="C12" s="5" t="s">
        <v>49</v>
      </c>
      <c r="D12" s="13" t="s">
        <v>55</v>
      </c>
      <c r="E12" s="90" t="s">
        <v>275</v>
      </c>
      <c r="F12" s="4"/>
      <c r="G12" s="3" t="s">
        <v>73</v>
      </c>
      <c r="H12" s="3"/>
      <c r="I12" s="48" t="s">
        <v>81</v>
      </c>
      <c r="J12" s="3" t="s">
        <v>74</v>
      </c>
      <c r="K12" s="3" t="s">
        <v>72</v>
      </c>
      <c r="L12" s="3" t="s">
        <v>174</v>
      </c>
      <c r="M12" s="3" t="s">
        <v>95</v>
      </c>
      <c r="N12" s="48" t="s">
        <v>147</v>
      </c>
      <c r="O12" s="3" t="s">
        <v>151</v>
      </c>
      <c r="P12" s="3" t="s">
        <v>173</v>
      </c>
      <c r="Q12" s="3" t="s">
        <v>152</v>
      </c>
      <c r="R12" s="48" t="s">
        <v>168</v>
      </c>
      <c r="S12" s="3" t="s">
        <v>173</v>
      </c>
      <c r="T12" s="3" t="s">
        <v>167</v>
      </c>
      <c r="U12" s="3" t="s">
        <v>248</v>
      </c>
      <c r="V12" s="97" t="s">
        <v>295</v>
      </c>
      <c r="W12" s="48" t="s">
        <v>168</v>
      </c>
      <c r="X12" s="3" t="s">
        <v>255</v>
      </c>
      <c r="Y12" s="3" t="s">
        <v>298</v>
      </c>
      <c r="Z12" s="104" t="s">
        <v>299</v>
      </c>
      <c r="AA12" s="48" t="s">
        <v>346</v>
      </c>
      <c r="AB12" s="3" t="s">
        <v>298</v>
      </c>
      <c r="AC12" s="3" t="s">
        <v>325</v>
      </c>
      <c r="AD12" s="3" t="s">
        <v>328</v>
      </c>
      <c r="AE12" s="3" t="s">
        <v>348</v>
      </c>
      <c r="AF12" s="48" t="s">
        <v>147</v>
      </c>
      <c r="AG12" s="3"/>
      <c r="AH12" s="3" t="s">
        <v>310</v>
      </c>
      <c r="AI12" s="3" t="s">
        <v>307</v>
      </c>
      <c r="AJ12" s="3" t="s">
        <v>323</v>
      </c>
      <c r="AK12" s="48" t="s">
        <v>147</v>
      </c>
      <c r="AL12" s="3" t="s">
        <v>326</v>
      </c>
      <c r="AM12" s="3" t="s">
        <v>320</v>
      </c>
      <c r="AN12" s="3" t="s">
        <v>352</v>
      </c>
      <c r="AO12" s="121" t="s">
        <v>356</v>
      </c>
      <c r="AP12" s="3" t="s">
        <v>390</v>
      </c>
      <c r="AQ12" s="3" t="s">
        <v>384</v>
      </c>
      <c r="AR12" s="160" t="s">
        <v>151</v>
      </c>
      <c r="AS12" s="3" t="s">
        <v>255</v>
      </c>
      <c r="AT12" s="3" t="s">
        <v>95</v>
      </c>
      <c r="AU12" s="3" t="s">
        <v>96</v>
      </c>
      <c r="AV12" s="3" t="s">
        <v>161</v>
      </c>
      <c r="AW12" s="3" t="s">
        <v>417</v>
      </c>
      <c r="AX12" s="3" t="s">
        <v>255</v>
      </c>
      <c r="AY12" s="184" t="s">
        <v>96</v>
      </c>
      <c r="AZ12" s="182" t="s">
        <v>95</v>
      </c>
      <c r="BA12" s="3" t="s">
        <v>66</v>
      </c>
      <c r="BB12" s="195" t="s">
        <v>149</v>
      </c>
      <c r="BC12" s="193" t="s">
        <v>147</v>
      </c>
      <c r="BD12" s="197" t="s">
        <v>159</v>
      </c>
      <c r="BE12" s="195" t="s">
        <v>149</v>
      </c>
      <c r="BF12" s="178" t="s">
        <v>152</v>
      </c>
      <c r="BG12" s="193" t="s">
        <v>147</v>
      </c>
      <c r="BH12" s="195" t="s">
        <v>149</v>
      </c>
      <c r="BI12" s="183" t="s">
        <v>95</v>
      </c>
      <c r="BJ12" s="199" t="s">
        <v>66</v>
      </c>
      <c r="BK12" s="193" t="s">
        <v>147</v>
      </c>
      <c r="BL12" s="202" t="s">
        <v>155</v>
      </c>
      <c r="BM12" s="181" t="s">
        <v>151</v>
      </c>
      <c r="BN12" s="199" t="s">
        <v>66</v>
      </c>
      <c r="BO12" s="193" t="s">
        <v>147</v>
      </c>
      <c r="BP12" s="202" t="s">
        <v>155</v>
      </c>
      <c r="BQ12" s="195" t="s">
        <v>149</v>
      </c>
      <c r="BR12" s="198" t="s">
        <v>72</v>
      </c>
      <c r="BS12" s="193" t="s">
        <v>147</v>
      </c>
      <c r="BT12" s="178" t="s">
        <v>152</v>
      </c>
      <c r="BU12" s="69" t="s">
        <v>161</v>
      </c>
      <c r="BV12" s="195" t="s">
        <v>149</v>
      </c>
      <c r="BW12" s="193" t="s">
        <v>147</v>
      </c>
      <c r="BX12" s="183" t="s">
        <v>95</v>
      </c>
      <c r="BY12" s="197" t="s">
        <v>159</v>
      </c>
      <c r="BZ12" s="169" t="s">
        <v>50</v>
      </c>
      <c r="CA12" s="5" t="s">
        <v>404</v>
      </c>
      <c r="CB12" s="5"/>
    </row>
    <row r="13" spans="1:80" ht="33" customHeight="1" x14ac:dyDescent="0.4">
      <c r="A13" s="145">
        <v>4263490</v>
      </c>
      <c r="B13" s="6" t="s">
        <v>209</v>
      </c>
      <c r="C13" s="43" t="s">
        <v>428</v>
      </c>
      <c r="D13" s="13" t="s">
        <v>55</v>
      </c>
      <c r="E13" s="90" t="s">
        <v>276</v>
      </c>
      <c r="F13" s="4"/>
      <c r="G13" s="3" t="s">
        <v>74</v>
      </c>
      <c r="H13" s="48" t="s">
        <v>77</v>
      </c>
      <c r="I13" s="3" t="s">
        <v>70</v>
      </c>
      <c r="J13" s="38"/>
      <c r="K13" s="3" t="s">
        <v>155</v>
      </c>
      <c r="L13" s="3" t="s">
        <v>151</v>
      </c>
      <c r="M13" s="48" t="s">
        <v>147</v>
      </c>
      <c r="N13" s="3" t="s">
        <v>149</v>
      </c>
      <c r="O13" s="3" t="s">
        <v>72</v>
      </c>
      <c r="P13" s="3" t="s">
        <v>192</v>
      </c>
      <c r="Q13" s="48" t="s">
        <v>168</v>
      </c>
      <c r="R13" s="3" t="s">
        <v>173</v>
      </c>
      <c r="S13" s="3" t="s">
        <v>151</v>
      </c>
      <c r="T13" s="41"/>
      <c r="U13" s="3"/>
      <c r="V13" s="119"/>
      <c r="W13" s="4" t="s">
        <v>95</v>
      </c>
      <c r="X13" s="3" t="s">
        <v>152</v>
      </c>
      <c r="Y13" s="3"/>
      <c r="Z13" s="125" t="s">
        <v>168</v>
      </c>
      <c r="AA13" s="3" t="s">
        <v>298</v>
      </c>
      <c r="AB13" s="3" t="s">
        <v>304</v>
      </c>
      <c r="AC13" s="122" t="s">
        <v>350</v>
      </c>
      <c r="AD13" s="122" t="s">
        <v>350</v>
      </c>
      <c r="AE13" s="48" t="s">
        <v>147</v>
      </c>
      <c r="AF13" s="3" t="s">
        <v>341</v>
      </c>
      <c r="AG13" s="3"/>
      <c r="AH13" s="3" t="s">
        <v>248</v>
      </c>
      <c r="AI13" s="121" t="s">
        <v>314</v>
      </c>
      <c r="AJ13" s="48" t="s">
        <v>147</v>
      </c>
      <c r="AK13" s="121" t="s">
        <v>366</v>
      </c>
      <c r="AL13" s="3" t="s">
        <v>149</v>
      </c>
      <c r="AM13" s="48" t="s">
        <v>361</v>
      </c>
      <c r="AN13" s="3" t="s">
        <v>352</v>
      </c>
      <c r="AO13" s="121" t="s">
        <v>371</v>
      </c>
      <c r="AP13" s="126" t="s">
        <v>96</v>
      </c>
      <c r="AQ13" s="3" t="s">
        <v>149</v>
      </c>
      <c r="AR13" s="160" t="s">
        <v>152</v>
      </c>
      <c r="AS13" s="3" t="s">
        <v>405</v>
      </c>
      <c r="AT13" s="3" t="s">
        <v>255</v>
      </c>
      <c r="AU13" s="3" t="s">
        <v>152</v>
      </c>
      <c r="AV13" s="177" t="s">
        <v>152</v>
      </c>
      <c r="AW13" s="3" t="s">
        <v>255</v>
      </c>
      <c r="AX13" s="3" t="s">
        <v>406</v>
      </c>
      <c r="AY13" s="3" t="s">
        <v>159</v>
      </c>
      <c r="AZ13" s="177" t="s">
        <v>152</v>
      </c>
      <c r="BA13" s="184" t="s">
        <v>147</v>
      </c>
      <c r="BB13" s="181" t="s">
        <v>151</v>
      </c>
      <c r="BC13" s="195" t="s">
        <v>149</v>
      </c>
      <c r="BD13" s="199" t="s">
        <v>66</v>
      </c>
      <c r="BE13" s="193" t="s">
        <v>147</v>
      </c>
      <c r="BF13" s="195" t="s">
        <v>149</v>
      </c>
      <c r="BG13" s="201" t="s">
        <v>154</v>
      </c>
      <c r="BH13" s="195" t="s">
        <v>149</v>
      </c>
      <c r="BI13" s="193" t="s">
        <v>147</v>
      </c>
      <c r="BJ13" s="183" t="s">
        <v>95</v>
      </c>
      <c r="BK13" s="195" t="s">
        <v>149</v>
      </c>
      <c r="BL13" s="69" t="s">
        <v>161</v>
      </c>
      <c r="BM13" s="193" t="s">
        <v>147</v>
      </c>
      <c r="BN13" s="181" t="s">
        <v>151</v>
      </c>
      <c r="BO13" s="195" t="s">
        <v>149</v>
      </c>
      <c r="BP13" s="69"/>
      <c r="BQ13" s="193" t="s">
        <v>147</v>
      </c>
      <c r="BR13" s="195" t="s">
        <v>149</v>
      </c>
      <c r="BS13" s="198" t="s">
        <v>72</v>
      </c>
      <c r="BT13" s="195" t="s">
        <v>149</v>
      </c>
      <c r="BU13" s="178" t="s">
        <v>152</v>
      </c>
      <c r="BV13" s="193" t="s">
        <v>147</v>
      </c>
      <c r="BW13" s="195" t="s">
        <v>149</v>
      </c>
      <c r="BX13" s="200" t="s">
        <v>250</v>
      </c>
      <c r="BY13" s="183" t="s">
        <v>95</v>
      </c>
      <c r="BZ13" s="169"/>
      <c r="CA13" s="5" t="s">
        <v>4</v>
      </c>
      <c r="CB13" s="5"/>
    </row>
    <row r="14" spans="1:80" ht="33" customHeight="1" x14ac:dyDescent="0.4">
      <c r="A14" s="147">
        <v>4737495</v>
      </c>
      <c r="B14" s="80" t="s">
        <v>210</v>
      </c>
      <c r="C14" s="5"/>
      <c r="D14" s="82" t="s">
        <v>56</v>
      </c>
      <c r="E14" s="82"/>
      <c r="F14" s="33"/>
      <c r="G14" s="33" t="s">
        <v>80</v>
      </c>
      <c r="H14" s="33" t="s">
        <v>71</v>
      </c>
      <c r="I14" s="33"/>
      <c r="J14" s="33" t="s">
        <v>78</v>
      </c>
      <c r="K14" s="33"/>
      <c r="L14" s="33" t="s">
        <v>72</v>
      </c>
      <c r="M14" s="33" t="s">
        <v>66</v>
      </c>
      <c r="N14" s="33"/>
      <c r="O14" s="33"/>
      <c r="P14" s="48" t="s">
        <v>168</v>
      </c>
      <c r="Q14" s="3" t="s">
        <v>159</v>
      </c>
      <c r="R14" s="3" t="s">
        <v>155</v>
      </c>
      <c r="S14" s="3"/>
      <c r="T14" s="7" t="s">
        <v>250</v>
      </c>
      <c r="U14" s="48" t="s">
        <v>168</v>
      </c>
      <c r="V14" s="97"/>
      <c r="W14" s="3" t="s">
        <v>66</v>
      </c>
      <c r="X14" s="3"/>
      <c r="Y14" s="33"/>
      <c r="Z14" s="106"/>
      <c r="AA14" s="122" t="s">
        <v>350</v>
      </c>
      <c r="AB14" s="33" t="s">
        <v>305</v>
      </c>
      <c r="AC14" s="3" t="s">
        <v>308</v>
      </c>
      <c r="AD14" s="3"/>
      <c r="AE14" s="3" t="s">
        <v>306</v>
      </c>
      <c r="AF14" s="3" t="s">
        <v>322</v>
      </c>
      <c r="AG14" s="3"/>
      <c r="AH14" s="3" t="s">
        <v>305</v>
      </c>
      <c r="AI14" s="48" t="s">
        <v>147</v>
      </c>
      <c r="AJ14" s="3" t="s">
        <v>321</v>
      </c>
      <c r="AK14" s="3" t="s">
        <v>323</v>
      </c>
      <c r="AL14" s="3" t="s">
        <v>250</v>
      </c>
      <c r="AM14" s="3" t="s">
        <v>250</v>
      </c>
      <c r="AN14" s="3" t="s">
        <v>66</v>
      </c>
      <c r="AO14" s="3" t="s">
        <v>358</v>
      </c>
      <c r="AP14" s="3" t="s">
        <v>72</v>
      </c>
      <c r="AQ14" s="3" t="s">
        <v>72</v>
      </c>
      <c r="AR14" s="160" t="s">
        <v>66</v>
      </c>
      <c r="AS14" s="122" t="s">
        <v>350</v>
      </c>
      <c r="AT14" s="122" t="s">
        <v>350</v>
      </c>
      <c r="AU14" s="122" t="s">
        <v>350</v>
      </c>
      <c r="AV14" s="122" t="s">
        <v>350</v>
      </c>
      <c r="AW14" s="122" t="s">
        <v>350</v>
      </c>
      <c r="AX14" s="3" t="s">
        <v>66</v>
      </c>
      <c r="AY14" s="3"/>
      <c r="AZ14" s="3" t="s">
        <v>72</v>
      </c>
      <c r="BA14" s="3"/>
      <c r="BB14" s="198" t="s">
        <v>72</v>
      </c>
      <c r="BC14" s="200" t="s">
        <v>250</v>
      </c>
      <c r="BD14" s="202" t="s">
        <v>155</v>
      </c>
      <c r="BE14" s="197" t="s">
        <v>159</v>
      </c>
      <c r="BF14" s="199" t="s">
        <v>66</v>
      </c>
      <c r="BG14" s="202" t="s">
        <v>155</v>
      </c>
      <c r="BH14" s="198" t="s">
        <v>72</v>
      </c>
      <c r="BI14" s="69"/>
      <c r="BJ14" s="200" t="s">
        <v>250</v>
      </c>
      <c r="BK14" s="197" t="s">
        <v>159</v>
      </c>
      <c r="BL14" s="69"/>
      <c r="BM14" s="201" t="s">
        <v>154</v>
      </c>
      <c r="BN14" s="200" t="s">
        <v>250</v>
      </c>
      <c r="BO14" s="197" t="s">
        <v>425</v>
      </c>
      <c r="BP14" s="69" t="s">
        <v>161</v>
      </c>
      <c r="BQ14" s="199" t="s">
        <v>66</v>
      </c>
      <c r="BR14" s="69"/>
      <c r="BS14" s="200" t="s">
        <v>250</v>
      </c>
      <c r="BT14" s="198" t="s">
        <v>72</v>
      </c>
      <c r="BU14" s="69"/>
      <c r="BV14" s="197" t="s">
        <v>159</v>
      </c>
      <c r="BW14" s="199" t="s">
        <v>66</v>
      </c>
      <c r="BX14" s="201" t="s">
        <v>154</v>
      </c>
      <c r="BY14" s="198" t="s">
        <v>72</v>
      </c>
      <c r="BZ14" s="169" t="s">
        <v>176</v>
      </c>
      <c r="CA14" s="5" t="s">
        <v>177</v>
      </c>
      <c r="CB14" s="5"/>
    </row>
    <row r="15" spans="1:80" ht="33" hidden="1" customHeight="1" x14ac:dyDescent="0.4">
      <c r="A15" s="146">
        <v>5254528</v>
      </c>
      <c r="B15" s="36" t="s">
        <v>211</v>
      </c>
      <c r="C15" s="5"/>
      <c r="D15" s="13" t="s">
        <v>330</v>
      </c>
      <c r="E15" s="82" t="s">
        <v>280</v>
      </c>
      <c r="F15" s="34"/>
      <c r="G15" s="51" t="s">
        <v>67</v>
      </c>
      <c r="H15" s="33"/>
      <c r="I15" s="33" t="s">
        <v>80</v>
      </c>
      <c r="J15" s="42"/>
      <c r="K15" s="33" t="s">
        <v>152</v>
      </c>
      <c r="L15" s="42"/>
      <c r="M15" s="33" t="s">
        <v>149</v>
      </c>
      <c r="N15" s="33" t="s">
        <v>212</v>
      </c>
      <c r="O15" s="51" t="s">
        <v>147</v>
      </c>
      <c r="P15" s="42"/>
      <c r="Q15" s="3" t="s">
        <v>173</v>
      </c>
      <c r="R15" s="3" t="s">
        <v>95</v>
      </c>
      <c r="S15" s="3" t="s">
        <v>152</v>
      </c>
      <c r="T15" s="48" t="s">
        <v>168</v>
      </c>
      <c r="U15" s="3" t="s">
        <v>151</v>
      </c>
      <c r="V15" s="97" t="s">
        <v>295</v>
      </c>
      <c r="W15" s="3" t="s">
        <v>167</v>
      </c>
      <c r="X15" s="3" t="s">
        <v>248</v>
      </c>
      <c r="Y15" s="48" t="s">
        <v>147</v>
      </c>
      <c r="Z15" s="106" t="s">
        <v>300</v>
      </c>
      <c r="AA15" s="127"/>
      <c r="AB15" s="127"/>
      <c r="AC15" s="128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60"/>
      <c r="AS15" s="127"/>
      <c r="AT15" s="127"/>
      <c r="AU15" s="127"/>
      <c r="AV15" s="127"/>
      <c r="AW15" s="127"/>
      <c r="AX15" s="127"/>
      <c r="AY15" s="127"/>
      <c r="AZ15" s="127"/>
      <c r="BA15" s="127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5"/>
      <c r="BN15" s="175"/>
      <c r="BO15" s="175"/>
      <c r="BP15" s="175"/>
      <c r="BQ15" s="175"/>
      <c r="BR15" s="175"/>
      <c r="BS15" s="175"/>
      <c r="BT15" s="175"/>
      <c r="BU15" s="175"/>
      <c r="BV15" s="175"/>
      <c r="BW15" s="175"/>
      <c r="BX15" s="175"/>
      <c r="BY15" s="175"/>
      <c r="BZ15" s="169"/>
      <c r="CA15" s="5" t="s">
        <v>64</v>
      </c>
      <c r="CB15" s="5"/>
    </row>
    <row r="16" spans="1:80" ht="33" customHeight="1" x14ac:dyDescent="0.4">
      <c r="A16" s="145">
        <v>5335238</v>
      </c>
      <c r="B16" s="6" t="s">
        <v>213</v>
      </c>
      <c r="C16" s="5" t="s">
        <v>27</v>
      </c>
      <c r="D16" s="13" t="s">
        <v>55</v>
      </c>
      <c r="E16" s="90"/>
      <c r="F16" s="4"/>
      <c r="G16" s="56" t="s">
        <v>75</v>
      </c>
      <c r="H16" s="3" t="s">
        <v>83</v>
      </c>
      <c r="I16" s="3" t="s">
        <v>75</v>
      </c>
      <c r="J16" s="48" t="s">
        <v>77</v>
      </c>
      <c r="K16" s="3" t="s">
        <v>95</v>
      </c>
      <c r="L16" s="3" t="s">
        <v>192</v>
      </c>
      <c r="M16" s="38"/>
      <c r="N16" s="38"/>
      <c r="O16" s="38"/>
      <c r="P16" s="38"/>
      <c r="Q16" s="38"/>
      <c r="R16" s="38"/>
      <c r="S16" s="38"/>
      <c r="T16" s="4" t="s">
        <v>161</v>
      </c>
      <c r="U16" s="3" t="s">
        <v>173</v>
      </c>
      <c r="V16" s="97" t="s">
        <v>296</v>
      </c>
      <c r="W16" s="3" t="s">
        <v>161</v>
      </c>
      <c r="X16" s="48" t="s">
        <v>169</v>
      </c>
      <c r="Y16" s="122"/>
      <c r="Z16" s="123"/>
      <c r="AA16" s="122" t="s">
        <v>350</v>
      </c>
      <c r="AB16" s="122" t="s">
        <v>350</v>
      </c>
      <c r="AC16" s="48" t="s">
        <v>147</v>
      </c>
      <c r="AD16" s="3" t="s">
        <v>304</v>
      </c>
      <c r="AE16" s="121" t="s">
        <v>343</v>
      </c>
      <c r="AF16" s="48" t="s">
        <v>147</v>
      </c>
      <c r="AG16" s="3"/>
      <c r="AH16" s="122" t="s">
        <v>350</v>
      </c>
      <c r="AI16" s="122" t="s">
        <v>350</v>
      </c>
      <c r="AJ16" s="122" t="s">
        <v>350</v>
      </c>
      <c r="AK16" s="122" t="s">
        <v>350</v>
      </c>
      <c r="AL16" s="122" t="s">
        <v>350</v>
      </c>
      <c r="AM16" s="122" t="s">
        <v>350</v>
      </c>
      <c r="AN16" s="121" t="s">
        <v>147</v>
      </c>
      <c r="AO16" s="122" t="s">
        <v>350</v>
      </c>
      <c r="AP16" s="121" t="s">
        <v>151</v>
      </c>
      <c r="AQ16" s="122" t="s">
        <v>350</v>
      </c>
      <c r="AR16" s="160" t="s">
        <v>350</v>
      </c>
      <c r="AS16" s="121" t="s">
        <v>151</v>
      </c>
      <c r="AT16" s="3" t="s">
        <v>96</v>
      </c>
      <c r="AU16" s="121" t="s">
        <v>173</v>
      </c>
      <c r="AV16" s="121" t="s">
        <v>341</v>
      </c>
      <c r="AW16" s="177" t="s">
        <v>152</v>
      </c>
      <c r="AX16" s="121"/>
      <c r="AY16" s="180" t="s">
        <v>151</v>
      </c>
      <c r="AZ16" s="184" t="s">
        <v>147</v>
      </c>
      <c r="BA16" s="177" t="s">
        <v>152</v>
      </c>
      <c r="BB16" s="201" t="s">
        <v>429</v>
      </c>
      <c r="BC16" s="195" t="s">
        <v>149</v>
      </c>
      <c r="BD16" s="193" t="s">
        <v>147</v>
      </c>
      <c r="BE16" s="195" t="s">
        <v>149</v>
      </c>
      <c r="BF16" s="197" t="s">
        <v>431</v>
      </c>
      <c r="BG16" s="178" t="s">
        <v>152</v>
      </c>
      <c r="BH16" s="193" t="s">
        <v>147</v>
      </c>
      <c r="BI16" s="195" t="s">
        <v>149</v>
      </c>
      <c r="BJ16" s="201" t="s">
        <v>433</v>
      </c>
      <c r="BK16" s="183" t="s">
        <v>95</v>
      </c>
      <c r="BL16" s="195" t="s">
        <v>149</v>
      </c>
      <c r="BM16" s="202" t="s">
        <v>155</v>
      </c>
      <c r="BN16" s="201" t="s">
        <v>154</v>
      </c>
      <c r="BO16" s="181" t="s">
        <v>151</v>
      </c>
      <c r="BP16" s="193" t="s">
        <v>147</v>
      </c>
      <c r="BQ16" s="197" t="s">
        <v>159</v>
      </c>
      <c r="BR16" s="195" t="s">
        <v>149</v>
      </c>
      <c r="BS16" s="201" t="s">
        <v>154</v>
      </c>
      <c r="BT16" s="193" t="s">
        <v>147</v>
      </c>
      <c r="BU16" s="198" t="s">
        <v>72</v>
      </c>
      <c r="BV16" s="178" t="s">
        <v>152</v>
      </c>
      <c r="BW16" s="195" t="s">
        <v>149</v>
      </c>
      <c r="BX16" s="193" t="s">
        <v>147</v>
      </c>
      <c r="BY16" s="199" t="s">
        <v>66</v>
      </c>
      <c r="BZ16" s="169"/>
      <c r="CA16" s="5" t="s">
        <v>28</v>
      </c>
      <c r="CB16" s="5"/>
    </row>
    <row r="17" spans="1:80" ht="33" hidden="1" customHeight="1" x14ac:dyDescent="0.4">
      <c r="A17" s="145">
        <v>6025621</v>
      </c>
      <c r="B17" s="6" t="s">
        <v>215</v>
      </c>
      <c r="C17" s="5"/>
      <c r="D17" s="13" t="s">
        <v>55</v>
      </c>
      <c r="E17" s="90"/>
      <c r="F17" s="7"/>
      <c r="G17" s="3" t="s">
        <v>82</v>
      </c>
      <c r="H17" s="3" t="s">
        <v>74</v>
      </c>
      <c r="I17" s="57" t="s">
        <v>169</v>
      </c>
      <c r="J17" s="48" t="s">
        <v>168</v>
      </c>
      <c r="K17" s="3"/>
      <c r="L17" s="3" t="s">
        <v>95</v>
      </c>
      <c r="M17" s="48" t="s">
        <v>147</v>
      </c>
      <c r="N17" s="3" t="s">
        <v>152</v>
      </c>
      <c r="O17" s="3" t="s">
        <v>173</v>
      </c>
      <c r="P17" s="3" t="s">
        <v>152</v>
      </c>
      <c r="Q17" s="48" t="s">
        <v>169</v>
      </c>
      <c r="R17" s="3" t="s">
        <v>161</v>
      </c>
      <c r="S17" s="3" t="s">
        <v>167</v>
      </c>
      <c r="T17" s="3" t="s">
        <v>151</v>
      </c>
      <c r="U17" s="48" t="s">
        <v>169</v>
      </c>
      <c r="V17" s="97" t="s">
        <v>295</v>
      </c>
      <c r="W17" s="3" t="s">
        <v>173</v>
      </c>
      <c r="X17" s="3" t="s">
        <v>159</v>
      </c>
      <c r="Y17" s="3" t="s">
        <v>300</v>
      </c>
      <c r="Z17" s="120" t="s">
        <v>298</v>
      </c>
      <c r="AA17" s="3" t="s">
        <v>301</v>
      </c>
      <c r="AB17" s="121" t="s">
        <v>314</v>
      </c>
      <c r="AC17" s="3" t="s">
        <v>309</v>
      </c>
      <c r="AD17" s="48" t="s">
        <v>147</v>
      </c>
      <c r="AE17" s="3" t="s">
        <v>311</v>
      </c>
      <c r="AF17" s="3" t="s">
        <v>327</v>
      </c>
      <c r="AG17" s="3"/>
      <c r="AH17" s="48" t="s">
        <v>147</v>
      </c>
      <c r="AI17" s="3" t="s">
        <v>248</v>
      </c>
      <c r="AJ17" s="3" t="s">
        <v>313</v>
      </c>
      <c r="AK17" s="122" t="s">
        <v>350</v>
      </c>
      <c r="AL17" s="122" t="s">
        <v>350</v>
      </c>
      <c r="AM17" s="3" t="s">
        <v>370</v>
      </c>
      <c r="AN17" s="122" t="s">
        <v>350</v>
      </c>
      <c r="AO17" s="122" t="s">
        <v>350</v>
      </c>
      <c r="AP17" s="121" t="s">
        <v>383</v>
      </c>
      <c r="AQ17" s="122" t="s">
        <v>350</v>
      </c>
      <c r="AR17" s="160" t="s">
        <v>255</v>
      </c>
      <c r="AS17" s="121"/>
      <c r="AT17" s="166" t="s">
        <v>413</v>
      </c>
      <c r="AU17" s="166"/>
      <c r="AV17" s="166"/>
      <c r="AW17" s="166"/>
      <c r="AX17" s="166"/>
      <c r="AY17" s="166"/>
      <c r="AZ17" s="166"/>
      <c r="BA17" s="166"/>
      <c r="BB17" s="176"/>
      <c r="BC17" s="176"/>
      <c r="BD17" s="176"/>
      <c r="BE17" s="176"/>
      <c r="BF17" s="176"/>
      <c r="BG17" s="176"/>
      <c r="BH17" s="176"/>
      <c r="BI17" s="195"/>
      <c r="BJ17" s="176"/>
      <c r="BK17" s="176"/>
      <c r="BL17" s="176"/>
      <c r="BM17" s="176"/>
      <c r="BN17" s="176"/>
      <c r="BO17" s="176"/>
      <c r="BP17" s="176"/>
      <c r="BQ17" s="176"/>
      <c r="BR17" s="176"/>
      <c r="BS17" s="176"/>
      <c r="BT17" s="176"/>
      <c r="BU17" s="176"/>
      <c r="BV17" s="176"/>
      <c r="BW17" s="176"/>
      <c r="BX17" s="176"/>
      <c r="BY17" s="176"/>
      <c r="BZ17" s="169"/>
      <c r="CA17" s="5"/>
      <c r="CB17" s="5"/>
    </row>
    <row r="18" spans="1:80" ht="33" customHeight="1" x14ac:dyDescent="0.4">
      <c r="A18" s="145">
        <v>6025856</v>
      </c>
      <c r="B18" s="6" t="s">
        <v>216</v>
      </c>
      <c r="C18" s="5" t="s">
        <v>40</v>
      </c>
      <c r="D18" s="12" t="s">
        <v>56</v>
      </c>
      <c r="E18" s="90"/>
      <c r="F18" s="7"/>
      <c r="G18" s="3" t="s">
        <v>78</v>
      </c>
      <c r="H18" s="3" t="s">
        <v>85</v>
      </c>
      <c r="I18" s="3" t="s">
        <v>71</v>
      </c>
      <c r="J18" s="3" t="s">
        <v>68</v>
      </c>
      <c r="K18" s="3" t="s">
        <v>167</v>
      </c>
      <c r="L18" s="48" t="s">
        <v>147</v>
      </c>
      <c r="M18" s="3" t="s">
        <v>159</v>
      </c>
      <c r="N18" s="3" t="s">
        <v>167</v>
      </c>
      <c r="O18" s="3" t="s">
        <v>152</v>
      </c>
      <c r="P18" s="48" t="s">
        <v>169</v>
      </c>
      <c r="Q18" s="3" t="s">
        <v>95</v>
      </c>
      <c r="R18" s="3" t="s">
        <v>249</v>
      </c>
      <c r="S18" s="3" t="s">
        <v>161</v>
      </c>
      <c r="T18" s="48" t="s">
        <v>169</v>
      </c>
      <c r="U18" s="3" t="s">
        <v>161</v>
      </c>
      <c r="V18" s="97" t="s">
        <v>295</v>
      </c>
      <c r="W18" s="94"/>
      <c r="X18" s="3"/>
      <c r="Y18" s="3" t="s">
        <v>302</v>
      </c>
      <c r="Z18" s="3"/>
      <c r="AA18" s="48" t="s">
        <v>346</v>
      </c>
      <c r="AB18" s="3" t="s">
        <v>301</v>
      </c>
      <c r="AC18" s="120" t="s">
        <v>324</v>
      </c>
      <c r="AD18" s="3" t="s">
        <v>309</v>
      </c>
      <c r="AE18" s="3" t="s">
        <v>248</v>
      </c>
      <c r="AF18" s="48" t="s">
        <v>147</v>
      </c>
      <c r="AG18" s="3"/>
      <c r="AH18" s="3" t="s">
        <v>311</v>
      </c>
      <c r="AI18" s="3" t="s">
        <v>341</v>
      </c>
      <c r="AJ18" s="3" t="s">
        <v>345</v>
      </c>
      <c r="AK18" s="3" t="s">
        <v>368</v>
      </c>
      <c r="AL18" s="3" t="s">
        <v>376</v>
      </c>
      <c r="AM18" s="3" t="s">
        <v>161</v>
      </c>
      <c r="AN18" s="3" t="s">
        <v>351</v>
      </c>
      <c r="AO18" s="121" t="s">
        <v>356</v>
      </c>
      <c r="AP18" s="3" t="s">
        <v>386</v>
      </c>
      <c r="AQ18" s="3" t="s">
        <v>95</v>
      </c>
      <c r="AR18" s="160" t="s">
        <v>250</v>
      </c>
      <c r="AS18" s="122" t="s">
        <v>350</v>
      </c>
      <c r="AT18" s="3" t="s">
        <v>169</v>
      </c>
      <c r="AU18" s="3" t="s">
        <v>159</v>
      </c>
      <c r="AV18" s="3" t="s">
        <v>166</v>
      </c>
      <c r="AW18" s="182" t="s">
        <v>95</v>
      </c>
      <c r="AX18" s="3" t="s">
        <v>250</v>
      </c>
      <c r="AY18" s="184" t="s">
        <v>168</v>
      </c>
      <c r="AZ18" s="3" t="s">
        <v>149</v>
      </c>
      <c r="BA18" s="203" t="s">
        <v>427</v>
      </c>
      <c r="BB18" s="203" t="s">
        <v>427</v>
      </c>
      <c r="BC18" s="203" t="s">
        <v>427</v>
      </c>
      <c r="BD18" s="203" t="s">
        <v>427</v>
      </c>
      <c r="BE18" s="203" t="s">
        <v>427</v>
      </c>
      <c r="BF18" s="203" t="s">
        <v>427</v>
      </c>
      <c r="BG18" s="203" t="s">
        <v>427</v>
      </c>
      <c r="BH18" s="203" t="s">
        <v>427</v>
      </c>
      <c r="BI18" s="203" t="s">
        <v>427</v>
      </c>
      <c r="BJ18" s="203" t="s">
        <v>427</v>
      </c>
      <c r="BK18" s="203" t="s">
        <v>427</v>
      </c>
      <c r="BL18" s="183" t="s">
        <v>95</v>
      </c>
      <c r="BM18" s="69" t="s">
        <v>161</v>
      </c>
      <c r="BN18" s="202" t="s">
        <v>155</v>
      </c>
      <c r="BO18" s="195" t="s">
        <v>149</v>
      </c>
      <c r="BP18" s="181" t="s">
        <v>151</v>
      </c>
      <c r="BQ18" s="200" t="s">
        <v>250</v>
      </c>
      <c r="BR18" s="195" t="s">
        <v>149</v>
      </c>
      <c r="BS18" s="193" t="s">
        <v>147</v>
      </c>
      <c r="BT18" s="195" t="s">
        <v>149</v>
      </c>
      <c r="BU18" s="69"/>
      <c r="BV18" s="198" t="s">
        <v>72</v>
      </c>
      <c r="BW18" s="178" t="s">
        <v>152</v>
      </c>
      <c r="BX18" s="193" t="s">
        <v>147</v>
      </c>
      <c r="BY18" s="200" t="s">
        <v>250</v>
      </c>
      <c r="BZ18" s="169" t="s">
        <v>41</v>
      </c>
      <c r="CA18" s="5" t="s">
        <v>42</v>
      </c>
      <c r="CB18" s="5"/>
    </row>
    <row r="19" spans="1:80" ht="33" customHeight="1" x14ac:dyDescent="0.4">
      <c r="A19" s="145">
        <v>7075890</v>
      </c>
      <c r="B19" s="6" t="s">
        <v>217</v>
      </c>
      <c r="C19" s="5" t="s">
        <v>398</v>
      </c>
      <c r="D19" s="13" t="s">
        <v>55</v>
      </c>
      <c r="E19" s="90"/>
      <c r="F19" s="7"/>
      <c r="G19" s="3"/>
      <c r="H19" s="3"/>
      <c r="I19" s="40"/>
      <c r="J19" s="3"/>
      <c r="K19" s="3"/>
      <c r="L19" s="3" t="s">
        <v>66</v>
      </c>
      <c r="M19" s="3"/>
      <c r="N19" s="3" t="s">
        <v>161</v>
      </c>
      <c r="O19" s="48" t="s">
        <v>147</v>
      </c>
      <c r="P19" s="3" t="s">
        <v>66</v>
      </c>
      <c r="Q19" s="3" t="s">
        <v>161</v>
      </c>
      <c r="R19" s="3" t="s">
        <v>72</v>
      </c>
      <c r="S19" s="48" t="s">
        <v>169</v>
      </c>
      <c r="T19" s="3" t="s">
        <v>72</v>
      </c>
      <c r="U19" s="3" t="s">
        <v>159</v>
      </c>
      <c r="V19" s="97"/>
      <c r="W19" s="3" t="s">
        <v>72</v>
      </c>
      <c r="X19" s="3" t="s">
        <v>95</v>
      </c>
      <c r="Y19" s="3"/>
      <c r="Z19" s="48" t="s">
        <v>169</v>
      </c>
      <c r="AA19" s="3" t="s">
        <v>161</v>
      </c>
      <c r="AB19" s="48" t="s">
        <v>147</v>
      </c>
      <c r="AC19" s="3" t="s">
        <v>339</v>
      </c>
      <c r="AD19" s="3" t="s">
        <v>248</v>
      </c>
      <c r="AE19" s="3" t="s">
        <v>66</v>
      </c>
      <c r="AF19" s="121" t="s">
        <v>151</v>
      </c>
      <c r="AG19" s="121"/>
      <c r="AH19" s="121" t="s">
        <v>149</v>
      </c>
      <c r="AI19" s="48" t="s">
        <v>147</v>
      </c>
      <c r="AJ19" s="121" t="s">
        <v>152</v>
      </c>
      <c r="AK19" s="121" t="s">
        <v>367</v>
      </c>
      <c r="AL19" s="121" t="s">
        <v>147</v>
      </c>
      <c r="AM19" s="3"/>
      <c r="AN19" s="121" t="s">
        <v>147</v>
      </c>
      <c r="AO19" s="121" t="s">
        <v>356</v>
      </c>
      <c r="AP19" s="3" t="s">
        <v>250</v>
      </c>
      <c r="AQ19" s="3" t="s">
        <v>383</v>
      </c>
      <c r="AR19" s="160" t="s">
        <v>168</v>
      </c>
      <c r="AS19" s="3" t="s">
        <v>169</v>
      </c>
      <c r="AT19" s="3" t="s">
        <v>161</v>
      </c>
      <c r="AU19" s="3" t="s">
        <v>168</v>
      </c>
      <c r="AV19" s="3" t="s">
        <v>173</v>
      </c>
      <c r="AW19" s="184" t="s">
        <v>169</v>
      </c>
      <c r="AX19" s="3" t="s">
        <v>72</v>
      </c>
      <c r="AY19" s="3" t="s">
        <v>250</v>
      </c>
      <c r="AZ19" s="3" t="s">
        <v>406</v>
      </c>
      <c r="BA19" s="203" t="s">
        <v>427</v>
      </c>
      <c r="BB19" s="202" t="s">
        <v>155</v>
      </c>
      <c r="BC19" s="181" t="s">
        <v>151</v>
      </c>
      <c r="BD19" s="69" t="s">
        <v>161</v>
      </c>
      <c r="BE19" s="193" t="s">
        <v>147</v>
      </c>
      <c r="BF19" s="201" t="s">
        <v>154</v>
      </c>
      <c r="BG19" s="195" t="s">
        <v>149</v>
      </c>
      <c r="BH19" s="200" t="s">
        <v>250</v>
      </c>
      <c r="BI19" s="178" t="s">
        <v>152</v>
      </c>
      <c r="BJ19" s="193" t="s">
        <v>147</v>
      </c>
      <c r="BK19" s="198" t="s">
        <v>72</v>
      </c>
      <c r="BL19" s="195" t="s">
        <v>149</v>
      </c>
      <c r="BM19" s="183" t="s">
        <v>95</v>
      </c>
      <c r="BN19" s="193" t="s">
        <v>147</v>
      </c>
      <c r="BO19" s="198" t="s">
        <v>72</v>
      </c>
      <c r="BP19" s="195" t="s">
        <v>149</v>
      </c>
      <c r="BQ19" s="181" t="s">
        <v>151</v>
      </c>
      <c r="BR19" s="193" t="s">
        <v>147</v>
      </c>
      <c r="BS19" s="202" t="s">
        <v>155</v>
      </c>
      <c r="BT19" s="199" t="s">
        <v>66</v>
      </c>
      <c r="BU19" s="195" t="s">
        <v>149</v>
      </c>
      <c r="BV19" s="193" t="s">
        <v>147</v>
      </c>
      <c r="BW19" s="195" t="s">
        <v>149</v>
      </c>
      <c r="BX19" s="178" t="s">
        <v>152</v>
      </c>
      <c r="BY19" s="201" t="s">
        <v>154</v>
      </c>
      <c r="BZ19" s="169" t="s">
        <v>246</v>
      </c>
      <c r="CA19" s="5" t="s">
        <v>247</v>
      </c>
      <c r="CB19" s="5"/>
    </row>
    <row r="20" spans="1:80" ht="33" customHeight="1" x14ac:dyDescent="0.4">
      <c r="A20" s="148">
        <v>7705354</v>
      </c>
      <c r="B20" s="6" t="s">
        <v>363</v>
      </c>
      <c r="C20" s="5" t="s">
        <v>401</v>
      </c>
      <c r="D20" s="13" t="s">
        <v>55</v>
      </c>
      <c r="E20" s="90"/>
      <c r="F20" s="7"/>
      <c r="G20" s="3"/>
      <c r="H20" s="3"/>
      <c r="I20" s="40"/>
      <c r="J20" s="3"/>
      <c r="K20" s="3"/>
      <c r="L20" s="3" t="s">
        <v>66</v>
      </c>
      <c r="M20" s="3"/>
      <c r="N20" s="3" t="s">
        <v>161</v>
      </c>
      <c r="O20" s="48" t="s">
        <v>147</v>
      </c>
      <c r="P20" s="3" t="s">
        <v>66</v>
      </c>
      <c r="Q20" s="3" t="s">
        <v>161</v>
      </c>
      <c r="R20" s="3" t="s">
        <v>72</v>
      </c>
      <c r="S20" s="48" t="s">
        <v>169</v>
      </c>
      <c r="T20" s="3" t="s">
        <v>72</v>
      </c>
      <c r="U20" s="3" t="s">
        <v>159</v>
      </c>
      <c r="V20" s="97"/>
      <c r="W20" s="3" t="s">
        <v>72</v>
      </c>
      <c r="X20" s="3" t="s">
        <v>95</v>
      </c>
      <c r="Y20" s="3"/>
      <c r="Z20" s="48" t="s">
        <v>169</v>
      </c>
      <c r="AA20" s="3" t="s">
        <v>161</v>
      </c>
      <c r="AB20" s="48" t="s">
        <v>147</v>
      </c>
      <c r="AC20" s="3" t="s">
        <v>339</v>
      </c>
      <c r="AD20" s="3" t="s">
        <v>248</v>
      </c>
      <c r="AE20" s="3" t="s">
        <v>66</v>
      </c>
      <c r="AF20" s="121" t="s">
        <v>151</v>
      </c>
      <c r="AG20" s="121"/>
      <c r="AH20" s="121" t="s">
        <v>149</v>
      </c>
      <c r="AI20" s="48" t="s">
        <v>147</v>
      </c>
      <c r="AJ20" s="121" t="s">
        <v>152</v>
      </c>
      <c r="AK20" s="122" t="s">
        <v>350</v>
      </c>
      <c r="AL20" s="121" t="s">
        <v>72</v>
      </c>
      <c r="AM20" s="3"/>
      <c r="AN20" s="121" t="s">
        <v>154</v>
      </c>
      <c r="AO20" s="121" t="s">
        <v>358</v>
      </c>
      <c r="AP20" s="121" t="s">
        <v>161</v>
      </c>
      <c r="AQ20" s="121" t="s">
        <v>66</v>
      </c>
      <c r="AR20" s="160" t="s">
        <v>169</v>
      </c>
      <c r="AS20" s="122" t="s">
        <v>350</v>
      </c>
      <c r="AT20" s="122" t="s">
        <v>350</v>
      </c>
      <c r="AU20" s="122" t="s">
        <v>350</v>
      </c>
      <c r="AV20" s="122" t="s">
        <v>350</v>
      </c>
      <c r="AW20" s="122" t="s">
        <v>350</v>
      </c>
      <c r="AX20" s="184" t="s">
        <v>169</v>
      </c>
      <c r="AY20" s="3" t="s">
        <v>173</v>
      </c>
      <c r="AZ20" s="3" t="s">
        <v>250</v>
      </c>
      <c r="BA20" s="3" t="s">
        <v>406</v>
      </c>
      <c r="BB20" s="193" t="s">
        <v>147</v>
      </c>
      <c r="BC20" s="198" t="s">
        <v>72</v>
      </c>
      <c r="BD20" s="181" t="s">
        <v>151</v>
      </c>
      <c r="BE20" s="195" t="s">
        <v>149</v>
      </c>
      <c r="BF20" s="193" t="s">
        <v>147</v>
      </c>
      <c r="BG20" s="195" t="s">
        <v>149</v>
      </c>
      <c r="BH20" s="201" t="s">
        <v>154</v>
      </c>
      <c r="BI20" s="195" t="s">
        <v>149</v>
      </c>
      <c r="BJ20" s="178" t="s">
        <v>152</v>
      </c>
      <c r="BK20" s="193" t="s">
        <v>147</v>
      </c>
      <c r="BL20" s="195" t="s">
        <v>149</v>
      </c>
      <c r="BM20" s="69"/>
      <c r="BN20" s="183" t="s">
        <v>95</v>
      </c>
      <c r="BO20" s="193" t="s">
        <v>147</v>
      </c>
      <c r="BP20" s="195" t="s">
        <v>149</v>
      </c>
      <c r="BQ20" s="201" t="s">
        <v>154</v>
      </c>
      <c r="BR20" s="181" t="s">
        <v>151</v>
      </c>
      <c r="BS20" s="193" t="s">
        <v>147</v>
      </c>
      <c r="BT20" s="200" t="s">
        <v>250</v>
      </c>
      <c r="BU20" s="195" t="s">
        <v>149</v>
      </c>
      <c r="BV20" s="201" t="s">
        <v>154</v>
      </c>
      <c r="BW20" s="193" t="s">
        <v>147</v>
      </c>
      <c r="BX20" s="202" t="s">
        <v>155</v>
      </c>
      <c r="BY20" s="178" t="s">
        <v>152</v>
      </c>
      <c r="BZ20" s="169" t="s">
        <v>380</v>
      </c>
      <c r="CA20" s="5" t="s">
        <v>379</v>
      </c>
      <c r="CB20" s="5"/>
    </row>
    <row r="21" spans="1:80" ht="33" customHeight="1" x14ac:dyDescent="0.4">
      <c r="A21" s="159">
        <v>7744299</v>
      </c>
      <c r="B21" s="6" t="s">
        <v>382</v>
      </c>
      <c r="C21" s="5" t="s">
        <v>400</v>
      </c>
      <c r="D21" s="13"/>
      <c r="E21" s="90"/>
      <c r="F21" s="7"/>
      <c r="G21" s="3"/>
      <c r="H21" s="3"/>
      <c r="I21" s="40"/>
      <c r="J21" s="3"/>
      <c r="K21" s="3"/>
      <c r="L21" s="3"/>
      <c r="M21" s="3"/>
      <c r="N21" s="3"/>
      <c r="O21" s="48"/>
      <c r="P21" s="3"/>
      <c r="Q21" s="3"/>
      <c r="R21" s="3"/>
      <c r="S21" s="48"/>
      <c r="T21" s="3"/>
      <c r="U21" s="3"/>
      <c r="V21" s="97"/>
      <c r="W21" s="3"/>
      <c r="X21" s="3"/>
      <c r="Y21" s="3"/>
      <c r="Z21" s="48"/>
      <c r="AA21" s="3"/>
      <c r="AB21" s="48"/>
      <c r="AC21" s="3"/>
      <c r="AD21" s="3"/>
      <c r="AE21" s="3"/>
      <c r="AF21" s="121"/>
      <c r="AG21" s="121"/>
      <c r="AH21" s="121"/>
      <c r="AI21" s="48"/>
      <c r="AJ21" s="121"/>
      <c r="AK21" s="121"/>
      <c r="AL21" s="121"/>
      <c r="AM21" s="3"/>
      <c r="AN21" s="121"/>
      <c r="AO21" s="121"/>
      <c r="AP21" s="3"/>
      <c r="AQ21" s="3" t="s">
        <v>161</v>
      </c>
      <c r="AR21" s="160" t="s">
        <v>72</v>
      </c>
      <c r="AS21" s="3" t="s">
        <v>72</v>
      </c>
      <c r="AT21" s="3" t="s">
        <v>406</v>
      </c>
      <c r="AU21" s="3" t="s">
        <v>169</v>
      </c>
      <c r="AV21" s="3" t="s">
        <v>72</v>
      </c>
      <c r="AW21" s="3" t="s">
        <v>406</v>
      </c>
      <c r="AX21" s="182" t="s">
        <v>95</v>
      </c>
      <c r="AY21" s="3" t="s">
        <v>255</v>
      </c>
      <c r="AZ21" s="184" t="s">
        <v>147</v>
      </c>
      <c r="BA21" s="179"/>
      <c r="BB21" s="69" t="s">
        <v>161</v>
      </c>
      <c r="BC21" s="195" t="s">
        <v>149</v>
      </c>
      <c r="BD21" s="193" t="s">
        <v>147</v>
      </c>
      <c r="BE21" s="181" t="s">
        <v>151</v>
      </c>
      <c r="BF21" s="202" t="s">
        <v>155</v>
      </c>
      <c r="BG21" s="195" t="s">
        <v>149</v>
      </c>
      <c r="BH21" s="193" t="s">
        <v>147</v>
      </c>
      <c r="BI21" s="198" t="s">
        <v>72</v>
      </c>
      <c r="BJ21" s="195" t="s">
        <v>149</v>
      </c>
      <c r="BK21" s="178" t="s">
        <v>152</v>
      </c>
      <c r="BL21" s="193" t="s">
        <v>147</v>
      </c>
      <c r="BM21" s="195" t="s">
        <v>149</v>
      </c>
      <c r="BN21" s="69" t="s">
        <v>161</v>
      </c>
      <c r="BO21" s="183" t="s">
        <v>95</v>
      </c>
      <c r="BP21" s="193" t="s">
        <v>147</v>
      </c>
      <c r="BQ21" s="202" t="s">
        <v>155</v>
      </c>
      <c r="BR21" s="197" t="s">
        <v>159</v>
      </c>
      <c r="BS21" s="181" t="s">
        <v>151</v>
      </c>
      <c r="BT21" s="201" t="s">
        <v>154</v>
      </c>
      <c r="BU21" s="193" t="s">
        <v>147</v>
      </c>
      <c r="BV21" s="202" t="s">
        <v>155</v>
      </c>
      <c r="BW21" s="195" t="s">
        <v>149</v>
      </c>
      <c r="BX21" s="69" t="s">
        <v>161</v>
      </c>
      <c r="BY21" s="193" t="s">
        <v>147</v>
      </c>
      <c r="BZ21" s="169"/>
      <c r="CA21" s="5"/>
      <c r="CB21" s="5"/>
    </row>
    <row r="22" spans="1:80" ht="33" customHeight="1" x14ac:dyDescent="0.4">
      <c r="A22" s="159">
        <v>7744291</v>
      </c>
      <c r="B22" s="6" t="s">
        <v>381</v>
      </c>
      <c r="C22" s="5" t="s">
        <v>399</v>
      </c>
      <c r="D22" s="13" t="s">
        <v>55</v>
      </c>
      <c r="E22" s="90"/>
      <c r="F22" s="7"/>
      <c r="G22" s="3"/>
      <c r="H22" s="3"/>
      <c r="I22" s="40"/>
      <c r="J22" s="3"/>
      <c r="K22" s="3"/>
      <c r="L22" s="3"/>
      <c r="M22" s="3"/>
      <c r="N22" s="3"/>
      <c r="O22" s="48"/>
      <c r="P22" s="3"/>
      <c r="Q22" s="3"/>
      <c r="R22" s="3"/>
      <c r="S22" s="48"/>
      <c r="T22" s="3"/>
      <c r="U22" s="3"/>
      <c r="V22" s="97"/>
      <c r="W22" s="3"/>
      <c r="X22" s="3"/>
      <c r="Y22" s="3"/>
      <c r="Z22" s="48"/>
      <c r="AA22" s="3"/>
      <c r="AB22" s="48"/>
      <c r="AC22" s="3"/>
      <c r="AD22" s="3"/>
      <c r="AE22" s="3"/>
      <c r="AF22" s="121"/>
      <c r="AG22" s="121"/>
      <c r="AH22" s="121"/>
      <c r="AI22" s="48"/>
      <c r="AJ22" s="121"/>
      <c r="AK22" s="121"/>
      <c r="AL22" s="121"/>
      <c r="AM22" s="3"/>
      <c r="AN22" s="121"/>
      <c r="AO22" s="121"/>
      <c r="AP22" s="3"/>
      <c r="AQ22" s="3" t="s">
        <v>159</v>
      </c>
      <c r="AR22" s="160" t="s">
        <v>161</v>
      </c>
      <c r="AS22" s="3" t="s">
        <v>407</v>
      </c>
      <c r="AT22" s="3" t="s">
        <v>250</v>
      </c>
      <c r="AU22" s="3" t="s">
        <v>341</v>
      </c>
      <c r="AV22" s="184" t="s">
        <v>169</v>
      </c>
      <c r="AW22" s="3" t="s">
        <v>173</v>
      </c>
      <c r="AX22" s="177" t="s">
        <v>152</v>
      </c>
      <c r="AY22" s="3" t="s">
        <v>72</v>
      </c>
      <c r="AZ22" s="3" t="s">
        <v>149</v>
      </c>
      <c r="BA22" s="3"/>
      <c r="BB22" s="183" t="s">
        <v>95</v>
      </c>
      <c r="BC22" s="193" t="s">
        <v>147</v>
      </c>
      <c r="BD22" s="198" t="s">
        <v>72</v>
      </c>
      <c r="BE22" s="199" t="s">
        <v>426</v>
      </c>
      <c r="BF22" s="181" t="s">
        <v>151</v>
      </c>
      <c r="BG22" s="193" t="s">
        <v>147</v>
      </c>
      <c r="BH22" s="202" t="s">
        <v>155</v>
      </c>
      <c r="BI22" s="200" t="s">
        <v>250</v>
      </c>
      <c r="BJ22" s="195" t="s">
        <v>149</v>
      </c>
      <c r="BK22" s="193" t="s">
        <v>147</v>
      </c>
      <c r="BL22" s="178" t="s">
        <v>152</v>
      </c>
      <c r="BM22" s="195" t="s">
        <v>149</v>
      </c>
      <c r="BN22" s="69"/>
      <c r="BO22" s="193" t="s">
        <v>147</v>
      </c>
      <c r="BP22" s="183" t="s">
        <v>95</v>
      </c>
      <c r="BQ22" s="69" t="s">
        <v>161</v>
      </c>
      <c r="BR22" s="199" t="s">
        <v>66</v>
      </c>
      <c r="BS22" s="193" t="s">
        <v>147</v>
      </c>
      <c r="BT22" s="181" t="s">
        <v>151</v>
      </c>
      <c r="BU22" s="195" t="s">
        <v>149</v>
      </c>
      <c r="BV22" s="69" t="s">
        <v>161</v>
      </c>
      <c r="BW22" s="193" t="s">
        <v>147</v>
      </c>
      <c r="BX22" s="69"/>
      <c r="BY22" s="202" t="s">
        <v>155</v>
      </c>
      <c r="BZ22" s="169"/>
      <c r="CA22" s="5"/>
      <c r="CB22" s="5"/>
    </row>
    <row r="23" spans="1:80" ht="33" customHeight="1" thickBot="1" x14ac:dyDescent="0.45">
      <c r="A23" s="159">
        <v>2119690</v>
      </c>
      <c r="B23" s="149" t="s">
        <v>394</v>
      </c>
      <c r="C23" s="43" t="s">
        <v>408</v>
      </c>
      <c r="D23" s="150"/>
      <c r="E23" s="151"/>
      <c r="F23" s="152"/>
      <c r="G23" s="153"/>
      <c r="H23" s="153"/>
      <c r="I23" s="154"/>
      <c r="J23" s="153"/>
      <c r="K23" s="153"/>
      <c r="L23" s="153"/>
      <c r="M23" s="153"/>
      <c r="N23" s="153"/>
      <c r="O23" s="155"/>
      <c r="P23" s="153"/>
      <c r="Q23" s="153"/>
      <c r="R23" s="153"/>
      <c r="S23" s="155"/>
      <c r="T23" s="153"/>
      <c r="U23" s="153"/>
      <c r="V23" s="156"/>
      <c r="W23" s="153"/>
      <c r="X23" s="153"/>
      <c r="Y23" s="153"/>
      <c r="Z23" s="155"/>
      <c r="AA23" s="153"/>
      <c r="AB23" s="155"/>
      <c r="AC23" s="153"/>
      <c r="AD23" s="153"/>
      <c r="AE23" s="153"/>
      <c r="AF23" s="157"/>
      <c r="AG23" s="157"/>
      <c r="AH23" s="157"/>
      <c r="AI23" s="155"/>
      <c r="AJ23" s="157"/>
      <c r="AK23" s="158"/>
      <c r="AL23" s="157"/>
      <c r="AM23" s="153"/>
      <c r="AN23" s="157"/>
      <c r="AO23" s="157"/>
      <c r="AP23" s="157"/>
      <c r="AQ23" s="157" t="s">
        <v>250</v>
      </c>
      <c r="AR23" s="161"/>
      <c r="AS23" s="153" t="s">
        <v>66</v>
      </c>
      <c r="AT23" s="157" t="s">
        <v>72</v>
      </c>
      <c r="AU23" s="122" t="s">
        <v>350</v>
      </c>
      <c r="AV23" s="122" t="s">
        <v>350</v>
      </c>
      <c r="AW23" s="157"/>
      <c r="AX23" s="121" t="s">
        <v>161</v>
      </c>
      <c r="AY23" s="184" t="s">
        <v>169</v>
      </c>
      <c r="AZ23" s="3" t="s">
        <v>66</v>
      </c>
      <c r="BA23" s="121" t="s">
        <v>250</v>
      </c>
      <c r="BB23" s="193" t="s">
        <v>147</v>
      </c>
      <c r="BC23" s="69" t="s">
        <v>161</v>
      </c>
      <c r="BD23" s="200" t="s">
        <v>250</v>
      </c>
      <c r="BE23" s="198" t="s">
        <v>72</v>
      </c>
      <c r="BF23" s="193" t="s">
        <v>147</v>
      </c>
      <c r="BG23" s="69" t="s">
        <v>161</v>
      </c>
      <c r="BH23" s="174"/>
      <c r="BI23" s="201" t="s">
        <v>154</v>
      </c>
      <c r="BJ23" s="193" t="s">
        <v>147</v>
      </c>
      <c r="BK23" s="199" t="s">
        <v>66</v>
      </c>
      <c r="BL23" s="197" t="s">
        <v>159</v>
      </c>
      <c r="BM23" s="178" t="s">
        <v>152</v>
      </c>
      <c r="BN23" s="193" t="s">
        <v>147</v>
      </c>
      <c r="BO23" s="199" t="s">
        <v>66</v>
      </c>
      <c r="BP23" s="195" t="s">
        <v>149</v>
      </c>
      <c r="BQ23" s="183" t="s">
        <v>95</v>
      </c>
      <c r="BR23" s="193" t="s">
        <v>147</v>
      </c>
      <c r="BS23" s="195" t="s">
        <v>149</v>
      </c>
      <c r="BT23" s="202" t="s">
        <v>155</v>
      </c>
      <c r="BU23" s="199" t="s">
        <v>66</v>
      </c>
      <c r="BV23" s="193" t="s">
        <v>147</v>
      </c>
      <c r="BW23" s="197" t="s">
        <v>159</v>
      </c>
      <c r="BX23" s="195" t="s">
        <v>149</v>
      </c>
      <c r="BY23" s="174"/>
      <c r="BZ23" s="169" t="s">
        <v>410</v>
      </c>
      <c r="CA23" s="5" t="s">
        <v>409</v>
      </c>
      <c r="CB23" s="5"/>
    </row>
    <row r="24" spans="1:80" ht="21.75" customHeight="1" x14ac:dyDescent="0.4">
      <c r="A24" s="131" t="s">
        <v>136</v>
      </c>
      <c r="B24" s="132"/>
      <c r="D24" s="133"/>
      <c r="E24" s="133"/>
      <c r="F24" s="134" t="s">
        <v>218</v>
      </c>
      <c r="G24" s="62"/>
      <c r="H24" s="62"/>
      <c r="I24" s="63"/>
      <c r="J24" s="63" t="s">
        <v>218</v>
      </c>
      <c r="K24" s="135">
        <f t="shared" ref="K24:AD24" si="0">COUNTIF(K4:K23,"*TE*")</f>
        <v>1</v>
      </c>
      <c r="L24" s="135">
        <f t="shared" si="0"/>
        <v>1</v>
      </c>
      <c r="M24" s="135">
        <f t="shared" si="0"/>
        <v>1</v>
      </c>
      <c r="N24" s="135">
        <f t="shared" si="0"/>
        <v>1</v>
      </c>
      <c r="O24" s="135">
        <f t="shared" si="0"/>
        <v>1</v>
      </c>
      <c r="P24" s="135">
        <f t="shared" si="0"/>
        <v>1</v>
      </c>
      <c r="Q24" s="135">
        <f t="shared" si="0"/>
        <v>1</v>
      </c>
      <c r="R24" s="135">
        <f t="shared" si="0"/>
        <v>2</v>
      </c>
      <c r="S24" s="135">
        <f t="shared" si="0"/>
        <v>0</v>
      </c>
      <c r="T24" s="135">
        <f t="shared" si="0"/>
        <v>2</v>
      </c>
      <c r="U24" s="135">
        <f t="shared" si="0"/>
        <v>1</v>
      </c>
      <c r="V24" s="135">
        <f t="shared" si="0"/>
        <v>1</v>
      </c>
      <c r="W24" s="135">
        <f t="shared" si="0"/>
        <v>2</v>
      </c>
      <c r="X24" s="135">
        <f t="shared" si="0"/>
        <v>1</v>
      </c>
      <c r="Y24" s="135">
        <f t="shared" si="0"/>
        <v>0</v>
      </c>
      <c r="Z24" s="135">
        <f t="shared" si="0"/>
        <v>0</v>
      </c>
      <c r="AA24" s="135">
        <f t="shared" si="0"/>
        <v>1</v>
      </c>
      <c r="AB24" s="135">
        <f t="shared" si="0"/>
        <v>1</v>
      </c>
      <c r="AC24" s="135">
        <f t="shared" si="0"/>
        <v>1</v>
      </c>
      <c r="AD24" s="135">
        <f t="shared" si="0"/>
        <v>2</v>
      </c>
      <c r="AE24" s="135">
        <f t="shared" ref="AE24:AH24" si="1">COUNTIF(AE4:AE23,"*TE*")</f>
        <v>1</v>
      </c>
      <c r="AF24" s="135">
        <f t="shared" si="1"/>
        <v>1</v>
      </c>
      <c r="AG24" s="135">
        <f t="shared" si="1"/>
        <v>0</v>
      </c>
      <c r="AH24" s="135">
        <f t="shared" si="1"/>
        <v>1</v>
      </c>
      <c r="AI24" s="135">
        <f t="shared" ref="AI24:AL24" si="2">COUNTIF(AI4:AI23,"*TE*")</f>
        <v>1</v>
      </c>
      <c r="AJ24" s="135">
        <f t="shared" si="2"/>
        <v>1</v>
      </c>
      <c r="AK24" s="135">
        <f t="shared" si="2"/>
        <v>1</v>
      </c>
      <c r="AL24" s="135">
        <f t="shared" si="2"/>
        <v>1</v>
      </c>
      <c r="AM24" s="135">
        <f>COUNTIF(AM4:AM23,"*TE*")</f>
        <v>0</v>
      </c>
      <c r="AN24" s="135">
        <f t="shared" ref="AN24:BA24" si="3">COUNTIF(AN4:AN23,"*TE*")</f>
        <v>1</v>
      </c>
      <c r="AO24" s="135">
        <f t="shared" si="3"/>
        <v>7</v>
      </c>
      <c r="AP24" s="135">
        <f t="shared" si="3"/>
        <v>1</v>
      </c>
      <c r="AQ24" s="135">
        <f t="shared" si="3"/>
        <v>1</v>
      </c>
      <c r="AR24" s="162">
        <f>COUNTIF(AR5:AR23,"*TE*")</f>
        <v>1</v>
      </c>
      <c r="AS24" s="135">
        <f t="shared" si="3"/>
        <v>1</v>
      </c>
      <c r="AT24" s="135">
        <f t="shared" si="3"/>
        <v>1</v>
      </c>
      <c r="AU24" s="135">
        <f t="shared" si="3"/>
        <v>1</v>
      </c>
      <c r="AV24" s="135">
        <f>COUNTIF(AV4:AV23,"*TE*")</f>
        <v>1</v>
      </c>
      <c r="AW24" s="135">
        <f t="shared" ref="AW24:AZ24" si="4">COUNTIF(AW4:AW23,"*TE*")</f>
        <v>1</v>
      </c>
      <c r="AX24" s="135">
        <f t="shared" ref="AX24:AY24" si="5">COUNTIF(AX4:AX23,"*TE*")</f>
        <v>1</v>
      </c>
      <c r="AY24" s="135">
        <f t="shared" si="5"/>
        <v>1</v>
      </c>
      <c r="AZ24" s="135">
        <f t="shared" si="4"/>
        <v>1</v>
      </c>
      <c r="BA24" s="135">
        <f t="shared" si="3"/>
        <v>1</v>
      </c>
      <c r="BB24" s="135">
        <f t="shared" ref="BB24:BY24" si="6">COUNTIF(BB4:BB23,"*TE*")</f>
        <v>1</v>
      </c>
      <c r="BC24" s="135">
        <f t="shared" si="6"/>
        <v>1</v>
      </c>
      <c r="BD24" s="135">
        <f t="shared" si="6"/>
        <v>1</v>
      </c>
      <c r="BE24" s="135">
        <f t="shared" si="6"/>
        <v>1</v>
      </c>
      <c r="BF24" s="135">
        <f t="shared" si="6"/>
        <v>1</v>
      </c>
      <c r="BG24" s="135">
        <f t="shared" si="6"/>
        <v>1</v>
      </c>
      <c r="BH24" s="135">
        <f t="shared" si="6"/>
        <v>1</v>
      </c>
      <c r="BI24" s="135">
        <f t="shared" si="6"/>
        <v>1</v>
      </c>
      <c r="BJ24" s="135">
        <f t="shared" si="6"/>
        <v>1</v>
      </c>
      <c r="BK24" s="135">
        <f t="shared" si="6"/>
        <v>1</v>
      </c>
      <c r="BL24" s="135">
        <f t="shared" si="6"/>
        <v>1</v>
      </c>
      <c r="BM24" s="135">
        <f t="shared" si="6"/>
        <v>1</v>
      </c>
      <c r="BN24" s="135">
        <f t="shared" si="6"/>
        <v>1</v>
      </c>
      <c r="BO24" s="135">
        <f t="shared" si="6"/>
        <v>1</v>
      </c>
      <c r="BP24" s="135">
        <f t="shared" si="6"/>
        <v>1</v>
      </c>
      <c r="BQ24" s="135">
        <f t="shared" si="6"/>
        <v>1</v>
      </c>
      <c r="BR24" s="135">
        <f t="shared" si="6"/>
        <v>1</v>
      </c>
      <c r="BS24" s="135">
        <f t="shared" si="6"/>
        <v>1</v>
      </c>
      <c r="BT24" s="135">
        <f t="shared" si="6"/>
        <v>1</v>
      </c>
      <c r="BU24" s="135">
        <f t="shared" si="6"/>
        <v>1</v>
      </c>
      <c r="BV24" s="135">
        <f t="shared" si="6"/>
        <v>1</v>
      </c>
      <c r="BW24" s="135">
        <f t="shared" si="6"/>
        <v>1</v>
      </c>
      <c r="BX24" s="135">
        <f t="shared" si="6"/>
        <v>1</v>
      </c>
      <c r="BY24" s="135">
        <f t="shared" si="6"/>
        <v>1</v>
      </c>
    </row>
    <row r="25" spans="1:80" ht="21.75" customHeight="1" x14ac:dyDescent="0.4">
      <c r="A25" s="66" t="s">
        <v>137</v>
      </c>
      <c r="B25" s="67"/>
      <c r="D25" s="68"/>
      <c r="E25" s="68"/>
      <c r="F25" s="69" t="s">
        <v>220</v>
      </c>
      <c r="G25" s="21"/>
      <c r="H25" s="21"/>
      <c r="J25" s="1" t="s">
        <v>220</v>
      </c>
      <c r="K25" s="70">
        <f t="shared" ref="K25:AD25" si="7">COUNTIF(K4:K23,"*WE*")</f>
        <v>1</v>
      </c>
      <c r="L25" s="70">
        <f t="shared" si="7"/>
        <v>2</v>
      </c>
      <c r="M25" s="70">
        <f t="shared" si="7"/>
        <v>1</v>
      </c>
      <c r="N25" s="70">
        <f t="shared" si="7"/>
        <v>1</v>
      </c>
      <c r="O25" s="70">
        <f t="shared" si="7"/>
        <v>1</v>
      </c>
      <c r="P25" s="70">
        <f t="shared" si="7"/>
        <v>2</v>
      </c>
      <c r="Q25" s="70">
        <f t="shared" si="7"/>
        <v>1</v>
      </c>
      <c r="R25" s="70">
        <f t="shared" si="7"/>
        <v>1</v>
      </c>
      <c r="S25" s="70">
        <f t="shared" si="7"/>
        <v>1</v>
      </c>
      <c r="T25" s="70">
        <f t="shared" si="7"/>
        <v>1</v>
      </c>
      <c r="U25" s="70">
        <f t="shared" si="7"/>
        <v>1</v>
      </c>
      <c r="V25" s="70">
        <f t="shared" si="7"/>
        <v>1</v>
      </c>
      <c r="W25" s="70">
        <f t="shared" si="7"/>
        <v>1</v>
      </c>
      <c r="X25" s="70">
        <f t="shared" si="7"/>
        <v>1</v>
      </c>
      <c r="Y25" s="70">
        <f t="shared" si="7"/>
        <v>0</v>
      </c>
      <c r="Z25" s="70">
        <f t="shared" si="7"/>
        <v>0</v>
      </c>
      <c r="AA25" s="70">
        <f t="shared" si="7"/>
        <v>0</v>
      </c>
      <c r="AB25" s="70">
        <f t="shared" si="7"/>
        <v>1</v>
      </c>
      <c r="AC25" s="70">
        <f t="shared" si="7"/>
        <v>1</v>
      </c>
      <c r="AD25" s="70">
        <f t="shared" si="7"/>
        <v>1</v>
      </c>
      <c r="AE25" s="70">
        <f t="shared" ref="AE25:AH25" si="8">COUNTIF(AE4:AE23,"*WE*")</f>
        <v>2</v>
      </c>
      <c r="AF25" s="70">
        <f t="shared" si="8"/>
        <v>1</v>
      </c>
      <c r="AG25" s="70">
        <f t="shared" si="8"/>
        <v>0</v>
      </c>
      <c r="AH25" s="70">
        <f t="shared" si="8"/>
        <v>1</v>
      </c>
      <c r="AI25" s="70">
        <f t="shared" ref="AI25:AL25" si="9">COUNTIF(AI4:AI23,"*WE*")</f>
        <v>1</v>
      </c>
      <c r="AJ25" s="70">
        <f t="shared" si="9"/>
        <v>1</v>
      </c>
      <c r="AK25" s="70">
        <f t="shared" si="9"/>
        <v>1</v>
      </c>
      <c r="AL25" s="70">
        <f t="shared" si="9"/>
        <v>1</v>
      </c>
      <c r="AM25" s="70">
        <f>COUNTIF(AM4:AM23,"*WE*")</f>
        <v>1</v>
      </c>
      <c r="AN25" s="70">
        <f t="shared" ref="AN25:BA25" si="10">COUNTIF(AN4:AN23,"*WE*")</f>
        <v>1</v>
      </c>
      <c r="AO25" s="70">
        <f t="shared" si="10"/>
        <v>1</v>
      </c>
      <c r="AP25" s="70">
        <f t="shared" si="10"/>
        <v>1</v>
      </c>
      <c r="AQ25" s="70">
        <f t="shared" si="10"/>
        <v>1</v>
      </c>
      <c r="AR25" s="163">
        <f>COUNTIF(AR5:AR23,"*WE*")</f>
        <v>1</v>
      </c>
      <c r="AS25" s="70">
        <f t="shared" si="10"/>
        <v>1</v>
      </c>
      <c r="AT25" s="70">
        <f t="shared" si="10"/>
        <v>0</v>
      </c>
      <c r="AU25" s="70">
        <f t="shared" si="10"/>
        <v>1</v>
      </c>
      <c r="AV25" s="70">
        <f>COUNTIF(AV4:AV23,"*WE*")</f>
        <v>1</v>
      </c>
      <c r="AW25" s="70">
        <f t="shared" ref="AW25:AZ25" si="11">COUNTIF(AW4:AW23,"*WE*")</f>
        <v>1</v>
      </c>
      <c r="AX25" s="70">
        <f t="shared" ref="AX25:AY25" si="12">COUNTIF(AX4:AX23,"*WE*")</f>
        <v>1</v>
      </c>
      <c r="AY25" s="70">
        <f t="shared" si="12"/>
        <v>1</v>
      </c>
      <c r="AZ25" s="70">
        <f t="shared" si="11"/>
        <v>1</v>
      </c>
      <c r="BA25" s="70">
        <f t="shared" si="10"/>
        <v>1</v>
      </c>
      <c r="BB25" s="70">
        <f t="shared" ref="BB25:BY25" si="13">COUNTIF(BB4:BB23,"*WE*")</f>
        <v>1</v>
      </c>
      <c r="BC25" s="70">
        <f t="shared" si="13"/>
        <v>1</v>
      </c>
      <c r="BD25" s="70">
        <f t="shared" si="13"/>
        <v>1</v>
      </c>
      <c r="BE25" s="70">
        <f t="shared" si="13"/>
        <v>1</v>
      </c>
      <c r="BF25" s="70">
        <f t="shared" si="13"/>
        <v>1</v>
      </c>
      <c r="BG25" s="70">
        <f t="shared" si="13"/>
        <v>1</v>
      </c>
      <c r="BH25" s="70">
        <f t="shared" si="13"/>
        <v>1</v>
      </c>
      <c r="BI25" s="70">
        <f t="shared" si="13"/>
        <v>1</v>
      </c>
      <c r="BJ25" s="70">
        <f t="shared" si="13"/>
        <v>1</v>
      </c>
      <c r="BK25" s="70">
        <f t="shared" si="13"/>
        <v>1</v>
      </c>
      <c r="BL25" s="70">
        <f t="shared" si="13"/>
        <v>1</v>
      </c>
      <c r="BM25" s="70">
        <f t="shared" si="13"/>
        <v>1</v>
      </c>
      <c r="BN25" s="70">
        <f t="shared" si="13"/>
        <v>1</v>
      </c>
      <c r="BO25" s="70">
        <f t="shared" si="13"/>
        <v>1</v>
      </c>
      <c r="BP25" s="70">
        <f t="shared" si="13"/>
        <v>1</v>
      </c>
      <c r="BQ25" s="70">
        <f t="shared" si="13"/>
        <v>1</v>
      </c>
      <c r="BR25" s="70">
        <f t="shared" si="13"/>
        <v>1</v>
      </c>
      <c r="BS25" s="70">
        <f t="shared" si="13"/>
        <v>1</v>
      </c>
      <c r="BT25" s="70">
        <f t="shared" si="13"/>
        <v>1</v>
      </c>
      <c r="BU25" s="70">
        <f t="shared" si="13"/>
        <v>1</v>
      </c>
      <c r="BV25" s="70">
        <f t="shared" si="13"/>
        <v>1</v>
      </c>
      <c r="BW25" s="70">
        <f t="shared" si="13"/>
        <v>1</v>
      </c>
      <c r="BX25" s="70">
        <f t="shared" si="13"/>
        <v>1</v>
      </c>
      <c r="BY25" s="70">
        <f t="shared" si="13"/>
        <v>1</v>
      </c>
    </row>
    <row r="26" spans="1:80" ht="21.75" customHeight="1" x14ac:dyDescent="0.4">
      <c r="A26" s="58" t="s">
        <v>135</v>
      </c>
      <c r="B26" s="59"/>
      <c r="D26" s="71"/>
      <c r="E26" s="71"/>
      <c r="F26" s="61" t="s">
        <v>222</v>
      </c>
      <c r="G26" s="62"/>
      <c r="H26" s="62"/>
      <c r="I26" s="63"/>
      <c r="J26" s="63" t="s">
        <v>222</v>
      </c>
      <c r="K26" s="64">
        <f t="shared" ref="K26:AD26" si="14">COUNTIF(K4:K23,"*TD*")</f>
        <v>1</v>
      </c>
      <c r="L26" s="64">
        <f t="shared" si="14"/>
        <v>1</v>
      </c>
      <c r="M26" s="64">
        <f t="shared" si="14"/>
        <v>1</v>
      </c>
      <c r="N26" s="64">
        <f t="shared" si="14"/>
        <v>1</v>
      </c>
      <c r="O26" s="64">
        <f t="shared" si="14"/>
        <v>1</v>
      </c>
      <c r="P26" s="64">
        <f t="shared" si="14"/>
        <v>1</v>
      </c>
      <c r="Q26" s="64">
        <f t="shared" si="14"/>
        <v>1</v>
      </c>
      <c r="R26" s="64">
        <f t="shared" si="14"/>
        <v>1</v>
      </c>
      <c r="S26" s="64">
        <f t="shared" si="14"/>
        <v>1</v>
      </c>
      <c r="T26" s="64">
        <f t="shared" si="14"/>
        <v>1</v>
      </c>
      <c r="U26" s="64">
        <f t="shared" si="14"/>
        <v>0</v>
      </c>
      <c r="V26" s="64">
        <f t="shared" si="14"/>
        <v>0</v>
      </c>
      <c r="W26" s="64">
        <f t="shared" si="14"/>
        <v>1</v>
      </c>
      <c r="X26" s="64">
        <f t="shared" si="14"/>
        <v>1</v>
      </c>
      <c r="Y26" s="64">
        <f t="shared" si="14"/>
        <v>1</v>
      </c>
      <c r="Z26" s="64">
        <f t="shared" si="14"/>
        <v>1</v>
      </c>
      <c r="AA26" s="64">
        <f t="shared" si="14"/>
        <v>1</v>
      </c>
      <c r="AB26" s="64">
        <f t="shared" si="14"/>
        <v>1</v>
      </c>
      <c r="AC26" s="64">
        <f t="shared" si="14"/>
        <v>1</v>
      </c>
      <c r="AD26" s="64">
        <f t="shared" si="14"/>
        <v>1</v>
      </c>
      <c r="AE26" s="64">
        <f t="shared" ref="AE26:AH26" si="15">COUNTIF(AE4:AE23,"*TD*")</f>
        <v>1</v>
      </c>
      <c r="AF26" s="64">
        <f t="shared" si="15"/>
        <v>1</v>
      </c>
      <c r="AG26" s="64">
        <f t="shared" si="15"/>
        <v>0</v>
      </c>
      <c r="AH26" s="64">
        <f t="shared" si="15"/>
        <v>1</v>
      </c>
      <c r="AI26" s="64">
        <f t="shared" ref="AI26:AL26" si="16">COUNTIF(AI4:AI23,"*TD*")</f>
        <v>1</v>
      </c>
      <c r="AJ26" s="64">
        <f t="shared" si="16"/>
        <v>2</v>
      </c>
      <c r="AK26" s="64">
        <f t="shared" si="16"/>
        <v>1</v>
      </c>
      <c r="AL26" s="64">
        <f t="shared" si="16"/>
        <v>1</v>
      </c>
      <c r="AM26" s="64">
        <f>COUNTIF(AM4:AM23,"*TD*")</f>
        <v>1</v>
      </c>
      <c r="AN26" s="64">
        <f t="shared" ref="AN26:BA26" si="17">COUNTIF(AN4:AN23,"*TD*")</f>
        <v>1</v>
      </c>
      <c r="AO26" s="64">
        <f t="shared" si="17"/>
        <v>0</v>
      </c>
      <c r="AP26" s="64">
        <f t="shared" si="17"/>
        <v>1</v>
      </c>
      <c r="AQ26" s="64">
        <f t="shared" si="17"/>
        <v>1</v>
      </c>
      <c r="AR26" s="163">
        <f>COUNTIF(AR5:AR23,"*TD*")</f>
        <v>1</v>
      </c>
      <c r="AS26" s="64">
        <f t="shared" si="17"/>
        <v>1</v>
      </c>
      <c r="AT26" s="64">
        <f t="shared" si="17"/>
        <v>1</v>
      </c>
      <c r="AU26" s="64">
        <f t="shared" si="17"/>
        <v>1</v>
      </c>
      <c r="AV26" s="64">
        <f>COUNTIF(AV4:AV23,"*TD*")</f>
        <v>1</v>
      </c>
      <c r="AW26" s="64">
        <f t="shared" ref="AW26:AZ26" si="18">COUNTIF(AW4:AW23,"*TD*")</f>
        <v>1</v>
      </c>
      <c r="AX26" s="64">
        <f t="shared" ref="AX26:AY26" si="19">COUNTIF(AX4:AX23,"*TD*")</f>
        <v>1</v>
      </c>
      <c r="AY26" s="64">
        <f t="shared" si="19"/>
        <v>1</v>
      </c>
      <c r="AZ26" s="64">
        <f t="shared" si="18"/>
        <v>1</v>
      </c>
      <c r="BA26" s="64">
        <f t="shared" si="17"/>
        <v>1</v>
      </c>
      <c r="BB26" s="64">
        <f t="shared" ref="BB26:BY26" si="20">COUNTIF(BB4:BB23,"*TD*")</f>
        <v>1</v>
      </c>
      <c r="BC26" s="64">
        <f t="shared" si="20"/>
        <v>1</v>
      </c>
      <c r="BD26" s="64">
        <f t="shared" si="20"/>
        <v>1</v>
      </c>
      <c r="BE26" s="64">
        <f t="shared" si="20"/>
        <v>1</v>
      </c>
      <c r="BF26" s="64">
        <f t="shared" si="20"/>
        <v>1</v>
      </c>
      <c r="BG26" s="64">
        <f t="shared" si="20"/>
        <v>1</v>
      </c>
      <c r="BH26" s="64">
        <f t="shared" si="20"/>
        <v>1</v>
      </c>
      <c r="BI26" s="64">
        <f t="shared" si="20"/>
        <v>1</v>
      </c>
      <c r="BJ26" s="64">
        <f t="shared" si="20"/>
        <v>1</v>
      </c>
      <c r="BK26" s="64">
        <f t="shared" si="20"/>
        <v>1</v>
      </c>
      <c r="BL26" s="64">
        <f t="shared" si="20"/>
        <v>1</v>
      </c>
      <c r="BM26" s="64">
        <f t="shared" si="20"/>
        <v>1</v>
      </c>
      <c r="BN26" s="64">
        <f t="shared" si="20"/>
        <v>1</v>
      </c>
      <c r="BO26" s="64">
        <f t="shared" si="20"/>
        <v>1</v>
      </c>
      <c r="BP26" s="64">
        <f t="shared" si="20"/>
        <v>1</v>
      </c>
      <c r="BQ26" s="64">
        <f t="shared" si="20"/>
        <v>1</v>
      </c>
      <c r="BR26" s="64">
        <f t="shared" si="20"/>
        <v>1</v>
      </c>
      <c r="BS26" s="64">
        <f t="shared" si="20"/>
        <v>1</v>
      </c>
      <c r="BT26" s="64">
        <f t="shared" si="20"/>
        <v>1</v>
      </c>
      <c r="BU26" s="64">
        <f t="shared" si="20"/>
        <v>1</v>
      </c>
      <c r="BV26" s="64">
        <f t="shared" si="20"/>
        <v>1</v>
      </c>
      <c r="BW26" s="64">
        <f t="shared" si="20"/>
        <v>1</v>
      </c>
      <c r="BX26" s="64">
        <f t="shared" si="20"/>
        <v>1</v>
      </c>
      <c r="BY26" s="64">
        <f t="shared" si="20"/>
        <v>1</v>
      </c>
    </row>
    <row r="27" spans="1:80" ht="21.75" customHeight="1" x14ac:dyDescent="0.4">
      <c r="A27" s="66" t="s">
        <v>156</v>
      </c>
      <c r="B27" s="67"/>
      <c r="D27" s="68"/>
      <c r="E27" s="68"/>
      <c r="F27" s="69" t="s">
        <v>224</v>
      </c>
      <c r="G27" s="21"/>
      <c r="H27" s="21"/>
      <c r="J27" s="1" t="s">
        <v>224</v>
      </c>
      <c r="K27" s="70">
        <f t="shared" ref="K27:AD27" si="21">COUNTIF(K4:K23,"*JM*")</f>
        <v>1</v>
      </c>
      <c r="L27" s="70">
        <f t="shared" si="21"/>
        <v>1</v>
      </c>
      <c r="M27" s="70">
        <f t="shared" si="21"/>
        <v>1</v>
      </c>
      <c r="N27" s="70">
        <f t="shared" si="21"/>
        <v>1</v>
      </c>
      <c r="O27" s="86">
        <f t="shared" si="21"/>
        <v>1</v>
      </c>
      <c r="P27" s="70">
        <f t="shared" si="21"/>
        <v>1</v>
      </c>
      <c r="Q27" s="70">
        <f t="shared" si="21"/>
        <v>1</v>
      </c>
      <c r="R27" s="70">
        <f t="shared" si="21"/>
        <v>1</v>
      </c>
      <c r="S27" s="70">
        <f t="shared" si="21"/>
        <v>1</v>
      </c>
      <c r="T27" s="70">
        <f t="shared" si="21"/>
        <v>0</v>
      </c>
      <c r="U27" s="70">
        <f t="shared" si="21"/>
        <v>2</v>
      </c>
      <c r="V27" s="70">
        <f t="shared" si="21"/>
        <v>0</v>
      </c>
      <c r="W27" s="70">
        <f t="shared" si="21"/>
        <v>1</v>
      </c>
      <c r="X27" s="70">
        <f t="shared" si="21"/>
        <v>1</v>
      </c>
      <c r="Y27" s="70">
        <f t="shared" si="21"/>
        <v>0</v>
      </c>
      <c r="Z27" s="70">
        <f t="shared" si="21"/>
        <v>0</v>
      </c>
      <c r="AA27" s="70">
        <f t="shared" si="21"/>
        <v>0</v>
      </c>
      <c r="AB27" s="70">
        <f t="shared" si="21"/>
        <v>1</v>
      </c>
      <c r="AC27" s="70">
        <f t="shared" si="21"/>
        <v>1</v>
      </c>
      <c r="AD27" s="70">
        <f t="shared" si="21"/>
        <v>1</v>
      </c>
      <c r="AE27" s="70">
        <f t="shared" ref="AE27:AH27" si="22">COUNTIF(AE4:AE23,"*JM*")</f>
        <v>1</v>
      </c>
      <c r="AF27" s="70">
        <f t="shared" si="22"/>
        <v>1</v>
      </c>
      <c r="AG27" s="70">
        <f t="shared" si="22"/>
        <v>0</v>
      </c>
      <c r="AH27" s="70">
        <f t="shared" si="22"/>
        <v>1</v>
      </c>
      <c r="AI27" s="70">
        <f t="shared" ref="AI27:AL27" si="23">COUNTIF(AI4:AI23,"*JM*")</f>
        <v>1</v>
      </c>
      <c r="AJ27" s="70">
        <f t="shared" si="23"/>
        <v>1</v>
      </c>
      <c r="AK27" s="70">
        <f t="shared" si="23"/>
        <v>2</v>
      </c>
      <c r="AL27" s="70">
        <f t="shared" si="23"/>
        <v>1</v>
      </c>
      <c r="AM27" s="70">
        <f>COUNTIF(AM4:AM23,"*JM*")</f>
        <v>0</v>
      </c>
      <c r="AN27" s="70">
        <f t="shared" ref="AN27:BA27" si="24">COUNTIF(AN4:AN23,"*JM*")</f>
        <v>1</v>
      </c>
      <c r="AO27" s="70">
        <f t="shared" si="24"/>
        <v>0</v>
      </c>
      <c r="AP27" s="70">
        <f t="shared" si="24"/>
        <v>1</v>
      </c>
      <c r="AQ27" s="70">
        <f t="shared" si="24"/>
        <v>1</v>
      </c>
      <c r="AR27" s="163">
        <f>COUNTIF(AR5:AR23,"*JM*")</f>
        <v>1</v>
      </c>
      <c r="AS27" s="70">
        <f t="shared" si="24"/>
        <v>1</v>
      </c>
      <c r="AT27" s="70">
        <f t="shared" si="24"/>
        <v>0</v>
      </c>
      <c r="AU27" s="70">
        <f t="shared" si="24"/>
        <v>1</v>
      </c>
      <c r="AV27" s="70">
        <f>COUNTIF(AV4:AV23,"*JM*")</f>
        <v>1</v>
      </c>
      <c r="AW27" s="70">
        <f t="shared" ref="AW27:AZ27" si="25">COUNTIF(AW4:AW23,"*JM*")</f>
        <v>1</v>
      </c>
      <c r="AX27" s="70">
        <f t="shared" ref="AX27:AY27" si="26">COUNTIF(AX4:AX23,"*JM*")</f>
        <v>1</v>
      </c>
      <c r="AY27" s="70">
        <f t="shared" si="26"/>
        <v>1</v>
      </c>
      <c r="AZ27" s="70">
        <f t="shared" si="25"/>
        <v>1</v>
      </c>
      <c r="BA27" s="70">
        <f t="shared" si="24"/>
        <v>1</v>
      </c>
      <c r="BB27" s="70">
        <f t="shared" ref="BB27:BY27" si="27">COUNTIF(BB4:BB23,"*JM*")</f>
        <v>1</v>
      </c>
      <c r="BC27" s="70">
        <f t="shared" si="27"/>
        <v>1</v>
      </c>
      <c r="BD27" s="70">
        <f t="shared" si="27"/>
        <v>1</v>
      </c>
      <c r="BE27" s="70">
        <f t="shared" si="27"/>
        <v>1</v>
      </c>
      <c r="BF27" s="70">
        <f t="shared" si="27"/>
        <v>1</v>
      </c>
      <c r="BG27" s="70">
        <f t="shared" si="27"/>
        <v>1</v>
      </c>
      <c r="BH27" s="70">
        <f t="shared" si="27"/>
        <v>1</v>
      </c>
      <c r="BI27" s="70">
        <f t="shared" si="27"/>
        <v>1</v>
      </c>
      <c r="BJ27" s="70">
        <f t="shared" si="27"/>
        <v>1</v>
      </c>
      <c r="BK27" s="70">
        <f t="shared" si="27"/>
        <v>1</v>
      </c>
      <c r="BL27" s="70">
        <f t="shared" si="27"/>
        <v>1</v>
      </c>
      <c r="BM27" s="70">
        <f t="shared" si="27"/>
        <v>1</v>
      </c>
      <c r="BN27" s="70">
        <f t="shared" si="27"/>
        <v>1</v>
      </c>
      <c r="BO27" s="70">
        <f t="shared" si="27"/>
        <v>1</v>
      </c>
      <c r="BP27" s="70">
        <f t="shared" si="27"/>
        <v>1</v>
      </c>
      <c r="BQ27" s="70">
        <f t="shared" si="27"/>
        <v>1</v>
      </c>
      <c r="BR27" s="70">
        <f t="shared" si="27"/>
        <v>1</v>
      </c>
      <c r="BS27" s="70">
        <f t="shared" si="27"/>
        <v>1</v>
      </c>
      <c r="BT27" s="70">
        <f t="shared" si="27"/>
        <v>1</v>
      </c>
      <c r="BU27" s="70">
        <f t="shared" si="27"/>
        <v>1</v>
      </c>
      <c r="BV27" s="70">
        <f t="shared" si="27"/>
        <v>1</v>
      </c>
      <c r="BW27" s="70">
        <f t="shared" si="27"/>
        <v>1</v>
      </c>
      <c r="BX27" s="70">
        <f t="shared" si="27"/>
        <v>1</v>
      </c>
      <c r="BY27" s="70">
        <f t="shared" si="27"/>
        <v>1</v>
      </c>
    </row>
    <row r="28" spans="1:80" ht="21.75" customHeight="1" x14ac:dyDescent="0.4">
      <c r="A28" s="58" t="s">
        <v>138</v>
      </c>
      <c r="B28" s="59"/>
      <c r="D28" s="60"/>
      <c r="E28" s="60"/>
      <c r="F28" s="61" t="s">
        <v>226</v>
      </c>
      <c r="G28" s="62"/>
      <c r="H28" s="62"/>
      <c r="I28" s="63"/>
      <c r="J28" s="63" t="s">
        <v>226</v>
      </c>
      <c r="K28" s="64">
        <f t="shared" ref="K28:AD28" si="28">COUNTIF(K4:K23,"*TP*")</f>
        <v>1</v>
      </c>
      <c r="L28" s="64">
        <f t="shared" si="28"/>
        <v>1</v>
      </c>
      <c r="M28" s="64">
        <f t="shared" si="28"/>
        <v>1</v>
      </c>
      <c r="N28" s="64">
        <f t="shared" si="28"/>
        <v>1</v>
      </c>
      <c r="O28" s="87">
        <f t="shared" si="28"/>
        <v>1</v>
      </c>
      <c r="P28" s="64">
        <f t="shared" si="28"/>
        <v>1</v>
      </c>
      <c r="Q28" s="64">
        <f t="shared" si="28"/>
        <v>1</v>
      </c>
      <c r="R28" s="64">
        <f t="shared" si="28"/>
        <v>1</v>
      </c>
      <c r="S28" s="64">
        <f t="shared" si="28"/>
        <v>1</v>
      </c>
      <c r="T28" s="64">
        <f t="shared" si="28"/>
        <v>1</v>
      </c>
      <c r="U28" s="64">
        <f t="shared" si="28"/>
        <v>1</v>
      </c>
      <c r="V28" s="64">
        <f t="shared" si="28"/>
        <v>0</v>
      </c>
      <c r="W28" s="64">
        <f t="shared" si="28"/>
        <v>1</v>
      </c>
      <c r="X28" s="64">
        <f t="shared" si="28"/>
        <v>2</v>
      </c>
      <c r="Y28" s="64">
        <f t="shared" si="28"/>
        <v>1</v>
      </c>
      <c r="Z28" s="64">
        <f t="shared" si="28"/>
        <v>1</v>
      </c>
      <c r="AA28" s="64">
        <f t="shared" si="28"/>
        <v>1</v>
      </c>
      <c r="AB28" s="64">
        <f t="shared" si="28"/>
        <v>1</v>
      </c>
      <c r="AC28" s="64">
        <f t="shared" si="28"/>
        <v>1</v>
      </c>
      <c r="AD28" s="64">
        <f t="shared" si="28"/>
        <v>1</v>
      </c>
      <c r="AE28" s="64">
        <f t="shared" ref="AE28:AH28" si="29">COUNTIF(AE4:AE23,"*TP*")</f>
        <v>1</v>
      </c>
      <c r="AF28" s="64">
        <f t="shared" si="29"/>
        <v>1</v>
      </c>
      <c r="AG28" s="64">
        <f t="shared" si="29"/>
        <v>0</v>
      </c>
      <c r="AH28" s="64">
        <f t="shared" si="29"/>
        <v>1</v>
      </c>
      <c r="AI28" s="64">
        <f t="shared" ref="AI28:AL28" si="30">COUNTIF(AI4:AI23,"*TP*")</f>
        <v>1</v>
      </c>
      <c r="AJ28" s="64">
        <f t="shared" si="30"/>
        <v>1</v>
      </c>
      <c r="AK28" s="64">
        <f t="shared" si="30"/>
        <v>1</v>
      </c>
      <c r="AL28" s="64">
        <f t="shared" si="30"/>
        <v>1</v>
      </c>
      <c r="AM28" s="64">
        <f>COUNTIF(AM4:AM23,"*TP*")</f>
        <v>3</v>
      </c>
      <c r="AN28" s="64">
        <f t="shared" ref="AN28:BA28" si="31">COUNTIF(AN4:AN23,"*TP*")</f>
        <v>1</v>
      </c>
      <c r="AO28" s="64">
        <f t="shared" si="31"/>
        <v>0</v>
      </c>
      <c r="AP28" s="64">
        <f t="shared" si="31"/>
        <v>1</v>
      </c>
      <c r="AQ28" s="64">
        <f t="shared" si="31"/>
        <v>1</v>
      </c>
      <c r="AR28" s="163">
        <f>COUNTIF(AR5:AR23,"*TP*")</f>
        <v>1</v>
      </c>
      <c r="AS28" s="64">
        <f t="shared" si="31"/>
        <v>1</v>
      </c>
      <c r="AT28" s="64">
        <f t="shared" si="31"/>
        <v>1</v>
      </c>
      <c r="AU28" s="64">
        <f t="shared" si="31"/>
        <v>1</v>
      </c>
      <c r="AV28" s="64">
        <f>COUNTIF(AV4:AV23,"*TP*")</f>
        <v>1</v>
      </c>
      <c r="AW28" s="64">
        <f t="shared" ref="AW28:AZ28" si="32">COUNTIF(AW4:AW23,"*TP*")</f>
        <v>1</v>
      </c>
      <c r="AX28" s="64">
        <f t="shared" ref="AX28:AY28" si="33">COUNTIF(AX4:AX23,"*TP*")</f>
        <v>1</v>
      </c>
      <c r="AY28" s="64">
        <f t="shared" si="33"/>
        <v>1</v>
      </c>
      <c r="AZ28" s="64">
        <f t="shared" si="32"/>
        <v>1</v>
      </c>
      <c r="BA28" s="64">
        <f t="shared" si="31"/>
        <v>0</v>
      </c>
      <c r="BB28" s="64">
        <f t="shared" ref="BB28:BY28" si="34">COUNTIF(BB4:BB23,"*TP*")</f>
        <v>1</v>
      </c>
      <c r="BC28" s="64">
        <f t="shared" si="34"/>
        <v>1</v>
      </c>
      <c r="BD28" s="64">
        <f t="shared" si="34"/>
        <v>1</v>
      </c>
      <c r="BE28" s="64">
        <f t="shared" si="34"/>
        <v>1</v>
      </c>
      <c r="BF28" s="64">
        <f t="shared" si="34"/>
        <v>1</v>
      </c>
      <c r="BG28" s="64">
        <f t="shared" si="34"/>
        <v>1</v>
      </c>
      <c r="BH28" s="64">
        <f t="shared" si="34"/>
        <v>1</v>
      </c>
      <c r="BI28" s="64">
        <f t="shared" si="34"/>
        <v>1</v>
      </c>
      <c r="BJ28" s="64">
        <f t="shared" si="34"/>
        <v>1</v>
      </c>
      <c r="BK28" s="64">
        <f t="shared" si="34"/>
        <v>1</v>
      </c>
      <c r="BL28" s="64">
        <f t="shared" si="34"/>
        <v>1</v>
      </c>
      <c r="BM28" s="64">
        <f t="shared" si="34"/>
        <v>1</v>
      </c>
      <c r="BN28" s="64">
        <f t="shared" si="34"/>
        <v>1</v>
      </c>
      <c r="BO28" s="64">
        <f t="shared" si="34"/>
        <v>1</v>
      </c>
      <c r="BP28" s="64">
        <f t="shared" si="34"/>
        <v>1</v>
      </c>
      <c r="BQ28" s="64">
        <f t="shared" si="34"/>
        <v>1</v>
      </c>
      <c r="BR28" s="64">
        <f t="shared" si="34"/>
        <v>1</v>
      </c>
      <c r="BS28" s="64">
        <f t="shared" si="34"/>
        <v>1</v>
      </c>
      <c r="BT28" s="64">
        <f t="shared" si="34"/>
        <v>1</v>
      </c>
      <c r="BU28" s="64">
        <f t="shared" si="34"/>
        <v>1</v>
      </c>
      <c r="BV28" s="64">
        <f t="shared" si="34"/>
        <v>1</v>
      </c>
      <c r="BW28" s="64">
        <f t="shared" si="34"/>
        <v>1</v>
      </c>
      <c r="BX28" s="64">
        <f t="shared" si="34"/>
        <v>1</v>
      </c>
      <c r="BY28" s="64">
        <f t="shared" si="34"/>
        <v>1</v>
      </c>
    </row>
    <row r="29" spans="1:80" ht="21.75" customHeight="1" x14ac:dyDescent="0.4">
      <c r="A29" s="66" t="s">
        <v>228</v>
      </c>
      <c r="B29" s="67"/>
      <c r="D29" s="68"/>
      <c r="E29" s="68"/>
      <c r="F29" s="69" t="s">
        <v>229</v>
      </c>
      <c r="G29" s="21"/>
      <c r="H29" s="21"/>
      <c r="J29" s="1" t="s">
        <v>229</v>
      </c>
      <c r="K29" s="70">
        <f t="shared" ref="K29:AD29" si="35">COUNTIF(K4:K23,"*GR*")</f>
        <v>2</v>
      </c>
      <c r="L29" s="70">
        <f t="shared" si="35"/>
        <v>1</v>
      </c>
      <c r="M29" s="70">
        <f t="shared" si="35"/>
        <v>0</v>
      </c>
      <c r="N29" s="70">
        <f t="shared" si="35"/>
        <v>1</v>
      </c>
      <c r="O29" s="70">
        <f t="shared" si="35"/>
        <v>1</v>
      </c>
      <c r="P29" s="70">
        <f t="shared" si="35"/>
        <v>1</v>
      </c>
      <c r="Q29" s="70">
        <f t="shared" si="35"/>
        <v>0</v>
      </c>
      <c r="R29" s="70">
        <f t="shared" si="35"/>
        <v>1</v>
      </c>
      <c r="S29" s="70">
        <f t="shared" si="35"/>
        <v>1</v>
      </c>
      <c r="T29" s="70">
        <f t="shared" si="35"/>
        <v>1</v>
      </c>
      <c r="U29" s="70">
        <f t="shared" si="35"/>
        <v>1</v>
      </c>
      <c r="V29" s="70">
        <f t="shared" si="35"/>
        <v>0</v>
      </c>
      <c r="W29" s="70">
        <f t="shared" si="35"/>
        <v>1</v>
      </c>
      <c r="X29" s="70">
        <f t="shared" si="35"/>
        <v>1</v>
      </c>
      <c r="Y29" s="70">
        <f t="shared" si="35"/>
        <v>0</v>
      </c>
      <c r="Z29" s="70">
        <f t="shared" si="35"/>
        <v>0</v>
      </c>
      <c r="AA29" s="70">
        <f t="shared" si="35"/>
        <v>0</v>
      </c>
      <c r="AB29" s="70">
        <f t="shared" si="35"/>
        <v>1</v>
      </c>
      <c r="AC29" s="70">
        <f t="shared" si="35"/>
        <v>2</v>
      </c>
      <c r="AD29" s="70">
        <f t="shared" si="35"/>
        <v>1</v>
      </c>
      <c r="AE29" s="70">
        <f t="shared" ref="AE29:AH29" si="36">COUNTIF(AE4:AE23,"*GR*")</f>
        <v>1</v>
      </c>
      <c r="AF29" s="70">
        <f t="shared" si="36"/>
        <v>1</v>
      </c>
      <c r="AG29" s="70">
        <f t="shared" si="36"/>
        <v>0</v>
      </c>
      <c r="AH29" s="70">
        <f t="shared" si="36"/>
        <v>1</v>
      </c>
      <c r="AI29" s="70">
        <f t="shared" ref="AI29:AL29" si="37">COUNTIF(AI4:AI23,"*GR*")</f>
        <v>1</v>
      </c>
      <c r="AJ29" s="70">
        <f t="shared" si="37"/>
        <v>1</v>
      </c>
      <c r="AK29" s="70">
        <f t="shared" si="37"/>
        <v>1</v>
      </c>
      <c r="AL29" s="70">
        <f t="shared" si="37"/>
        <v>1</v>
      </c>
      <c r="AM29" s="70">
        <f>COUNTIF(AM4:AM23,"*GR*")</f>
        <v>0</v>
      </c>
      <c r="AN29" s="70">
        <f t="shared" ref="AN29:BA29" si="38">COUNTIF(AN4:AN23,"*GR*")</f>
        <v>1</v>
      </c>
      <c r="AO29" s="70">
        <f t="shared" si="38"/>
        <v>0</v>
      </c>
      <c r="AP29" s="70">
        <f t="shared" si="38"/>
        <v>1</v>
      </c>
      <c r="AQ29" s="70">
        <f t="shared" si="38"/>
        <v>1</v>
      </c>
      <c r="AR29" s="163">
        <f t="shared" ref="AR29" si="39">COUNTIF(AR4:AR23,"*GR*")</f>
        <v>1</v>
      </c>
      <c r="AS29" s="70">
        <f t="shared" si="38"/>
        <v>1</v>
      </c>
      <c r="AT29" s="70">
        <f t="shared" si="38"/>
        <v>1</v>
      </c>
      <c r="AU29" s="70">
        <f t="shared" si="38"/>
        <v>1</v>
      </c>
      <c r="AV29" s="70">
        <f>COUNTIF(AV4:AV23,"*GR*")</f>
        <v>1</v>
      </c>
      <c r="AW29" s="70">
        <f t="shared" ref="AW29:AZ29" si="40">COUNTIF(AW4:AW23,"*GR*")</f>
        <v>1</v>
      </c>
      <c r="AX29" s="70">
        <f t="shared" ref="AX29:AY29" si="41">COUNTIF(AX4:AX23,"*GR*")</f>
        <v>1</v>
      </c>
      <c r="AY29" s="70">
        <f t="shared" si="41"/>
        <v>1</v>
      </c>
      <c r="AZ29" s="70">
        <f t="shared" si="40"/>
        <v>1</v>
      </c>
      <c r="BA29" s="70">
        <f t="shared" si="38"/>
        <v>1</v>
      </c>
      <c r="BB29" s="70">
        <f t="shared" ref="BB29:BY29" si="42">COUNTIF(BB4:BB23,"*GR*")</f>
        <v>1</v>
      </c>
      <c r="BC29" s="70">
        <f t="shared" si="42"/>
        <v>1</v>
      </c>
      <c r="BD29" s="70">
        <f t="shared" si="42"/>
        <v>1</v>
      </c>
      <c r="BE29" s="70">
        <f t="shared" si="42"/>
        <v>1</v>
      </c>
      <c r="BF29" s="70">
        <f t="shared" si="42"/>
        <v>1</v>
      </c>
      <c r="BG29" s="70">
        <f t="shared" si="42"/>
        <v>1</v>
      </c>
      <c r="BH29" s="70">
        <f t="shared" si="42"/>
        <v>1</v>
      </c>
      <c r="BI29" s="70">
        <f t="shared" si="42"/>
        <v>1</v>
      </c>
      <c r="BJ29" s="70">
        <f t="shared" si="42"/>
        <v>1</v>
      </c>
      <c r="BK29" s="70">
        <f t="shared" si="42"/>
        <v>1</v>
      </c>
      <c r="BL29" s="70">
        <f t="shared" si="42"/>
        <v>1</v>
      </c>
      <c r="BM29" s="70">
        <f t="shared" si="42"/>
        <v>1</v>
      </c>
      <c r="BN29" s="70">
        <f t="shared" si="42"/>
        <v>1</v>
      </c>
      <c r="BO29" s="70">
        <f t="shared" si="42"/>
        <v>1</v>
      </c>
      <c r="BP29" s="70">
        <f t="shared" si="42"/>
        <v>1</v>
      </c>
      <c r="BQ29" s="70">
        <f t="shared" si="42"/>
        <v>1</v>
      </c>
      <c r="BR29" s="70">
        <f t="shared" si="42"/>
        <v>1</v>
      </c>
      <c r="BS29" s="70">
        <f t="shared" si="42"/>
        <v>1</v>
      </c>
      <c r="BT29" s="70">
        <f t="shared" si="42"/>
        <v>1</v>
      </c>
      <c r="BU29" s="70">
        <f t="shared" si="42"/>
        <v>1</v>
      </c>
      <c r="BV29" s="70">
        <f t="shared" si="42"/>
        <v>1</v>
      </c>
      <c r="BW29" s="70">
        <f t="shared" si="42"/>
        <v>1</v>
      </c>
      <c r="BX29" s="70">
        <f t="shared" si="42"/>
        <v>1</v>
      </c>
      <c r="BY29" s="70">
        <f t="shared" si="42"/>
        <v>1</v>
      </c>
    </row>
    <row r="30" spans="1:80" ht="21.75" customHeight="1" x14ac:dyDescent="0.4">
      <c r="A30" s="58" t="s">
        <v>231</v>
      </c>
      <c r="B30" s="59"/>
      <c r="D30" s="60"/>
      <c r="E30" s="60"/>
      <c r="F30" s="61" t="s">
        <v>232</v>
      </c>
      <c r="G30" s="62"/>
      <c r="H30" s="62"/>
      <c r="I30" s="63"/>
      <c r="J30" s="63" t="s">
        <v>232</v>
      </c>
      <c r="K30" s="64">
        <f t="shared" ref="K30:AD30" si="43">COUNTIF(K4:K23,"*AU*")</f>
        <v>1</v>
      </c>
      <c r="L30" s="64">
        <f t="shared" si="43"/>
        <v>1</v>
      </c>
      <c r="M30" s="64">
        <f t="shared" si="43"/>
        <v>0</v>
      </c>
      <c r="N30" s="64">
        <f t="shared" si="43"/>
        <v>1</v>
      </c>
      <c r="O30" s="64">
        <f t="shared" si="43"/>
        <v>1</v>
      </c>
      <c r="P30" s="64">
        <f t="shared" si="43"/>
        <v>1</v>
      </c>
      <c r="Q30" s="64">
        <f t="shared" si="43"/>
        <v>0</v>
      </c>
      <c r="R30" s="64">
        <f t="shared" si="43"/>
        <v>1</v>
      </c>
      <c r="S30" s="64">
        <f t="shared" si="43"/>
        <v>1</v>
      </c>
      <c r="T30" s="64">
        <f t="shared" si="43"/>
        <v>1</v>
      </c>
      <c r="U30" s="64">
        <f t="shared" si="43"/>
        <v>1</v>
      </c>
      <c r="V30" s="64">
        <f t="shared" si="43"/>
        <v>0</v>
      </c>
      <c r="W30" s="64">
        <f t="shared" si="43"/>
        <v>1</v>
      </c>
      <c r="X30" s="64">
        <f t="shared" si="43"/>
        <v>1</v>
      </c>
      <c r="Y30" s="64">
        <f t="shared" si="43"/>
        <v>0</v>
      </c>
      <c r="Z30" s="64">
        <f t="shared" si="43"/>
        <v>0</v>
      </c>
      <c r="AA30" s="64">
        <f t="shared" si="43"/>
        <v>0</v>
      </c>
      <c r="AB30" s="64">
        <f t="shared" si="43"/>
        <v>1</v>
      </c>
      <c r="AC30" s="64">
        <f t="shared" si="43"/>
        <v>2</v>
      </c>
      <c r="AD30" s="64">
        <f t="shared" si="43"/>
        <v>1</v>
      </c>
      <c r="AE30" s="64">
        <f t="shared" ref="AE30:AH30" si="44">COUNTIF(AE4:AE23,"*AU*")</f>
        <v>1</v>
      </c>
      <c r="AF30" s="64">
        <f t="shared" si="44"/>
        <v>1</v>
      </c>
      <c r="AG30" s="64">
        <f t="shared" si="44"/>
        <v>0</v>
      </c>
      <c r="AH30" s="64">
        <f t="shared" si="44"/>
        <v>1</v>
      </c>
      <c r="AI30" s="64">
        <f t="shared" ref="AI30:AL30" si="45">COUNTIF(AI4:AI23,"*AU*")</f>
        <v>1</v>
      </c>
      <c r="AJ30" s="64">
        <f t="shared" si="45"/>
        <v>1</v>
      </c>
      <c r="AK30" s="64">
        <f t="shared" si="45"/>
        <v>1</v>
      </c>
      <c r="AL30" s="64">
        <f t="shared" si="45"/>
        <v>1</v>
      </c>
      <c r="AM30" s="64">
        <f>COUNTIF(AM4:AM23,"*AU*")</f>
        <v>0</v>
      </c>
      <c r="AN30" s="64">
        <f t="shared" ref="AN30:BA30" si="46">COUNTIF(AN4:AN23,"*AU*")</f>
        <v>1</v>
      </c>
      <c r="AO30" s="64">
        <f t="shared" si="46"/>
        <v>0</v>
      </c>
      <c r="AP30" s="64">
        <f t="shared" si="46"/>
        <v>1</v>
      </c>
      <c r="AQ30" s="64">
        <f t="shared" si="46"/>
        <v>1</v>
      </c>
      <c r="AR30" s="163">
        <f t="shared" ref="AR30" si="47">COUNTIF(AR4:AR23,"*AU*")</f>
        <v>1</v>
      </c>
      <c r="AS30" s="64">
        <f t="shared" si="46"/>
        <v>1</v>
      </c>
      <c r="AT30" s="64">
        <f t="shared" si="46"/>
        <v>1</v>
      </c>
      <c r="AU30" s="64">
        <f t="shared" si="46"/>
        <v>1</v>
      </c>
      <c r="AV30" s="64">
        <f>COUNTIF(AV4:AV23,"*AU*")</f>
        <v>1</v>
      </c>
      <c r="AW30" s="64">
        <f t="shared" ref="AW30:AZ30" si="48">COUNTIF(AW4:AW23,"*AU*")</f>
        <v>1</v>
      </c>
      <c r="AX30" s="64">
        <f t="shared" ref="AX30:AY30" si="49">COUNTIF(AX4:AX23,"*AU*")</f>
        <v>1</v>
      </c>
      <c r="AY30" s="64">
        <f t="shared" si="49"/>
        <v>1</v>
      </c>
      <c r="AZ30" s="64">
        <f t="shared" si="48"/>
        <v>1</v>
      </c>
      <c r="BA30" s="64">
        <f t="shared" si="46"/>
        <v>1</v>
      </c>
      <c r="BB30" s="64">
        <f t="shared" ref="BB30:BY30" si="50">COUNTIF(BB4:BB23,"*AU*")</f>
        <v>1</v>
      </c>
      <c r="BC30" s="64">
        <f t="shared" si="50"/>
        <v>1</v>
      </c>
      <c r="BD30" s="64">
        <f t="shared" si="50"/>
        <v>1</v>
      </c>
      <c r="BE30" s="64">
        <f t="shared" si="50"/>
        <v>1</v>
      </c>
      <c r="BF30" s="64">
        <f t="shared" si="50"/>
        <v>1</v>
      </c>
      <c r="BG30" s="64">
        <f t="shared" si="50"/>
        <v>1</v>
      </c>
      <c r="BH30" s="64">
        <f t="shared" si="50"/>
        <v>1</v>
      </c>
      <c r="BI30" s="64">
        <f t="shared" si="50"/>
        <v>1</v>
      </c>
      <c r="BJ30" s="64">
        <f t="shared" si="50"/>
        <v>1</v>
      </c>
      <c r="BK30" s="64">
        <f t="shared" si="50"/>
        <v>1</v>
      </c>
      <c r="BL30" s="64">
        <f t="shared" si="50"/>
        <v>1</v>
      </c>
      <c r="BM30" s="64">
        <f t="shared" si="50"/>
        <v>1</v>
      </c>
      <c r="BN30" s="64">
        <f t="shared" si="50"/>
        <v>1</v>
      </c>
      <c r="BO30" s="64">
        <f t="shared" si="50"/>
        <v>1</v>
      </c>
      <c r="BP30" s="64">
        <f t="shared" si="50"/>
        <v>1</v>
      </c>
      <c r="BQ30" s="64">
        <f t="shared" si="50"/>
        <v>1</v>
      </c>
      <c r="BR30" s="64">
        <f t="shared" si="50"/>
        <v>1</v>
      </c>
      <c r="BS30" s="64">
        <f t="shared" si="50"/>
        <v>1</v>
      </c>
      <c r="BT30" s="64">
        <f t="shared" si="50"/>
        <v>1</v>
      </c>
      <c r="BU30" s="64">
        <f t="shared" si="50"/>
        <v>1</v>
      </c>
      <c r="BV30" s="64">
        <f t="shared" si="50"/>
        <v>1</v>
      </c>
      <c r="BW30" s="64">
        <f t="shared" si="50"/>
        <v>0</v>
      </c>
      <c r="BX30" s="64">
        <f t="shared" si="50"/>
        <v>1</v>
      </c>
      <c r="BY30" s="64">
        <f t="shared" si="50"/>
        <v>1</v>
      </c>
    </row>
    <row r="31" spans="1:80" ht="21.75" customHeight="1" x14ac:dyDescent="0.4">
      <c r="A31" s="66" t="s">
        <v>234</v>
      </c>
      <c r="B31" s="67"/>
      <c r="D31" s="68"/>
      <c r="E31" s="68"/>
      <c r="F31" s="69" t="s">
        <v>235</v>
      </c>
      <c r="G31" s="21"/>
      <c r="H31" s="21"/>
      <c r="J31" s="1" t="s">
        <v>235</v>
      </c>
      <c r="K31" s="70">
        <f t="shared" ref="K31:AD31" si="51">COUNTIF(K4:K23,"*TM*")</f>
        <v>0</v>
      </c>
      <c r="L31" s="70">
        <f t="shared" si="51"/>
        <v>1</v>
      </c>
      <c r="M31" s="70">
        <f t="shared" si="51"/>
        <v>1</v>
      </c>
      <c r="N31" s="70">
        <f t="shared" si="51"/>
        <v>1</v>
      </c>
      <c r="O31" s="3">
        <f t="shared" si="51"/>
        <v>1</v>
      </c>
      <c r="P31" s="70">
        <f t="shared" si="51"/>
        <v>1</v>
      </c>
      <c r="Q31" s="70">
        <f t="shared" si="51"/>
        <v>1</v>
      </c>
      <c r="R31" s="70">
        <f t="shared" si="51"/>
        <v>1</v>
      </c>
      <c r="S31" s="70">
        <f t="shared" si="51"/>
        <v>0</v>
      </c>
      <c r="T31" s="70">
        <f t="shared" si="51"/>
        <v>1</v>
      </c>
      <c r="U31" s="70">
        <f t="shared" si="51"/>
        <v>1</v>
      </c>
      <c r="V31" s="70">
        <f t="shared" si="51"/>
        <v>0</v>
      </c>
      <c r="W31" s="70">
        <f t="shared" si="51"/>
        <v>1</v>
      </c>
      <c r="X31" s="70">
        <f t="shared" si="51"/>
        <v>1</v>
      </c>
      <c r="Y31" s="70">
        <f t="shared" si="51"/>
        <v>0</v>
      </c>
      <c r="Z31" s="70">
        <f t="shared" si="51"/>
        <v>0</v>
      </c>
      <c r="AA31" s="70">
        <f t="shared" si="51"/>
        <v>1</v>
      </c>
      <c r="AB31" s="70">
        <f t="shared" si="51"/>
        <v>1</v>
      </c>
      <c r="AC31" s="70">
        <f t="shared" si="51"/>
        <v>1</v>
      </c>
      <c r="AD31" s="70">
        <f t="shared" si="51"/>
        <v>2</v>
      </c>
      <c r="AE31" s="70">
        <f t="shared" ref="AE31:AH31" si="52">COUNTIF(AE4:AE23,"*TM*")</f>
        <v>1</v>
      </c>
      <c r="AF31" s="70">
        <f t="shared" si="52"/>
        <v>1</v>
      </c>
      <c r="AG31" s="70">
        <f t="shared" si="52"/>
        <v>0</v>
      </c>
      <c r="AH31" s="70">
        <f t="shared" si="52"/>
        <v>1</v>
      </c>
      <c r="AI31" s="70">
        <f t="shared" ref="AI31:AL31" si="53">COUNTIF(AI4:AI23,"*TM*")</f>
        <v>1</v>
      </c>
      <c r="AJ31" s="70">
        <f t="shared" si="53"/>
        <v>1</v>
      </c>
      <c r="AK31" s="70">
        <f t="shared" si="53"/>
        <v>1</v>
      </c>
      <c r="AL31" s="70">
        <f t="shared" si="53"/>
        <v>1</v>
      </c>
      <c r="AM31" s="70">
        <f>COUNTIF(AM4:AM23,"*TM*")</f>
        <v>2</v>
      </c>
      <c r="AN31" s="70">
        <f t="shared" ref="AN31:BA31" si="54">COUNTIF(AN4:AN23,"*TM*")</f>
        <v>1</v>
      </c>
      <c r="AO31" s="70">
        <f t="shared" si="54"/>
        <v>0</v>
      </c>
      <c r="AP31" s="70">
        <f t="shared" si="54"/>
        <v>1</v>
      </c>
      <c r="AQ31" s="70">
        <f t="shared" si="54"/>
        <v>1</v>
      </c>
      <c r="AR31" s="163">
        <f>COUNTIF(AR5:AR23,"*TM*")</f>
        <v>1</v>
      </c>
      <c r="AS31" s="70">
        <f t="shared" si="54"/>
        <v>1</v>
      </c>
      <c r="AT31" s="70">
        <f t="shared" si="54"/>
        <v>1</v>
      </c>
      <c r="AU31" s="70">
        <f t="shared" si="54"/>
        <v>1</v>
      </c>
      <c r="AV31" s="70">
        <f>COUNTIF(AV4:AV23,"*TM*")</f>
        <v>1</v>
      </c>
      <c r="AW31" s="70">
        <f t="shared" ref="AW31:AZ31" si="55">COUNTIF(AW4:AW23,"*TM*")</f>
        <v>1</v>
      </c>
      <c r="AX31" s="70">
        <f t="shared" ref="AX31:AY31" si="56">COUNTIF(AX4:AX23,"*TM*")</f>
        <v>1</v>
      </c>
      <c r="AY31" s="70">
        <f t="shared" si="56"/>
        <v>1</v>
      </c>
      <c r="AZ31" s="70">
        <f t="shared" si="55"/>
        <v>1</v>
      </c>
      <c r="BA31" s="70">
        <f t="shared" si="54"/>
        <v>1</v>
      </c>
      <c r="BB31" s="70">
        <f t="shared" ref="BB31:BY31" si="57">COUNTIF(BB4:BB23,"*TM*")</f>
        <v>1</v>
      </c>
      <c r="BC31" s="70">
        <f t="shared" si="57"/>
        <v>1</v>
      </c>
      <c r="BD31" s="70">
        <f t="shared" si="57"/>
        <v>1</v>
      </c>
      <c r="BE31" s="70">
        <f t="shared" si="57"/>
        <v>1</v>
      </c>
      <c r="BF31" s="70">
        <f t="shared" si="57"/>
        <v>1</v>
      </c>
      <c r="BG31" s="70">
        <f t="shared" si="57"/>
        <v>1</v>
      </c>
      <c r="BH31" s="70">
        <f t="shared" si="57"/>
        <v>1</v>
      </c>
      <c r="BI31" s="70">
        <f t="shared" si="57"/>
        <v>1</v>
      </c>
      <c r="BJ31" s="70">
        <f t="shared" si="57"/>
        <v>1</v>
      </c>
      <c r="BK31" s="70">
        <f t="shared" si="57"/>
        <v>1</v>
      </c>
      <c r="BL31" s="70">
        <f t="shared" si="57"/>
        <v>1</v>
      </c>
      <c r="BM31" s="70">
        <f t="shared" si="57"/>
        <v>1</v>
      </c>
      <c r="BN31" s="70">
        <f t="shared" si="57"/>
        <v>1</v>
      </c>
      <c r="BO31" s="70">
        <f t="shared" si="57"/>
        <v>1</v>
      </c>
      <c r="BP31" s="70">
        <f t="shared" si="57"/>
        <v>1</v>
      </c>
      <c r="BQ31" s="70">
        <f t="shared" si="57"/>
        <v>1</v>
      </c>
      <c r="BR31" s="70">
        <f t="shared" si="57"/>
        <v>1</v>
      </c>
      <c r="BS31" s="70">
        <f t="shared" si="57"/>
        <v>1</v>
      </c>
      <c r="BT31" s="70">
        <f t="shared" si="57"/>
        <v>1</v>
      </c>
      <c r="BU31" s="70">
        <f t="shared" si="57"/>
        <v>1</v>
      </c>
      <c r="BV31" s="70">
        <f t="shared" si="57"/>
        <v>0</v>
      </c>
      <c r="BW31" s="70">
        <f t="shared" si="57"/>
        <v>1</v>
      </c>
      <c r="BX31" s="70">
        <f t="shared" si="57"/>
        <v>1</v>
      </c>
      <c r="BY31" s="70">
        <f t="shared" si="57"/>
        <v>1</v>
      </c>
    </row>
    <row r="32" spans="1:80" ht="21.75" customHeight="1" x14ac:dyDescent="0.4">
      <c r="A32" s="58" t="s">
        <v>142</v>
      </c>
      <c r="B32" s="59"/>
      <c r="D32" s="60"/>
      <c r="E32" s="60"/>
      <c r="F32" s="61" t="s">
        <v>237</v>
      </c>
      <c r="G32" s="62"/>
      <c r="H32" s="62"/>
      <c r="I32" s="63"/>
      <c r="J32" s="63" t="s">
        <v>237</v>
      </c>
      <c r="K32" s="64">
        <f t="shared" ref="K32:AD32" si="58">COUNTIF(K4:K23,"*VC*")</f>
        <v>0</v>
      </c>
      <c r="L32" s="64">
        <f t="shared" si="58"/>
        <v>1</v>
      </c>
      <c r="M32" s="64">
        <f t="shared" si="58"/>
        <v>1</v>
      </c>
      <c r="N32" s="64">
        <f t="shared" si="58"/>
        <v>2</v>
      </c>
      <c r="O32" s="65">
        <f t="shared" si="58"/>
        <v>1</v>
      </c>
      <c r="P32" s="64">
        <f t="shared" si="58"/>
        <v>1</v>
      </c>
      <c r="Q32" s="64">
        <f t="shared" si="58"/>
        <v>2</v>
      </c>
      <c r="R32" s="64">
        <f t="shared" si="58"/>
        <v>1</v>
      </c>
      <c r="S32" s="64">
        <f t="shared" si="58"/>
        <v>1</v>
      </c>
      <c r="T32" s="64">
        <f t="shared" si="58"/>
        <v>1</v>
      </c>
      <c r="U32" s="64">
        <f t="shared" si="58"/>
        <v>1</v>
      </c>
      <c r="V32" s="64">
        <f t="shared" si="58"/>
        <v>0</v>
      </c>
      <c r="W32" s="64">
        <f t="shared" si="58"/>
        <v>1</v>
      </c>
      <c r="X32" s="64">
        <f t="shared" si="58"/>
        <v>1</v>
      </c>
      <c r="Y32" s="64">
        <f t="shared" si="58"/>
        <v>0</v>
      </c>
      <c r="Z32" s="64">
        <f t="shared" si="58"/>
        <v>0</v>
      </c>
      <c r="AA32" s="64">
        <f t="shared" si="58"/>
        <v>2</v>
      </c>
      <c r="AB32" s="64">
        <f t="shared" si="58"/>
        <v>1</v>
      </c>
      <c r="AC32" s="64">
        <f t="shared" si="58"/>
        <v>1</v>
      </c>
      <c r="AD32" s="64">
        <f t="shared" si="58"/>
        <v>1</v>
      </c>
      <c r="AE32" s="64">
        <f t="shared" ref="AE32:AH32" si="59">COUNTIF(AE4:AE23,"*VC*")</f>
        <v>1</v>
      </c>
      <c r="AF32" s="64">
        <f t="shared" si="59"/>
        <v>1</v>
      </c>
      <c r="AG32" s="64">
        <f t="shared" si="59"/>
        <v>0</v>
      </c>
      <c r="AH32" s="64">
        <f t="shared" si="59"/>
        <v>1</v>
      </c>
      <c r="AI32" s="64">
        <f t="shared" ref="AI32:AL32" si="60">COUNTIF(AI4:AI23,"*VC*")</f>
        <v>1</v>
      </c>
      <c r="AJ32" s="64">
        <f t="shared" si="60"/>
        <v>1</v>
      </c>
      <c r="AK32" s="64">
        <f t="shared" si="60"/>
        <v>1</v>
      </c>
      <c r="AL32" s="64">
        <f t="shared" si="60"/>
        <v>1</v>
      </c>
      <c r="AM32" s="64">
        <f>COUNTIF(AM4:AM23,"*VC*")</f>
        <v>1</v>
      </c>
      <c r="AN32" s="64">
        <f t="shared" ref="AN32:BA32" si="61">COUNTIF(AN4:AN23,"*VC*")</f>
        <v>1</v>
      </c>
      <c r="AO32" s="64">
        <f t="shared" si="61"/>
        <v>0</v>
      </c>
      <c r="AP32" s="64">
        <f t="shared" si="61"/>
        <v>1</v>
      </c>
      <c r="AQ32" s="64">
        <f t="shared" si="61"/>
        <v>1</v>
      </c>
      <c r="AR32" s="163">
        <f>COUNTIF(AR5:AR23,"*VC*")</f>
        <v>1</v>
      </c>
      <c r="AS32" s="64">
        <f t="shared" si="61"/>
        <v>0</v>
      </c>
      <c r="AT32" s="64">
        <f t="shared" si="61"/>
        <v>1</v>
      </c>
      <c r="AU32" s="64">
        <f t="shared" si="61"/>
        <v>1</v>
      </c>
      <c r="AV32" s="64">
        <f>COUNTIF(AV4:AV23,"*VC*")</f>
        <v>1</v>
      </c>
      <c r="AW32" s="64">
        <f t="shared" ref="AW32:AZ32" si="62">COUNTIF(AW4:AW23,"*VC*")</f>
        <v>1</v>
      </c>
      <c r="AX32" s="64">
        <f t="shared" ref="AX32:AY32" si="63">COUNTIF(AX4:AX23,"*VC*")</f>
        <v>1</v>
      </c>
      <c r="AY32" s="64">
        <f t="shared" si="63"/>
        <v>1</v>
      </c>
      <c r="AZ32" s="64">
        <f t="shared" si="62"/>
        <v>1</v>
      </c>
      <c r="BA32" s="64">
        <f t="shared" si="61"/>
        <v>1</v>
      </c>
      <c r="BB32" s="64">
        <f t="shared" ref="BB32:BY32" si="64">COUNTIF(BB4:BB23,"*VC*")</f>
        <v>1</v>
      </c>
      <c r="BC32" s="64">
        <f t="shared" si="64"/>
        <v>1</v>
      </c>
      <c r="BD32" s="64">
        <f t="shared" si="64"/>
        <v>1</v>
      </c>
      <c r="BE32" s="64">
        <f t="shared" si="64"/>
        <v>1</v>
      </c>
      <c r="BF32" s="64">
        <f t="shared" si="64"/>
        <v>1</v>
      </c>
      <c r="BG32" s="64">
        <f t="shared" si="64"/>
        <v>2</v>
      </c>
      <c r="BH32" s="64">
        <f t="shared" si="64"/>
        <v>1</v>
      </c>
      <c r="BI32" s="64">
        <f t="shared" si="64"/>
        <v>1</v>
      </c>
      <c r="BJ32" s="64">
        <f t="shared" si="64"/>
        <v>1</v>
      </c>
      <c r="BK32" s="64">
        <f t="shared" si="64"/>
        <v>0</v>
      </c>
      <c r="BL32" s="64">
        <f t="shared" si="64"/>
        <v>1</v>
      </c>
      <c r="BM32" s="64">
        <f t="shared" si="64"/>
        <v>1</v>
      </c>
      <c r="BN32" s="64">
        <f t="shared" si="64"/>
        <v>1</v>
      </c>
      <c r="BO32" s="64">
        <f t="shared" si="64"/>
        <v>1</v>
      </c>
      <c r="BP32" s="64">
        <f t="shared" si="64"/>
        <v>1</v>
      </c>
      <c r="BQ32" s="64">
        <f t="shared" si="64"/>
        <v>1</v>
      </c>
      <c r="BR32" s="64">
        <f t="shared" si="64"/>
        <v>1</v>
      </c>
      <c r="BS32" s="64">
        <f t="shared" si="64"/>
        <v>1</v>
      </c>
      <c r="BT32" s="64">
        <f t="shared" si="64"/>
        <v>1</v>
      </c>
      <c r="BU32" s="64">
        <f t="shared" si="64"/>
        <v>1</v>
      </c>
      <c r="BV32" s="64">
        <f t="shared" si="64"/>
        <v>1</v>
      </c>
      <c r="BW32" s="64">
        <f t="shared" si="64"/>
        <v>1</v>
      </c>
      <c r="BX32" s="64">
        <f t="shared" si="64"/>
        <v>1</v>
      </c>
      <c r="BY32" s="64">
        <f t="shared" si="64"/>
        <v>1</v>
      </c>
    </row>
    <row r="33" spans="1:77" s="187" customFormat="1" ht="21.75" customHeight="1" x14ac:dyDescent="0.4">
      <c r="A33" s="185" t="s">
        <v>143</v>
      </c>
      <c r="B33" s="186"/>
      <c r="D33" s="188"/>
      <c r="E33" s="188"/>
      <c r="F33" s="189" t="s">
        <v>239</v>
      </c>
      <c r="G33" s="190"/>
      <c r="H33" s="190"/>
      <c r="I33" s="191"/>
      <c r="J33" s="191" t="s">
        <v>239</v>
      </c>
      <c r="K33" s="192">
        <f t="shared" ref="K33:AD33" si="65">COUNTIF(K4:K23,"*PS*")</f>
        <v>2</v>
      </c>
      <c r="L33" s="192">
        <f t="shared" si="65"/>
        <v>3</v>
      </c>
      <c r="M33" s="192">
        <f t="shared" si="65"/>
        <v>2</v>
      </c>
      <c r="N33" s="192">
        <f t="shared" si="65"/>
        <v>3</v>
      </c>
      <c r="O33" s="192">
        <f t="shared" si="65"/>
        <v>3</v>
      </c>
      <c r="P33" s="192">
        <f t="shared" si="65"/>
        <v>3</v>
      </c>
      <c r="Q33" s="192">
        <f t="shared" si="65"/>
        <v>3</v>
      </c>
      <c r="R33" s="192">
        <f t="shared" si="65"/>
        <v>2</v>
      </c>
      <c r="S33" s="192">
        <f t="shared" si="65"/>
        <v>4</v>
      </c>
      <c r="T33" s="192">
        <f t="shared" si="65"/>
        <v>3</v>
      </c>
      <c r="U33" s="192">
        <f t="shared" si="65"/>
        <v>3</v>
      </c>
      <c r="V33" s="192">
        <f t="shared" si="65"/>
        <v>0</v>
      </c>
      <c r="W33" s="192">
        <f t="shared" si="65"/>
        <v>2</v>
      </c>
      <c r="X33" s="192">
        <f t="shared" si="65"/>
        <v>3</v>
      </c>
      <c r="Y33" s="192">
        <f t="shared" si="65"/>
        <v>4</v>
      </c>
      <c r="Z33" s="192">
        <f t="shared" si="65"/>
        <v>4</v>
      </c>
      <c r="AA33" s="192">
        <f t="shared" si="65"/>
        <v>3</v>
      </c>
      <c r="AB33" s="192">
        <f t="shared" si="65"/>
        <v>3</v>
      </c>
      <c r="AC33" s="192">
        <f t="shared" si="65"/>
        <v>3</v>
      </c>
      <c r="AD33" s="192">
        <f t="shared" si="65"/>
        <v>3</v>
      </c>
      <c r="AE33" s="192">
        <f t="shared" ref="AE33:AH33" si="66">COUNTIF(AE4:AE23,"*PS*")</f>
        <v>3</v>
      </c>
      <c r="AF33" s="192">
        <f t="shared" si="66"/>
        <v>3</v>
      </c>
      <c r="AG33" s="192">
        <f t="shared" si="66"/>
        <v>0</v>
      </c>
      <c r="AH33" s="192">
        <f t="shared" si="66"/>
        <v>3</v>
      </c>
      <c r="AI33" s="192">
        <f t="shared" ref="AI33:AL33" si="67">COUNTIF(AI4:AI23,"*PS*")</f>
        <v>4</v>
      </c>
      <c r="AJ33" s="192">
        <f t="shared" si="67"/>
        <v>2</v>
      </c>
      <c r="AK33" s="192">
        <f t="shared" si="67"/>
        <v>2</v>
      </c>
      <c r="AL33" s="192">
        <f t="shared" si="67"/>
        <v>3</v>
      </c>
      <c r="AM33" s="192">
        <f>COUNTIF(AM4:AM23,"*PS*")</f>
        <v>0</v>
      </c>
      <c r="AN33" s="192">
        <f t="shared" ref="AN33:BA33" si="68">COUNTIF(AN4:AN23,"*PS*")</f>
        <v>3</v>
      </c>
      <c r="AO33" s="192">
        <f t="shared" si="68"/>
        <v>0</v>
      </c>
      <c r="AP33" s="192">
        <f t="shared" si="68"/>
        <v>3</v>
      </c>
      <c r="AQ33" s="192">
        <f t="shared" si="68"/>
        <v>3</v>
      </c>
      <c r="AR33" s="192">
        <f>COUNTIF(AR5:AR23,"*PS*")</f>
        <v>3</v>
      </c>
      <c r="AS33" s="192">
        <f t="shared" si="68"/>
        <v>3</v>
      </c>
      <c r="AT33" s="192">
        <f t="shared" si="68"/>
        <v>3</v>
      </c>
      <c r="AU33" s="192">
        <f t="shared" si="68"/>
        <v>3</v>
      </c>
      <c r="AV33" s="192">
        <f>COUNTIF(AV4:AV23,"*PS*")</f>
        <v>2</v>
      </c>
      <c r="AW33" s="192">
        <f t="shared" ref="AW33:AZ33" si="69">COUNTIF(AW4:AW23,"*PS*")</f>
        <v>3</v>
      </c>
      <c r="AX33" s="192">
        <f t="shared" ref="AX33:AY33" si="70">COUNTIF(AX4:AX23,"*PS*")</f>
        <v>3</v>
      </c>
      <c r="AY33" s="192">
        <f t="shared" si="70"/>
        <v>3</v>
      </c>
      <c r="AZ33" s="192">
        <f t="shared" si="69"/>
        <v>3</v>
      </c>
      <c r="BA33" s="192">
        <f t="shared" si="68"/>
        <v>2</v>
      </c>
      <c r="BB33" s="192">
        <f t="shared" ref="BB33:BY33" si="71">COUNTIF(BB4:BB23,"*PS*")</f>
        <v>4</v>
      </c>
      <c r="BC33" s="192">
        <f t="shared" si="71"/>
        <v>3</v>
      </c>
      <c r="BD33" s="192">
        <f t="shared" si="71"/>
        <v>3</v>
      </c>
      <c r="BE33" s="192">
        <f t="shared" si="71"/>
        <v>4</v>
      </c>
      <c r="BF33" s="192">
        <f t="shared" si="71"/>
        <v>4</v>
      </c>
      <c r="BG33" s="192">
        <f t="shared" si="71"/>
        <v>3</v>
      </c>
      <c r="BH33" s="192">
        <f t="shared" si="71"/>
        <v>3</v>
      </c>
      <c r="BI33" s="192">
        <f t="shared" si="71"/>
        <v>3</v>
      </c>
      <c r="BJ33" s="192">
        <f t="shared" si="71"/>
        <v>4</v>
      </c>
      <c r="BK33" s="192">
        <f t="shared" si="71"/>
        <v>3</v>
      </c>
      <c r="BL33" s="192">
        <f t="shared" si="71"/>
        <v>3</v>
      </c>
      <c r="BM33" s="192">
        <f t="shared" si="71"/>
        <v>3</v>
      </c>
      <c r="BN33" s="192">
        <f t="shared" si="71"/>
        <v>3</v>
      </c>
      <c r="BO33" s="192">
        <f t="shared" si="71"/>
        <v>4</v>
      </c>
      <c r="BP33" s="192">
        <f t="shared" si="71"/>
        <v>3</v>
      </c>
      <c r="BQ33" s="192">
        <f t="shared" si="71"/>
        <v>3</v>
      </c>
      <c r="BR33" s="192">
        <f t="shared" si="71"/>
        <v>3</v>
      </c>
      <c r="BS33" s="192">
        <f t="shared" si="71"/>
        <v>4</v>
      </c>
      <c r="BT33" s="192">
        <f t="shared" si="71"/>
        <v>3</v>
      </c>
      <c r="BU33" s="192">
        <f t="shared" si="71"/>
        <v>3</v>
      </c>
      <c r="BV33" s="192">
        <f t="shared" si="71"/>
        <v>4</v>
      </c>
      <c r="BW33" s="192">
        <f t="shared" si="71"/>
        <v>4</v>
      </c>
      <c r="BX33" s="192">
        <f t="shared" si="71"/>
        <v>3</v>
      </c>
      <c r="BY33" s="192">
        <f t="shared" si="71"/>
        <v>3</v>
      </c>
    </row>
    <row r="34" spans="1:77" ht="21.75" customHeight="1" x14ac:dyDescent="0.4">
      <c r="A34" s="58" t="s">
        <v>145</v>
      </c>
      <c r="B34" s="59"/>
      <c r="D34" s="60"/>
      <c r="E34" s="60"/>
      <c r="F34" s="76" t="s">
        <v>241</v>
      </c>
      <c r="G34" s="77"/>
      <c r="H34" s="77"/>
      <c r="I34" s="78"/>
      <c r="J34" s="78" t="s">
        <v>241</v>
      </c>
      <c r="K34" s="79">
        <f t="shared" ref="K34:AD34" si="72">COUNTIF(K4:K23,"*IE*")</f>
        <v>2</v>
      </c>
      <c r="L34" s="79">
        <f t="shared" si="72"/>
        <v>2</v>
      </c>
      <c r="M34" s="79">
        <f t="shared" si="72"/>
        <v>3</v>
      </c>
      <c r="N34" s="79">
        <f t="shared" si="72"/>
        <v>3</v>
      </c>
      <c r="O34" s="79">
        <f t="shared" si="72"/>
        <v>2</v>
      </c>
      <c r="P34" s="79">
        <f t="shared" si="72"/>
        <v>3</v>
      </c>
      <c r="Q34" s="79">
        <f t="shared" si="72"/>
        <v>3</v>
      </c>
      <c r="R34" s="79">
        <f t="shared" si="72"/>
        <v>3</v>
      </c>
      <c r="S34" s="79">
        <f t="shared" si="72"/>
        <v>3</v>
      </c>
      <c r="T34" s="79">
        <f t="shared" si="72"/>
        <v>3</v>
      </c>
      <c r="U34" s="79">
        <f t="shared" si="72"/>
        <v>3</v>
      </c>
      <c r="V34" s="79">
        <f t="shared" si="72"/>
        <v>1</v>
      </c>
      <c r="W34" s="79">
        <f t="shared" si="72"/>
        <v>3</v>
      </c>
      <c r="X34" s="79">
        <f t="shared" si="72"/>
        <v>2</v>
      </c>
      <c r="Y34" s="79">
        <f t="shared" si="72"/>
        <v>3</v>
      </c>
      <c r="Z34" s="79">
        <f t="shared" si="72"/>
        <v>3</v>
      </c>
      <c r="AA34" s="79">
        <f t="shared" si="72"/>
        <v>1</v>
      </c>
      <c r="AB34" s="79">
        <f t="shared" si="72"/>
        <v>2</v>
      </c>
      <c r="AC34" s="79">
        <f t="shared" si="72"/>
        <v>3</v>
      </c>
      <c r="AD34" s="79">
        <f t="shared" si="72"/>
        <v>3</v>
      </c>
      <c r="AE34" s="79">
        <f t="shared" ref="AE34:AH34" si="73">COUNTIF(AE4:AE23,"*IE*")</f>
        <v>3</v>
      </c>
      <c r="AF34" s="79">
        <f t="shared" si="73"/>
        <v>3</v>
      </c>
      <c r="AG34" s="79">
        <f t="shared" si="73"/>
        <v>0</v>
      </c>
      <c r="AH34" s="79">
        <f t="shared" si="73"/>
        <v>4</v>
      </c>
      <c r="AI34" s="79">
        <f t="shared" ref="AI34:AL34" si="74">COUNTIF(AI4:AI23,"*IE*")</f>
        <v>3</v>
      </c>
      <c r="AJ34" s="79">
        <f t="shared" si="74"/>
        <v>2</v>
      </c>
      <c r="AK34" s="79">
        <f t="shared" si="74"/>
        <v>1</v>
      </c>
      <c r="AL34" s="79">
        <f t="shared" si="74"/>
        <v>2</v>
      </c>
      <c r="AM34" s="79">
        <f>COUNTIF(AM4:AM23,"*IE*")</f>
        <v>0</v>
      </c>
      <c r="AN34" s="79">
        <f t="shared" ref="AN34:BA34" si="75">COUNTIF(AN4:AN23,"*IE*")</f>
        <v>3</v>
      </c>
      <c r="AO34" s="79">
        <f t="shared" si="75"/>
        <v>1</v>
      </c>
      <c r="AP34" s="79">
        <f t="shared" si="75"/>
        <v>3</v>
      </c>
      <c r="AQ34" s="79">
        <f t="shared" si="75"/>
        <v>3</v>
      </c>
      <c r="AR34" s="164">
        <f>COUNTIF(AR5:AR23,"*IE*")</f>
        <v>3</v>
      </c>
      <c r="AS34" s="79">
        <f t="shared" si="75"/>
        <v>3</v>
      </c>
      <c r="AT34" s="79">
        <f t="shared" si="75"/>
        <v>3</v>
      </c>
      <c r="AU34" s="79">
        <f t="shared" si="75"/>
        <v>3</v>
      </c>
      <c r="AV34" s="79">
        <f>COUNTIF(AV4:AV23,"*IE*")</f>
        <v>3</v>
      </c>
      <c r="AW34" s="79">
        <f t="shared" ref="AW34:AZ34" si="76">COUNTIF(AW4:AW23,"*IE*")</f>
        <v>3</v>
      </c>
      <c r="AX34" s="79">
        <f t="shared" ref="AX34:AY34" si="77">COUNTIF(AX4:AX23,"*IE*")</f>
        <v>3</v>
      </c>
      <c r="AY34" s="79">
        <f t="shared" si="77"/>
        <v>3</v>
      </c>
      <c r="AZ34" s="79">
        <f t="shared" si="76"/>
        <v>3</v>
      </c>
      <c r="BA34" s="79">
        <f t="shared" si="75"/>
        <v>2</v>
      </c>
      <c r="BB34" s="79">
        <f t="shared" ref="BB34:BY34" si="78">COUNTIF(BB4:BB23,"*IE*")</f>
        <v>4</v>
      </c>
      <c r="BC34" s="79">
        <f t="shared" si="78"/>
        <v>3</v>
      </c>
      <c r="BD34" s="79">
        <f t="shared" si="78"/>
        <v>3</v>
      </c>
      <c r="BE34" s="79">
        <f t="shared" si="78"/>
        <v>4</v>
      </c>
      <c r="BF34" s="79">
        <f t="shared" si="78"/>
        <v>4</v>
      </c>
      <c r="BG34" s="79">
        <f t="shared" si="78"/>
        <v>3</v>
      </c>
      <c r="BH34" s="79">
        <f t="shared" si="78"/>
        <v>3</v>
      </c>
      <c r="BI34" s="79">
        <f t="shared" si="78"/>
        <v>3</v>
      </c>
      <c r="BJ34" s="79">
        <f t="shared" si="78"/>
        <v>4</v>
      </c>
      <c r="BK34" s="79">
        <f t="shared" si="78"/>
        <v>3</v>
      </c>
      <c r="BL34" s="79">
        <f t="shared" si="78"/>
        <v>3</v>
      </c>
      <c r="BM34" s="79">
        <f t="shared" si="78"/>
        <v>3</v>
      </c>
      <c r="BN34" s="79">
        <f t="shared" si="78"/>
        <v>3</v>
      </c>
      <c r="BO34" s="79">
        <f t="shared" si="78"/>
        <v>4</v>
      </c>
      <c r="BP34" s="79">
        <f t="shared" si="78"/>
        <v>3</v>
      </c>
      <c r="BQ34" s="79">
        <f t="shared" si="78"/>
        <v>3</v>
      </c>
      <c r="BR34" s="79">
        <f t="shared" si="78"/>
        <v>3</v>
      </c>
      <c r="BS34" s="79">
        <f t="shared" si="78"/>
        <v>4</v>
      </c>
      <c r="BT34" s="79">
        <f t="shared" si="78"/>
        <v>3</v>
      </c>
      <c r="BU34" s="79">
        <f t="shared" si="78"/>
        <v>3</v>
      </c>
      <c r="BV34" s="79">
        <f t="shared" si="78"/>
        <v>4</v>
      </c>
      <c r="BW34" s="79">
        <f t="shared" si="78"/>
        <v>4</v>
      </c>
      <c r="BX34" s="79">
        <f t="shared" si="78"/>
        <v>3</v>
      </c>
      <c r="BY34" s="79">
        <f t="shared" si="78"/>
        <v>3</v>
      </c>
    </row>
    <row r="35" spans="1:77" ht="21.75" customHeight="1" x14ac:dyDescent="0.4">
      <c r="A35" s="66" t="s">
        <v>144</v>
      </c>
      <c r="B35" s="67"/>
      <c r="D35" s="68"/>
      <c r="E35" s="68"/>
      <c r="F35" s="69" t="s">
        <v>243</v>
      </c>
      <c r="G35" s="21"/>
      <c r="H35" s="21"/>
      <c r="J35" s="1" t="s">
        <v>243</v>
      </c>
      <c r="K35" s="70">
        <f>COUNTIF(K4:K23,"*GE*")</f>
        <v>1</v>
      </c>
      <c r="L35" s="70">
        <f t="shared" ref="L35:AD35" si="79">COUNTIF(L4:L23,"*GE*")</f>
        <v>1</v>
      </c>
      <c r="M35" s="70">
        <f t="shared" si="79"/>
        <v>1</v>
      </c>
      <c r="N35" s="70">
        <f t="shared" si="79"/>
        <v>1</v>
      </c>
      <c r="O35" s="70">
        <f t="shared" si="79"/>
        <v>1</v>
      </c>
      <c r="P35" s="70">
        <f t="shared" si="79"/>
        <v>0</v>
      </c>
      <c r="Q35" s="70">
        <f t="shared" si="79"/>
        <v>1</v>
      </c>
      <c r="R35" s="70">
        <f t="shared" si="79"/>
        <v>1</v>
      </c>
      <c r="S35" s="70">
        <f t="shared" si="79"/>
        <v>1</v>
      </c>
      <c r="T35" s="70">
        <f t="shared" si="79"/>
        <v>1</v>
      </c>
      <c r="U35" s="70">
        <f t="shared" si="79"/>
        <v>1</v>
      </c>
      <c r="V35" s="70">
        <f t="shared" si="79"/>
        <v>1</v>
      </c>
      <c r="W35" s="70">
        <f t="shared" si="79"/>
        <v>1</v>
      </c>
      <c r="X35" s="70">
        <f t="shared" si="79"/>
        <v>1</v>
      </c>
      <c r="Y35" s="70">
        <f t="shared" si="79"/>
        <v>1</v>
      </c>
      <c r="Z35" s="70">
        <f t="shared" si="79"/>
        <v>1</v>
      </c>
      <c r="AA35" s="70">
        <f t="shared" si="79"/>
        <v>1</v>
      </c>
      <c r="AB35" s="70">
        <f t="shared" si="79"/>
        <v>1</v>
      </c>
      <c r="AC35" s="70">
        <f>COUNTIF(AC4:AC23,"*GE*")</f>
        <v>1</v>
      </c>
      <c r="AD35" s="70">
        <f t="shared" si="79"/>
        <v>1</v>
      </c>
      <c r="AE35" s="70">
        <f t="shared" ref="AE35:AH35" si="80">COUNTIF(AE4:AE23,"*GE*")</f>
        <v>1</v>
      </c>
      <c r="AF35" s="70">
        <f t="shared" si="80"/>
        <v>2</v>
      </c>
      <c r="AG35" s="70">
        <f t="shared" si="80"/>
        <v>0</v>
      </c>
      <c r="AH35" s="70">
        <f t="shared" si="80"/>
        <v>1</v>
      </c>
      <c r="AI35" s="70">
        <f t="shared" ref="AI35:AL35" si="81">COUNTIF(AI4:AI23,"*GE*")</f>
        <v>1</v>
      </c>
      <c r="AJ35" s="70">
        <f t="shared" si="81"/>
        <v>1</v>
      </c>
      <c r="AK35" s="70">
        <f t="shared" si="81"/>
        <v>1</v>
      </c>
      <c r="AL35" s="70">
        <f t="shared" si="81"/>
        <v>1</v>
      </c>
      <c r="AM35" s="70">
        <f>COUNTIF(AM4:AM23,"*GE*")</f>
        <v>1</v>
      </c>
      <c r="AN35" s="70">
        <f t="shared" ref="AN35:BA35" si="82">COUNTIF(AN4:AN23,"*GE*")</f>
        <v>1</v>
      </c>
      <c r="AO35" s="70">
        <f t="shared" si="82"/>
        <v>0</v>
      </c>
      <c r="AP35" s="70">
        <f t="shared" si="82"/>
        <v>1</v>
      </c>
      <c r="AQ35" s="70">
        <f t="shared" si="82"/>
        <v>1</v>
      </c>
      <c r="AR35" s="163">
        <f>COUNTIF(AR5:AR23,"*GE*")</f>
        <v>1</v>
      </c>
      <c r="AS35" s="70">
        <f t="shared" si="82"/>
        <v>1</v>
      </c>
      <c r="AT35" s="70">
        <f t="shared" si="82"/>
        <v>1</v>
      </c>
      <c r="AU35" s="70">
        <f t="shared" si="82"/>
        <v>1</v>
      </c>
      <c r="AV35" s="70">
        <f>COUNTIF(AV4:AV23,"*GE*")</f>
        <v>1</v>
      </c>
      <c r="AW35" s="70">
        <f t="shared" ref="AW35:AZ35" si="83">COUNTIF(AW4:AW23,"*GE*")</f>
        <v>1</v>
      </c>
      <c r="AX35" s="70">
        <f t="shared" si="83"/>
        <v>1</v>
      </c>
      <c r="AY35" s="70">
        <f t="shared" ref="AY35" si="84">COUNTIF(AY4:AY23,"*GE*")</f>
        <v>1</v>
      </c>
      <c r="AZ35" s="70">
        <f t="shared" si="83"/>
        <v>1</v>
      </c>
      <c r="BA35" s="70">
        <f t="shared" si="82"/>
        <v>1</v>
      </c>
      <c r="BB35" s="70">
        <f t="shared" ref="BB35:BY35" si="85">COUNTIF(BB4:BB23,"*GE*")</f>
        <v>1</v>
      </c>
      <c r="BC35" s="70">
        <f t="shared" si="85"/>
        <v>1</v>
      </c>
      <c r="BD35" s="70">
        <f t="shared" si="85"/>
        <v>1</v>
      </c>
      <c r="BE35" s="70">
        <f t="shared" si="85"/>
        <v>1</v>
      </c>
      <c r="BF35" s="70">
        <f t="shared" si="85"/>
        <v>1</v>
      </c>
      <c r="BG35" s="70">
        <f t="shared" si="85"/>
        <v>1</v>
      </c>
      <c r="BH35" s="70">
        <f t="shared" si="85"/>
        <v>1</v>
      </c>
      <c r="BI35" s="70">
        <f t="shared" si="85"/>
        <v>1</v>
      </c>
      <c r="BJ35" s="70">
        <f t="shared" si="85"/>
        <v>1</v>
      </c>
      <c r="BK35" s="70">
        <f t="shared" si="85"/>
        <v>1</v>
      </c>
      <c r="BL35" s="70">
        <f t="shared" si="85"/>
        <v>1</v>
      </c>
      <c r="BM35" s="70">
        <f t="shared" si="85"/>
        <v>1</v>
      </c>
      <c r="BN35" s="70">
        <f t="shared" si="85"/>
        <v>1</v>
      </c>
      <c r="BO35" s="70">
        <f t="shared" si="85"/>
        <v>1</v>
      </c>
      <c r="BP35" s="70">
        <f t="shared" si="85"/>
        <v>1</v>
      </c>
      <c r="BQ35" s="70">
        <f t="shared" si="85"/>
        <v>1</v>
      </c>
      <c r="BR35" s="70">
        <f t="shared" si="85"/>
        <v>1</v>
      </c>
      <c r="BS35" s="70">
        <f t="shared" si="85"/>
        <v>1</v>
      </c>
      <c r="BT35" s="70">
        <f t="shared" si="85"/>
        <v>1</v>
      </c>
      <c r="BU35" s="70">
        <f t="shared" si="85"/>
        <v>0</v>
      </c>
      <c r="BV35" s="70">
        <f t="shared" si="85"/>
        <v>1</v>
      </c>
      <c r="BW35" s="70">
        <f t="shared" si="85"/>
        <v>1</v>
      </c>
      <c r="BX35" s="70">
        <f t="shared" si="85"/>
        <v>1</v>
      </c>
      <c r="BY35" s="70">
        <f t="shared" si="85"/>
        <v>1</v>
      </c>
    </row>
    <row r="36" spans="1:77" x14ac:dyDescent="0.4">
      <c r="D36" s="20"/>
      <c r="E36" s="20"/>
      <c r="H36" s="21"/>
    </row>
    <row r="37" spans="1:77" x14ac:dyDescent="0.4">
      <c r="H37" s="21"/>
      <c r="N37" s="21"/>
      <c r="O37" s="21"/>
      <c r="P37" s="1"/>
      <c r="Q37" s="1"/>
    </row>
    <row r="38" spans="1:77" x14ac:dyDescent="0.4">
      <c r="H38" s="21"/>
      <c r="N38" s="21"/>
      <c r="O38" s="21"/>
      <c r="P38" s="1"/>
      <c r="Q38" s="1"/>
    </row>
    <row r="39" spans="1:77" x14ac:dyDescent="0.4">
      <c r="H39" s="21"/>
      <c r="N39" s="21"/>
      <c r="O39" s="21"/>
      <c r="P39" s="1"/>
      <c r="Q39" s="1"/>
    </row>
    <row r="40" spans="1:77" x14ac:dyDescent="0.4">
      <c r="H40" s="21"/>
      <c r="N40" s="21"/>
      <c r="O40" s="21"/>
      <c r="P40" s="1"/>
      <c r="Q40" s="1"/>
    </row>
    <row r="41" spans="1:77" x14ac:dyDescent="0.4">
      <c r="N41" s="21"/>
      <c r="O41" s="21"/>
      <c r="P41" s="1"/>
      <c r="Q41" s="1"/>
    </row>
    <row r="42" spans="1:77" x14ac:dyDescent="0.4">
      <c r="N42" s="21"/>
      <c r="O42" s="21"/>
      <c r="P42" s="1"/>
      <c r="Q42" s="1"/>
    </row>
    <row r="43" spans="1:77" x14ac:dyDescent="0.4">
      <c r="N43" s="21"/>
      <c r="O43" s="21"/>
      <c r="P43" s="1"/>
      <c r="Q43" s="1"/>
    </row>
    <row r="44" spans="1:77" x14ac:dyDescent="0.4">
      <c r="N44" s="21"/>
      <c r="O44" s="21"/>
      <c r="P44" s="1"/>
      <c r="Q44" s="1"/>
    </row>
    <row r="45" spans="1:77" x14ac:dyDescent="0.4">
      <c r="N45" s="21"/>
      <c r="O45" s="21"/>
      <c r="P45" s="1"/>
      <c r="Q45" s="1"/>
    </row>
    <row r="46" spans="1:77" x14ac:dyDescent="0.4">
      <c r="N46" s="21"/>
      <c r="O46" s="21"/>
      <c r="P46" s="1"/>
      <c r="Q46" s="1"/>
    </row>
  </sheetData>
  <phoneticPr fontId="18"/>
  <hyperlinks>
    <hyperlink ref="C11" r:id="rId1" xr:uid="{23C81A82-E25A-4D1A-8D48-B12D1FFD69FA}"/>
    <hyperlink ref="C23" r:id="rId2" xr:uid="{0F60CB7D-958C-4713-9B65-5A2BDBE674F5}"/>
    <hyperlink ref="C13" r:id="rId3" xr:uid="{2F07383C-3C88-4388-9297-B1866D660871}"/>
  </hyperlinks>
  <pageMargins left="0.23622047244094491" right="0.23622047244094491" top="0.74803149606299213" bottom="0.74803149606299213" header="0.31496062992125984" footer="0.31496062992125984"/>
  <pageSetup paperSize="9" scale="74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44"/>
  <sheetViews>
    <sheetView view="pageBreakPreview" zoomScale="66" zoomScaleNormal="55" zoomScaleSheetLayoutView="66" workbookViewId="0">
      <selection activeCell="X3" sqref="X3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13.375" style="2" hidden="1" customWidth="1"/>
    <col min="5" max="5" width="8.125" style="2" customWidth="1"/>
    <col min="6" max="9" width="8.125" style="1" hidden="1" customWidth="1"/>
    <col min="10" max="20" width="8.125" style="2" hidden="1" customWidth="1"/>
    <col min="21" max="33" width="8.125" style="2" customWidth="1"/>
    <col min="34" max="34" width="13.625" style="2" customWidth="1"/>
    <col min="35" max="35" width="49.25" customWidth="1"/>
    <col min="36" max="36" width="15.5" bestFit="1" customWidth="1"/>
    <col min="37" max="37" width="16.375" bestFit="1" customWidth="1"/>
  </cols>
  <sheetData>
    <row r="1" spans="1:37" s="2" customFormat="1" x14ac:dyDescent="0.4">
      <c r="A1" s="16"/>
      <c r="B1" s="16"/>
      <c r="C1" s="16"/>
      <c r="D1" s="16"/>
      <c r="E1" s="8" t="s">
        <v>98</v>
      </c>
      <c r="F1" s="44">
        <v>43283</v>
      </c>
      <c r="G1" s="44">
        <v>43304</v>
      </c>
      <c r="H1" s="44">
        <v>43318</v>
      </c>
      <c r="I1" s="44">
        <v>43332</v>
      </c>
      <c r="J1" s="44">
        <v>43346</v>
      </c>
      <c r="K1" s="44">
        <v>43353</v>
      </c>
      <c r="L1" s="44">
        <v>43374</v>
      </c>
      <c r="M1" s="44">
        <v>43388</v>
      </c>
      <c r="N1" s="88">
        <v>43409</v>
      </c>
      <c r="O1" s="88">
        <v>43423</v>
      </c>
      <c r="P1" s="88">
        <v>43437</v>
      </c>
      <c r="Q1" s="88">
        <v>43451</v>
      </c>
      <c r="R1" s="45">
        <v>43472</v>
      </c>
      <c r="S1" s="45">
        <v>43493</v>
      </c>
      <c r="T1" s="45">
        <v>43500</v>
      </c>
      <c r="U1" s="45">
        <v>43514</v>
      </c>
      <c r="V1" s="45">
        <v>43528</v>
      </c>
      <c r="W1" s="45">
        <v>43542</v>
      </c>
      <c r="X1" s="45">
        <v>43556</v>
      </c>
      <c r="Y1" s="45">
        <v>43570</v>
      </c>
      <c r="Z1" s="45">
        <v>43598</v>
      </c>
      <c r="AA1" s="45">
        <v>43605</v>
      </c>
      <c r="AB1" s="45">
        <v>43619</v>
      </c>
      <c r="AC1" s="101">
        <v>43633</v>
      </c>
      <c r="AD1" s="109">
        <v>43647</v>
      </c>
      <c r="AE1" s="45">
        <v>43668</v>
      </c>
      <c r="AF1" s="45">
        <v>43682</v>
      </c>
      <c r="AG1" s="45">
        <v>43696</v>
      </c>
      <c r="AH1" s="16"/>
      <c r="AI1" s="16"/>
      <c r="AJ1" s="16"/>
      <c r="AK1" s="16"/>
    </row>
    <row r="2" spans="1:37" s="2" customFormat="1" x14ac:dyDescent="0.4">
      <c r="A2" s="17" t="s">
        <v>0</v>
      </c>
      <c r="B2" s="17" t="s">
        <v>1</v>
      </c>
      <c r="C2" s="17" t="s">
        <v>54</v>
      </c>
      <c r="D2" s="17"/>
      <c r="E2" s="8" t="s">
        <v>99</v>
      </c>
      <c r="F2" s="11" t="s">
        <v>94</v>
      </c>
      <c r="G2" s="11" t="s">
        <v>93</v>
      </c>
      <c r="H2" s="11" t="s">
        <v>93</v>
      </c>
      <c r="I2" s="11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39" t="s">
        <v>94</v>
      </c>
      <c r="AB2" s="39" t="s">
        <v>94</v>
      </c>
      <c r="AC2" s="102" t="s">
        <v>94</v>
      </c>
      <c r="AD2" s="110" t="s">
        <v>94</v>
      </c>
      <c r="AE2" s="39" t="s">
        <v>94</v>
      </c>
      <c r="AF2" s="39" t="s">
        <v>94</v>
      </c>
      <c r="AG2" s="39" t="s">
        <v>94</v>
      </c>
      <c r="AH2" s="17" t="s">
        <v>183</v>
      </c>
      <c r="AI2" s="17" t="s">
        <v>111</v>
      </c>
      <c r="AJ2" s="17" t="s">
        <v>90</v>
      </c>
      <c r="AK2" s="17" t="s">
        <v>91</v>
      </c>
    </row>
    <row r="3" spans="1:37" s="2" customFormat="1" ht="31.5" customHeight="1" x14ac:dyDescent="0.4">
      <c r="A3" s="18"/>
      <c r="B3" s="18"/>
      <c r="C3" s="18" t="s">
        <v>278</v>
      </c>
      <c r="D3" s="89" t="s">
        <v>271</v>
      </c>
      <c r="E3" s="8" t="s">
        <v>97</v>
      </c>
      <c r="F3" s="10" t="s">
        <v>107</v>
      </c>
      <c r="G3" s="11"/>
      <c r="H3" s="11" t="s">
        <v>110</v>
      </c>
      <c r="I3" s="11" t="s">
        <v>110</v>
      </c>
      <c r="J3" s="39"/>
      <c r="K3" s="39"/>
      <c r="L3" s="39"/>
      <c r="M3" s="39"/>
      <c r="N3" s="39"/>
      <c r="O3" s="47" t="s">
        <v>263</v>
      </c>
      <c r="P3" s="46"/>
      <c r="Q3" s="46"/>
      <c r="R3" s="47" t="s">
        <v>187</v>
      </c>
      <c r="S3" s="47"/>
      <c r="T3" s="47"/>
      <c r="U3" s="47" t="s">
        <v>267</v>
      </c>
      <c r="V3" s="47" t="s">
        <v>110</v>
      </c>
      <c r="W3" s="47" t="s">
        <v>268</v>
      </c>
      <c r="X3" s="47" t="s">
        <v>286</v>
      </c>
      <c r="Y3" s="47" t="s">
        <v>269</v>
      </c>
      <c r="Z3" s="47" t="s">
        <v>257</v>
      </c>
      <c r="AA3" s="47" t="s">
        <v>283</v>
      </c>
      <c r="AB3" s="100" t="s">
        <v>285</v>
      </c>
      <c r="AC3" s="103"/>
      <c r="AD3" s="111" t="s">
        <v>284</v>
      </c>
      <c r="AE3" s="100"/>
      <c r="AF3" s="100"/>
      <c r="AG3" s="100"/>
      <c r="AH3" s="18"/>
      <c r="AI3" s="17"/>
      <c r="AJ3" s="17"/>
      <c r="AK3" s="17"/>
    </row>
    <row r="4" spans="1:37" x14ac:dyDescent="0.4">
      <c r="A4" s="5">
        <v>322614</v>
      </c>
      <c r="B4" s="6" t="s">
        <v>190</v>
      </c>
      <c r="C4" s="13" t="s">
        <v>55</v>
      </c>
      <c r="D4" s="90"/>
      <c r="E4" s="7"/>
      <c r="F4" s="3"/>
      <c r="G4" s="3" t="s">
        <v>70</v>
      </c>
      <c r="H4" s="48" t="s">
        <v>84</v>
      </c>
      <c r="I4" s="3" t="s">
        <v>170</v>
      </c>
      <c r="J4" s="3" t="s">
        <v>175</v>
      </c>
      <c r="K4" s="3" t="s">
        <v>191</v>
      </c>
      <c r="L4" s="3" t="s">
        <v>192</v>
      </c>
      <c r="M4" s="51" t="s">
        <v>147</v>
      </c>
      <c r="N4" s="3"/>
      <c r="O4" s="3" t="s">
        <v>167</v>
      </c>
      <c r="P4" s="3" t="s">
        <v>166</v>
      </c>
      <c r="Q4" s="48" t="s">
        <v>96</v>
      </c>
      <c r="R4" s="3" t="s">
        <v>262</v>
      </c>
      <c r="S4" s="3" t="s">
        <v>95</v>
      </c>
      <c r="T4" s="3"/>
      <c r="U4" s="97" t="s">
        <v>291</v>
      </c>
      <c r="V4" s="3" t="s">
        <v>166</v>
      </c>
      <c r="W4" s="48" t="s">
        <v>96</v>
      </c>
      <c r="X4" s="3" t="s">
        <v>167</v>
      </c>
      <c r="Y4" s="3" t="s">
        <v>166</v>
      </c>
      <c r="Z4" s="3" t="s">
        <v>152</v>
      </c>
      <c r="AA4" s="3" t="s">
        <v>151</v>
      </c>
      <c r="AB4" s="48" t="s">
        <v>147</v>
      </c>
      <c r="AC4" s="104"/>
      <c r="AD4" s="112"/>
      <c r="AE4" s="3"/>
      <c r="AF4" s="3"/>
      <c r="AG4" s="48" t="s">
        <v>168</v>
      </c>
      <c r="AH4" s="6" t="s">
        <v>190</v>
      </c>
      <c r="AI4" s="5" t="s">
        <v>36</v>
      </c>
      <c r="AJ4" s="5" t="s">
        <v>37</v>
      </c>
      <c r="AK4" s="5" t="s">
        <v>38</v>
      </c>
    </row>
    <row r="5" spans="1:37" x14ac:dyDescent="0.4">
      <c r="A5" s="5">
        <v>332755</v>
      </c>
      <c r="B5" s="6" t="s">
        <v>196</v>
      </c>
      <c r="C5" s="13" t="s">
        <v>55</v>
      </c>
      <c r="D5" s="90" t="s">
        <v>272</v>
      </c>
      <c r="E5" s="7"/>
      <c r="F5" s="49" t="s">
        <v>67</v>
      </c>
      <c r="G5" s="3" t="s">
        <v>69</v>
      </c>
      <c r="H5" s="3" t="s">
        <v>73</v>
      </c>
      <c r="I5" s="50" t="s">
        <v>151</v>
      </c>
      <c r="J5" s="51" t="s">
        <v>147</v>
      </c>
      <c r="K5" s="38"/>
      <c r="L5" s="3" t="s">
        <v>149</v>
      </c>
      <c r="M5" s="38"/>
      <c r="N5" s="38"/>
      <c r="O5" s="3" t="s">
        <v>95</v>
      </c>
      <c r="P5" s="3" t="s">
        <v>151</v>
      </c>
      <c r="Q5" s="3" t="s">
        <v>159</v>
      </c>
      <c r="R5" s="48" t="s">
        <v>96</v>
      </c>
      <c r="S5" s="3" t="s">
        <v>166</v>
      </c>
      <c r="T5" s="3" t="s">
        <v>66</v>
      </c>
      <c r="U5" s="97" t="s">
        <v>292</v>
      </c>
      <c r="V5" s="4" t="s">
        <v>152</v>
      </c>
      <c r="W5" s="3" t="s">
        <v>289</v>
      </c>
      <c r="X5" s="48" t="s">
        <v>96</v>
      </c>
      <c r="Y5" s="99" t="s">
        <v>152</v>
      </c>
      <c r="Z5" s="3" t="s">
        <v>151</v>
      </c>
      <c r="AA5" s="3" t="s">
        <v>66</v>
      </c>
      <c r="AB5" s="3"/>
      <c r="AC5" s="105"/>
      <c r="AD5" s="113" t="s">
        <v>147</v>
      </c>
      <c r="AE5" s="3"/>
      <c r="AF5" s="3"/>
      <c r="AG5" s="3"/>
      <c r="AH5" s="6" t="s">
        <v>196</v>
      </c>
      <c r="AI5" s="5" t="s">
        <v>44</v>
      </c>
      <c r="AJ5" s="5" t="s">
        <v>45</v>
      </c>
      <c r="AK5" s="5"/>
    </row>
    <row r="6" spans="1:37" x14ac:dyDescent="0.4">
      <c r="A6" s="5">
        <v>375117</v>
      </c>
      <c r="B6" s="6" t="s">
        <v>198</v>
      </c>
      <c r="C6" s="13" t="s">
        <v>55</v>
      </c>
      <c r="D6" s="90"/>
      <c r="E6" s="7"/>
      <c r="F6" s="3"/>
      <c r="G6" s="3"/>
      <c r="H6" s="3"/>
      <c r="I6" s="3"/>
      <c r="J6" s="3"/>
      <c r="K6" s="3"/>
      <c r="L6" s="3" t="s">
        <v>151</v>
      </c>
      <c r="M6" s="3" t="s">
        <v>72</v>
      </c>
      <c r="N6" s="38"/>
      <c r="O6" s="38"/>
      <c r="P6" s="38"/>
      <c r="Q6" s="38"/>
      <c r="R6" s="38"/>
      <c r="S6" s="38"/>
      <c r="T6" s="3" t="s">
        <v>166</v>
      </c>
      <c r="U6" s="97"/>
      <c r="V6" s="94"/>
      <c r="W6" s="94"/>
      <c r="X6" s="99" t="s">
        <v>161</v>
      </c>
      <c r="Y6" s="99" t="s">
        <v>96</v>
      </c>
      <c r="Z6" s="99" t="s">
        <v>166</v>
      </c>
      <c r="AA6" s="99" t="s">
        <v>250</v>
      </c>
      <c r="AB6" s="94"/>
      <c r="AC6" s="118" t="s">
        <v>290</v>
      </c>
      <c r="AD6" s="114"/>
      <c r="AE6" s="94"/>
      <c r="AF6" s="94"/>
      <c r="AG6" s="94"/>
      <c r="AH6" s="6" t="s">
        <v>198</v>
      </c>
      <c r="AI6" s="43" t="s">
        <v>180</v>
      </c>
      <c r="AJ6" s="5" t="s">
        <v>178</v>
      </c>
      <c r="AK6" s="5" t="s">
        <v>179</v>
      </c>
    </row>
    <row r="7" spans="1:37" x14ac:dyDescent="0.4">
      <c r="A7" s="37">
        <v>431989</v>
      </c>
      <c r="B7" s="36" t="s">
        <v>200</v>
      </c>
      <c r="C7" s="35" t="s">
        <v>55</v>
      </c>
      <c r="D7" s="82"/>
      <c r="E7" s="34"/>
      <c r="F7" s="51" t="s">
        <v>67</v>
      </c>
      <c r="G7" s="33" t="s">
        <v>75</v>
      </c>
      <c r="H7" s="33" t="s">
        <v>65</v>
      </c>
      <c r="I7" s="52" t="s">
        <v>171</v>
      </c>
      <c r="J7" s="33" t="s">
        <v>149</v>
      </c>
      <c r="K7" s="33"/>
      <c r="L7" s="33"/>
      <c r="M7" s="33" t="s">
        <v>151</v>
      </c>
      <c r="N7" s="33" t="s">
        <v>192</v>
      </c>
      <c r="O7" s="32" t="s">
        <v>166</v>
      </c>
      <c r="P7" s="3" t="s">
        <v>66</v>
      </c>
      <c r="Q7" s="3" t="s">
        <v>166</v>
      </c>
      <c r="R7" s="3" t="s">
        <v>95</v>
      </c>
      <c r="S7" s="48" t="s">
        <v>96</v>
      </c>
      <c r="T7" s="3" t="s">
        <v>255</v>
      </c>
      <c r="U7" s="97" t="s">
        <v>293</v>
      </c>
      <c r="V7" s="3" t="s">
        <v>288</v>
      </c>
      <c r="W7" s="3" t="s">
        <v>151</v>
      </c>
      <c r="X7" s="3" t="s">
        <v>152</v>
      </c>
      <c r="Y7" s="3" t="s">
        <v>255</v>
      </c>
      <c r="Z7" s="48" t="s">
        <v>96</v>
      </c>
      <c r="AA7" s="3" t="s">
        <v>167</v>
      </c>
      <c r="AB7" s="33"/>
      <c r="AC7" s="104"/>
      <c r="AD7" s="115"/>
      <c r="AE7" s="33"/>
      <c r="AF7" s="48" t="s">
        <v>147</v>
      </c>
      <c r="AG7" s="33"/>
      <c r="AH7" s="36" t="s">
        <v>200</v>
      </c>
      <c r="AI7" s="5" t="s">
        <v>24</v>
      </c>
      <c r="AJ7" s="5" t="s">
        <v>25</v>
      </c>
      <c r="AK7" s="5"/>
    </row>
    <row r="8" spans="1:37" x14ac:dyDescent="0.4">
      <c r="A8" s="5">
        <v>1563141</v>
      </c>
      <c r="B8" s="6" t="s">
        <v>202</v>
      </c>
      <c r="C8" s="13" t="s">
        <v>55</v>
      </c>
      <c r="D8" s="90" t="s">
        <v>273</v>
      </c>
      <c r="E8" s="4"/>
      <c r="F8" s="3" t="s">
        <v>69</v>
      </c>
      <c r="G8" s="48" t="s">
        <v>84</v>
      </c>
      <c r="H8" s="3" t="s">
        <v>85</v>
      </c>
      <c r="I8" s="3" t="s">
        <v>172</v>
      </c>
      <c r="J8" s="3" t="s">
        <v>174</v>
      </c>
      <c r="K8" s="48" t="s">
        <v>147</v>
      </c>
      <c r="L8" s="3" t="s">
        <v>152</v>
      </c>
      <c r="M8" s="3" t="s">
        <v>159</v>
      </c>
      <c r="N8" s="3" t="s">
        <v>207</v>
      </c>
      <c r="O8" s="3"/>
      <c r="P8" s="48" t="s">
        <v>96</v>
      </c>
      <c r="Q8" s="3" t="s">
        <v>255</v>
      </c>
      <c r="R8" s="3" t="s">
        <v>159</v>
      </c>
      <c r="S8" s="3" t="s">
        <v>255</v>
      </c>
      <c r="T8" s="48" t="s">
        <v>96</v>
      </c>
      <c r="U8" s="97" t="s">
        <v>297</v>
      </c>
      <c r="V8" s="3" t="s">
        <v>151</v>
      </c>
      <c r="W8" s="3" t="s">
        <v>167</v>
      </c>
      <c r="X8" s="3" t="s">
        <v>166</v>
      </c>
      <c r="Y8" s="3" t="s">
        <v>161</v>
      </c>
      <c r="Z8" s="3" t="s">
        <v>250</v>
      </c>
      <c r="AA8" s="48" t="s">
        <v>96</v>
      </c>
      <c r="AB8" s="3"/>
      <c r="AC8" s="104"/>
      <c r="AD8" s="112"/>
      <c r="AE8" s="48" t="s">
        <v>147</v>
      </c>
      <c r="AF8" s="3"/>
      <c r="AG8" s="3"/>
      <c r="AH8" s="6" t="s">
        <v>202</v>
      </c>
      <c r="AI8" s="5" t="s">
        <v>20</v>
      </c>
      <c r="AJ8" s="5" t="s">
        <v>21</v>
      </c>
      <c r="AK8" s="5" t="s">
        <v>22</v>
      </c>
    </row>
    <row r="9" spans="1:37" x14ac:dyDescent="0.4">
      <c r="A9" s="5">
        <v>2283833</v>
      </c>
      <c r="B9" s="6" t="s">
        <v>203</v>
      </c>
      <c r="C9" s="13" t="s">
        <v>55</v>
      </c>
      <c r="D9" s="90"/>
      <c r="E9" s="4"/>
      <c r="F9" s="32" t="s">
        <v>70</v>
      </c>
      <c r="G9" s="32" t="s">
        <v>80</v>
      </c>
      <c r="H9" s="32" t="s">
        <v>82</v>
      </c>
      <c r="I9" s="32" t="s">
        <v>73</v>
      </c>
      <c r="J9" s="51" t="s">
        <v>147</v>
      </c>
      <c r="K9" s="32" t="s">
        <v>167</v>
      </c>
      <c r="L9" s="32" t="s">
        <v>72</v>
      </c>
      <c r="M9" s="32" t="s">
        <v>149</v>
      </c>
      <c r="N9" s="32" t="s">
        <v>167</v>
      </c>
      <c r="O9" s="53" t="s">
        <v>96</v>
      </c>
      <c r="P9" s="3" t="s">
        <v>255</v>
      </c>
      <c r="Q9" s="3" t="s">
        <v>151</v>
      </c>
      <c r="R9" s="3" t="s">
        <v>255</v>
      </c>
      <c r="S9" s="3" t="s">
        <v>152</v>
      </c>
      <c r="T9" s="3" t="s">
        <v>95</v>
      </c>
      <c r="U9" s="97"/>
      <c r="V9" s="48" t="s">
        <v>96</v>
      </c>
      <c r="W9" s="3" t="s">
        <v>66</v>
      </c>
      <c r="X9" s="3" t="s">
        <v>95</v>
      </c>
      <c r="Y9" s="3" t="s">
        <v>173</v>
      </c>
      <c r="Z9" s="3" t="s">
        <v>159</v>
      </c>
      <c r="AA9" s="3" t="s">
        <v>166</v>
      </c>
      <c r="AB9" s="48" t="s">
        <v>147</v>
      </c>
      <c r="AC9" s="104"/>
      <c r="AD9" s="112"/>
      <c r="AE9" s="3"/>
      <c r="AF9" s="3"/>
      <c r="AG9" s="48" t="s">
        <v>147</v>
      </c>
      <c r="AH9" s="6" t="s">
        <v>203</v>
      </c>
      <c r="AI9" s="5" t="s">
        <v>11</v>
      </c>
      <c r="AJ9" s="5" t="s">
        <v>181</v>
      </c>
      <c r="AK9" s="5" t="s">
        <v>182</v>
      </c>
    </row>
    <row r="10" spans="1:37" x14ac:dyDescent="0.4">
      <c r="A10" s="5">
        <v>3066287</v>
      </c>
      <c r="B10" s="6" t="s">
        <v>204</v>
      </c>
      <c r="C10" s="12" t="s">
        <v>56</v>
      </c>
      <c r="D10" s="90"/>
      <c r="E10" s="7"/>
      <c r="F10" s="3" t="s">
        <v>65</v>
      </c>
      <c r="G10" s="3" t="s">
        <v>78</v>
      </c>
      <c r="H10" s="3" t="s">
        <v>79</v>
      </c>
      <c r="I10" s="3" t="s">
        <v>121</v>
      </c>
      <c r="J10" s="3"/>
      <c r="K10" s="3"/>
      <c r="L10" s="3"/>
      <c r="M10" s="54" t="s">
        <v>147</v>
      </c>
      <c r="N10" s="3"/>
      <c r="O10" s="3" t="s">
        <v>72</v>
      </c>
      <c r="P10" s="3"/>
      <c r="Q10" s="3" t="s">
        <v>154</v>
      </c>
      <c r="R10" s="3"/>
      <c r="S10" s="3" t="s">
        <v>66</v>
      </c>
      <c r="T10" s="3"/>
      <c r="U10" s="97"/>
      <c r="V10" s="3"/>
      <c r="W10" s="48" t="s">
        <v>168</v>
      </c>
      <c r="X10" s="3"/>
      <c r="Y10" s="3"/>
      <c r="Z10" s="3" t="s">
        <v>72</v>
      </c>
      <c r="AA10" s="3"/>
      <c r="AB10" s="3"/>
      <c r="AC10" s="104"/>
      <c r="AD10" s="112"/>
      <c r="AE10" s="3"/>
      <c r="AF10" s="3"/>
      <c r="AG10" s="3"/>
      <c r="AH10" s="6" t="s">
        <v>204</v>
      </c>
      <c r="AI10" s="5"/>
      <c r="AJ10" s="5" t="s">
        <v>6</v>
      </c>
      <c r="AK10" s="5"/>
    </row>
    <row r="11" spans="1:37" x14ac:dyDescent="0.4">
      <c r="A11" s="37">
        <v>3066552</v>
      </c>
      <c r="B11" s="6" t="s">
        <v>206</v>
      </c>
      <c r="C11" s="13" t="s">
        <v>55</v>
      </c>
      <c r="D11" s="90" t="s">
        <v>274</v>
      </c>
      <c r="E11" s="7"/>
      <c r="F11" s="3" t="s">
        <v>72</v>
      </c>
      <c r="G11" s="3" t="s">
        <v>66</v>
      </c>
      <c r="H11" s="3" t="s">
        <v>95</v>
      </c>
      <c r="I11" s="38"/>
      <c r="J11" s="38"/>
      <c r="K11" s="3" t="s">
        <v>147</v>
      </c>
      <c r="L11" s="3" t="s">
        <v>149</v>
      </c>
      <c r="M11" s="3" t="s">
        <v>95</v>
      </c>
      <c r="N11" s="3" t="s">
        <v>258</v>
      </c>
      <c r="O11" s="3" t="s">
        <v>254</v>
      </c>
      <c r="P11" s="3" t="s">
        <v>248</v>
      </c>
      <c r="Q11" s="3" t="s">
        <v>152</v>
      </c>
      <c r="R11" s="48" t="s">
        <v>168</v>
      </c>
      <c r="S11" s="3" t="s">
        <v>173</v>
      </c>
      <c r="T11" s="3" t="s">
        <v>167</v>
      </c>
      <c r="U11" s="97" t="s">
        <v>294</v>
      </c>
      <c r="V11" s="3" t="s">
        <v>255</v>
      </c>
      <c r="W11" s="3" t="s">
        <v>161</v>
      </c>
      <c r="X11" s="3"/>
      <c r="Y11" s="3" t="s">
        <v>151</v>
      </c>
      <c r="Z11" s="3" t="s">
        <v>255</v>
      </c>
      <c r="AA11" s="48" t="s">
        <v>168</v>
      </c>
      <c r="AB11" s="3"/>
      <c r="AC11" s="104"/>
      <c r="AD11" s="112"/>
      <c r="AE11" s="3"/>
      <c r="AF11" s="48" t="s">
        <v>168</v>
      </c>
      <c r="AG11" s="3"/>
      <c r="AH11" s="6" t="s">
        <v>206</v>
      </c>
      <c r="AI11" s="5" t="s">
        <v>32</v>
      </c>
      <c r="AJ11" s="5" t="s">
        <v>33</v>
      </c>
      <c r="AK11" s="5"/>
    </row>
    <row r="12" spans="1:37" x14ac:dyDescent="0.4">
      <c r="A12" s="5">
        <v>3066572</v>
      </c>
      <c r="B12" s="6" t="s">
        <v>208</v>
      </c>
      <c r="C12" s="13" t="s">
        <v>55</v>
      </c>
      <c r="D12" s="90" t="s">
        <v>275</v>
      </c>
      <c r="E12" s="4"/>
      <c r="F12" s="3" t="s">
        <v>73</v>
      </c>
      <c r="G12" s="3"/>
      <c r="H12" s="48" t="s">
        <v>81</v>
      </c>
      <c r="I12" s="3" t="s">
        <v>74</v>
      </c>
      <c r="J12" s="3" t="s">
        <v>72</v>
      </c>
      <c r="K12" s="3" t="s">
        <v>174</v>
      </c>
      <c r="L12" s="3" t="s">
        <v>95</v>
      </c>
      <c r="M12" s="48" t="s">
        <v>147</v>
      </c>
      <c r="N12" s="3" t="s">
        <v>151</v>
      </c>
      <c r="O12" s="3" t="s">
        <v>173</v>
      </c>
      <c r="P12" s="3" t="s">
        <v>152</v>
      </c>
      <c r="Q12" s="48" t="s">
        <v>168</v>
      </c>
      <c r="R12" s="3" t="s">
        <v>173</v>
      </c>
      <c r="S12" s="3" t="s">
        <v>167</v>
      </c>
      <c r="T12" s="3" t="s">
        <v>248</v>
      </c>
      <c r="U12" s="97" t="s">
        <v>295</v>
      </c>
      <c r="V12" s="48" t="s">
        <v>168</v>
      </c>
      <c r="W12" s="3" t="s">
        <v>255</v>
      </c>
      <c r="X12" s="3" t="s">
        <v>151</v>
      </c>
      <c r="Y12" s="3" t="s">
        <v>66</v>
      </c>
      <c r="Z12" s="48" t="s">
        <v>168</v>
      </c>
      <c r="AA12" s="3" t="s">
        <v>159</v>
      </c>
      <c r="AB12" s="3"/>
      <c r="AC12" s="104"/>
      <c r="AD12" s="113" t="s">
        <v>168</v>
      </c>
      <c r="AE12" s="3"/>
      <c r="AF12" s="3"/>
      <c r="AG12" s="3"/>
      <c r="AH12" s="6" t="s">
        <v>208</v>
      </c>
      <c r="AI12" t="s">
        <v>49</v>
      </c>
      <c r="AJ12" s="5" t="s">
        <v>50</v>
      </c>
      <c r="AK12" s="5"/>
    </row>
    <row r="13" spans="1:37" x14ac:dyDescent="0.4">
      <c r="A13" s="5">
        <v>4263490</v>
      </c>
      <c r="B13" s="6" t="s">
        <v>209</v>
      </c>
      <c r="C13" s="13" t="s">
        <v>55</v>
      </c>
      <c r="D13" s="90" t="s">
        <v>276</v>
      </c>
      <c r="E13" s="4"/>
      <c r="F13" s="3" t="s">
        <v>74</v>
      </c>
      <c r="G13" s="48" t="s">
        <v>77</v>
      </c>
      <c r="H13" s="3" t="s">
        <v>70</v>
      </c>
      <c r="I13" s="38"/>
      <c r="J13" s="3" t="s">
        <v>155</v>
      </c>
      <c r="K13" s="3" t="s">
        <v>151</v>
      </c>
      <c r="L13" s="48" t="s">
        <v>147</v>
      </c>
      <c r="M13" s="3" t="s">
        <v>149</v>
      </c>
      <c r="N13" s="3" t="s">
        <v>72</v>
      </c>
      <c r="O13" s="3" t="s">
        <v>192</v>
      </c>
      <c r="P13" s="48" t="s">
        <v>168</v>
      </c>
      <c r="Q13" s="3" t="s">
        <v>173</v>
      </c>
      <c r="R13" s="3" t="s">
        <v>151</v>
      </c>
      <c r="S13" s="41"/>
      <c r="T13" s="3"/>
      <c r="U13" s="98"/>
      <c r="V13" s="4" t="s">
        <v>287</v>
      </c>
      <c r="W13" s="3" t="s">
        <v>152</v>
      </c>
      <c r="X13" s="3" t="s">
        <v>255</v>
      </c>
      <c r="Y13" s="48" t="s">
        <v>168</v>
      </c>
      <c r="Z13" s="3" t="s">
        <v>167</v>
      </c>
      <c r="AA13" s="3" t="s">
        <v>255</v>
      </c>
      <c r="AB13" s="3"/>
      <c r="AC13" s="104"/>
      <c r="AD13" s="112"/>
      <c r="AE13" s="48" t="s">
        <v>168</v>
      </c>
      <c r="AF13" s="3"/>
      <c r="AG13" s="3"/>
      <c r="AH13" s="6" t="s">
        <v>209</v>
      </c>
      <c r="AI13" t="s">
        <v>3</v>
      </c>
      <c r="AJ13" s="5"/>
      <c r="AK13" s="5" t="s">
        <v>4</v>
      </c>
    </row>
    <row r="14" spans="1:37" x14ac:dyDescent="0.4">
      <c r="A14" s="81">
        <v>4737495</v>
      </c>
      <c r="B14" s="80" t="s">
        <v>210</v>
      </c>
      <c r="C14" s="82" t="s">
        <v>56</v>
      </c>
      <c r="D14" s="82"/>
      <c r="E14" s="33"/>
      <c r="F14" s="33" t="s">
        <v>80</v>
      </c>
      <c r="G14" s="33" t="s">
        <v>71</v>
      </c>
      <c r="H14" s="33"/>
      <c r="I14" s="33" t="s">
        <v>78</v>
      </c>
      <c r="J14" s="33"/>
      <c r="K14" s="33" t="s">
        <v>72</v>
      </c>
      <c r="L14" s="33" t="s">
        <v>66</v>
      </c>
      <c r="M14" s="33"/>
      <c r="N14" s="33"/>
      <c r="O14" s="48" t="s">
        <v>168</v>
      </c>
      <c r="P14" s="3" t="s">
        <v>159</v>
      </c>
      <c r="Q14" s="3" t="s">
        <v>155</v>
      </c>
      <c r="R14" s="3"/>
      <c r="S14" s="7" t="s">
        <v>282</v>
      </c>
      <c r="T14" s="48" t="s">
        <v>168</v>
      </c>
      <c r="U14" s="97"/>
      <c r="V14" s="3" t="s">
        <v>66</v>
      </c>
      <c r="W14" s="3"/>
      <c r="X14" s="3"/>
      <c r="Y14" s="3"/>
      <c r="Z14" s="3"/>
      <c r="AA14" s="3" t="s">
        <v>72</v>
      </c>
      <c r="AB14" s="33"/>
      <c r="AC14" s="106"/>
      <c r="AD14" s="115"/>
      <c r="AE14" s="33"/>
      <c r="AF14" s="33"/>
      <c r="AG14" s="33"/>
      <c r="AH14" s="80" t="s">
        <v>210</v>
      </c>
      <c r="AI14" s="5"/>
      <c r="AJ14" s="5" t="s">
        <v>176</v>
      </c>
      <c r="AK14" s="5" t="s">
        <v>177</v>
      </c>
    </row>
    <row r="15" spans="1:37" x14ac:dyDescent="0.4">
      <c r="A15" s="37">
        <v>5254528</v>
      </c>
      <c r="B15" s="36" t="s">
        <v>211</v>
      </c>
      <c r="C15" s="35" t="s">
        <v>55</v>
      </c>
      <c r="D15" s="82" t="s">
        <v>280</v>
      </c>
      <c r="E15" s="34"/>
      <c r="F15" s="51" t="s">
        <v>67</v>
      </c>
      <c r="G15" s="33"/>
      <c r="H15" s="33" t="s">
        <v>80</v>
      </c>
      <c r="I15" s="42"/>
      <c r="J15" s="33" t="s">
        <v>152</v>
      </c>
      <c r="K15" s="42"/>
      <c r="L15" s="33" t="s">
        <v>149</v>
      </c>
      <c r="M15" s="33" t="s">
        <v>212</v>
      </c>
      <c r="N15" s="51" t="s">
        <v>147</v>
      </c>
      <c r="O15" s="42"/>
      <c r="P15" s="3" t="s">
        <v>173</v>
      </c>
      <c r="Q15" s="3" t="s">
        <v>95</v>
      </c>
      <c r="R15" s="3" t="s">
        <v>152</v>
      </c>
      <c r="S15" s="48" t="s">
        <v>168</v>
      </c>
      <c r="T15" s="3" t="s">
        <v>151</v>
      </c>
      <c r="U15" s="97" t="s">
        <v>295</v>
      </c>
      <c r="V15" s="3" t="s">
        <v>167</v>
      </c>
      <c r="W15" s="3" t="s">
        <v>248</v>
      </c>
      <c r="X15" s="48" t="s">
        <v>168</v>
      </c>
      <c r="Y15" s="3" t="s">
        <v>159</v>
      </c>
      <c r="Z15" s="3" t="s">
        <v>173</v>
      </c>
      <c r="AA15" s="3"/>
      <c r="AB15" s="48" t="s">
        <v>147</v>
      </c>
      <c r="AC15" s="106"/>
      <c r="AD15" s="115"/>
      <c r="AE15" s="33"/>
      <c r="AF15" s="34"/>
      <c r="AG15" s="48" t="s">
        <v>168</v>
      </c>
      <c r="AH15" s="36" t="s">
        <v>211</v>
      </c>
      <c r="AI15" s="5" t="s">
        <v>63</v>
      </c>
      <c r="AJ15" s="5"/>
      <c r="AK15" s="5" t="s">
        <v>64</v>
      </c>
    </row>
    <row r="16" spans="1:37" x14ac:dyDescent="0.4">
      <c r="A16" s="37">
        <v>5322511</v>
      </c>
      <c r="B16" s="36" t="s">
        <v>264</v>
      </c>
      <c r="C16" s="82" t="s">
        <v>56</v>
      </c>
      <c r="D16" s="82"/>
      <c r="E16" s="34"/>
      <c r="F16" s="51"/>
      <c r="G16" s="33"/>
      <c r="H16" s="33"/>
      <c r="I16" s="42"/>
      <c r="J16" s="42"/>
      <c r="K16" s="42"/>
      <c r="L16" s="42"/>
      <c r="M16" s="42"/>
      <c r="N16" s="42"/>
      <c r="O16" s="42"/>
      <c r="P16" s="38"/>
      <c r="Q16" s="3" t="s">
        <v>279</v>
      </c>
      <c r="R16" s="4" t="s">
        <v>270</v>
      </c>
      <c r="S16" s="4" t="s">
        <v>250</v>
      </c>
      <c r="T16" s="3"/>
      <c r="U16" s="97"/>
      <c r="V16" s="94"/>
      <c r="W16" s="94"/>
      <c r="X16" s="99" t="s">
        <v>248</v>
      </c>
      <c r="Y16" s="99" t="s">
        <v>167</v>
      </c>
      <c r="Z16" s="99" t="s">
        <v>161</v>
      </c>
      <c r="AA16" s="99" t="s">
        <v>169</v>
      </c>
      <c r="AB16" s="95"/>
      <c r="AC16" s="107"/>
      <c r="AD16" s="116"/>
      <c r="AE16" s="95"/>
      <c r="AF16" s="94" t="s">
        <v>168</v>
      </c>
      <c r="AG16" s="96"/>
      <c r="AH16" s="36" t="s">
        <v>264</v>
      </c>
      <c r="AI16" s="43" t="s">
        <v>266</v>
      </c>
      <c r="AJ16" s="5"/>
      <c r="AK16" s="5" t="s">
        <v>92</v>
      </c>
    </row>
    <row r="17" spans="1:37" x14ac:dyDescent="0.4">
      <c r="A17" s="5">
        <v>5335238</v>
      </c>
      <c r="B17" s="6" t="s">
        <v>213</v>
      </c>
      <c r="C17" s="13" t="s">
        <v>55</v>
      </c>
      <c r="D17" s="90"/>
      <c r="E17" s="4"/>
      <c r="F17" s="56" t="s">
        <v>75</v>
      </c>
      <c r="G17" s="3" t="s">
        <v>83</v>
      </c>
      <c r="H17" s="3" t="s">
        <v>75</v>
      </c>
      <c r="I17" s="48" t="s">
        <v>77</v>
      </c>
      <c r="J17" s="3" t="s">
        <v>95</v>
      </c>
      <c r="K17" s="3" t="s">
        <v>192</v>
      </c>
      <c r="L17" s="38"/>
      <c r="M17" s="38"/>
      <c r="N17" s="38"/>
      <c r="O17" s="38"/>
      <c r="P17" s="38"/>
      <c r="Q17" s="38"/>
      <c r="R17" s="38"/>
      <c r="S17" s="4" t="s">
        <v>281</v>
      </c>
      <c r="T17" s="3" t="s">
        <v>173</v>
      </c>
      <c r="U17" s="97" t="s">
        <v>296</v>
      </c>
      <c r="V17" s="3" t="s">
        <v>161</v>
      </c>
      <c r="W17" s="48" t="s">
        <v>169</v>
      </c>
      <c r="X17" s="3" t="s">
        <v>173</v>
      </c>
      <c r="Y17" s="99" t="s">
        <v>95</v>
      </c>
      <c r="Z17" s="3" t="s">
        <v>66</v>
      </c>
      <c r="AA17" s="99" t="s">
        <v>173</v>
      </c>
      <c r="AB17" s="94"/>
      <c r="AC17" s="118" t="s">
        <v>290</v>
      </c>
      <c r="AD17" s="114"/>
      <c r="AE17" s="3"/>
      <c r="AF17" s="3"/>
      <c r="AG17" s="3"/>
      <c r="AH17" s="6" t="s">
        <v>213</v>
      </c>
      <c r="AI17" s="5" t="s">
        <v>27</v>
      </c>
      <c r="AJ17" s="5"/>
      <c r="AK17" s="5" t="s">
        <v>28</v>
      </c>
    </row>
    <row r="18" spans="1:37" x14ac:dyDescent="0.4">
      <c r="A18" s="5">
        <v>5763215</v>
      </c>
      <c r="B18" s="6" t="s">
        <v>214</v>
      </c>
      <c r="C18" s="13" t="s">
        <v>55</v>
      </c>
      <c r="D18" s="90" t="s">
        <v>277</v>
      </c>
      <c r="E18" s="7"/>
      <c r="F18" s="3" t="s">
        <v>83</v>
      </c>
      <c r="G18" s="3" t="s">
        <v>82</v>
      </c>
      <c r="H18" s="40" t="s">
        <v>173</v>
      </c>
      <c r="I18" s="48" t="s">
        <v>96</v>
      </c>
      <c r="J18" s="3" t="s">
        <v>192</v>
      </c>
      <c r="K18" s="3" t="s">
        <v>149</v>
      </c>
      <c r="L18" s="3" t="s">
        <v>167</v>
      </c>
      <c r="M18" s="38"/>
      <c r="N18" s="38"/>
      <c r="O18" s="3" t="s">
        <v>151</v>
      </c>
      <c r="P18" s="3" t="s">
        <v>167</v>
      </c>
      <c r="Q18" s="48" t="s">
        <v>169</v>
      </c>
      <c r="R18" s="3" t="s">
        <v>250</v>
      </c>
      <c r="S18" s="3" t="s">
        <v>159</v>
      </c>
      <c r="T18" s="3" t="s">
        <v>152</v>
      </c>
      <c r="U18" s="97" t="s">
        <v>295</v>
      </c>
      <c r="V18" s="48" t="s">
        <v>169</v>
      </c>
      <c r="W18" s="3" t="s">
        <v>173</v>
      </c>
      <c r="X18" s="94"/>
      <c r="Y18" s="94"/>
      <c r="Z18" s="94"/>
      <c r="AA18" s="94"/>
      <c r="AB18" s="94"/>
      <c r="AC18" s="105"/>
      <c r="AD18" s="114"/>
      <c r="AE18" s="94"/>
      <c r="AF18" s="94"/>
      <c r="AG18" s="94"/>
      <c r="AH18" s="6" t="s">
        <v>214</v>
      </c>
      <c r="AI18" s="5" t="s">
        <v>53</v>
      </c>
      <c r="AJ18" s="5" t="s">
        <v>16</v>
      </c>
      <c r="AK18" s="5" t="s">
        <v>17</v>
      </c>
    </row>
    <row r="19" spans="1:37" x14ac:dyDescent="0.4">
      <c r="A19" s="5">
        <v>6025621</v>
      </c>
      <c r="B19" s="6" t="s">
        <v>215</v>
      </c>
      <c r="C19" s="12" t="s">
        <v>56</v>
      </c>
      <c r="D19" s="90"/>
      <c r="E19" s="7"/>
      <c r="F19" s="3" t="s">
        <v>82</v>
      </c>
      <c r="G19" s="3" t="s">
        <v>74</v>
      </c>
      <c r="H19" s="57" t="s">
        <v>169</v>
      </c>
      <c r="I19" s="48" t="s">
        <v>168</v>
      </c>
      <c r="J19" s="3"/>
      <c r="K19" s="3" t="s">
        <v>95</v>
      </c>
      <c r="L19" s="48" t="s">
        <v>147</v>
      </c>
      <c r="M19" s="3" t="s">
        <v>152</v>
      </c>
      <c r="N19" s="3" t="s">
        <v>173</v>
      </c>
      <c r="O19" s="3" t="s">
        <v>152</v>
      </c>
      <c r="P19" s="48" t="s">
        <v>169</v>
      </c>
      <c r="Q19" s="3" t="s">
        <v>161</v>
      </c>
      <c r="R19" s="3" t="s">
        <v>167</v>
      </c>
      <c r="S19" s="3" t="s">
        <v>151</v>
      </c>
      <c r="T19" s="48" t="s">
        <v>169</v>
      </c>
      <c r="U19" s="97" t="s">
        <v>295</v>
      </c>
      <c r="V19" s="3" t="s">
        <v>173</v>
      </c>
      <c r="W19" s="3" t="s">
        <v>159</v>
      </c>
      <c r="X19" s="3" t="s">
        <v>66</v>
      </c>
      <c r="Y19" s="3"/>
      <c r="Z19" s="48" t="s">
        <v>169</v>
      </c>
      <c r="AA19" s="3" t="s">
        <v>95</v>
      </c>
      <c r="AB19" s="3"/>
      <c r="AC19" s="104"/>
      <c r="AD19" s="113" t="s">
        <v>168</v>
      </c>
      <c r="AE19" s="3"/>
      <c r="AF19" s="3"/>
      <c r="AG19" s="3"/>
      <c r="AH19" s="6" t="s">
        <v>215</v>
      </c>
      <c r="AI19" s="5" t="s">
        <v>47</v>
      </c>
      <c r="AJ19" s="5"/>
      <c r="AK19" s="5"/>
    </row>
    <row r="20" spans="1:37" x14ac:dyDescent="0.4">
      <c r="A20" s="5">
        <v>6025856</v>
      </c>
      <c r="B20" s="6" t="s">
        <v>216</v>
      </c>
      <c r="C20" s="12" t="s">
        <v>56</v>
      </c>
      <c r="D20" s="90"/>
      <c r="E20" s="7"/>
      <c r="F20" s="3" t="s">
        <v>78</v>
      </c>
      <c r="G20" s="3" t="s">
        <v>85</v>
      </c>
      <c r="H20" s="3" t="s">
        <v>71</v>
      </c>
      <c r="I20" s="3" t="s">
        <v>68</v>
      </c>
      <c r="J20" s="3" t="s">
        <v>167</v>
      </c>
      <c r="K20" s="48" t="s">
        <v>147</v>
      </c>
      <c r="L20" s="3" t="s">
        <v>159</v>
      </c>
      <c r="M20" s="3" t="s">
        <v>167</v>
      </c>
      <c r="N20" s="3" t="s">
        <v>152</v>
      </c>
      <c r="O20" s="48" t="s">
        <v>169</v>
      </c>
      <c r="P20" s="3" t="s">
        <v>95</v>
      </c>
      <c r="Q20" s="3" t="s">
        <v>249</v>
      </c>
      <c r="R20" s="3" t="s">
        <v>161</v>
      </c>
      <c r="S20" s="48" t="s">
        <v>169</v>
      </c>
      <c r="T20" s="3" t="s">
        <v>161</v>
      </c>
      <c r="U20" s="97" t="s">
        <v>295</v>
      </c>
      <c r="V20" s="94"/>
      <c r="W20" s="3"/>
      <c r="X20" s="3" t="s">
        <v>159</v>
      </c>
      <c r="Y20" s="48" t="s">
        <v>169</v>
      </c>
      <c r="Z20" s="3" t="s">
        <v>95</v>
      </c>
      <c r="AA20" s="3" t="s">
        <v>152</v>
      </c>
      <c r="AB20" s="3"/>
      <c r="AC20" s="104"/>
      <c r="AD20" s="112"/>
      <c r="AE20" s="48" t="s">
        <v>168</v>
      </c>
      <c r="AF20" s="3"/>
      <c r="AG20" s="3"/>
      <c r="AH20" s="6" t="s">
        <v>216</v>
      </c>
      <c r="AI20" s="5" t="s">
        <v>40</v>
      </c>
      <c r="AJ20" s="5" t="s">
        <v>41</v>
      </c>
      <c r="AK20" s="5" t="s">
        <v>42</v>
      </c>
    </row>
    <row r="21" spans="1:37" x14ac:dyDescent="0.4">
      <c r="A21" s="5">
        <v>7075890</v>
      </c>
      <c r="B21" s="6" t="s">
        <v>217</v>
      </c>
      <c r="C21" s="13" t="s">
        <v>55</v>
      </c>
      <c r="D21" s="90"/>
      <c r="E21" s="7"/>
      <c r="F21" s="3"/>
      <c r="G21" s="3"/>
      <c r="H21" s="40"/>
      <c r="I21" s="3"/>
      <c r="J21" s="3"/>
      <c r="K21" s="3" t="s">
        <v>66</v>
      </c>
      <c r="L21" s="3"/>
      <c r="M21" s="3" t="s">
        <v>161</v>
      </c>
      <c r="N21" s="51" t="s">
        <v>147</v>
      </c>
      <c r="O21" s="3" t="s">
        <v>66</v>
      </c>
      <c r="P21" s="3" t="s">
        <v>161</v>
      </c>
      <c r="Q21" s="3" t="s">
        <v>72</v>
      </c>
      <c r="R21" s="48" t="s">
        <v>169</v>
      </c>
      <c r="S21" s="3" t="s">
        <v>72</v>
      </c>
      <c r="T21" s="3" t="s">
        <v>159</v>
      </c>
      <c r="U21" s="97"/>
      <c r="V21" s="3" t="s">
        <v>72</v>
      </c>
      <c r="W21" s="3" t="s">
        <v>95</v>
      </c>
      <c r="X21" s="48" t="s">
        <v>169</v>
      </c>
      <c r="Y21" s="3" t="s">
        <v>248</v>
      </c>
      <c r="Z21" s="3"/>
      <c r="AA21" s="3" t="s">
        <v>161</v>
      </c>
      <c r="AB21" s="3"/>
      <c r="AC21" s="108" t="s">
        <v>168</v>
      </c>
      <c r="AD21" s="112"/>
      <c r="AE21" s="3"/>
      <c r="AF21" s="3"/>
      <c r="AG21" s="3"/>
      <c r="AH21" s="6" t="s">
        <v>217</v>
      </c>
      <c r="AI21" s="43" t="s">
        <v>245</v>
      </c>
      <c r="AJ21" s="5" t="s">
        <v>246</v>
      </c>
      <c r="AK21" s="5" t="s">
        <v>247</v>
      </c>
    </row>
    <row r="22" spans="1:37" ht="12" customHeight="1" x14ac:dyDescent="0.4">
      <c r="A22" s="58" t="s">
        <v>136</v>
      </c>
      <c r="B22" s="59"/>
      <c r="C22" s="60"/>
      <c r="D22" s="60"/>
      <c r="E22" s="61" t="s">
        <v>218</v>
      </c>
      <c r="F22" s="62"/>
      <c r="G22" s="62"/>
      <c r="H22" s="63"/>
      <c r="I22" s="63" t="s">
        <v>218</v>
      </c>
      <c r="J22" s="64">
        <f t="shared" ref="J22:AA22" si="0">COUNTIF(J4:J21,"*TE*")</f>
        <v>1</v>
      </c>
      <c r="K22" s="64">
        <f t="shared" si="0"/>
        <v>1</v>
      </c>
      <c r="L22" s="64">
        <f t="shared" si="0"/>
        <v>1</v>
      </c>
      <c r="M22" s="64">
        <f t="shared" si="0"/>
        <v>1</v>
      </c>
      <c r="N22" s="64">
        <f t="shared" si="0"/>
        <v>1</v>
      </c>
      <c r="O22" s="64">
        <f t="shared" si="0"/>
        <v>1</v>
      </c>
      <c r="P22" s="64">
        <f t="shared" si="0"/>
        <v>1</v>
      </c>
      <c r="Q22" s="64">
        <f t="shared" si="0"/>
        <v>1</v>
      </c>
      <c r="R22" s="64">
        <f t="shared" si="0"/>
        <v>1</v>
      </c>
      <c r="S22" s="64">
        <f t="shared" si="0"/>
        <v>1</v>
      </c>
      <c r="T22" s="64">
        <f t="shared" si="0"/>
        <v>1</v>
      </c>
      <c r="U22" s="64">
        <f t="shared" si="0"/>
        <v>1</v>
      </c>
      <c r="V22" s="64">
        <f t="shared" si="0"/>
        <v>1</v>
      </c>
      <c r="W22" s="64">
        <f t="shared" si="0"/>
        <v>1</v>
      </c>
      <c r="X22" s="64">
        <f t="shared" si="0"/>
        <v>1</v>
      </c>
      <c r="Y22" s="64">
        <f t="shared" si="0"/>
        <v>1</v>
      </c>
      <c r="Z22" s="64">
        <f t="shared" si="0"/>
        <v>1</v>
      </c>
      <c r="AA22" s="64">
        <f t="shared" si="0"/>
        <v>1</v>
      </c>
      <c r="AB22" s="64">
        <f t="shared" ref="AB22:AG22" si="1">COUNTIF(AB4:AB21,"*TE*")</f>
        <v>0</v>
      </c>
      <c r="AC22" s="64">
        <f t="shared" si="1"/>
        <v>0</v>
      </c>
      <c r="AD22" s="64">
        <f t="shared" si="1"/>
        <v>0</v>
      </c>
      <c r="AE22" s="64">
        <f t="shared" si="1"/>
        <v>0</v>
      </c>
      <c r="AF22" s="64">
        <f t="shared" si="1"/>
        <v>0</v>
      </c>
      <c r="AG22" s="64">
        <f t="shared" si="1"/>
        <v>0</v>
      </c>
      <c r="AH22" s="65" t="s">
        <v>219</v>
      </c>
    </row>
    <row r="23" spans="1:37" ht="12" customHeight="1" x14ac:dyDescent="0.4">
      <c r="A23" s="66" t="s">
        <v>137</v>
      </c>
      <c r="B23" s="67"/>
      <c r="C23" s="68"/>
      <c r="D23" s="68"/>
      <c r="E23" s="69" t="s">
        <v>220</v>
      </c>
      <c r="F23" s="21"/>
      <c r="G23" s="21"/>
      <c r="I23" s="1" t="s">
        <v>220</v>
      </c>
      <c r="J23" s="70">
        <f t="shared" ref="J23:AA23" si="2">COUNTIF(J4:J21,"*WE*")</f>
        <v>1</v>
      </c>
      <c r="K23" s="70">
        <f t="shared" si="2"/>
        <v>1</v>
      </c>
      <c r="L23" s="70">
        <f t="shared" si="2"/>
        <v>1</v>
      </c>
      <c r="M23" s="70">
        <f t="shared" si="2"/>
        <v>1</v>
      </c>
      <c r="N23" s="70">
        <f t="shared" si="2"/>
        <v>1</v>
      </c>
      <c r="O23" s="70">
        <f t="shared" si="2"/>
        <v>1</v>
      </c>
      <c r="P23" s="70">
        <f t="shared" si="2"/>
        <v>1</v>
      </c>
      <c r="Q23" s="70">
        <f t="shared" si="2"/>
        <v>1</v>
      </c>
      <c r="R23" s="70">
        <f t="shared" si="2"/>
        <v>1</v>
      </c>
      <c r="S23" s="70">
        <f t="shared" si="2"/>
        <v>1</v>
      </c>
      <c r="T23" s="70">
        <f t="shared" si="2"/>
        <v>1</v>
      </c>
      <c r="U23" s="70">
        <f t="shared" si="2"/>
        <v>1</v>
      </c>
      <c r="V23" s="70">
        <f t="shared" si="2"/>
        <v>1</v>
      </c>
      <c r="W23" s="70">
        <f t="shared" si="2"/>
        <v>1</v>
      </c>
      <c r="X23" s="70">
        <f t="shared" si="2"/>
        <v>1</v>
      </c>
      <c r="Y23" s="70">
        <f t="shared" si="2"/>
        <v>1</v>
      </c>
      <c r="Z23" s="70">
        <f t="shared" si="2"/>
        <v>1</v>
      </c>
      <c r="AA23" s="70">
        <f t="shared" si="2"/>
        <v>1</v>
      </c>
      <c r="AB23" s="70">
        <f t="shared" ref="AB23:AG23" si="3">COUNTIF(AB4:AB21,"*WE*")</f>
        <v>0</v>
      </c>
      <c r="AC23" s="70">
        <f t="shared" si="3"/>
        <v>0</v>
      </c>
      <c r="AD23" s="70">
        <f t="shared" si="3"/>
        <v>0</v>
      </c>
      <c r="AE23" s="70">
        <f t="shared" si="3"/>
        <v>0</v>
      </c>
      <c r="AF23" s="70">
        <f t="shared" si="3"/>
        <v>0</v>
      </c>
      <c r="AG23" s="70">
        <f t="shared" si="3"/>
        <v>0</v>
      </c>
      <c r="AH23" s="3" t="s">
        <v>221</v>
      </c>
    </row>
    <row r="24" spans="1:37" ht="12" customHeight="1" x14ac:dyDescent="0.4">
      <c r="A24" s="58" t="s">
        <v>135</v>
      </c>
      <c r="B24" s="59"/>
      <c r="C24" s="71"/>
      <c r="D24" s="71"/>
      <c r="E24" s="61" t="s">
        <v>222</v>
      </c>
      <c r="F24" s="62"/>
      <c r="G24" s="62"/>
      <c r="H24" s="63"/>
      <c r="I24" s="63" t="s">
        <v>222</v>
      </c>
      <c r="J24" s="64">
        <f>COUNTIF(J4:J21,"*TD*")</f>
        <v>1</v>
      </c>
      <c r="K24" s="64">
        <f t="shared" ref="K24:AA24" si="4">COUNTIF(K4:K21,"*TD*")</f>
        <v>1</v>
      </c>
      <c r="L24" s="64">
        <f t="shared" si="4"/>
        <v>1</v>
      </c>
      <c r="M24" s="64">
        <f t="shared" si="4"/>
        <v>1</v>
      </c>
      <c r="N24" s="64">
        <f t="shared" si="4"/>
        <v>1</v>
      </c>
      <c r="O24" s="64">
        <f t="shared" si="4"/>
        <v>1</v>
      </c>
      <c r="P24" s="64">
        <f t="shared" si="4"/>
        <v>1</v>
      </c>
      <c r="Q24" s="64">
        <f t="shared" si="4"/>
        <v>1</v>
      </c>
      <c r="R24" s="64">
        <f t="shared" si="4"/>
        <v>1</v>
      </c>
      <c r="S24" s="64">
        <f t="shared" si="4"/>
        <v>1</v>
      </c>
      <c r="T24" s="64">
        <f t="shared" si="4"/>
        <v>1</v>
      </c>
      <c r="U24" s="64">
        <f t="shared" si="4"/>
        <v>0</v>
      </c>
      <c r="V24" s="64">
        <f t="shared" si="4"/>
        <v>1</v>
      </c>
      <c r="W24" s="64">
        <f t="shared" si="4"/>
        <v>1</v>
      </c>
      <c r="X24" s="64">
        <f t="shared" si="4"/>
        <v>1</v>
      </c>
      <c r="Y24" s="64">
        <f t="shared" si="4"/>
        <v>1</v>
      </c>
      <c r="Z24" s="64">
        <f>COUNTIF(Z4:Z21,"*TD*")</f>
        <v>1</v>
      </c>
      <c r="AA24" s="64">
        <f t="shared" si="4"/>
        <v>1</v>
      </c>
      <c r="AB24" s="64">
        <f t="shared" ref="AB24:AG24" si="5">COUNTIF(AB4:AB21,"*TD*")</f>
        <v>0</v>
      </c>
      <c r="AC24" s="64">
        <f t="shared" si="5"/>
        <v>0</v>
      </c>
      <c r="AD24" s="64">
        <f t="shared" si="5"/>
        <v>0</v>
      </c>
      <c r="AE24" s="64">
        <f t="shared" si="5"/>
        <v>0</v>
      </c>
      <c r="AF24" s="64">
        <f t="shared" si="5"/>
        <v>0</v>
      </c>
      <c r="AG24" s="64">
        <f t="shared" si="5"/>
        <v>0</v>
      </c>
      <c r="AH24" s="65" t="s">
        <v>223</v>
      </c>
    </row>
    <row r="25" spans="1:37" ht="12" customHeight="1" x14ac:dyDescent="0.4">
      <c r="A25" s="66" t="s">
        <v>156</v>
      </c>
      <c r="B25" s="67"/>
      <c r="C25" s="68"/>
      <c r="D25" s="68"/>
      <c r="E25" s="69" t="s">
        <v>224</v>
      </c>
      <c r="F25" s="21"/>
      <c r="G25" s="21"/>
      <c r="I25" s="1" t="s">
        <v>224</v>
      </c>
      <c r="J25" s="70">
        <f t="shared" ref="J25:AA25" si="6">COUNTIF(J4:J21,"*JM*")</f>
        <v>1</v>
      </c>
      <c r="K25" s="70">
        <f t="shared" si="6"/>
        <v>1</v>
      </c>
      <c r="L25" s="70">
        <f t="shared" si="6"/>
        <v>1</v>
      </c>
      <c r="M25" s="70">
        <f t="shared" si="6"/>
        <v>1</v>
      </c>
      <c r="N25" s="86">
        <f t="shared" si="6"/>
        <v>1</v>
      </c>
      <c r="O25" s="70">
        <f t="shared" si="6"/>
        <v>1</v>
      </c>
      <c r="P25" s="70">
        <f t="shared" si="6"/>
        <v>1</v>
      </c>
      <c r="Q25" s="70">
        <f t="shared" si="6"/>
        <v>1</v>
      </c>
      <c r="R25" s="70">
        <f t="shared" si="6"/>
        <v>1</v>
      </c>
      <c r="S25" s="70">
        <f t="shared" si="6"/>
        <v>1</v>
      </c>
      <c r="T25" s="70">
        <f t="shared" si="6"/>
        <v>1</v>
      </c>
      <c r="U25" s="70">
        <f t="shared" si="6"/>
        <v>0</v>
      </c>
      <c r="V25" s="70">
        <f t="shared" si="6"/>
        <v>1</v>
      </c>
      <c r="W25" s="70">
        <f t="shared" si="6"/>
        <v>1</v>
      </c>
      <c r="X25" s="70">
        <f t="shared" si="6"/>
        <v>1</v>
      </c>
      <c r="Y25" s="70">
        <f t="shared" si="6"/>
        <v>1</v>
      </c>
      <c r="Z25" s="70">
        <f t="shared" si="6"/>
        <v>1</v>
      </c>
      <c r="AA25" s="70">
        <f t="shared" si="6"/>
        <v>1</v>
      </c>
      <c r="AB25" s="70">
        <f t="shared" ref="AB25:AG25" si="7">COUNTIF(AB4:AB21,"*JM*")</f>
        <v>0</v>
      </c>
      <c r="AC25" s="70">
        <f t="shared" si="7"/>
        <v>0</v>
      </c>
      <c r="AD25" s="70">
        <f t="shared" si="7"/>
        <v>0</v>
      </c>
      <c r="AE25" s="70">
        <f t="shared" si="7"/>
        <v>0</v>
      </c>
      <c r="AF25" s="70">
        <f t="shared" si="7"/>
        <v>0</v>
      </c>
      <c r="AG25" s="70">
        <f t="shared" si="7"/>
        <v>0</v>
      </c>
      <c r="AH25" s="3" t="s">
        <v>225</v>
      </c>
    </row>
    <row r="26" spans="1:37" ht="12" customHeight="1" x14ac:dyDescent="0.4">
      <c r="A26" s="58" t="s">
        <v>138</v>
      </c>
      <c r="B26" s="59"/>
      <c r="C26" s="60"/>
      <c r="D26" s="60"/>
      <c r="E26" s="61" t="s">
        <v>226</v>
      </c>
      <c r="F26" s="62"/>
      <c r="G26" s="62"/>
      <c r="H26" s="63"/>
      <c r="I26" s="63" t="s">
        <v>226</v>
      </c>
      <c r="J26" s="64">
        <f>COUNTIF(J4:J21,"*TP*")</f>
        <v>1</v>
      </c>
      <c r="K26" s="64">
        <f t="shared" ref="K26:AA26" si="8">COUNTIF(K4:K21,"*TP*")</f>
        <v>1</v>
      </c>
      <c r="L26" s="64">
        <f t="shared" si="8"/>
        <v>1</v>
      </c>
      <c r="M26" s="64">
        <f t="shared" si="8"/>
        <v>1</v>
      </c>
      <c r="N26" s="87">
        <f t="shared" si="8"/>
        <v>1</v>
      </c>
      <c r="O26" s="64">
        <f t="shared" si="8"/>
        <v>1</v>
      </c>
      <c r="P26" s="64">
        <f t="shared" si="8"/>
        <v>1</v>
      </c>
      <c r="Q26" s="64">
        <f t="shared" si="8"/>
        <v>1</v>
      </c>
      <c r="R26" s="64">
        <f t="shared" si="8"/>
        <v>1</v>
      </c>
      <c r="S26" s="64">
        <f t="shared" si="8"/>
        <v>1</v>
      </c>
      <c r="T26" s="64">
        <f t="shared" si="8"/>
        <v>1</v>
      </c>
      <c r="U26" s="64">
        <f t="shared" si="8"/>
        <v>0</v>
      </c>
      <c r="V26" s="64">
        <f t="shared" si="8"/>
        <v>1</v>
      </c>
      <c r="W26" s="64">
        <f t="shared" si="8"/>
        <v>1</v>
      </c>
      <c r="X26" s="64">
        <f t="shared" si="8"/>
        <v>1</v>
      </c>
      <c r="Y26" s="64">
        <f t="shared" si="8"/>
        <v>1</v>
      </c>
      <c r="Z26" s="64">
        <f t="shared" si="8"/>
        <v>1</v>
      </c>
      <c r="AA26" s="64">
        <f t="shared" si="8"/>
        <v>1</v>
      </c>
      <c r="AB26" s="64">
        <f t="shared" ref="AB26:AG26" si="9">COUNTIF(AB4:AB21,"*TP*")</f>
        <v>0</v>
      </c>
      <c r="AC26" s="64">
        <f t="shared" si="9"/>
        <v>0</v>
      </c>
      <c r="AD26" s="64">
        <f>COUNTIF(AD4:AD21,"*TP*")</f>
        <v>0</v>
      </c>
      <c r="AE26" s="64">
        <f t="shared" si="9"/>
        <v>0</v>
      </c>
      <c r="AF26" s="64">
        <f t="shared" si="9"/>
        <v>0</v>
      </c>
      <c r="AG26" s="64">
        <f t="shared" si="9"/>
        <v>0</v>
      </c>
      <c r="AH26" s="65" t="s">
        <v>227</v>
      </c>
    </row>
    <row r="27" spans="1:37" ht="12" customHeight="1" x14ac:dyDescent="0.4">
      <c r="A27" s="66" t="s">
        <v>228</v>
      </c>
      <c r="B27" s="67"/>
      <c r="C27" s="68"/>
      <c r="D27" s="68"/>
      <c r="E27" s="69" t="s">
        <v>229</v>
      </c>
      <c r="F27" s="21"/>
      <c r="G27" s="21"/>
      <c r="I27" s="1" t="s">
        <v>229</v>
      </c>
      <c r="J27" s="70">
        <f>COUNTIF(J4:J21,"*GR*")</f>
        <v>2</v>
      </c>
      <c r="K27" s="70">
        <f t="shared" ref="K27:AA27" si="10">COUNTIF(K4:K21,"*GR*")</f>
        <v>1</v>
      </c>
      <c r="L27" s="70">
        <f t="shared" si="10"/>
        <v>1</v>
      </c>
      <c r="M27" s="70">
        <f t="shared" si="10"/>
        <v>1</v>
      </c>
      <c r="N27" s="70">
        <f t="shared" si="10"/>
        <v>1</v>
      </c>
      <c r="O27" s="70">
        <f t="shared" si="10"/>
        <v>1</v>
      </c>
      <c r="P27" s="70">
        <f t="shared" si="10"/>
        <v>1</v>
      </c>
      <c r="Q27" s="70">
        <f t="shared" si="10"/>
        <v>1</v>
      </c>
      <c r="R27" s="70">
        <f t="shared" si="10"/>
        <v>1</v>
      </c>
      <c r="S27" s="70">
        <f t="shared" si="10"/>
        <v>1</v>
      </c>
      <c r="T27" s="70">
        <f t="shared" si="10"/>
        <v>1</v>
      </c>
      <c r="U27" s="70">
        <f t="shared" si="10"/>
        <v>0</v>
      </c>
      <c r="V27" s="70">
        <f t="shared" si="10"/>
        <v>1</v>
      </c>
      <c r="W27" s="70">
        <f t="shared" si="10"/>
        <v>1</v>
      </c>
      <c r="X27" s="70">
        <f t="shared" si="10"/>
        <v>1</v>
      </c>
      <c r="Y27" s="70">
        <f t="shared" si="10"/>
        <v>1</v>
      </c>
      <c r="Z27" s="70">
        <f t="shared" si="10"/>
        <v>1</v>
      </c>
      <c r="AA27" s="70">
        <f t="shared" si="10"/>
        <v>1</v>
      </c>
      <c r="AB27" s="70">
        <f t="shared" ref="AB27:AG27" si="11">COUNTIF(AB4:AB21,"*GR*")</f>
        <v>0</v>
      </c>
      <c r="AC27" s="70">
        <f t="shared" si="11"/>
        <v>0</v>
      </c>
      <c r="AD27" s="70">
        <f t="shared" si="11"/>
        <v>0</v>
      </c>
      <c r="AE27" s="70">
        <f t="shared" si="11"/>
        <v>0</v>
      </c>
      <c r="AF27" s="70">
        <f t="shared" si="11"/>
        <v>0</v>
      </c>
      <c r="AG27" s="70">
        <f t="shared" si="11"/>
        <v>0</v>
      </c>
      <c r="AH27" s="3" t="s">
        <v>230</v>
      </c>
    </row>
    <row r="28" spans="1:37" ht="12" customHeight="1" x14ac:dyDescent="0.4">
      <c r="A28" s="58" t="s">
        <v>231</v>
      </c>
      <c r="B28" s="59"/>
      <c r="C28" s="60"/>
      <c r="D28" s="60"/>
      <c r="E28" s="61" t="s">
        <v>232</v>
      </c>
      <c r="F28" s="62"/>
      <c r="G28" s="62"/>
      <c r="H28" s="63"/>
      <c r="I28" s="63" t="s">
        <v>232</v>
      </c>
      <c r="J28" s="64">
        <f>COUNTIF(J4:J21,"*AU*")</f>
        <v>1</v>
      </c>
      <c r="K28" s="64">
        <f t="shared" ref="K28:AA28" si="12">COUNTIF(K4:K21,"*AU*")</f>
        <v>1</v>
      </c>
      <c r="L28" s="64">
        <f t="shared" si="12"/>
        <v>1</v>
      </c>
      <c r="M28" s="64">
        <f t="shared" si="12"/>
        <v>1</v>
      </c>
      <c r="N28" s="64">
        <f t="shared" si="12"/>
        <v>1</v>
      </c>
      <c r="O28" s="64">
        <f t="shared" si="12"/>
        <v>1</v>
      </c>
      <c r="P28" s="64">
        <f t="shared" si="12"/>
        <v>1</v>
      </c>
      <c r="Q28" s="64">
        <f t="shared" si="12"/>
        <v>1</v>
      </c>
      <c r="R28" s="64">
        <f t="shared" si="12"/>
        <v>1</v>
      </c>
      <c r="S28" s="64">
        <f t="shared" si="12"/>
        <v>1</v>
      </c>
      <c r="T28" s="64">
        <f t="shared" si="12"/>
        <v>1</v>
      </c>
      <c r="U28" s="64">
        <f t="shared" si="12"/>
        <v>0</v>
      </c>
      <c r="V28" s="64">
        <f t="shared" si="12"/>
        <v>1</v>
      </c>
      <c r="W28" s="64">
        <f t="shared" si="12"/>
        <v>1</v>
      </c>
      <c r="X28" s="64">
        <f t="shared" si="12"/>
        <v>1</v>
      </c>
      <c r="Y28" s="64">
        <f t="shared" si="12"/>
        <v>1</v>
      </c>
      <c r="Z28" s="64">
        <f t="shared" si="12"/>
        <v>1</v>
      </c>
      <c r="AA28" s="64">
        <f t="shared" si="12"/>
        <v>1</v>
      </c>
      <c r="AB28" s="64">
        <f t="shared" ref="AB28:AG28" si="13">COUNTIF(AB4:AB21,"*AU*")</f>
        <v>0</v>
      </c>
      <c r="AC28" s="64">
        <f t="shared" si="13"/>
        <v>0</v>
      </c>
      <c r="AD28" s="64">
        <f t="shared" si="13"/>
        <v>0</v>
      </c>
      <c r="AE28" s="64">
        <f t="shared" si="13"/>
        <v>0</v>
      </c>
      <c r="AF28" s="64">
        <f t="shared" si="13"/>
        <v>0</v>
      </c>
      <c r="AG28" s="64">
        <f t="shared" si="13"/>
        <v>0</v>
      </c>
      <c r="AH28" s="65" t="s">
        <v>233</v>
      </c>
    </row>
    <row r="29" spans="1:37" ht="12" customHeight="1" x14ac:dyDescent="0.4">
      <c r="A29" s="66" t="s">
        <v>234</v>
      </c>
      <c r="B29" s="67"/>
      <c r="C29" s="68"/>
      <c r="D29" s="68"/>
      <c r="E29" s="69" t="s">
        <v>235</v>
      </c>
      <c r="F29" s="21"/>
      <c r="G29" s="21"/>
      <c r="I29" s="1" t="s">
        <v>235</v>
      </c>
      <c r="J29" s="70">
        <f>COUNTIF(J4:J21,"*TM*")</f>
        <v>1</v>
      </c>
      <c r="K29" s="70">
        <f t="shared" ref="K29:AA29" si="14">COUNTIF(K4:K21,"*TM*")</f>
        <v>1</v>
      </c>
      <c r="L29" s="70">
        <f t="shared" si="14"/>
        <v>1</v>
      </c>
      <c r="M29" s="70">
        <f t="shared" si="14"/>
        <v>1</v>
      </c>
      <c r="N29" s="3">
        <f t="shared" si="14"/>
        <v>1</v>
      </c>
      <c r="O29" s="70">
        <f t="shared" si="14"/>
        <v>1</v>
      </c>
      <c r="P29" s="70">
        <f t="shared" si="14"/>
        <v>1</v>
      </c>
      <c r="Q29" s="70">
        <f t="shared" si="14"/>
        <v>1</v>
      </c>
      <c r="R29" s="70">
        <f t="shared" si="14"/>
        <v>1</v>
      </c>
      <c r="S29" s="70">
        <f t="shared" si="14"/>
        <v>2</v>
      </c>
      <c r="T29" s="70">
        <f t="shared" si="14"/>
        <v>1</v>
      </c>
      <c r="U29" s="70">
        <f t="shared" si="14"/>
        <v>0</v>
      </c>
      <c r="V29" s="70">
        <f t="shared" si="14"/>
        <v>1</v>
      </c>
      <c r="W29" s="70">
        <f t="shared" si="14"/>
        <v>1</v>
      </c>
      <c r="X29" s="70">
        <f t="shared" si="14"/>
        <v>1</v>
      </c>
      <c r="Y29" s="70">
        <f t="shared" si="14"/>
        <v>1</v>
      </c>
      <c r="Z29" s="70">
        <f t="shared" si="14"/>
        <v>1</v>
      </c>
      <c r="AA29" s="70">
        <f t="shared" si="14"/>
        <v>1</v>
      </c>
      <c r="AB29" s="70">
        <f t="shared" ref="AB29:AG29" si="15">COUNTIF(AB4:AB21,"*TM*")</f>
        <v>0</v>
      </c>
      <c r="AC29" s="70">
        <f t="shared" si="15"/>
        <v>0</v>
      </c>
      <c r="AD29" s="70">
        <f t="shared" si="15"/>
        <v>0</v>
      </c>
      <c r="AE29" s="70">
        <f t="shared" si="15"/>
        <v>0</v>
      </c>
      <c r="AF29" s="70">
        <f t="shared" si="15"/>
        <v>0</v>
      </c>
      <c r="AG29" s="70">
        <f t="shared" si="15"/>
        <v>0</v>
      </c>
      <c r="AH29" s="3" t="s">
        <v>236</v>
      </c>
    </row>
    <row r="30" spans="1:37" ht="12" customHeight="1" x14ac:dyDescent="0.4">
      <c r="A30" s="58" t="s">
        <v>142</v>
      </c>
      <c r="B30" s="59"/>
      <c r="C30" s="60"/>
      <c r="D30" s="60"/>
      <c r="E30" s="61" t="s">
        <v>237</v>
      </c>
      <c r="F30" s="62"/>
      <c r="G30" s="62"/>
      <c r="H30" s="63"/>
      <c r="I30" s="63" t="s">
        <v>237</v>
      </c>
      <c r="J30" s="64">
        <f>COUNTIF(J4:J21,"*VC*")</f>
        <v>1</v>
      </c>
      <c r="K30" s="64">
        <f t="shared" ref="K30:AA30" si="16">COUNTIF(K4:K21,"*VC*")</f>
        <v>1</v>
      </c>
      <c r="L30" s="64">
        <f t="shared" si="16"/>
        <v>1</v>
      </c>
      <c r="M30" s="64">
        <f t="shared" si="16"/>
        <v>1</v>
      </c>
      <c r="N30" s="65">
        <f t="shared" si="16"/>
        <v>1</v>
      </c>
      <c r="O30" s="64">
        <f t="shared" si="16"/>
        <v>1</v>
      </c>
      <c r="P30" s="64">
        <f t="shared" si="16"/>
        <v>1</v>
      </c>
      <c r="Q30" s="64">
        <f t="shared" si="16"/>
        <v>1</v>
      </c>
      <c r="R30" s="64">
        <f t="shared" si="16"/>
        <v>1</v>
      </c>
      <c r="S30" s="64">
        <f t="shared" si="16"/>
        <v>1</v>
      </c>
      <c r="T30" s="64">
        <f t="shared" si="16"/>
        <v>1</v>
      </c>
      <c r="U30" s="64">
        <f t="shared" si="16"/>
        <v>0</v>
      </c>
      <c r="V30" s="64">
        <f t="shared" si="16"/>
        <v>1</v>
      </c>
      <c r="W30" s="64">
        <f t="shared" si="16"/>
        <v>1</v>
      </c>
      <c r="X30" s="64">
        <f t="shared" si="16"/>
        <v>1</v>
      </c>
      <c r="Y30" s="64">
        <f t="shared" si="16"/>
        <v>1</v>
      </c>
      <c r="Z30" s="64">
        <f t="shared" si="16"/>
        <v>1</v>
      </c>
      <c r="AA30" s="64">
        <f t="shared" si="16"/>
        <v>1</v>
      </c>
      <c r="AB30" s="64">
        <f t="shared" ref="AB30:AG30" si="17">COUNTIF(AB4:AB21,"*VC*")</f>
        <v>0</v>
      </c>
      <c r="AC30" s="64">
        <f t="shared" si="17"/>
        <v>0</v>
      </c>
      <c r="AD30" s="64">
        <f t="shared" si="17"/>
        <v>0</v>
      </c>
      <c r="AE30" s="64">
        <f t="shared" si="17"/>
        <v>0</v>
      </c>
      <c r="AF30" s="64">
        <f t="shared" si="17"/>
        <v>0</v>
      </c>
      <c r="AG30" s="64">
        <f t="shared" si="17"/>
        <v>0</v>
      </c>
      <c r="AH30" s="65" t="s">
        <v>238</v>
      </c>
    </row>
    <row r="31" spans="1:37" ht="12" customHeight="1" x14ac:dyDescent="0.4">
      <c r="A31" s="66" t="s">
        <v>143</v>
      </c>
      <c r="B31" s="67"/>
      <c r="C31" s="68"/>
      <c r="D31" s="68"/>
      <c r="E31" s="72" t="s">
        <v>239</v>
      </c>
      <c r="F31" s="73"/>
      <c r="G31" s="73"/>
      <c r="H31" s="74"/>
      <c r="I31" s="74" t="s">
        <v>239</v>
      </c>
      <c r="J31" s="75">
        <f>COUNTIF(J4:J21,"*PS*")</f>
        <v>2</v>
      </c>
      <c r="K31" s="75">
        <f t="shared" ref="K31:AA31" si="18">COUNTIF(K4:K21,"*PS*")</f>
        <v>3</v>
      </c>
      <c r="L31" s="75">
        <f t="shared" si="18"/>
        <v>2</v>
      </c>
      <c r="M31" s="75">
        <f t="shared" si="18"/>
        <v>3</v>
      </c>
      <c r="N31" s="75">
        <f t="shared" si="18"/>
        <v>2</v>
      </c>
      <c r="O31" s="75">
        <f t="shared" si="18"/>
        <v>3</v>
      </c>
      <c r="P31" s="75">
        <f t="shared" si="18"/>
        <v>3</v>
      </c>
      <c r="Q31" s="75">
        <f t="shared" si="18"/>
        <v>3</v>
      </c>
      <c r="R31" s="75">
        <f t="shared" si="18"/>
        <v>3</v>
      </c>
      <c r="S31" s="75">
        <f t="shared" si="18"/>
        <v>3</v>
      </c>
      <c r="T31" s="75">
        <f t="shared" si="18"/>
        <v>3</v>
      </c>
      <c r="U31" s="75">
        <f t="shared" si="18"/>
        <v>0</v>
      </c>
      <c r="V31" s="75">
        <f t="shared" si="18"/>
        <v>3</v>
      </c>
      <c r="W31" s="75">
        <f t="shared" si="18"/>
        <v>3</v>
      </c>
      <c r="X31" s="75">
        <f t="shared" si="18"/>
        <v>3</v>
      </c>
      <c r="Y31" s="75">
        <f t="shared" si="18"/>
        <v>3</v>
      </c>
      <c r="Z31" s="75">
        <f t="shared" si="18"/>
        <v>3</v>
      </c>
      <c r="AA31" s="75">
        <f t="shared" si="18"/>
        <v>3</v>
      </c>
      <c r="AB31" s="75">
        <f t="shared" ref="AB31:AG31" si="19">COUNTIF(AB4:AB21,"*PS*")</f>
        <v>3</v>
      </c>
      <c r="AC31" s="75">
        <f t="shared" si="19"/>
        <v>3</v>
      </c>
      <c r="AD31" s="75">
        <f t="shared" si="19"/>
        <v>3</v>
      </c>
      <c r="AE31" s="75">
        <f t="shared" si="19"/>
        <v>3</v>
      </c>
      <c r="AF31" s="75">
        <f t="shared" si="19"/>
        <v>3</v>
      </c>
      <c r="AG31" s="75">
        <f t="shared" si="19"/>
        <v>3</v>
      </c>
      <c r="AH31" s="75" t="s">
        <v>240</v>
      </c>
    </row>
    <row r="32" spans="1:37" ht="12" customHeight="1" x14ac:dyDescent="0.4">
      <c r="A32" s="58" t="s">
        <v>145</v>
      </c>
      <c r="B32" s="59"/>
      <c r="C32" s="60"/>
      <c r="D32" s="60"/>
      <c r="E32" s="76" t="s">
        <v>241</v>
      </c>
      <c r="F32" s="77"/>
      <c r="G32" s="77"/>
      <c r="H32" s="78"/>
      <c r="I32" s="78" t="s">
        <v>241</v>
      </c>
      <c r="J32" s="79">
        <f t="shared" ref="J32:AA32" si="20">COUNTIF(J4:J21,"*IE*")</f>
        <v>2</v>
      </c>
      <c r="K32" s="79">
        <f t="shared" si="20"/>
        <v>3</v>
      </c>
      <c r="L32" s="79">
        <f t="shared" si="20"/>
        <v>3</v>
      </c>
      <c r="M32" s="79">
        <f t="shared" si="20"/>
        <v>3</v>
      </c>
      <c r="N32" s="79">
        <f t="shared" si="20"/>
        <v>2</v>
      </c>
      <c r="O32" s="79">
        <f t="shared" si="20"/>
        <v>3</v>
      </c>
      <c r="P32" s="79">
        <f t="shared" si="20"/>
        <v>3</v>
      </c>
      <c r="Q32" s="79">
        <f t="shared" si="20"/>
        <v>3</v>
      </c>
      <c r="R32" s="79">
        <f t="shared" si="20"/>
        <v>3</v>
      </c>
      <c r="S32" s="79">
        <f t="shared" si="20"/>
        <v>3</v>
      </c>
      <c r="T32" s="79">
        <f t="shared" si="20"/>
        <v>3</v>
      </c>
      <c r="U32" s="79">
        <f t="shared" si="20"/>
        <v>1</v>
      </c>
      <c r="V32" s="79">
        <f t="shared" si="20"/>
        <v>3</v>
      </c>
      <c r="W32" s="79">
        <f t="shared" si="20"/>
        <v>3</v>
      </c>
      <c r="X32" s="79">
        <f t="shared" si="20"/>
        <v>3</v>
      </c>
      <c r="Y32" s="79">
        <f t="shared" si="20"/>
        <v>3</v>
      </c>
      <c r="Z32" s="79">
        <f t="shared" si="20"/>
        <v>3</v>
      </c>
      <c r="AA32" s="79">
        <f t="shared" si="20"/>
        <v>3</v>
      </c>
      <c r="AB32" s="79">
        <f t="shared" ref="AB32:AG32" si="21">COUNTIF(AB4:AB21,"*IE*")</f>
        <v>0</v>
      </c>
      <c r="AC32" s="79">
        <f t="shared" si="21"/>
        <v>0</v>
      </c>
      <c r="AD32" s="79">
        <f t="shared" si="21"/>
        <v>0</v>
      </c>
      <c r="AE32" s="79">
        <f t="shared" si="21"/>
        <v>0</v>
      </c>
      <c r="AF32" s="79">
        <f t="shared" si="21"/>
        <v>0</v>
      </c>
      <c r="AG32" s="79">
        <f t="shared" si="21"/>
        <v>0</v>
      </c>
      <c r="AH32" s="79" t="s">
        <v>242</v>
      </c>
    </row>
    <row r="33" spans="1:34" ht="12" customHeight="1" x14ac:dyDescent="0.4">
      <c r="A33" s="66" t="s">
        <v>144</v>
      </c>
      <c r="B33" s="67"/>
      <c r="C33" s="68"/>
      <c r="D33" s="68"/>
      <c r="E33" s="69" t="s">
        <v>243</v>
      </c>
      <c r="F33" s="21"/>
      <c r="G33" s="21"/>
      <c r="I33" s="1" t="s">
        <v>243</v>
      </c>
      <c r="J33" s="70">
        <f>COUNTIF(J4:J21,"*GE*")</f>
        <v>1</v>
      </c>
      <c r="K33" s="70">
        <f t="shared" ref="K33:AA33" si="22">COUNTIF(K4:K21,"*GE*")</f>
        <v>1</v>
      </c>
      <c r="L33" s="70">
        <f t="shared" si="22"/>
        <v>1</v>
      </c>
      <c r="M33" s="70">
        <f t="shared" si="22"/>
        <v>1</v>
      </c>
      <c r="N33" s="70">
        <f t="shared" si="22"/>
        <v>1</v>
      </c>
      <c r="O33" s="70">
        <f t="shared" si="22"/>
        <v>1</v>
      </c>
      <c r="P33" s="70">
        <f t="shared" si="22"/>
        <v>1</v>
      </c>
      <c r="Q33" s="70">
        <f t="shared" si="22"/>
        <v>1</v>
      </c>
      <c r="R33" s="70">
        <f t="shared" si="22"/>
        <v>1</v>
      </c>
      <c r="S33" s="70">
        <f t="shared" si="22"/>
        <v>1</v>
      </c>
      <c r="T33" s="70">
        <f t="shared" si="22"/>
        <v>1</v>
      </c>
      <c r="U33" s="70">
        <f t="shared" si="22"/>
        <v>1</v>
      </c>
      <c r="V33" s="70">
        <f t="shared" si="22"/>
        <v>1</v>
      </c>
      <c r="W33" s="70">
        <f t="shared" si="22"/>
        <v>1</v>
      </c>
      <c r="X33" s="70">
        <f t="shared" si="22"/>
        <v>1</v>
      </c>
      <c r="Y33" s="70">
        <f t="shared" si="22"/>
        <v>1</v>
      </c>
      <c r="Z33" s="70">
        <f t="shared" si="22"/>
        <v>1</v>
      </c>
      <c r="AA33" s="70">
        <f t="shared" si="22"/>
        <v>1</v>
      </c>
      <c r="AB33" s="70">
        <f t="shared" ref="AB33:AG33" si="23">COUNTIF(AB4:AB21,"*GE*")</f>
        <v>0</v>
      </c>
      <c r="AC33" s="70">
        <f t="shared" si="23"/>
        <v>0</v>
      </c>
      <c r="AD33" s="70">
        <f t="shared" si="23"/>
        <v>0</v>
      </c>
      <c r="AE33" s="70">
        <f t="shared" si="23"/>
        <v>0</v>
      </c>
      <c r="AF33" s="70">
        <f t="shared" si="23"/>
        <v>0</v>
      </c>
      <c r="AG33" s="70">
        <f t="shared" si="23"/>
        <v>0</v>
      </c>
      <c r="AH33" s="3" t="s">
        <v>244</v>
      </c>
    </row>
    <row r="34" spans="1:34" x14ac:dyDescent="0.4">
      <c r="C34" s="20"/>
      <c r="D34" s="20"/>
      <c r="G34" s="21"/>
    </row>
    <row r="35" spans="1:34" x14ac:dyDescent="0.4">
      <c r="G35" s="21"/>
      <c r="M35" s="21"/>
      <c r="N35" s="21"/>
      <c r="O35" s="1"/>
      <c r="P35" s="1"/>
    </row>
    <row r="36" spans="1:34" x14ac:dyDescent="0.4">
      <c r="G36" s="21"/>
      <c r="M36" s="21"/>
      <c r="N36" s="21"/>
      <c r="O36" s="1"/>
      <c r="P36" s="1"/>
    </row>
    <row r="37" spans="1:34" x14ac:dyDescent="0.4">
      <c r="G37" s="21"/>
      <c r="M37" s="21"/>
      <c r="N37" s="21"/>
      <c r="O37" s="1"/>
      <c r="P37" s="1"/>
    </row>
    <row r="38" spans="1:34" x14ac:dyDescent="0.4">
      <c r="G38" s="21"/>
      <c r="M38" s="21"/>
      <c r="N38" s="21"/>
      <c r="O38" s="1"/>
      <c r="P38" s="1"/>
    </row>
    <row r="39" spans="1:34" x14ac:dyDescent="0.4">
      <c r="M39" s="21"/>
      <c r="N39" s="21"/>
      <c r="O39" s="1"/>
      <c r="P39" s="1"/>
    </row>
    <row r="40" spans="1:34" x14ac:dyDescent="0.4">
      <c r="M40" s="21"/>
      <c r="N40" s="21"/>
      <c r="O40" s="1"/>
      <c r="P40" s="1"/>
    </row>
    <row r="41" spans="1:34" x14ac:dyDescent="0.4">
      <c r="M41" s="21"/>
      <c r="N41" s="21"/>
      <c r="O41" s="1"/>
      <c r="P41" s="1"/>
    </row>
    <row r="42" spans="1:34" x14ac:dyDescent="0.4">
      <c r="M42" s="21"/>
      <c r="N42" s="21"/>
      <c r="O42" s="1"/>
      <c r="P42" s="1"/>
    </row>
    <row r="43" spans="1:34" x14ac:dyDescent="0.4">
      <c r="M43" s="21"/>
      <c r="N43" s="21"/>
      <c r="O43" s="1"/>
      <c r="P43" s="1"/>
    </row>
    <row r="44" spans="1:34" x14ac:dyDescent="0.4">
      <c r="M44" s="21"/>
      <c r="N44" s="21"/>
      <c r="O44" s="1"/>
      <c r="P44" s="1"/>
    </row>
  </sheetData>
  <phoneticPr fontId="18"/>
  <hyperlinks>
    <hyperlink ref="AI6" r:id="rId1" display="pinemat@apricot.ocn.ne.jp / " xr:uid="{00000000-0004-0000-0100-000000000000}"/>
    <hyperlink ref="AI21" r:id="rId2" xr:uid="{00000000-0004-0000-0100-000001000000}"/>
    <hyperlink ref="AI16" r:id="rId3" xr:uid="{00000000-0004-0000-0100-000002000000}"/>
  </hyperlinks>
  <pageMargins left="0.7" right="0.7" top="0.75" bottom="0.75" header="0.3" footer="0.3"/>
  <pageSetup paperSize="9" scale="49" fitToHeight="0" orientation="landscape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44"/>
  <sheetViews>
    <sheetView view="pageBreakPreview" zoomScale="55" zoomScaleNormal="55" zoomScaleSheetLayoutView="55" workbookViewId="0">
      <selection activeCell="V40" sqref="V40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13.375" style="2" hidden="1" customWidth="1"/>
    <col min="5" max="5" width="8.125" style="2" customWidth="1"/>
    <col min="6" max="9" width="8.125" style="1" hidden="1" customWidth="1"/>
    <col min="10" max="20" width="8.125" style="2" hidden="1" customWidth="1"/>
    <col min="21" max="33" width="8.125" style="2" customWidth="1"/>
    <col min="34" max="34" width="13.625" style="2" customWidth="1"/>
    <col min="35" max="35" width="49.25" customWidth="1"/>
    <col min="36" max="36" width="15.5" bestFit="1" customWidth="1"/>
    <col min="37" max="37" width="16.375" bestFit="1" customWidth="1"/>
  </cols>
  <sheetData>
    <row r="1" spans="1:37" s="2" customFormat="1" x14ac:dyDescent="0.4">
      <c r="A1" s="16"/>
      <c r="B1" s="16"/>
      <c r="C1" s="16"/>
      <c r="D1" s="16"/>
      <c r="E1" s="8" t="s">
        <v>98</v>
      </c>
      <c r="F1" s="44">
        <v>43283</v>
      </c>
      <c r="G1" s="44">
        <v>43304</v>
      </c>
      <c r="H1" s="44">
        <v>43318</v>
      </c>
      <c r="I1" s="44">
        <v>43332</v>
      </c>
      <c r="J1" s="44">
        <v>43346</v>
      </c>
      <c r="K1" s="44">
        <v>43353</v>
      </c>
      <c r="L1" s="44">
        <v>43374</v>
      </c>
      <c r="M1" s="44">
        <v>43388</v>
      </c>
      <c r="N1" s="88">
        <v>43409</v>
      </c>
      <c r="O1" s="88">
        <v>43423</v>
      </c>
      <c r="P1" s="88">
        <v>43437</v>
      </c>
      <c r="Q1" s="88">
        <v>43451</v>
      </c>
      <c r="R1" s="45">
        <v>43472</v>
      </c>
      <c r="S1" s="45">
        <v>43493</v>
      </c>
      <c r="T1" s="45">
        <v>43500</v>
      </c>
      <c r="U1" s="45">
        <v>43514</v>
      </c>
      <c r="V1" s="45">
        <v>43528</v>
      </c>
      <c r="W1" s="45">
        <v>43542</v>
      </c>
      <c r="X1" s="45">
        <v>43556</v>
      </c>
      <c r="Y1" s="45">
        <v>43570</v>
      </c>
      <c r="Z1" s="45">
        <v>43598</v>
      </c>
      <c r="AA1" s="45">
        <v>43605</v>
      </c>
      <c r="AB1" s="91">
        <v>43619</v>
      </c>
      <c r="AC1" s="91">
        <v>43633</v>
      </c>
      <c r="AD1" s="91">
        <v>43647</v>
      </c>
      <c r="AE1" s="91">
        <v>43668</v>
      </c>
      <c r="AF1" s="91">
        <v>43682</v>
      </c>
      <c r="AG1" s="91">
        <v>43696</v>
      </c>
      <c r="AH1" s="16"/>
      <c r="AI1" s="16"/>
      <c r="AJ1" s="16"/>
      <c r="AK1" s="16"/>
    </row>
    <row r="2" spans="1:37" s="2" customFormat="1" x14ac:dyDescent="0.4">
      <c r="A2" s="17" t="s">
        <v>0</v>
      </c>
      <c r="B2" s="17" t="s">
        <v>1</v>
      </c>
      <c r="C2" s="17" t="s">
        <v>54</v>
      </c>
      <c r="D2" s="17"/>
      <c r="E2" s="8" t="s">
        <v>99</v>
      </c>
      <c r="F2" s="11" t="s">
        <v>94</v>
      </c>
      <c r="G2" s="11" t="s">
        <v>93</v>
      </c>
      <c r="H2" s="11" t="s">
        <v>93</v>
      </c>
      <c r="I2" s="11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93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39" t="s">
        <v>94</v>
      </c>
      <c r="AB2" s="92" t="s">
        <v>94</v>
      </c>
      <c r="AC2" s="92" t="s">
        <v>94</v>
      </c>
      <c r="AD2" s="92" t="s">
        <v>94</v>
      </c>
      <c r="AE2" s="92" t="s">
        <v>94</v>
      </c>
      <c r="AF2" s="92" t="s">
        <v>94</v>
      </c>
      <c r="AG2" s="92" t="s">
        <v>94</v>
      </c>
      <c r="AH2" s="17" t="s">
        <v>183</v>
      </c>
      <c r="AI2" s="17" t="s">
        <v>111</v>
      </c>
      <c r="AJ2" s="17" t="s">
        <v>90</v>
      </c>
      <c r="AK2" s="17" t="s">
        <v>91</v>
      </c>
    </row>
    <row r="3" spans="1:37" s="2" customFormat="1" ht="31.5" customHeight="1" x14ac:dyDescent="0.4">
      <c r="A3" s="18"/>
      <c r="B3" s="18"/>
      <c r="C3" s="18" t="s">
        <v>278</v>
      </c>
      <c r="D3" s="89" t="s">
        <v>271</v>
      </c>
      <c r="E3" s="8" t="s">
        <v>97</v>
      </c>
      <c r="F3" s="10" t="s">
        <v>107</v>
      </c>
      <c r="G3" s="11"/>
      <c r="H3" s="11" t="s">
        <v>110</v>
      </c>
      <c r="I3" s="11" t="s">
        <v>110</v>
      </c>
      <c r="J3" s="39"/>
      <c r="K3" s="39"/>
      <c r="L3" s="39"/>
      <c r="M3" s="39"/>
      <c r="N3" s="39"/>
      <c r="O3" s="47" t="s">
        <v>263</v>
      </c>
      <c r="P3" s="46"/>
      <c r="Q3" s="46"/>
      <c r="R3" s="47" t="s">
        <v>187</v>
      </c>
      <c r="S3" s="47"/>
      <c r="T3" s="47"/>
      <c r="U3" s="47" t="s">
        <v>267</v>
      </c>
      <c r="V3" s="47" t="s">
        <v>110</v>
      </c>
      <c r="W3" s="47" t="s">
        <v>268</v>
      </c>
      <c r="X3" s="47" t="s">
        <v>286</v>
      </c>
      <c r="Y3" s="47" t="s">
        <v>269</v>
      </c>
      <c r="Z3" s="47" t="s">
        <v>257</v>
      </c>
      <c r="AA3" s="47" t="s">
        <v>283</v>
      </c>
      <c r="AB3" s="93" t="s">
        <v>285</v>
      </c>
      <c r="AC3" s="93"/>
      <c r="AD3" s="93" t="s">
        <v>284</v>
      </c>
      <c r="AE3" s="93"/>
      <c r="AF3" s="93"/>
      <c r="AG3" s="93"/>
      <c r="AH3" s="18"/>
      <c r="AI3" s="17"/>
      <c r="AJ3" s="17"/>
      <c r="AK3" s="17"/>
    </row>
    <row r="4" spans="1:37" x14ac:dyDescent="0.4">
      <c r="A4" s="5">
        <v>322614</v>
      </c>
      <c r="B4" s="6" t="s">
        <v>190</v>
      </c>
      <c r="C4" s="13" t="s">
        <v>55</v>
      </c>
      <c r="D4" s="90"/>
      <c r="E4" s="7"/>
      <c r="F4" s="3"/>
      <c r="G4" s="3" t="s">
        <v>70</v>
      </c>
      <c r="H4" s="48" t="s">
        <v>84</v>
      </c>
      <c r="I4" s="3" t="s">
        <v>170</v>
      </c>
      <c r="J4" s="3" t="s">
        <v>175</v>
      </c>
      <c r="K4" s="3" t="s">
        <v>191</v>
      </c>
      <c r="L4" s="3" t="s">
        <v>192</v>
      </c>
      <c r="M4" s="51" t="s">
        <v>147</v>
      </c>
      <c r="N4" s="3"/>
      <c r="O4" s="3" t="s">
        <v>167</v>
      </c>
      <c r="P4" s="3" t="s">
        <v>166</v>
      </c>
      <c r="Q4" s="48" t="s">
        <v>96</v>
      </c>
      <c r="R4" s="3" t="s">
        <v>262</v>
      </c>
      <c r="S4" s="3" t="s">
        <v>95</v>
      </c>
      <c r="T4" s="3"/>
      <c r="U4" s="3"/>
      <c r="V4" s="3" t="s">
        <v>166</v>
      </c>
      <c r="W4" s="48" t="s">
        <v>96</v>
      </c>
      <c r="X4" s="3" t="s">
        <v>167</v>
      </c>
      <c r="Y4" s="3" t="s">
        <v>166</v>
      </c>
      <c r="Z4" s="3" t="s">
        <v>152</v>
      </c>
      <c r="AA4" s="3" t="s">
        <v>151</v>
      </c>
      <c r="AB4" s="48" t="s">
        <v>147</v>
      </c>
      <c r="AC4" s="3"/>
      <c r="AD4" s="3"/>
      <c r="AE4" s="3"/>
      <c r="AF4" s="3"/>
      <c r="AG4" s="48" t="s">
        <v>168</v>
      </c>
      <c r="AH4" s="6" t="s">
        <v>190</v>
      </c>
      <c r="AI4" s="5" t="s">
        <v>36</v>
      </c>
      <c r="AJ4" s="5" t="s">
        <v>37</v>
      </c>
      <c r="AK4" s="5" t="s">
        <v>38</v>
      </c>
    </row>
    <row r="5" spans="1:37" x14ac:dyDescent="0.4">
      <c r="A5" s="5">
        <v>332755</v>
      </c>
      <c r="B5" s="6" t="s">
        <v>196</v>
      </c>
      <c r="C5" s="13" t="s">
        <v>55</v>
      </c>
      <c r="D5" s="90" t="s">
        <v>272</v>
      </c>
      <c r="E5" s="7"/>
      <c r="F5" s="49" t="s">
        <v>67</v>
      </c>
      <c r="G5" s="3" t="s">
        <v>69</v>
      </c>
      <c r="H5" s="3" t="s">
        <v>73</v>
      </c>
      <c r="I5" s="50" t="s">
        <v>151</v>
      </c>
      <c r="J5" s="51" t="s">
        <v>147</v>
      </c>
      <c r="K5" s="38"/>
      <c r="L5" s="3" t="s">
        <v>149</v>
      </c>
      <c r="M5" s="38"/>
      <c r="N5" s="38"/>
      <c r="O5" s="3" t="s">
        <v>95</v>
      </c>
      <c r="P5" s="3" t="s">
        <v>151</v>
      </c>
      <c r="Q5" s="3" t="s">
        <v>159</v>
      </c>
      <c r="R5" s="48" t="s">
        <v>96</v>
      </c>
      <c r="S5" s="3" t="s">
        <v>166</v>
      </c>
      <c r="T5" s="3" t="s">
        <v>66</v>
      </c>
      <c r="U5" s="3"/>
      <c r="V5" s="3"/>
      <c r="W5" s="3"/>
      <c r="X5" s="48" t="s">
        <v>96</v>
      </c>
      <c r="Y5" s="3" t="s">
        <v>152</v>
      </c>
      <c r="Z5" s="3" t="s">
        <v>151</v>
      </c>
      <c r="AA5" s="3" t="s">
        <v>66</v>
      </c>
      <c r="AB5" s="3"/>
      <c r="AC5" s="3"/>
      <c r="AD5" s="48" t="s">
        <v>147</v>
      </c>
      <c r="AE5" s="3"/>
      <c r="AF5" s="3"/>
      <c r="AG5" s="3"/>
      <c r="AH5" s="6" t="s">
        <v>196</v>
      </c>
      <c r="AI5" s="5" t="s">
        <v>44</v>
      </c>
      <c r="AJ5" s="5" t="s">
        <v>45</v>
      </c>
      <c r="AK5" s="5"/>
    </row>
    <row r="6" spans="1:37" x14ac:dyDescent="0.4">
      <c r="A6" s="5">
        <v>375117</v>
      </c>
      <c r="B6" s="6" t="s">
        <v>198</v>
      </c>
      <c r="C6" s="13" t="s">
        <v>55</v>
      </c>
      <c r="D6" s="90"/>
      <c r="E6" s="7"/>
      <c r="F6" s="3"/>
      <c r="G6" s="3"/>
      <c r="H6" s="3"/>
      <c r="I6" s="3"/>
      <c r="J6" s="3"/>
      <c r="K6" s="3"/>
      <c r="L6" s="3" t="s">
        <v>151</v>
      </c>
      <c r="M6" s="3" t="s">
        <v>72</v>
      </c>
      <c r="N6" s="38"/>
      <c r="O6" s="38"/>
      <c r="P6" s="38"/>
      <c r="Q6" s="38"/>
      <c r="R6" s="38"/>
      <c r="S6" s="38"/>
      <c r="T6" s="3" t="s">
        <v>166</v>
      </c>
      <c r="U6" s="3"/>
      <c r="V6" s="3" t="s">
        <v>95</v>
      </c>
      <c r="W6" s="3" t="s">
        <v>166</v>
      </c>
      <c r="X6" s="3" t="s">
        <v>161</v>
      </c>
      <c r="Y6" s="48" t="s">
        <v>96</v>
      </c>
      <c r="Z6" s="3" t="s">
        <v>166</v>
      </c>
      <c r="AA6" s="3" t="s">
        <v>250</v>
      </c>
      <c r="AB6" s="3"/>
      <c r="AC6" s="48" t="s">
        <v>147</v>
      </c>
      <c r="AD6" s="3"/>
      <c r="AE6" s="3"/>
      <c r="AF6" s="3"/>
      <c r="AG6" s="3"/>
      <c r="AH6" s="6" t="s">
        <v>198</v>
      </c>
      <c r="AI6" s="43" t="s">
        <v>180</v>
      </c>
      <c r="AJ6" s="5" t="s">
        <v>178</v>
      </c>
      <c r="AK6" s="5" t="s">
        <v>179</v>
      </c>
    </row>
    <row r="7" spans="1:37" x14ac:dyDescent="0.4">
      <c r="A7" s="37">
        <v>431989</v>
      </c>
      <c r="B7" s="36" t="s">
        <v>200</v>
      </c>
      <c r="C7" s="35" t="s">
        <v>55</v>
      </c>
      <c r="D7" s="82"/>
      <c r="E7" s="34"/>
      <c r="F7" s="51" t="s">
        <v>67</v>
      </c>
      <c r="G7" s="33" t="s">
        <v>75</v>
      </c>
      <c r="H7" s="33" t="s">
        <v>65</v>
      </c>
      <c r="I7" s="52" t="s">
        <v>171</v>
      </c>
      <c r="J7" s="33" t="s">
        <v>149</v>
      </c>
      <c r="K7" s="33"/>
      <c r="L7" s="33"/>
      <c r="M7" s="33" t="s">
        <v>151</v>
      </c>
      <c r="N7" s="33" t="s">
        <v>192</v>
      </c>
      <c r="O7" s="32" t="s">
        <v>166</v>
      </c>
      <c r="P7" s="3" t="s">
        <v>66</v>
      </c>
      <c r="Q7" s="3" t="s">
        <v>166</v>
      </c>
      <c r="R7" s="3" t="s">
        <v>95</v>
      </c>
      <c r="S7" s="48" t="s">
        <v>96</v>
      </c>
      <c r="T7" s="3" t="s">
        <v>255</v>
      </c>
      <c r="U7" s="3"/>
      <c r="V7" s="3" t="s">
        <v>159</v>
      </c>
      <c r="W7" s="3" t="s">
        <v>151</v>
      </c>
      <c r="X7" s="3" t="s">
        <v>152</v>
      </c>
      <c r="Y7" s="3" t="s">
        <v>255</v>
      </c>
      <c r="Z7" s="48" t="s">
        <v>96</v>
      </c>
      <c r="AA7" s="3" t="s">
        <v>167</v>
      </c>
      <c r="AB7" s="33"/>
      <c r="AC7" s="33"/>
      <c r="AD7" s="33"/>
      <c r="AE7" s="33"/>
      <c r="AF7" s="48" t="s">
        <v>147</v>
      </c>
      <c r="AG7" s="33"/>
      <c r="AH7" s="36" t="s">
        <v>200</v>
      </c>
      <c r="AI7" s="5" t="s">
        <v>24</v>
      </c>
      <c r="AJ7" s="5" t="s">
        <v>25</v>
      </c>
      <c r="AK7" s="5"/>
    </row>
    <row r="8" spans="1:37" x14ac:dyDescent="0.4">
      <c r="A8" s="5">
        <v>1563141</v>
      </c>
      <c r="B8" s="6" t="s">
        <v>202</v>
      </c>
      <c r="C8" s="13" t="s">
        <v>55</v>
      </c>
      <c r="D8" s="90" t="s">
        <v>273</v>
      </c>
      <c r="E8" s="4"/>
      <c r="F8" s="3" t="s">
        <v>69</v>
      </c>
      <c r="G8" s="48" t="s">
        <v>84</v>
      </c>
      <c r="H8" s="3" t="s">
        <v>85</v>
      </c>
      <c r="I8" s="3" t="s">
        <v>172</v>
      </c>
      <c r="J8" s="3" t="s">
        <v>174</v>
      </c>
      <c r="K8" s="48" t="s">
        <v>147</v>
      </c>
      <c r="L8" s="3" t="s">
        <v>152</v>
      </c>
      <c r="M8" s="3" t="s">
        <v>159</v>
      </c>
      <c r="N8" s="3" t="s">
        <v>207</v>
      </c>
      <c r="O8" s="3"/>
      <c r="P8" s="48" t="s">
        <v>96</v>
      </c>
      <c r="Q8" s="3" t="s">
        <v>255</v>
      </c>
      <c r="R8" s="3" t="s">
        <v>159</v>
      </c>
      <c r="S8" s="3" t="s">
        <v>255</v>
      </c>
      <c r="T8" s="48" t="s">
        <v>96</v>
      </c>
      <c r="U8" s="3"/>
      <c r="V8" s="3" t="s">
        <v>151</v>
      </c>
      <c r="W8" s="3" t="s">
        <v>167</v>
      </c>
      <c r="X8" s="3" t="s">
        <v>166</v>
      </c>
      <c r="Y8" s="3" t="s">
        <v>161</v>
      </c>
      <c r="Z8" s="3" t="s">
        <v>250</v>
      </c>
      <c r="AA8" s="48" t="s">
        <v>96</v>
      </c>
      <c r="AB8" s="3"/>
      <c r="AC8" s="3"/>
      <c r="AD8" s="3"/>
      <c r="AE8" s="48" t="s">
        <v>147</v>
      </c>
      <c r="AF8" s="3"/>
      <c r="AG8" s="3"/>
      <c r="AH8" s="6" t="s">
        <v>202</v>
      </c>
      <c r="AI8" s="5" t="s">
        <v>20</v>
      </c>
      <c r="AJ8" s="5" t="s">
        <v>21</v>
      </c>
      <c r="AK8" s="5" t="s">
        <v>22</v>
      </c>
    </row>
    <row r="9" spans="1:37" x14ac:dyDescent="0.4">
      <c r="A9" s="5">
        <v>2283833</v>
      </c>
      <c r="B9" s="6" t="s">
        <v>203</v>
      </c>
      <c r="C9" s="13" t="s">
        <v>55</v>
      </c>
      <c r="D9" s="90"/>
      <c r="E9" s="4"/>
      <c r="F9" s="32" t="s">
        <v>70</v>
      </c>
      <c r="G9" s="32" t="s">
        <v>80</v>
      </c>
      <c r="H9" s="32" t="s">
        <v>82</v>
      </c>
      <c r="I9" s="32" t="s">
        <v>73</v>
      </c>
      <c r="J9" s="51" t="s">
        <v>147</v>
      </c>
      <c r="K9" s="32" t="s">
        <v>167</v>
      </c>
      <c r="L9" s="32" t="s">
        <v>72</v>
      </c>
      <c r="M9" s="32" t="s">
        <v>149</v>
      </c>
      <c r="N9" s="32" t="s">
        <v>167</v>
      </c>
      <c r="O9" s="53" t="s">
        <v>96</v>
      </c>
      <c r="P9" s="3" t="s">
        <v>255</v>
      </c>
      <c r="Q9" s="3" t="s">
        <v>151</v>
      </c>
      <c r="R9" s="3" t="s">
        <v>255</v>
      </c>
      <c r="S9" s="3" t="s">
        <v>152</v>
      </c>
      <c r="T9" s="3" t="s">
        <v>95</v>
      </c>
      <c r="U9" s="3"/>
      <c r="V9" s="48" t="s">
        <v>96</v>
      </c>
      <c r="W9" s="3" t="s">
        <v>66</v>
      </c>
      <c r="X9" s="3" t="s">
        <v>95</v>
      </c>
      <c r="Y9" s="3" t="s">
        <v>173</v>
      </c>
      <c r="Z9" s="3" t="s">
        <v>159</v>
      </c>
      <c r="AA9" s="3" t="s">
        <v>166</v>
      </c>
      <c r="AB9" s="48" t="s">
        <v>147</v>
      </c>
      <c r="AC9" s="3"/>
      <c r="AD9" s="3"/>
      <c r="AE9" s="3"/>
      <c r="AF9" s="3"/>
      <c r="AG9" s="48" t="s">
        <v>147</v>
      </c>
      <c r="AH9" s="6" t="s">
        <v>203</v>
      </c>
      <c r="AI9" s="5" t="s">
        <v>11</v>
      </c>
      <c r="AJ9" s="5" t="s">
        <v>181</v>
      </c>
      <c r="AK9" s="5" t="s">
        <v>182</v>
      </c>
    </row>
    <row r="10" spans="1:37" x14ac:dyDescent="0.4">
      <c r="A10" s="5">
        <v>3066287</v>
      </c>
      <c r="B10" s="6" t="s">
        <v>204</v>
      </c>
      <c r="C10" s="12" t="s">
        <v>56</v>
      </c>
      <c r="D10" s="90"/>
      <c r="E10" s="7"/>
      <c r="F10" s="3" t="s">
        <v>65</v>
      </c>
      <c r="G10" s="3" t="s">
        <v>78</v>
      </c>
      <c r="H10" s="3" t="s">
        <v>79</v>
      </c>
      <c r="I10" s="3" t="s">
        <v>121</v>
      </c>
      <c r="J10" s="3"/>
      <c r="K10" s="3"/>
      <c r="L10" s="3"/>
      <c r="M10" s="54" t="s">
        <v>147</v>
      </c>
      <c r="N10" s="3"/>
      <c r="O10" s="3" t="s">
        <v>72</v>
      </c>
      <c r="P10" s="3"/>
      <c r="Q10" s="3" t="s">
        <v>154</v>
      </c>
      <c r="R10" s="3"/>
      <c r="S10" s="3" t="s">
        <v>66</v>
      </c>
      <c r="T10" s="3"/>
      <c r="U10" s="3"/>
      <c r="V10" s="3"/>
      <c r="W10" s="48" t="s">
        <v>168</v>
      </c>
      <c r="X10" s="3"/>
      <c r="Y10" s="3"/>
      <c r="Z10" s="3" t="s">
        <v>72</v>
      </c>
      <c r="AA10" s="3"/>
      <c r="AB10" s="3"/>
      <c r="AC10" s="3"/>
      <c r="AD10" s="3"/>
      <c r="AE10" s="3"/>
      <c r="AF10" s="3"/>
      <c r="AG10" s="3"/>
      <c r="AH10" s="6" t="s">
        <v>204</v>
      </c>
      <c r="AI10" s="5"/>
      <c r="AJ10" s="5" t="s">
        <v>6</v>
      </c>
      <c r="AK10" s="5"/>
    </row>
    <row r="11" spans="1:37" x14ac:dyDescent="0.4">
      <c r="A11" s="37">
        <v>3066552</v>
      </c>
      <c r="B11" s="6" t="s">
        <v>206</v>
      </c>
      <c r="C11" s="13" t="s">
        <v>55</v>
      </c>
      <c r="D11" s="90" t="s">
        <v>274</v>
      </c>
      <c r="E11" s="7"/>
      <c r="F11" s="3" t="s">
        <v>72</v>
      </c>
      <c r="G11" s="3" t="s">
        <v>66</v>
      </c>
      <c r="H11" s="3" t="s">
        <v>95</v>
      </c>
      <c r="I11" s="38"/>
      <c r="J11" s="38"/>
      <c r="K11" s="3" t="s">
        <v>147</v>
      </c>
      <c r="L11" s="3" t="s">
        <v>149</v>
      </c>
      <c r="M11" s="3" t="s">
        <v>95</v>
      </c>
      <c r="N11" s="3" t="s">
        <v>258</v>
      </c>
      <c r="O11" s="3" t="s">
        <v>254</v>
      </c>
      <c r="P11" s="3" t="s">
        <v>248</v>
      </c>
      <c r="Q11" s="3" t="s">
        <v>152</v>
      </c>
      <c r="R11" s="48" t="s">
        <v>168</v>
      </c>
      <c r="S11" s="3" t="s">
        <v>173</v>
      </c>
      <c r="T11" s="3" t="s">
        <v>167</v>
      </c>
      <c r="U11" s="3"/>
      <c r="V11" s="3" t="s">
        <v>255</v>
      </c>
      <c r="W11" s="3" t="s">
        <v>161</v>
      </c>
      <c r="X11" s="3"/>
      <c r="Y11" s="3" t="s">
        <v>151</v>
      </c>
      <c r="Z11" s="3" t="s">
        <v>255</v>
      </c>
      <c r="AA11" s="48" t="s">
        <v>168</v>
      </c>
      <c r="AB11" s="3"/>
      <c r="AC11" s="3"/>
      <c r="AD11" s="3"/>
      <c r="AE11" s="3"/>
      <c r="AF11" s="48" t="s">
        <v>168</v>
      </c>
      <c r="AG11" s="3"/>
      <c r="AH11" s="6" t="s">
        <v>206</v>
      </c>
      <c r="AI11" s="5" t="s">
        <v>32</v>
      </c>
      <c r="AJ11" s="5" t="s">
        <v>33</v>
      </c>
      <c r="AK11" s="5"/>
    </row>
    <row r="12" spans="1:37" x14ac:dyDescent="0.4">
      <c r="A12" s="5">
        <v>3066572</v>
      </c>
      <c r="B12" s="6" t="s">
        <v>208</v>
      </c>
      <c r="C12" s="13" t="s">
        <v>55</v>
      </c>
      <c r="D12" s="90" t="s">
        <v>275</v>
      </c>
      <c r="E12" s="4"/>
      <c r="F12" s="3" t="s">
        <v>73</v>
      </c>
      <c r="G12" s="3"/>
      <c r="H12" s="48" t="s">
        <v>81</v>
      </c>
      <c r="I12" s="3" t="s">
        <v>74</v>
      </c>
      <c r="J12" s="3" t="s">
        <v>72</v>
      </c>
      <c r="K12" s="3" t="s">
        <v>174</v>
      </c>
      <c r="L12" s="3" t="s">
        <v>95</v>
      </c>
      <c r="M12" s="48" t="s">
        <v>147</v>
      </c>
      <c r="N12" s="3" t="s">
        <v>151</v>
      </c>
      <c r="O12" s="3" t="s">
        <v>173</v>
      </c>
      <c r="P12" s="3" t="s">
        <v>152</v>
      </c>
      <c r="Q12" s="48" t="s">
        <v>168</v>
      </c>
      <c r="R12" s="3" t="s">
        <v>173</v>
      </c>
      <c r="S12" s="3" t="s">
        <v>167</v>
      </c>
      <c r="T12" s="3" t="s">
        <v>248</v>
      </c>
      <c r="U12" s="3"/>
      <c r="V12" s="48" t="s">
        <v>168</v>
      </c>
      <c r="W12" s="3" t="s">
        <v>255</v>
      </c>
      <c r="X12" s="3" t="s">
        <v>151</v>
      </c>
      <c r="Y12" s="3" t="s">
        <v>66</v>
      </c>
      <c r="Z12" s="48" t="s">
        <v>168</v>
      </c>
      <c r="AA12" s="3" t="s">
        <v>159</v>
      </c>
      <c r="AB12" s="3"/>
      <c r="AC12" s="3"/>
      <c r="AD12" s="48" t="s">
        <v>168</v>
      </c>
      <c r="AE12" s="3"/>
      <c r="AF12" s="3"/>
      <c r="AG12" s="3"/>
      <c r="AH12" s="6" t="s">
        <v>208</v>
      </c>
      <c r="AI12" t="s">
        <v>49</v>
      </c>
      <c r="AJ12" s="5" t="s">
        <v>50</v>
      </c>
      <c r="AK12" s="5"/>
    </row>
    <row r="13" spans="1:37" x14ac:dyDescent="0.4">
      <c r="A13" s="5">
        <v>4263490</v>
      </c>
      <c r="B13" s="6" t="s">
        <v>209</v>
      </c>
      <c r="C13" s="13" t="s">
        <v>55</v>
      </c>
      <c r="D13" s="90" t="s">
        <v>276</v>
      </c>
      <c r="E13" s="4"/>
      <c r="F13" s="3" t="s">
        <v>74</v>
      </c>
      <c r="G13" s="48" t="s">
        <v>77</v>
      </c>
      <c r="H13" s="3" t="s">
        <v>70</v>
      </c>
      <c r="I13" s="38"/>
      <c r="J13" s="3" t="s">
        <v>155</v>
      </c>
      <c r="K13" s="3" t="s">
        <v>151</v>
      </c>
      <c r="L13" s="48" t="s">
        <v>147</v>
      </c>
      <c r="M13" s="3" t="s">
        <v>149</v>
      </c>
      <c r="N13" s="3" t="s">
        <v>72</v>
      </c>
      <c r="O13" s="3" t="s">
        <v>192</v>
      </c>
      <c r="P13" s="48" t="s">
        <v>168</v>
      </c>
      <c r="Q13" s="3" t="s">
        <v>173</v>
      </c>
      <c r="R13" s="3" t="s">
        <v>151</v>
      </c>
      <c r="S13" s="41"/>
      <c r="T13" s="3"/>
      <c r="U13" s="41"/>
      <c r="V13" s="3"/>
      <c r="W13" s="3" t="s">
        <v>152</v>
      </c>
      <c r="X13" s="3" t="s">
        <v>255</v>
      </c>
      <c r="Y13" s="48" t="s">
        <v>168</v>
      </c>
      <c r="Z13" s="3" t="s">
        <v>167</v>
      </c>
      <c r="AA13" s="3" t="s">
        <v>255</v>
      </c>
      <c r="AB13" s="3"/>
      <c r="AC13" s="3"/>
      <c r="AD13" s="3"/>
      <c r="AE13" s="48" t="s">
        <v>168</v>
      </c>
      <c r="AF13" s="3"/>
      <c r="AG13" s="3"/>
      <c r="AH13" s="6" t="s">
        <v>209</v>
      </c>
      <c r="AI13" t="s">
        <v>3</v>
      </c>
      <c r="AJ13" s="5"/>
      <c r="AK13" s="5" t="s">
        <v>4</v>
      </c>
    </row>
    <row r="14" spans="1:37" x14ac:dyDescent="0.4">
      <c r="A14" s="81">
        <v>4737495</v>
      </c>
      <c r="B14" s="80" t="s">
        <v>210</v>
      </c>
      <c r="C14" s="82" t="s">
        <v>56</v>
      </c>
      <c r="D14" s="82"/>
      <c r="E14" s="33"/>
      <c r="F14" s="33" t="s">
        <v>80</v>
      </c>
      <c r="G14" s="33" t="s">
        <v>71</v>
      </c>
      <c r="H14" s="33"/>
      <c r="I14" s="33" t="s">
        <v>78</v>
      </c>
      <c r="J14" s="33"/>
      <c r="K14" s="33" t="s">
        <v>72</v>
      </c>
      <c r="L14" s="33" t="s">
        <v>66</v>
      </c>
      <c r="M14" s="33"/>
      <c r="N14" s="33"/>
      <c r="O14" s="48" t="s">
        <v>168</v>
      </c>
      <c r="P14" s="3" t="s">
        <v>159</v>
      </c>
      <c r="Q14" s="3" t="s">
        <v>155</v>
      </c>
      <c r="R14" s="3"/>
      <c r="S14" s="7" t="s">
        <v>250</v>
      </c>
      <c r="T14" s="48" t="s">
        <v>168</v>
      </c>
      <c r="U14" s="3"/>
      <c r="V14" s="3" t="s">
        <v>66</v>
      </c>
      <c r="W14" s="3"/>
      <c r="X14" s="3"/>
      <c r="Y14" s="3"/>
      <c r="Z14" s="3"/>
      <c r="AA14" s="3" t="s">
        <v>72</v>
      </c>
      <c r="AB14" s="33"/>
      <c r="AC14" s="33"/>
      <c r="AD14" s="33"/>
      <c r="AE14" s="33"/>
      <c r="AF14" s="33"/>
      <c r="AG14" s="33"/>
      <c r="AH14" s="80" t="s">
        <v>210</v>
      </c>
      <c r="AI14" s="5"/>
      <c r="AJ14" s="5" t="s">
        <v>176</v>
      </c>
      <c r="AK14" s="5" t="s">
        <v>177</v>
      </c>
    </row>
    <row r="15" spans="1:37" x14ac:dyDescent="0.4">
      <c r="A15" s="37">
        <v>5254528</v>
      </c>
      <c r="B15" s="36" t="s">
        <v>211</v>
      </c>
      <c r="C15" s="35" t="s">
        <v>55</v>
      </c>
      <c r="D15" s="82" t="s">
        <v>280</v>
      </c>
      <c r="E15" s="34"/>
      <c r="F15" s="51" t="s">
        <v>67</v>
      </c>
      <c r="G15" s="33"/>
      <c r="H15" s="33" t="s">
        <v>80</v>
      </c>
      <c r="I15" s="42"/>
      <c r="J15" s="33" t="s">
        <v>152</v>
      </c>
      <c r="K15" s="42"/>
      <c r="L15" s="33" t="s">
        <v>149</v>
      </c>
      <c r="M15" s="33" t="s">
        <v>212</v>
      </c>
      <c r="N15" s="51" t="s">
        <v>147</v>
      </c>
      <c r="O15" s="42"/>
      <c r="P15" s="3" t="s">
        <v>173</v>
      </c>
      <c r="Q15" s="3" t="s">
        <v>95</v>
      </c>
      <c r="R15" s="3" t="s">
        <v>152</v>
      </c>
      <c r="S15" s="48" t="s">
        <v>168</v>
      </c>
      <c r="T15" s="3" t="s">
        <v>151</v>
      </c>
      <c r="U15" s="3"/>
      <c r="V15" s="3" t="s">
        <v>167</v>
      </c>
      <c r="W15" s="3" t="s">
        <v>248</v>
      </c>
      <c r="X15" s="48" t="s">
        <v>168</v>
      </c>
      <c r="Y15" s="3" t="s">
        <v>159</v>
      </c>
      <c r="Z15" s="3" t="s">
        <v>173</v>
      </c>
      <c r="AA15" s="3"/>
      <c r="AB15" s="48" t="s">
        <v>147</v>
      </c>
      <c r="AC15" s="33"/>
      <c r="AD15" s="33"/>
      <c r="AE15" s="33"/>
      <c r="AF15" s="34"/>
      <c r="AG15" s="48" t="s">
        <v>168</v>
      </c>
      <c r="AH15" s="36" t="s">
        <v>211</v>
      </c>
      <c r="AI15" s="5" t="s">
        <v>63</v>
      </c>
      <c r="AJ15" s="5"/>
      <c r="AK15" s="5" t="s">
        <v>64</v>
      </c>
    </row>
    <row r="16" spans="1:37" x14ac:dyDescent="0.4">
      <c r="A16" s="37">
        <v>5322511</v>
      </c>
      <c r="B16" s="36" t="s">
        <v>264</v>
      </c>
      <c r="C16" s="82" t="s">
        <v>56</v>
      </c>
      <c r="D16" s="82"/>
      <c r="E16" s="34"/>
      <c r="F16" s="51"/>
      <c r="G16" s="33"/>
      <c r="H16" s="33"/>
      <c r="I16" s="42"/>
      <c r="J16" s="42"/>
      <c r="K16" s="42"/>
      <c r="L16" s="42"/>
      <c r="M16" s="42"/>
      <c r="N16" s="42"/>
      <c r="O16" s="42"/>
      <c r="P16" s="38"/>
      <c r="Q16" s="3" t="s">
        <v>279</v>
      </c>
      <c r="R16" s="4" t="s">
        <v>72</v>
      </c>
      <c r="S16" s="4" t="s">
        <v>250</v>
      </c>
      <c r="T16" s="3"/>
      <c r="U16" s="3"/>
      <c r="V16" s="3"/>
      <c r="W16" s="3"/>
      <c r="X16" s="4" t="s">
        <v>248</v>
      </c>
      <c r="Y16" s="4" t="s">
        <v>167</v>
      </c>
      <c r="Z16" s="4" t="s">
        <v>161</v>
      </c>
      <c r="AA16" s="117" t="s">
        <v>169</v>
      </c>
      <c r="AB16" s="34"/>
      <c r="AC16" s="34"/>
      <c r="AD16" s="34"/>
      <c r="AE16" s="34"/>
      <c r="AF16" s="48" t="s">
        <v>168</v>
      </c>
      <c r="AG16" s="33"/>
      <c r="AH16" s="36" t="s">
        <v>264</v>
      </c>
      <c r="AI16" s="43" t="s">
        <v>265</v>
      </c>
      <c r="AJ16" s="5"/>
      <c r="AK16" s="5" t="s">
        <v>92</v>
      </c>
    </row>
    <row r="17" spans="1:37" x14ac:dyDescent="0.4">
      <c r="A17" s="5">
        <v>5335238</v>
      </c>
      <c r="B17" s="6" t="s">
        <v>213</v>
      </c>
      <c r="C17" s="13" t="s">
        <v>55</v>
      </c>
      <c r="D17" s="90"/>
      <c r="E17" s="4"/>
      <c r="F17" s="56" t="s">
        <v>75</v>
      </c>
      <c r="G17" s="3" t="s">
        <v>83</v>
      </c>
      <c r="H17" s="3" t="s">
        <v>75</v>
      </c>
      <c r="I17" s="48" t="s">
        <v>77</v>
      </c>
      <c r="J17" s="3" t="s">
        <v>95</v>
      </c>
      <c r="K17" s="3" t="s">
        <v>192</v>
      </c>
      <c r="L17" s="38"/>
      <c r="M17" s="38"/>
      <c r="N17" s="38"/>
      <c r="O17" s="38"/>
      <c r="P17" s="38"/>
      <c r="Q17" s="38"/>
      <c r="R17" s="38"/>
      <c r="S17" s="4" t="s">
        <v>161</v>
      </c>
      <c r="T17" s="3" t="s">
        <v>173</v>
      </c>
      <c r="U17" s="3"/>
      <c r="V17" s="3" t="s">
        <v>161</v>
      </c>
      <c r="W17" s="48" t="s">
        <v>169</v>
      </c>
      <c r="X17" s="3" t="s">
        <v>173</v>
      </c>
      <c r="Y17" s="3" t="s">
        <v>95</v>
      </c>
      <c r="Z17" s="3" t="s">
        <v>66</v>
      </c>
      <c r="AA17" s="3" t="s">
        <v>173</v>
      </c>
      <c r="AB17" s="3"/>
      <c r="AC17" s="48" t="s">
        <v>168</v>
      </c>
      <c r="AD17" s="3"/>
      <c r="AE17" s="3"/>
      <c r="AF17" s="3"/>
      <c r="AG17" s="3"/>
      <c r="AH17" s="6" t="s">
        <v>213</v>
      </c>
      <c r="AI17" s="5" t="s">
        <v>27</v>
      </c>
      <c r="AJ17" s="5"/>
      <c r="AK17" s="5" t="s">
        <v>28</v>
      </c>
    </row>
    <row r="18" spans="1:37" x14ac:dyDescent="0.4">
      <c r="A18" s="5">
        <v>5763215</v>
      </c>
      <c r="B18" s="6" t="s">
        <v>214</v>
      </c>
      <c r="C18" s="13" t="s">
        <v>55</v>
      </c>
      <c r="D18" s="90" t="s">
        <v>277</v>
      </c>
      <c r="E18" s="7"/>
      <c r="F18" s="3" t="s">
        <v>83</v>
      </c>
      <c r="G18" s="3" t="s">
        <v>82</v>
      </c>
      <c r="H18" s="40" t="s">
        <v>173</v>
      </c>
      <c r="I18" s="48" t="s">
        <v>96</v>
      </c>
      <c r="J18" s="3" t="s">
        <v>192</v>
      </c>
      <c r="K18" s="3" t="s">
        <v>149</v>
      </c>
      <c r="L18" s="3" t="s">
        <v>167</v>
      </c>
      <c r="M18" s="38"/>
      <c r="N18" s="38"/>
      <c r="O18" s="3" t="s">
        <v>151</v>
      </c>
      <c r="P18" s="3" t="s">
        <v>167</v>
      </c>
      <c r="Q18" s="48" t="s">
        <v>169</v>
      </c>
      <c r="R18" s="3" t="s">
        <v>250</v>
      </c>
      <c r="S18" s="3" t="s">
        <v>159</v>
      </c>
      <c r="T18" s="3" t="s">
        <v>152</v>
      </c>
      <c r="U18" s="3"/>
      <c r="V18" s="48" t="s">
        <v>169</v>
      </c>
      <c r="W18" s="3" t="s">
        <v>173</v>
      </c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6" t="s">
        <v>214</v>
      </c>
      <c r="AI18" s="5" t="s">
        <v>53</v>
      </c>
      <c r="AJ18" s="5" t="s">
        <v>16</v>
      </c>
      <c r="AK18" s="5" t="s">
        <v>17</v>
      </c>
    </row>
    <row r="19" spans="1:37" x14ac:dyDescent="0.4">
      <c r="A19" s="5">
        <v>6025621</v>
      </c>
      <c r="B19" s="6" t="s">
        <v>215</v>
      </c>
      <c r="C19" s="12" t="s">
        <v>56</v>
      </c>
      <c r="D19" s="90"/>
      <c r="E19" s="7"/>
      <c r="F19" s="3" t="s">
        <v>82</v>
      </c>
      <c r="G19" s="3" t="s">
        <v>74</v>
      </c>
      <c r="H19" s="57" t="s">
        <v>169</v>
      </c>
      <c r="I19" s="48" t="s">
        <v>168</v>
      </c>
      <c r="J19" s="3"/>
      <c r="K19" s="3" t="s">
        <v>95</v>
      </c>
      <c r="L19" s="48" t="s">
        <v>147</v>
      </c>
      <c r="M19" s="3" t="s">
        <v>152</v>
      </c>
      <c r="N19" s="3" t="s">
        <v>173</v>
      </c>
      <c r="O19" s="3" t="s">
        <v>152</v>
      </c>
      <c r="P19" s="48" t="s">
        <v>169</v>
      </c>
      <c r="Q19" s="3" t="s">
        <v>161</v>
      </c>
      <c r="R19" s="3" t="s">
        <v>167</v>
      </c>
      <c r="S19" s="3" t="s">
        <v>151</v>
      </c>
      <c r="T19" s="48" t="s">
        <v>169</v>
      </c>
      <c r="U19" s="3"/>
      <c r="V19" s="3" t="s">
        <v>173</v>
      </c>
      <c r="W19" s="3" t="s">
        <v>159</v>
      </c>
      <c r="X19" s="3" t="s">
        <v>66</v>
      </c>
      <c r="Y19" s="3"/>
      <c r="Z19" s="48" t="s">
        <v>169</v>
      </c>
      <c r="AA19" s="3" t="s">
        <v>95</v>
      </c>
      <c r="AB19" s="3"/>
      <c r="AC19" s="3"/>
      <c r="AD19" s="48" t="s">
        <v>168</v>
      </c>
      <c r="AE19" s="3"/>
      <c r="AF19" s="3"/>
      <c r="AG19" s="3"/>
      <c r="AH19" s="6" t="s">
        <v>215</v>
      </c>
      <c r="AI19" s="5" t="s">
        <v>47</v>
      </c>
      <c r="AJ19" s="5"/>
      <c r="AK19" s="5"/>
    </row>
    <row r="20" spans="1:37" x14ac:dyDescent="0.4">
      <c r="A20" s="5">
        <v>6025856</v>
      </c>
      <c r="B20" s="6" t="s">
        <v>216</v>
      </c>
      <c r="C20" s="12" t="s">
        <v>56</v>
      </c>
      <c r="D20" s="90"/>
      <c r="E20" s="7"/>
      <c r="F20" s="3" t="s">
        <v>78</v>
      </c>
      <c r="G20" s="3" t="s">
        <v>85</v>
      </c>
      <c r="H20" s="3" t="s">
        <v>71</v>
      </c>
      <c r="I20" s="3" t="s">
        <v>68</v>
      </c>
      <c r="J20" s="3" t="s">
        <v>167</v>
      </c>
      <c r="K20" s="48" t="s">
        <v>147</v>
      </c>
      <c r="L20" s="3" t="s">
        <v>159</v>
      </c>
      <c r="M20" s="3" t="s">
        <v>167</v>
      </c>
      <c r="N20" s="3" t="s">
        <v>152</v>
      </c>
      <c r="O20" s="48" t="s">
        <v>169</v>
      </c>
      <c r="P20" s="3" t="s">
        <v>95</v>
      </c>
      <c r="Q20" s="3" t="s">
        <v>249</v>
      </c>
      <c r="R20" s="3" t="s">
        <v>161</v>
      </c>
      <c r="S20" s="48" t="s">
        <v>169</v>
      </c>
      <c r="T20" s="3" t="s">
        <v>161</v>
      </c>
      <c r="U20" s="3"/>
      <c r="V20" s="3" t="s">
        <v>248</v>
      </c>
      <c r="W20" s="3"/>
      <c r="X20" s="3" t="s">
        <v>159</v>
      </c>
      <c r="Y20" s="48" t="s">
        <v>169</v>
      </c>
      <c r="Z20" s="3" t="s">
        <v>95</v>
      </c>
      <c r="AA20" s="3" t="s">
        <v>152</v>
      </c>
      <c r="AB20" s="3"/>
      <c r="AC20" s="3"/>
      <c r="AD20" s="3"/>
      <c r="AE20" s="48" t="s">
        <v>168</v>
      </c>
      <c r="AF20" s="3"/>
      <c r="AG20" s="3"/>
      <c r="AH20" s="6" t="s">
        <v>216</v>
      </c>
      <c r="AI20" s="5" t="s">
        <v>40</v>
      </c>
      <c r="AJ20" s="5" t="s">
        <v>41</v>
      </c>
      <c r="AK20" s="5" t="s">
        <v>42</v>
      </c>
    </row>
    <row r="21" spans="1:37" x14ac:dyDescent="0.4">
      <c r="A21" s="5">
        <v>7075890</v>
      </c>
      <c r="B21" s="6" t="s">
        <v>217</v>
      </c>
      <c r="C21" s="13" t="s">
        <v>55</v>
      </c>
      <c r="D21" s="90"/>
      <c r="E21" s="7"/>
      <c r="F21" s="3"/>
      <c r="G21" s="3"/>
      <c r="H21" s="40"/>
      <c r="I21" s="3"/>
      <c r="J21" s="3"/>
      <c r="K21" s="3" t="s">
        <v>66</v>
      </c>
      <c r="L21" s="3"/>
      <c r="M21" s="3" t="s">
        <v>161</v>
      </c>
      <c r="N21" s="51" t="s">
        <v>147</v>
      </c>
      <c r="O21" s="3" t="s">
        <v>66</v>
      </c>
      <c r="P21" s="3" t="s">
        <v>161</v>
      </c>
      <c r="Q21" s="3" t="s">
        <v>72</v>
      </c>
      <c r="R21" s="48" t="s">
        <v>169</v>
      </c>
      <c r="S21" s="3" t="s">
        <v>72</v>
      </c>
      <c r="T21" s="3" t="s">
        <v>159</v>
      </c>
      <c r="U21" s="3"/>
      <c r="V21" s="3" t="s">
        <v>152</v>
      </c>
      <c r="W21" s="3" t="s">
        <v>95</v>
      </c>
      <c r="X21" s="48" t="s">
        <v>169</v>
      </c>
      <c r="Y21" s="3" t="s">
        <v>248</v>
      </c>
      <c r="Z21" s="3"/>
      <c r="AA21" s="3" t="s">
        <v>161</v>
      </c>
      <c r="AB21" s="3"/>
      <c r="AC21" s="48" t="s">
        <v>168</v>
      </c>
      <c r="AD21" s="3"/>
      <c r="AE21" s="3"/>
      <c r="AF21" s="3"/>
      <c r="AG21" s="3"/>
      <c r="AH21" s="6" t="s">
        <v>217</v>
      </c>
      <c r="AI21" s="43" t="s">
        <v>245</v>
      </c>
      <c r="AJ21" s="5" t="s">
        <v>246</v>
      </c>
      <c r="AK21" s="5" t="s">
        <v>247</v>
      </c>
    </row>
    <row r="22" spans="1:37" ht="12" customHeight="1" x14ac:dyDescent="0.4">
      <c r="A22" s="58" t="s">
        <v>136</v>
      </c>
      <c r="B22" s="59"/>
      <c r="C22" s="60"/>
      <c r="D22" s="60"/>
      <c r="E22" s="61" t="s">
        <v>218</v>
      </c>
      <c r="F22" s="62"/>
      <c r="G22" s="62"/>
      <c r="H22" s="63"/>
      <c r="I22" s="63" t="s">
        <v>218</v>
      </c>
      <c r="J22" s="64">
        <f t="shared" ref="J22:AG22" si="0">COUNTIF(J4:J21,"*TE*")</f>
        <v>1</v>
      </c>
      <c r="K22" s="64">
        <f t="shared" si="0"/>
        <v>1</v>
      </c>
      <c r="L22" s="64">
        <f t="shared" si="0"/>
        <v>1</v>
      </c>
      <c r="M22" s="64">
        <f t="shared" si="0"/>
        <v>1</v>
      </c>
      <c r="N22" s="64">
        <f t="shared" si="0"/>
        <v>1</v>
      </c>
      <c r="O22" s="64">
        <f t="shared" si="0"/>
        <v>1</v>
      </c>
      <c r="P22" s="64">
        <f t="shared" si="0"/>
        <v>1</v>
      </c>
      <c r="Q22" s="64">
        <f t="shared" si="0"/>
        <v>1</v>
      </c>
      <c r="R22" s="64">
        <f t="shared" si="0"/>
        <v>1</v>
      </c>
      <c r="S22" s="64">
        <f t="shared" si="0"/>
        <v>1</v>
      </c>
      <c r="T22" s="64">
        <f t="shared" si="0"/>
        <v>1</v>
      </c>
      <c r="U22" s="64">
        <f t="shared" si="0"/>
        <v>0</v>
      </c>
      <c r="V22" s="64">
        <f t="shared" si="0"/>
        <v>1</v>
      </c>
      <c r="W22" s="64">
        <f t="shared" si="0"/>
        <v>1</v>
      </c>
      <c r="X22" s="64">
        <f t="shared" si="0"/>
        <v>1</v>
      </c>
      <c r="Y22" s="64">
        <f t="shared" si="0"/>
        <v>1</v>
      </c>
      <c r="Z22" s="64">
        <f t="shared" si="0"/>
        <v>1</v>
      </c>
      <c r="AA22" s="64">
        <f t="shared" si="0"/>
        <v>1</v>
      </c>
      <c r="AB22" s="64">
        <f t="shared" si="0"/>
        <v>0</v>
      </c>
      <c r="AC22" s="64">
        <f t="shared" si="0"/>
        <v>0</v>
      </c>
      <c r="AD22" s="64">
        <f t="shared" si="0"/>
        <v>0</v>
      </c>
      <c r="AE22" s="64">
        <f t="shared" si="0"/>
        <v>0</v>
      </c>
      <c r="AF22" s="64">
        <f t="shared" si="0"/>
        <v>0</v>
      </c>
      <c r="AG22" s="64">
        <f t="shared" si="0"/>
        <v>0</v>
      </c>
      <c r="AH22" s="65" t="s">
        <v>219</v>
      </c>
    </row>
    <row r="23" spans="1:37" ht="12" customHeight="1" x14ac:dyDescent="0.4">
      <c r="A23" s="66" t="s">
        <v>137</v>
      </c>
      <c r="B23" s="67"/>
      <c r="C23" s="68"/>
      <c r="D23" s="68"/>
      <c r="E23" s="69" t="s">
        <v>220</v>
      </c>
      <c r="F23" s="21"/>
      <c r="G23" s="21"/>
      <c r="I23" s="1" t="s">
        <v>220</v>
      </c>
      <c r="J23" s="70">
        <f t="shared" ref="J23:AG23" si="1">COUNTIF(J4:J21,"*WE*")</f>
        <v>1</v>
      </c>
      <c r="K23" s="70">
        <f t="shared" si="1"/>
        <v>1</v>
      </c>
      <c r="L23" s="70">
        <f t="shared" si="1"/>
        <v>1</v>
      </c>
      <c r="M23" s="70">
        <f t="shared" si="1"/>
        <v>1</v>
      </c>
      <c r="N23" s="70">
        <f t="shared" si="1"/>
        <v>1</v>
      </c>
      <c r="O23" s="70">
        <f t="shared" si="1"/>
        <v>1</v>
      </c>
      <c r="P23" s="70">
        <f t="shared" si="1"/>
        <v>1</v>
      </c>
      <c r="Q23" s="70">
        <f t="shared" si="1"/>
        <v>1</v>
      </c>
      <c r="R23" s="70">
        <f t="shared" si="1"/>
        <v>1</v>
      </c>
      <c r="S23" s="70">
        <f t="shared" si="1"/>
        <v>1</v>
      </c>
      <c r="T23" s="70">
        <f t="shared" si="1"/>
        <v>1</v>
      </c>
      <c r="U23" s="70">
        <f t="shared" si="1"/>
        <v>0</v>
      </c>
      <c r="V23" s="70">
        <f t="shared" si="1"/>
        <v>1</v>
      </c>
      <c r="W23" s="70">
        <f t="shared" si="1"/>
        <v>1</v>
      </c>
      <c r="X23" s="70">
        <f t="shared" si="1"/>
        <v>1</v>
      </c>
      <c r="Y23" s="70">
        <f t="shared" si="1"/>
        <v>1</v>
      </c>
      <c r="Z23" s="70">
        <f t="shared" si="1"/>
        <v>1</v>
      </c>
      <c r="AA23" s="70">
        <f t="shared" si="1"/>
        <v>1</v>
      </c>
      <c r="AB23" s="70">
        <f t="shared" si="1"/>
        <v>0</v>
      </c>
      <c r="AC23" s="70">
        <f t="shared" si="1"/>
        <v>0</v>
      </c>
      <c r="AD23" s="70">
        <f t="shared" si="1"/>
        <v>0</v>
      </c>
      <c r="AE23" s="70">
        <f t="shared" si="1"/>
        <v>0</v>
      </c>
      <c r="AF23" s="70">
        <f t="shared" si="1"/>
        <v>0</v>
      </c>
      <c r="AG23" s="70">
        <f t="shared" si="1"/>
        <v>0</v>
      </c>
      <c r="AH23" s="3" t="s">
        <v>221</v>
      </c>
    </row>
    <row r="24" spans="1:37" ht="12" customHeight="1" x14ac:dyDescent="0.4">
      <c r="A24" s="58" t="s">
        <v>135</v>
      </c>
      <c r="B24" s="59"/>
      <c r="C24" s="71"/>
      <c r="D24" s="71"/>
      <c r="E24" s="61" t="s">
        <v>222</v>
      </c>
      <c r="F24" s="62"/>
      <c r="G24" s="62"/>
      <c r="H24" s="63"/>
      <c r="I24" s="63" t="s">
        <v>222</v>
      </c>
      <c r="J24" s="64">
        <f>COUNTIF(J4:J21,"*TD*")</f>
        <v>1</v>
      </c>
      <c r="K24" s="64">
        <f t="shared" ref="K24:AG24" si="2">COUNTIF(K4:K21,"*TD*")</f>
        <v>1</v>
      </c>
      <c r="L24" s="64">
        <f t="shared" si="2"/>
        <v>1</v>
      </c>
      <c r="M24" s="64">
        <f t="shared" si="2"/>
        <v>1</v>
      </c>
      <c r="N24" s="64">
        <f t="shared" si="2"/>
        <v>1</v>
      </c>
      <c r="O24" s="64">
        <f t="shared" si="2"/>
        <v>1</v>
      </c>
      <c r="P24" s="64">
        <f t="shared" si="2"/>
        <v>1</v>
      </c>
      <c r="Q24" s="64">
        <f t="shared" si="2"/>
        <v>1</v>
      </c>
      <c r="R24" s="64">
        <f t="shared" si="2"/>
        <v>1</v>
      </c>
      <c r="S24" s="64">
        <f t="shared" si="2"/>
        <v>1</v>
      </c>
      <c r="T24" s="64">
        <f t="shared" si="2"/>
        <v>1</v>
      </c>
      <c r="U24" s="64">
        <f t="shared" si="2"/>
        <v>0</v>
      </c>
      <c r="V24" s="64">
        <f t="shared" si="2"/>
        <v>1</v>
      </c>
      <c r="W24" s="64">
        <f t="shared" si="2"/>
        <v>1</v>
      </c>
      <c r="X24" s="64">
        <f t="shared" si="2"/>
        <v>1</v>
      </c>
      <c r="Y24" s="64">
        <f t="shared" si="2"/>
        <v>1</v>
      </c>
      <c r="Z24" s="64">
        <f>COUNTIF(Z4:Z21,"*TD*")</f>
        <v>1</v>
      </c>
      <c r="AA24" s="64">
        <f t="shared" si="2"/>
        <v>1</v>
      </c>
      <c r="AB24" s="64">
        <f t="shared" si="2"/>
        <v>0</v>
      </c>
      <c r="AC24" s="64">
        <f t="shared" si="2"/>
        <v>0</v>
      </c>
      <c r="AD24" s="64">
        <f t="shared" si="2"/>
        <v>0</v>
      </c>
      <c r="AE24" s="64">
        <f t="shared" si="2"/>
        <v>0</v>
      </c>
      <c r="AF24" s="64">
        <f t="shared" si="2"/>
        <v>0</v>
      </c>
      <c r="AG24" s="64">
        <f t="shared" si="2"/>
        <v>0</v>
      </c>
      <c r="AH24" s="65" t="s">
        <v>223</v>
      </c>
    </row>
    <row r="25" spans="1:37" ht="12" customHeight="1" x14ac:dyDescent="0.4">
      <c r="A25" s="66" t="s">
        <v>156</v>
      </c>
      <c r="B25" s="67"/>
      <c r="C25" s="68"/>
      <c r="D25" s="68"/>
      <c r="E25" s="69" t="s">
        <v>224</v>
      </c>
      <c r="F25" s="21"/>
      <c r="G25" s="21"/>
      <c r="I25" s="1" t="s">
        <v>224</v>
      </c>
      <c r="J25" s="70">
        <f t="shared" ref="J25:AG25" si="3">COUNTIF(J4:J21,"*JM*")</f>
        <v>1</v>
      </c>
      <c r="K25" s="70">
        <f t="shared" si="3"/>
        <v>1</v>
      </c>
      <c r="L25" s="70">
        <f t="shared" si="3"/>
        <v>1</v>
      </c>
      <c r="M25" s="70">
        <f t="shared" si="3"/>
        <v>1</v>
      </c>
      <c r="N25" s="86">
        <f t="shared" si="3"/>
        <v>1</v>
      </c>
      <c r="O25" s="70">
        <f t="shared" si="3"/>
        <v>1</v>
      </c>
      <c r="P25" s="70">
        <f t="shared" si="3"/>
        <v>1</v>
      </c>
      <c r="Q25" s="70">
        <f t="shared" si="3"/>
        <v>1</v>
      </c>
      <c r="R25" s="70">
        <f t="shared" si="3"/>
        <v>1</v>
      </c>
      <c r="S25" s="70">
        <f t="shared" si="3"/>
        <v>1</v>
      </c>
      <c r="T25" s="70">
        <f t="shared" si="3"/>
        <v>1</v>
      </c>
      <c r="U25" s="70">
        <f t="shared" si="3"/>
        <v>0</v>
      </c>
      <c r="V25" s="70">
        <f t="shared" si="3"/>
        <v>1</v>
      </c>
      <c r="W25" s="70">
        <f t="shared" si="3"/>
        <v>1</v>
      </c>
      <c r="X25" s="70">
        <f t="shared" si="3"/>
        <v>1</v>
      </c>
      <c r="Y25" s="70">
        <f t="shared" si="3"/>
        <v>1</v>
      </c>
      <c r="Z25" s="70">
        <f t="shared" si="3"/>
        <v>1</v>
      </c>
      <c r="AA25" s="70">
        <f t="shared" si="3"/>
        <v>1</v>
      </c>
      <c r="AB25" s="70">
        <f t="shared" si="3"/>
        <v>0</v>
      </c>
      <c r="AC25" s="70">
        <f t="shared" si="3"/>
        <v>0</v>
      </c>
      <c r="AD25" s="70">
        <f t="shared" si="3"/>
        <v>0</v>
      </c>
      <c r="AE25" s="70">
        <f t="shared" si="3"/>
        <v>0</v>
      </c>
      <c r="AF25" s="70">
        <f t="shared" si="3"/>
        <v>0</v>
      </c>
      <c r="AG25" s="70">
        <f t="shared" si="3"/>
        <v>0</v>
      </c>
      <c r="AH25" s="3" t="s">
        <v>225</v>
      </c>
    </row>
    <row r="26" spans="1:37" ht="12" customHeight="1" x14ac:dyDescent="0.4">
      <c r="A26" s="58" t="s">
        <v>138</v>
      </c>
      <c r="B26" s="59"/>
      <c r="C26" s="60"/>
      <c r="D26" s="60"/>
      <c r="E26" s="61" t="s">
        <v>226</v>
      </c>
      <c r="F26" s="62"/>
      <c r="G26" s="62"/>
      <c r="H26" s="63"/>
      <c r="I26" s="63" t="s">
        <v>226</v>
      </c>
      <c r="J26" s="64">
        <f>COUNTIF(J4:J21,"*TP*")</f>
        <v>1</v>
      </c>
      <c r="K26" s="64">
        <f t="shared" ref="K26:AG26" si="4">COUNTIF(K4:K21,"*TP*")</f>
        <v>1</v>
      </c>
      <c r="L26" s="64">
        <f t="shared" si="4"/>
        <v>1</v>
      </c>
      <c r="M26" s="64">
        <f t="shared" si="4"/>
        <v>1</v>
      </c>
      <c r="N26" s="87">
        <f t="shared" si="4"/>
        <v>1</v>
      </c>
      <c r="O26" s="64">
        <f t="shared" si="4"/>
        <v>1</v>
      </c>
      <c r="P26" s="64">
        <f t="shared" si="4"/>
        <v>1</v>
      </c>
      <c r="Q26" s="64">
        <f t="shared" si="4"/>
        <v>1</v>
      </c>
      <c r="R26" s="64">
        <f t="shared" si="4"/>
        <v>1</v>
      </c>
      <c r="S26" s="64">
        <f t="shared" si="4"/>
        <v>1</v>
      </c>
      <c r="T26" s="64">
        <f t="shared" si="4"/>
        <v>1</v>
      </c>
      <c r="U26" s="64">
        <f t="shared" si="4"/>
        <v>0</v>
      </c>
      <c r="V26" s="64">
        <f t="shared" si="4"/>
        <v>1</v>
      </c>
      <c r="W26" s="64">
        <f t="shared" si="4"/>
        <v>1</v>
      </c>
      <c r="X26" s="64">
        <f t="shared" si="4"/>
        <v>1</v>
      </c>
      <c r="Y26" s="64">
        <f t="shared" si="4"/>
        <v>1</v>
      </c>
      <c r="Z26" s="64">
        <f t="shared" si="4"/>
        <v>1</v>
      </c>
      <c r="AA26" s="64">
        <f t="shared" si="4"/>
        <v>1</v>
      </c>
      <c r="AB26" s="64">
        <f t="shared" si="4"/>
        <v>0</v>
      </c>
      <c r="AC26" s="64">
        <f t="shared" si="4"/>
        <v>0</v>
      </c>
      <c r="AD26" s="64">
        <f>COUNTIF(AD4:AD21,"*TP*")</f>
        <v>0</v>
      </c>
      <c r="AE26" s="64">
        <f t="shared" si="4"/>
        <v>0</v>
      </c>
      <c r="AF26" s="64">
        <f t="shared" si="4"/>
        <v>0</v>
      </c>
      <c r="AG26" s="64">
        <f t="shared" si="4"/>
        <v>0</v>
      </c>
      <c r="AH26" s="65" t="s">
        <v>227</v>
      </c>
    </row>
    <row r="27" spans="1:37" ht="12" customHeight="1" x14ac:dyDescent="0.4">
      <c r="A27" s="66" t="s">
        <v>228</v>
      </c>
      <c r="B27" s="67"/>
      <c r="C27" s="68"/>
      <c r="D27" s="68"/>
      <c r="E27" s="69" t="s">
        <v>229</v>
      </c>
      <c r="F27" s="21"/>
      <c r="G27" s="21"/>
      <c r="I27" s="1" t="s">
        <v>229</v>
      </c>
      <c r="J27" s="70">
        <f>COUNTIF(J4:J21,"*GR*")</f>
        <v>2</v>
      </c>
      <c r="K27" s="70">
        <f t="shared" ref="K27:AG27" si="5">COUNTIF(K4:K21,"*GR*")</f>
        <v>1</v>
      </c>
      <c r="L27" s="70">
        <f t="shared" si="5"/>
        <v>1</v>
      </c>
      <c r="M27" s="70">
        <f t="shared" si="5"/>
        <v>1</v>
      </c>
      <c r="N27" s="70">
        <f t="shared" si="5"/>
        <v>1</v>
      </c>
      <c r="O27" s="70">
        <f t="shared" si="5"/>
        <v>1</v>
      </c>
      <c r="P27" s="70">
        <f t="shared" si="5"/>
        <v>1</v>
      </c>
      <c r="Q27" s="70">
        <f t="shared" si="5"/>
        <v>1</v>
      </c>
      <c r="R27" s="70">
        <f t="shared" si="5"/>
        <v>1</v>
      </c>
      <c r="S27" s="70">
        <f t="shared" si="5"/>
        <v>1</v>
      </c>
      <c r="T27" s="70">
        <f t="shared" si="5"/>
        <v>1</v>
      </c>
      <c r="U27" s="70">
        <f t="shared" si="5"/>
        <v>0</v>
      </c>
      <c r="V27" s="70">
        <f t="shared" si="5"/>
        <v>1</v>
      </c>
      <c r="W27" s="70">
        <f t="shared" si="5"/>
        <v>1</v>
      </c>
      <c r="X27" s="70">
        <f t="shared" si="5"/>
        <v>1</v>
      </c>
      <c r="Y27" s="70">
        <f t="shared" si="5"/>
        <v>1</v>
      </c>
      <c r="Z27" s="70">
        <f t="shared" si="5"/>
        <v>1</v>
      </c>
      <c r="AA27" s="70">
        <f t="shared" si="5"/>
        <v>1</v>
      </c>
      <c r="AB27" s="70">
        <f t="shared" si="5"/>
        <v>0</v>
      </c>
      <c r="AC27" s="70">
        <f t="shared" si="5"/>
        <v>0</v>
      </c>
      <c r="AD27" s="70">
        <f t="shared" si="5"/>
        <v>0</v>
      </c>
      <c r="AE27" s="70">
        <f t="shared" si="5"/>
        <v>0</v>
      </c>
      <c r="AF27" s="70">
        <f t="shared" si="5"/>
        <v>0</v>
      </c>
      <c r="AG27" s="70">
        <f t="shared" si="5"/>
        <v>0</v>
      </c>
      <c r="AH27" s="3" t="s">
        <v>230</v>
      </c>
    </row>
    <row r="28" spans="1:37" ht="12" customHeight="1" x14ac:dyDescent="0.4">
      <c r="A28" s="58" t="s">
        <v>231</v>
      </c>
      <c r="B28" s="59"/>
      <c r="C28" s="60"/>
      <c r="D28" s="60"/>
      <c r="E28" s="61" t="s">
        <v>232</v>
      </c>
      <c r="F28" s="62"/>
      <c r="G28" s="62"/>
      <c r="H28" s="63"/>
      <c r="I28" s="63" t="s">
        <v>232</v>
      </c>
      <c r="J28" s="64">
        <f>COUNTIF(J4:J21,"*AU*")</f>
        <v>1</v>
      </c>
      <c r="K28" s="64">
        <f t="shared" ref="K28:AG28" si="6">COUNTIF(K4:K21,"*AU*")</f>
        <v>1</v>
      </c>
      <c r="L28" s="64">
        <f t="shared" si="6"/>
        <v>1</v>
      </c>
      <c r="M28" s="64">
        <f t="shared" si="6"/>
        <v>1</v>
      </c>
      <c r="N28" s="64">
        <f t="shared" si="6"/>
        <v>1</v>
      </c>
      <c r="O28" s="64">
        <f t="shared" si="6"/>
        <v>1</v>
      </c>
      <c r="P28" s="64">
        <f t="shared" si="6"/>
        <v>1</v>
      </c>
      <c r="Q28" s="64">
        <f t="shared" si="6"/>
        <v>1</v>
      </c>
      <c r="R28" s="64">
        <f t="shared" si="6"/>
        <v>1</v>
      </c>
      <c r="S28" s="64">
        <f t="shared" si="6"/>
        <v>1</v>
      </c>
      <c r="T28" s="64">
        <f t="shared" si="6"/>
        <v>1</v>
      </c>
      <c r="U28" s="64">
        <f t="shared" si="6"/>
        <v>0</v>
      </c>
      <c r="V28" s="64">
        <f t="shared" si="6"/>
        <v>1</v>
      </c>
      <c r="W28" s="64">
        <f t="shared" si="6"/>
        <v>1</v>
      </c>
      <c r="X28" s="64">
        <f t="shared" si="6"/>
        <v>1</v>
      </c>
      <c r="Y28" s="64">
        <f t="shared" si="6"/>
        <v>1</v>
      </c>
      <c r="Z28" s="64">
        <f t="shared" si="6"/>
        <v>1</v>
      </c>
      <c r="AA28" s="64">
        <f t="shared" si="6"/>
        <v>1</v>
      </c>
      <c r="AB28" s="64">
        <f t="shared" si="6"/>
        <v>0</v>
      </c>
      <c r="AC28" s="64">
        <f t="shared" si="6"/>
        <v>0</v>
      </c>
      <c r="AD28" s="64">
        <f t="shared" si="6"/>
        <v>0</v>
      </c>
      <c r="AE28" s="64">
        <f t="shared" si="6"/>
        <v>0</v>
      </c>
      <c r="AF28" s="64">
        <f t="shared" si="6"/>
        <v>0</v>
      </c>
      <c r="AG28" s="64">
        <f t="shared" si="6"/>
        <v>0</v>
      </c>
      <c r="AH28" s="65" t="s">
        <v>233</v>
      </c>
    </row>
    <row r="29" spans="1:37" ht="12" customHeight="1" x14ac:dyDescent="0.4">
      <c r="A29" s="66" t="s">
        <v>234</v>
      </c>
      <c r="B29" s="67"/>
      <c r="C29" s="68"/>
      <c r="D29" s="68"/>
      <c r="E29" s="69" t="s">
        <v>235</v>
      </c>
      <c r="F29" s="21"/>
      <c r="G29" s="21"/>
      <c r="I29" s="1" t="s">
        <v>235</v>
      </c>
      <c r="J29" s="70">
        <f>COUNTIF(J4:J21,"*TM*")</f>
        <v>1</v>
      </c>
      <c r="K29" s="70">
        <f t="shared" ref="K29:AG29" si="7">COUNTIF(K4:K21,"*TM*")</f>
        <v>1</v>
      </c>
      <c r="L29" s="70">
        <f t="shared" si="7"/>
        <v>1</v>
      </c>
      <c r="M29" s="70">
        <f t="shared" si="7"/>
        <v>1</v>
      </c>
      <c r="N29" s="3">
        <f t="shared" si="7"/>
        <v>1</v>
      </c>
      <c r="O29" s="70">
        <f t="shared" si="7"/>
        <v>1</v>
      </c>
      <c r="P29" s="70">
        <f t="shared" si="7"/>
        <v>1</v>
      </c>
      <c r="Q29" s="70">
        <f t="shared" si="7"/>
        <v>1</v>
      </c>
      <c r="R29" s="70">
        <f t="shared" si="7"/>
        <v>1</v>
      </c>
      <c r="S29" s="70">
        <f t="shared" si="7"/>
        <v>2</v>
      </c>
      <c r="T29" s="70">
        <f t="shared" si="7"/>
        <v>1</v>
      </c>
      <c r="U29" s="70">
        <f t="shared" si="7"/>
        <v>0</v>
      </c>
      <c r="V29" s="70">
        <f t="shared" si="7"/>
        <v>1</v>
      </c>
      <c r="W29" s="70">
        <f t="shared" si="7"/>
        <v>1</v>
      </c>
      <c r="X29" s="70">
        <f t="shared" si="7"/>
        <v>1</v>
      </c>
      <c r="Y29" s="70">
        <f t="shared" si="7"/>
        <v>1</v>
      </c>
      <c r="Z29" s="70">
        <f t="shared" si="7"/>
        <v>1</v>
      </c>
      <c r="AA29" s="70">
        <f t="shared" si="7"/>
        <v>1</v>
      </c>
      <c r="AB29" s="70">
        <f t="shared" si="7"/>
        <v>0</v>
      </c>
      <c r="AC29" s="70">
        <f t="shared" si="7"/>
        <v>0</v>
      </c>
      <c r="AD29" s="70">
        <f t="shared" si="7"/>
        <v>0</v>
      </c>
      <c r="AE29" s="70">
        <f t="shared" si="7"/>
        <v>0</v>
      </c>
      <c r="AF29" s="70">
        <f t="shared" si="7"/>
        <v>0</v>
      </c>
      <c r="AG29" s="70">
        <f t="shared" si="7"/>
        <v>0</v>
      </c>
      <c r="AH29" s="3" t="s">
        <v>236</v>
      </c>
    </row>
    <row r="30" spans="1:37" ht="12" customHeight="1" x14ac:dyDescent="0.4">
      <c r="A30" s="58" t="s">
        <v>142</v>
      </c>
      <c r="B30" s="59"/>
      <c r="C30" s="60"/>
      <c r="D30" s="60"/>
      <c r="E30" s="61" t="s">
        <v>237</v>
      </c>
      <c r="F30" s="62"/>
      <c r="G30" s="62"/>
      <c r="H30" s="63"/>
      <c r="I30" s="63" t="s">
        <v>237</v>
      </c>
      <c r="J30" s="64">
        <f>COUNTIF(J4:J21,"*VC*")</f>
        <v>1</v>
      </c>
      <c r="K30" s="64">
        <f t="shared" ref="K30:AG30" si="8">COUNTIF(K4:K21,"*VC*")</f>
        <v>1</v>
      </c>
      <c r="L30" s="64">
        <f t="shared" si="8"/>
        <v>1</v>
      </c>
      <c r="M30" s="64">
        <f t="shared" si="8"/>
        <v>1</v>
      </c>
      <c r="N30" s="65">
        <f t="shared" si="8"/>
        <v>1</v>
      </c>
      <c r="O30" s="64">
        <f t="shared" si="8"/>
        <v>1</v>
      </c>
      <c r="P30" s="64">
        <f t="shared" si="8"/>
        <v>1</v>
      </c>
      <c r="Q30" s="64">
        <f t="shared" si="8"/>
        <v>1</v>
      </c>
      <c r="R30" s="64">
        <f t="shared" si="8"/>
        <v>1</v>
      </c>
      <c r="S30" s="64">
        <f t="shared" si="8"/>
        <v>1</v>
      </c>
      <c r="T30" s="64">
        <f t="shared" si="8"/>
        <v>1</v>
      </c>
      <c r="U30" s="64">
        <f t="shared" si="8"/>
        <v>0</v>
      </c>
      <c r="V30" s="64">
        <f t="shared" si="8"/>
        <v>1</v>
      </c>
      <c r="W30" s="64">
        <f t="shared" si="8"/>
        <v>1</v>
      </c>
      <c r="X30" s="64">
        <f t="shared" si="8"/>
        <v>1</v>
      </c>
      <c r="Y30" s="64">
        <f t="shared" si="8"/>
        <v>1</v>
      </c>
      <c r="Z30" s="64">
        <f t="shared" si="8"/>
        <v>1</v>
      </c>
      <c r="AA30" s="64">
        <f t="shared" si="8"/>
        <v>1</v>
      </c>
      <c r="AB30" s="64">
        <f t="shared" si="8"/>
        <v>0</v>
      </c>
      <c r="AC30" s="64">
        <f t="shared" si="8"/>
        <v>0</v>
      </c>
      <c r="AD30" s="64">
        <f t="shared" si="8"/>
        <v>0</v>
      </c>
      <c r="AE30" s="64">
        <f t="shared" si="8"/>
        <v>0</v>
      </c>
      <c r="AF30" s="64">
        <f t="shared" si="8"/>
        <v>0</v>
      </c>
      <c r="AG30" s="64">
        <f t="shared" si="8"/>
        <v>0</v>
      </c>
      <c r="AH30" s="65" t="s">
        <v>238</v>
      </c>
    </row>
    <row r="31" spans="1:37" ht="12" customHeight="1" x14ac:dyDescent="0.4">
      <c r="A31" s="66" t="s">
        <v>143</v>
      </c>
      <c r="B31" s="67"/>
      <c r="C31" s="68"/>
      <c r="D31" s="68"/>
      <c r="E31" s="72" t="s">
        <v>239</v>
      </c>
      <c r="F31" s="73"/>
      <c r="G31" s="73"/>
      <c r="H31" s="74"/>
      <c r="I31" s="74" t="s">
        <v>239</v>
      </c>
      <c r="J31" s="75">
        <f>COUNTIF(J4:J21,"*PS*")</f>
        <v>2</v>
      </c>
      <c r="K31" s="75">
        <f t="shared" ref="K31:AG31" si="9">COUNTIF(K4:K21,"*PS*")</f>
        <v>3</v>
      </c>
      <c r="L31" s="75">
        <f t="shared" si="9"/>
        <v>2</v>
      </c>
      <c r="M31" s="75">
        <f t="shared" si="9"/>
        <v>3</v>
      </c>
      <c r="N31" s="75">
        <f t="shared" si="9"/>
        <v>2</v>
      </c>
      <c r="O31" s="75">
        <f t="shared" si="9"/>
        <v>3</v>
      </c>
      <c r="P31" s="75">
        <f t="shared" si="9"/>
        <v>3</v>
      </c>
      <c r="Q31" s="75">
        <f t="shared" si="9"/>
        <v>3</v>
      </c>
      <c r="R31" s="75">
        <f t="shared" si="9"/>
        <v>3</v>
      </c>
      <c r="S31" s="75">
        <f t="shared" si="9"/>
        <v>3</v>
      </c>
      <c r="T31" s="75">
        <f t="shared" si="9"/>
        <v>3</v>
      </c>
      <c r="U31" s="75">
        <f t="shared" si="9"/>
        <v>0</v>
      </c>
      <c r="V31" s="75">
        <f t="shared" si="9"/>
        <v>3</v>
      </c>
      <c r="W31" s="75">
        <f t="shared" si="9"/>
        <v>3</v>
      </c>
      <c r="X31" s="75">
        <f t="shared" si="9"/>
        <v>3</v>
      </c>
      <c r="Y31" s="75">
        <f t="shared" si="9"/>
        <v>3</v>
      </c>
      <c r="Z31" s="75">
        <f t="shared" si="9"/>
        <v>3</v>
      </c>
      <c r="AA31" s="75">
        <f t="shared" si="9"/>
        <v>3</v>
      </c>
      <c r="AB31" s="75">
        <f t="shared" si="9"/>
        <v>3</v>
      </c>
      <c r="AC31" s="75">
        <f t="shared" si="9"/>
        <v>3</v>
      </c>
      <c r="AD31" s="75">
        <f t="shared" si="9"/>
        <v>3</v>
      </c>
      <c r="AE31" s="75">
        <f t="shared" si="9"/>
        <v>3</v>
      </c>
      <c r="AF31" s="75">
        <f t="shared" si="9"/>
        <v>3</v>
      </c>
      <c r="AG31" s="75">
        <f t="shared" si="9"/>
        <v>3</v>
      </c>
      <c r="AH31" s="75" t="s">
        <v>240</v>
      </c>
    </row>
    <row r="32" spans="1:37" ht="12" customHeight="1" x14ac:dyDescent="0.4">
      <c r="A32" s="58" t="s">
        <v>145</v>
      </c>
      <c r="B32" s="59"/>
      <c r="C32" s="60"/>
      <c r="D32" s="60"/>
      <c r="E32" s="76" t="s">
        <v>241</v>
      </c>
      <c r="F32" s="77"/>
      <c r="G32" s="77"/>
      <c r="H32" s="78"/>
      <c r="I32" s="78" t="s">
        <v>241</v>
      </c>
      <c r="J32" s="79">
        <f t="shared" ref="J32:AG32" si="10">COUNTIF(J4:J21,"*IE*")</f>
        <v>2</v>
      </c>
      <c r="K32" s="79">
        <f t="shared" si="10"/>
        <v>3</v>
      </c>
      <c r="L32" s="79">
        <f t="shared" si="10"/>
        <v>3</v>
      </c>
      <c r="M32" s="79">
        <f t="shared" si="10"/>
        <v>3</v>
      </c>
      <c r="N32" s="79">
        <f t="shared" si="10"/>
        <v>2</v>
      </c>
      <c r="O32" s="79">
        <f t="shared" si="10"/>
        <v>3</v>
      </c>
      <c r="P32" s="79">
        <f t="shared" si="10"/>
        <v>3</v>
      </c>
      <c r="Q32" s="79">
        <f t="shared" si="10"/>
        <v>3</v>
      </c>
      <c r="R32" s="79">
        <f t="shared" si="10"/>
        <v>3</v>
      </c>
      <c r="S32" s="79">
        <f t="shared" si="10"/>
        <v>3</v>
      </c>
      <c r="T32" s="79">
        <f t="shared" si="10"/>
        <v>3</v>
      </c>
      <c r="U32" s="79">
        <f t="shared" si="10"/>
        <v>0</v>
      </c>
      <c r="V32" s="79">
        <f t="shared" si="10"/>
        <v>3</v>
      </c>
      <c r="W32" s="79">
        <f t="shared" si="10"/>
        <v>3</v>
      </c>
      <c r="X32" s="79">
        <f t="shared" si="10"/>
        <v>3</v>
      </c>
      <c r="Y32" s="79">
        <f t="shared" si="10"/>
        <v>3</v>
      </c>
      <c r="Z32" s="79">
        <f t="shared" si="10"/>
        <v>3</v>
      </c>
      <c r="AA32" s="79">
        <f t="shared" si="10"/>
        <v>3</v>
      </c>
      <c r="AB32" s="79">
        <f t="shared" si="10"/>
        <v>0</v>
      </c>
      <c r="AC32" s="79">
        <f t="shared" si="10"/>
        <v>0</v>
      </c>
      <c r="AD32" s="79">
        <f t="shared" si="10"/>
        <v>0</v>
      </c>
      <c r="AE32" s="79">
        <f t="shared" si="10"/>
        <v>0</v>
      </c>
      <c r="AF32" s="79">
        <f t="shared" si="10"/>
        <v>0</v>
      </c>
      <c r="AG32" s="79">
        <f t="shared" si="10"/>
        <v>0</v>
      </c>
      <c r="AH32" s="79" t="s">
        <v>242</v>
      </c>
    </row>
    <row r="33" spans="1:34" ht="12" customHeight="1" x14ac:dyDescent="0.4">
      <c r="A33" s="66" t="s">
        <v>144</v>
      </c>
      <c r="B33" s="67"/>
      <c r="C33" s="68"/>
      <c r="D33" s="68"/>
      <c r="E33" s="69" t="s">
        <v>243</v>
      </c>
      <c r="F33" s="21"/>
      <c r="G33" s="21"/>
      <c r="I33" s="1" t="s">
        <v>243</v>
      </c>
      <c r="J33" s="70">
        <f>COUNTIF(J4:J21,"*GE*")</f>
        <v>1</v>
      </c>
      <c r="K33" s="70">
        <f t="shared" ref="K33:AG33" si="11">COUNTIF(K4:K21,"*GE*")</f>
        <v>1</v>
      </c>
      <c r="L33" s="70">
        <f t="shared" si="11"/>
        <v>1</v>
      </c>
      <c r="M33" s="70">
        <f t="shared" si="11"/>
        <v>1</v>
      </c>
      <c r="N33" s="70">
        <f t="shared" si="11"/>
        <v>1</v>
      </c>
      <c r="O33" s="70">
        <f t="shared" si="11"/>
        <v>1</v>
      </c>
      <c r="P33" s="70">
        <f t="shared" si="11"/>
        <v>1</v>
      </c>
      <c r="Q33" s="70">
        <f t="shared" si="11"/>
        <v>1</v>
      </c>
      <c r="R33" s="70">
        <f t="shared" si="11"/>
        <v>1</v>
      </c>
      <c r="S33" s="70">
        <f t="shared" si="11"/>
        <v>1</v>
      </c>
      <c r="T33" s="70">
        <f t="shared" si="11"/>
        <v>1</v>
      </c>
      <c r="U33" s="70">
        <f t="shared" si="11"/>
        <v>0</v>
      </c>
      <c r="V33" s="70">
        <f t="shared" si="11"/>
        <v>1</v>
      </c>
      <c r="W33" s="70">
        <f t="shared" si="11"/>
        <v>1</v>
      </c>
      <c r="X33" s="70">
        <f t="shared" si="11"/>
        <v>1</v>
      </c>
      <c r="Y33" s="70">
        <f t="shared" si="11"/>
        <v>1</v>
      </c>
      <c r="Z33" s="70">
        <f t="shared" si="11"/>
        <v>1</v>
      </c>
      <c r="AA33" s="70">
        <f t="shared" si="11"/>
        <v>1</v>
      </c>
      <c r="AB33" s="70">
        <f t="shared" si="11"/>
        <v>0</v>
      </c>
      <c r="AC33" s="70">
        <f t="shared" si="11"/>
        <v>0</v>
      </c>
      <c r="AD33" s="70">
        <f t="shared" si="11"/>
        <v>0</v>
      </c>
      <c r="AE33" s="70">
        <f t="shared" si="11"/>
        <v>0</v>
      </c>
      <c r="AF33" s="70">
        <f t="shared" si="11"/>
        <v>0</v>
      </c>
      <c r="AG33" s="70">
        <f t="shared" si="11"/>
        <v>0</v>
      </c>
      <c r="AH33" s="3" t="s">
        <v>244</v>
      </c>
    </row>
    <row r="34" spans="1:34" x14ac:dyDescent="0.4">
      <c r="C34" s="20"/>
      <c r="D34" s="20"/>
      <c r="G34" s="21"/>
    </row>
    <row r="35" spans="1:34" x14ac:dyDescent="0.4">
      <c r="G35" s="21"/>
      <c r="M35" s="21"/>
      <c r="N35" s="21"/>
      <c r="O35" s="1"/>
      <c r="P35" s="1"/>
    </row>
    <row r="36" spans="1:34" x14ac:dyDescent="0.4">
      <c r="G36" s="21"/>
      <c r="M36" s="21"/>
      <c r="N36" s="21"/>
      <c r="O36" s="1"/>
      <c r="P36" s="1"/>
    </row>
    <row r="37" spans="1:34" x14ac:dyDescent="0.4">
      <c r="G37" s="21"/>
      <c r="M37" s="21"/>
      <c r="N37" s="21"/>
      <c r="O37" s="1"/>
      <c r="P37" s="1"/>
    </row>
    <row r="38" spans="1:34" x14ac:dyDescent="0.4">
      <c r="G38" s="21"/>
      <c r="M38" s="21"/>
      <c r="N38" s="21"/>
      <c r="O38" s="1"/>
      <c r="P38" s="1"/>
    </row>
    <row r="39" spans="1:34" x14ac:dyDescent="0.4">
      <c r="M39" s="21"/>
      <c r="N39" s="21"/>
      <c r="O39" s="1"/>
      <c r="P39" s="1"/>
    </row>
    <row r="40" spans="1:34" x14ac:dyDescent="0.4">
      <c r="M40" s="21"/>
      <c r="N40" s="21"/>
      <c r="O40" s="1"/>
      <c r="P40" s="1"/>
    </row>
    <row r="41" spans="1:34" x14ac:dyDescent="0.4">
      <c r="M41" s="21"/>
      <c r="N41" s="21"/>
      <c r="O41" s="1"/>
      <c r="P41" s="1"/>
    </row>
    <row r="42" spans="1:34" x14ac:dyDescent="0.4">
      <c r="M42" s="21"/>
      <c r="N42" s="21"/>
      <c r="O42" s="1"/>
      <c r="P42" s="1"/>
    </row>
    <row r="43" spans="1:34" x14ac:dyDescent="0.4">
      <c r="M43" s="21"/>
      <c r="N43" s="21"/>
      <c r="O43" s="1"/>
      <c r="P43" s="1"/>
    </row>
    <row r="44" spans="1:34" x14ac:dyDescent="0.4">
      <c r="M44" s="21"/>
      <c r="N44" s="21"/>
      <c r="O44" s="1"/>
      <c r="P44" s="1"/>
    </row>
  </sheetData>
  <phoneticPr fontId="18"/>
  <hyperlinks>
    <hyperlink ref="AI6" r:id="rId1" display="pinemat@apricot.ocn.ne.jp / " xr:uid="{00000000-0004-0000-0200-000000000000}"/>
    <hyperlink ref="AI21" r:id="rId2" xr:uid="{00000000-0004-0000-0200-000001000000}"/>
    <hyperlink ref="AI16" r:id="rId3" xr:uid="{00000000-0004-0000-0200-000002000000}"/>
  </hyperlinks>
  <pageMargins left="0.7" right="0.7" top="0.75" bottom="0.75" header="0.3" footer="0.3"/>
  <pageSetup paperSize="9" scale="49" fitToHeight="0" orientation="landscape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43"/>
  <sheetViews>
    <sheetView view="pageBreakPreview" topLeftCell="D1" zoomScale="85" zoomScaleNormal="55" zoomScaleSheetLayoutView="85" workbookViewId="0">
      <selection activeCell="O19" sqref="O19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88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43128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111</v>
      </c>
      <c r="AC2" s="17" t="s">
        <v>90</v>
      </c>
      <c r="AD2" s="17" t="s">
        <v>91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7" t="s">
        <v>263</v>
      </c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261</v>
      </c>
      <c r="V3" s="47" t="s">
        <v>260</v>
      </c>
      <c r="W3" s="47" t="s">
        <v>256</v>
      </c>
      <c r="X3" s="47" t="s">
        <v>256</v>
      </c>
      <c r="Y3" s="47" t="s">
        <v>257</v>
      </c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/>
      <c r="N4" s="3" t="s">
        <v>167</v>
      </c>
      <c r="O4" s="3" t="s">
        <v>166</v>
      </c>
      <c r="P4" s="48" t="s">
        <v>96</v>
      </c>
      <c r="Q4" s="3" t="s">
        <v>262</v>
      </c>
      <c r="R4" s="3" t="s">
        <v>259</v>
      </c>
      <c r="S4" s="3"/>
      <c r="T4" s="3"/>
      <c r="U4" s="3" t="s">
        <v>166</v>
      </c>
      <c r="V4" s="48" t="s">
        <v>96</v>
      </c>
      <c r="W4" s="3" t="s">
        <v>167</v>
      </c>
      <c r="X4" s="3" t="s">
        <v>166</v>
      </c>
      <c r="Y4" s="3" t="s">
        <v>152</v>
      </c>
      <c r="Z4" s="3" t="s">
        <v>151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38"/>
      <c r="N5" s="3" t="s">
        <v>95</v>
      </c>
      <c r="O5" s="3" t="s">
        <v>151</v>
      </c>
      <c r="P5" s="3" t="s">
        <v>159</v>
      </c>
      <c r="Q5" s="48" t="s">
        <v>96</v>
      </c>
      <c r="R5" s="3" t="s">
        <v>166</v>
      </c>
      <c r="S5" s="3" t="s">
        <v>66</v>
      </c>
      <c r="T5" s="3"/>
      <c r="U5" s="3"/>
      <c r="V5" s="3"/>
      <c r="W5" s="48" t="s">
        <v>96</v>
      </c>
      <c r="X5" s="3" t="s">
        <v>152</v>
      </c>
      <c r="Y5" s="3" t="s">
        <v>151</v>
      </c>
      <c r="Z5" s="3" t="s">
        <v>66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8"/>
      <c r="N6" s="38"/>
      <c r="O6" s="38"/>
      <c r="P6" s="38"/>
      <c r="Q6" s="38"/>
      <c r="R6" s="38"/>
      <c r="S6" s="3" t="s">
        <v>166</v>
      </c>
      <c r="T6" s="3"/>
      <c r="U6" s="3" t="s">
        <v>95</v>
      </c>
      <c r="V6" s="3" t="s">
        <v>166</v>
      </c>
      <c r="W6" s="3" t="s">
        <v>161</v>
      </c>
      <c r="X6" s="48" t="s">
        <v>96</v>
      </c>
      <c r="Y6" s="3" t="s">
        <v>166</v>
      </c>
      <c r="Z6" s="3" t="s">
        <v>250</v>
      </c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2" t="s">
        <v>166</v>
      </c>
      <c r="O7" s="3" t="s">
        <v>66</v>
      </c>
      <c r="P7" s="3" t="s">
        <v>166</v>
      </c>
      <c r="Q7" s="3" t="s">
        <v>95</v>
      </c>
      <c r="R7" s="48" t="s">
        <v>96</v>
      </c>
      <c r="S7" s="3" t="s">
        <v>255</v>
      </c>
      <c r="T7" s="3"/>
      <c r="U7" s="3" t="s">
        <v>159</v>
      </c>
      <c r="V7" s="3" t="s">
        <v>151</v>
      </c>
      <c r="W7" s="3" t="s">
        <v>152</v>
      </c>
      <c r="X7" s="3" t="s">
        <v>255</v>
      </c>
      <c r="Y7" s="48" t="s">
        <v>96</v>
      </c>
      <c r="Z7" s="3" t="s">
        <v>167</v>
      </c>
      <c r="AA7" s="36" t="s">
        <v>200</v>
      </c>
      <c r="AB7" s="5" t="s">
        <v>24</v>
      </c>
      <c r="AC7" s="5" t="s">
        <v>25</v>
      </c>
      <c r="AD7" s="5"/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207</v>
      </c>
      <c r="N8" s="3"/>
      <c r="O8" s="48" t="s">
        <v>96</v>
      </c>
      <c r="P8" s="3" t="s">
        <v>255</v>
      </c>
      <c r="Q8" s="3" t="s">
        <v>159</v>
      </c>
      <c r="R8" s="3" t="s">
        <v>255</v>
      </c>
      <c r="S8" s="48" t="s">
        <v>96</v>
      </c>
      <c r="T8" s="3"/>
      <c r="U8" s="3" t="s">
        <v>151</v>
      </c>
      <c r="V8" s="3" t="s">
        <v>167</v>
      </c>
      <c r="W8" s="3" t="s">
        <v>166</v>
      </c>
      <c r="X8" s="3" t="s">
        <v>161</v>
      </c>
      <c r="Y8" s="3" t="s">
        <v>250</v>
      </c>
      <c r="Z8" s="48" t="s">
        <v>96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96</v>
      </c>
      <c r="O9" s="3" t="s">
        <v>255</v>
      </c>
      <c r="P9" s="3" t="s">
        <v>151</v>
      </c>
      <c r="Q9" s="3" t="s">
        <v>255</v>
      </c>
      <c r="R9" s="3" t="s">
        <v>152</v>
      </c>
      <c r="S9" s="3" t="s">
        <v>95</v>
      </c>
      <c r="T9" s="3"/>
      <c r="U9" s="48" t="s">
        <v>96</v>
      </c>
      <c r="V9" s="3" t="s">
        <v>66</v>
      </c>
      <c r="W9" s="3" t="s">
        <v>95</v>
      </c>
      <c r="X9" s="3" t="s">
        <v>173</v>
      </c>
      <c r="Y9" s="3" t="s">
        <v>159</v>
      </c>
      <c r="Z9" s="3" t="s">
        <v>166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168</v>
      </c>
      <c r="W10" s="3"/>
      <c r="X10" s="3"/>
      <c r="Y10" s="3" t="s">
        <v>72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258</v>
      </c>
      <c r="N11" s="3" t="s">
        <v>254</v>
      </c>
      <c r="O11" s="3" t="s">
        <v>248</v>
      </c>
      <c r="P11" s="3" t="s">
        <v>152</v>
      </c>
      <c r="Q11" s="48" t="s">
        <v>168</v>
      </c>
      <c r="R11" s="3" t="s">
        <v>173</v>
      </c>
      <c r="S11" s="3" t="s">
        <v>167</v>
      </c>
      <c r="T11" s="3"/>
      <c r="U11" s="3" t="s">
        <v>255</v>
      </c>
      <c r="V11" s="3" t="s">
        <v>161</v>
      </c>
      <c r="W11" s="3"/>
      <c r="X11" s="3" t="s">
        <v>151</v>
      </c>
      <c r="Y11" s="3" t="s">
        <v>255</v>
      </c>
      <c r="Z11" s="48" t="s">
        <v>168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173</v>
      </c>
      <c r="O12" s="3" t="s">
        <v>152</v>
      </c>
      <c r="P12" s="48" t="s">
        <v>168</v>
      </c>
      <c r="Q12" s="3" t="s">
        <v>173</v>
      </c>
      <c r="R12" s="3" t="s">
        <v>167</v>
      </c>
      <c r="S12" s="3" t="s">
        <v>248</v>
      </c>
      <c r="T12" s="3"/>
      <c r="U12" s="48" t="s">
        <v>168</v>
      </c>
      <c r="V12" s="3" t="s">
        <v>255</v>
      </c>
      <c r="W12" s="3" t="s">
        <v>151</v>
      </c>
      <c r="X12" s="3" t="s">
        <v>66</v>
      </c>
      <c r="Y12" s="48" t="s">
        <v>168</v>
      </c>
      <c r="Z12" s="3" t="s">
        <v>159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168</v>
      </c>
      <c r="P13" s="3" t="s">
        <v>173</v>
      </c>
      <c r="Q13" s="3" t="s">
        <v>151</v>
      </c>
      <c r="R13" s="41"/>
      <c r="S13" s="3"/>
      <c r="T13" s="41"/>
      <c r="U13" s="3"/>
      <c r="V13" s="3" t="s">
        <v>152</v>
      </c>
      <c r="W13" s="3" t="s">
        <v>255</v>
      </c>
      <c r="X13" s="48" t="s">
        <v>168</v>
      </c>
      <c r="Y13" s="3" t="s">
        <v>167</v>
      </c>
      <c r="Z13" s="3" t="s">
        <v>255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48" t="s">
        <v>168</v>
      </c>
      <c r="O14" s="3" t="s">
        <v>159</v>
      </c>
      <c r="P14" s="3" t="s">
        <v>155</v>
      </c>
      <c r="Q14" s="3" t="s">
        <v>72</v>
      </c>
      <c r="R14" s="3" t="s">
        <v>250</v>
      </c>
      <c r="S14" s="48" t="s">
        <v>168</v>
      </c>
      <c r="T14" s="3"/>
      <c r="U14" s="3" t="s">
        <v>66</v>
      </c>
      <c r="V14" s="3"/>
      <c r="W14" s="3"/>
      <c r="X14" s="3"/>
      <c r="Y14" s="3"/>
      <c r="Z14" s="3" t="s">
        <v>72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" t="s">
        <v>173</v>
      </c>
      <c r="P15" s="3" t="s">
        <v>95</v>
      </c>
      <c r="Q15" s="3" t="s">
        <v>152</v>
      </c>
      <c r="R15" s="48" t="s">
        <v>168</v>
      </c>
      <c r="S15" s="3" t="s">
        <v>151</v>
      </c>
      <c r="T15" s="3"/>
      <c r="U15" s="3" t="s">
        <v>167</v>
      </c>
      <c r="V15" s="3" t="s">
        <v>248</v>
      </c>
      <c r="W15" s="48" t="s">
        <v>168</v>
      </c>
      <c r="X15" s="3" t="s">
        <v>159</v>
      </c>
      <c r="Y15" s="3" t="s">
        <v>173</v>
      </c>
      <c r="Z15" s="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 t="s">
        <v>173</v>
      </c>
      <c r="T16" s="3"/>
      <c r="U16" s="3" t="s">
        <v>161</v>
      </c>
      <c r="V16" s="48" t="s">
        <v>169</v>
      </c>
      <c r="W16" s="3" t="s">
        <v>173</v>
      </c>
      <c r="X16" s="3" t="s">
        <v>95</v>
      </c>
      <c r="Y16" s="3" t="s">
        <v>66</v>
      </c>
      <c r="Z16" s="3" t="s">
        <v>173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8"/>
      <c r="N17" s="3" t="s">
        <v>151</v>
      </c>
      <c r="O17" s="3" t="s">
        <v>167</v>
      </c>
      <c r="P17" s="48" t="s">
        <v>169</v>
      </c>
      <c r="Q17" s="3" t="s">
        <v>250</v>
      </c>
      <c r="R17" s="3" t="s">
        <v>159</v>
      </c>
      <c r="S17" s="3" t="s">
        <v>152</v>
      </c>
      <c r="T17" s="3"/>
      <c r="U17" s="48" t="s">
        <v>169</v>
      </c>
      <c r="V17" s="3" t="s">
        <v>173</v>
      </c>
      <c r="W17" s="3" t="s">
        <v>248</v>
      </c>
      <c r="X17" s="3" t="s">
        <v>167</v>
      </c>
      <c r="Y17" s="3" t="s">
        <v>161</v>
      </c>
      <c r="Z17" s="48" t="s">
        <v>169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173</v>
      </c>
      <c r="N18" s="3" t="s">
        <v>152</v>
      </c>
      <c r="O18" s="48" t="s">
        <v>169</v>
      </c>
      <c r="P18" s="3" t="s">
        <v>161</v>
      </c>
      <c r="Q18" s="3" t="s">
        <v>167</v>
      </c>
      <c r="R18" s="3" t="s">
        <v>151</v>
      </c>
      <c r="S18" s="48" t="s">
        <v>169</v>
      </c>
      <c r="T18" s="3"/>
      <c r="U18" s="3" t="s">
        <v>173</v>
      </c>
      <c r="V18" s="3" t="s">
        <v>159</v>
      </c>
      <c r="W18" s="3" t="s">
        <v>66</v>
      </c>
      <c r="X18" s="3"/>
      <c r="Y18" s="48" t="s">
        <v>169</v>
      </c>
      <c r="Z18" s="3" t="s">
        <v>95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169</v>
      </c>
      <c r="O19" s="3" t="s">
        <v>95</v>
      </c>
      <c r="P19" s="3" t="s">
        <v>249</v>
      </c>
      <c r="Q19" s="3" t="s">
        <v>161</v>
      </c>
      <c r="R19" s="48" t="s">
        <v>169</v>
      </c>
      <c r="S19" s="3" t="s">
        <v>161</v>
      </c>
      <c r="T19" s="3"/>
      <c r="U19" s="3" t="s">
        <v>248</v>
      </c>
      <c r="V19" s="3"/>
      <c r="W19" s="3" t="s">
        <v>159</v>
      </c>
      <c r="X19" s="48" t="s">
        <v>169</v>
      </c>
      <c r="Y19" s="3" t="s">
        <v>95</v>
      </c>
      <c r="Z19" s="3" t="s">
        <v>152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3" t="s">
        <v>55</v>
      </c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 t="s">
        <v>161</v>
      </c>
      <c r="P20" s="3" t="s">
        <v>72</v>
      </c>
      <c r="Q20" s="48" t="s">
        <v>169</v>
      </c>
      <c r="R20" s="3" t="s">
        <v>72</v>
      </c>
      <c r="S20" s="3" t="s">
        <v>159</v>
      </c>
      <c r="T20" s="3"/>
      <c r="U20" s="3" t="s">
        <v>152</v>
      </c>
      <c r="V20" s="3" t="s">
        <v>95</v>
      </c>
      <c r="W20" s="48" t="s">
        <v>169</v>
      </c>
      <c r="X20" s="3" t="s">
        <v>248</v>
      </c>
      <c r="Y20" s="3"/>
      <c r="Z20" s="3" t="s">
        <v>161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1</v>
      </c>
      <c r="T21" s="64">
        <f t="shared" si="0"/>
        <v>0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1</v>
      </c>
      <c r="T22" s="70">
        <f t="shared" si="1"/>
        <v>0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1</v>
      </c>
      <c r="T23" s="64">
        <f t="shared" si="2"/>
        <v>0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86">
        <f t="shared" si="3"/>
        <v>1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1</v>
      </c>
      <c r="T24" s="70">
        <f t="shared" si="3"/>
        <v>0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87">
        <f t="shared" si="4"/>
        <v>1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1</v>
      </c>
      <c r="T25" s="64">
        <f t="shared" si="4"/>
        <v>0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1</v>
      </c>
      <c r="T26" s="70">
        <f t="shared" si="5"/>
        <v>0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1</v>
      </c>
      <c r="T27" s="64">
        <f t="shared" si="6"/>
        <v>0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3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1</v>
      </c>
      <c r="T28" s="70">
        <f t="shared" si="7"/>
        <v>0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5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1</v>
      </c>
      <c r="T29" s="64">
        <f t="shared" si="8"/>
        <v>0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75">
        <f t="shared" si="9"/>
        <v>2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75">
        <f t="shared" si="9"/>
        <v>3</v>
      </c>
      <c r="R30" s="75">
        <f t="shared" si="9"/>
        <v>3</v>
      </c>
      <c r="S30" s="75">
        <f t="shared" si="9"/>
        <v>3</v>
      </c>
      <c r="T30" s="75">
        <f t="shared" si="9"/>
        <v>0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2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3</v>
      </c>
      <c r="T31" s="79">
        <f t="shared" si="10"/>
        <v>0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1</v>
      </c>
      <c r="T32" s="70">
        <f t="shared" si="11"/>
        <v>0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300-000000000000}"/>
    <hyperlink ref="AB20" r:id="rId2" xr:uid="{00000000-0004-0000-0300-000001000000}"/>
  </hyperlinks>
  <pageMargins left="0.7" right="0.7" top="0.75" bottom="0.75" header="0.3" footer="0.3"/>
  <pageSetup paperSize="9" scale="41" fitToHeight="0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D43"/>
  <sheetViews>
    <sheetView zoomScale="55" zoomScaleNormal="55" zoomScaleSheetLayoutView="50" workbookViewId="0">
      <selection activeCell="L30" sqref="L30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83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43121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111</v>
      </c>
      <c r="AC2" s="17" t="s">
        <v>90</v>
      </c>
      <c r="AD2" s="17" t="s">
        <v>91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6"/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188</v>
      </c>
      <c r="V3" s="47" t="s">
        <v>256</v>
      </c>
      <c r="W3" s="47" t="s">
        <v>256</v>
      </c>
      <c r="X3" s="47"/>
      <c r="Y3" s="47" t="s">
        <v>257</v>
      </c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 t="s">
        <v>149</v>
      </c>
      <c r="N4" s="3" t="s">
        <v>167</v>
      </c>
      <c r="O4" s="3" t="s">
        <v>166</v>
      </c>
      <c r="P4" s="48" t="s">
        <v>96</v>
      </c>
      <c r="Q4" s="3" t="s">
        <v>66</v>
      </c>
      <c r="R4" s="3" t="s">
        <v>166</v>
      </c>
      <c r="S4" s="3"/>
      <c r="T4" s="3"/>
      <c r="U4" s="3" t="s">
        <v>166</v>
      </c>
      <c r="V4" s="48" t="s">
        <v>96</v>
      </c>
      <c r="W4" s="3" t="s">
        <v>167</v>
      </c>
      <c r="X4" s="3" t="s">
        <v>166</v>
      </c>
      <c r="Y4" s="3" t="s">
        <v>152</v>
      </c>
      <c r="Z4" s="3" t="s">
        <v>151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38"/>
      <c r="N5" s="3" t="s">
        <v>95</v>
      </c>
      <c r="O5" s="3" t="s">
        <v>151</v>
      </c>
      <c r="P5" s="3" t="s">
        <v>159</v>
      </c>
      <c r="Q5" s="3" t="s">
        <v>166</v>
      </c>
      <c r="R5" s="3" t="s">
        <v>161</v>
      </c>
      <c r="S5" s="3"/>
      <c r="T5" s="3" t="s">
        <v>166</v>
      </c>
      <c r="U5" s="3"/>
      <c r="V5" s="3"/>
      <c r="W5" s="48" t="s">
        <v>96</v>
      </c>
      <c r="X5" s="3" t="s">
        <v>152</v>
      </c>
      <c r="Y5" s="3" t="s">
        <v>151</v>
      </c>
      <c r="Z5" s="3" t="s">
        <v>66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8"/>
      <c r="N6" s="38"/>
      <c r="O6" s="38"/>
      <c r="P6" s="38"/>
      <c r="Q6" s="38"/>
      <c r="R6" s="38"/>
      <c r="S6" s="3"/>
      <c r="T6" s="3" t="s">
        <v>66</v>
      </c>
      <c r="U6" s="3" t="s">
        <v>95</v>
      </c>
      <c r="V6" s="3" t="s">
        <v>166</v>
      </c>
      <c r="W6" s="3" t="s">
        <v>161</v>
      </c>
      <c r="X6" s="48" t="s">
        <v>96</v>
      </c>
      <c r="Y6" s="3" t="s">
        <v>166</v>
      </c>
      <c r="Z6" s="3" t="s">
        <v>250</v>
      </c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2" t="s">
        <v>166</v>
      </c>
      <c r="O7" s="3" t="s">
        <v>66</v>
      </c>
      <c r="P7" s="3" t="s">
        <v>166</v>
      </c>
      <c r="Q7" s="3" t="s">
        <v>95</v>
      </c>
      <c r="R7" s="48" t="s">
        <v>96</v>
      </c>
      <c r="S7" s="3"/>
      <c r="T7" s="3" t="s">
        <v>255</v>
      </c>
      <c r="U7" s="3" t="s">
        <v>159</v>
      </c>
      <c r="V7" s="3" t="s">
        <v>151</v>
      </c>
      <c r="W7" s="3" t="s">
        <v>152</v>
      </c>
      <c r="X7" s="3" t="s">
        <v>255</v>
      </c>
      <c r="Y7" s="48" t="s">
        <v>96</v>
      </c>
      <c r="Z7" s="3" t="s">
        <v>167</v>
      </c>
      <c r="AA7" s="36" t="s">
        <v>200</v>
      </c>
      <c r="AB7" s="5" t="s">
        <v>24</v>
      </c>
      <c r="AC7" s="5" t="s">
        <v>25</v>
      </c>
      <c r="AD7" s="5"/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149</v>
      </c>
      <c r="N8" s="3"/>
      <c r="O8" s="48" t="s">
        <v>96</v>
      </c>
      <c r="P8" s="3" t="s">
        <v>255</v>
      </c>
      <c r="Q8" s="3" t="s">
        <v>159</v>
      </c>
      <c r="R8" s="3" t="s">
        <v>255</v>
      </c>
      <c r="S8" s="3"/>
      <c r="T8" s="48" t="s">
        <v>96</v>
      </c>
      <c r="U8" s="3" t="s">
        <v>151</v>
      </c>
      <c r="V8" s="3" t="s">
        <v>167</v>
      </c>
      <c r="W8" s="3" t="s">
        <v>166</v>
      </c>
      <c r="X8" s="3" t="s">
        <v>161</v>
      </c>
      <c r="Y8" s="3" t="s">
        <v>250</v>
      </c>
      <c r="Z8" s="48" t="s">
        <v>96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96</v>
      </c>
      <c r="O9" s="3" t="s">
        <v>255</v>
      </c>
      <c r="P9" s="3" t="s">
        <v>151</v>
      </c>
      <c r="Q9" s="3" t="s">
        <v>255</v>
      </c>
      <c r="R9" s="3" t="s">
        <v>152</v>
      </c>
      <c r="S9" s="3"/>
      <c r="T9" s="3" t="s">
        <v>95</v>
      </c>
      <c r="U9" s="48" t="s">
        <v>96</v>
      </c>
      <c r="V9" s="3" t="s">
        <v>66</v>
      </c>
      <c r="W9" s="3" t="s">
        <v>95</v>
      </c>
      <c r="X9" s="3" t="s">
        <v>173</v>
      </c>
      <c r="Y9" s="3" t="s">
        <v>159</v>
      </c>
      <c r="Z9" s="3" t="s">
        <v>166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168</v>
      </c>
      <c r="W10" s="3"/>
      <c r="X10" s="3"/>
      <c r="Y10" s="3" t="s">
        <v>72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66</v>
      </c>
      <c r="N11" s="3" t="s">
        <v>254</v>
      </c>
      <c r="O11" s="3" t="s">
        <v>248</v>
      </c>
      <c r="P11" s="3" t="s">
        <v>152</v>
      </c>
      <c r="Q11" s="48" t="s">
        <v>168</v>
      </c>
      <c r="R11" s="3" t="s">
        <v>173</v>
      </c>
      <c r="S11" s="3"/>
      <c r="T11" s="3" t="s">
        <v>167</v>
      </c>
      <c r="U11" s="3" t="s">
        <v>255</v>
      </c>
      <c r="V11" s="3" t="s">
        <v>161</v>
      </c>
      <c r="W11" s="3"/>
      <c r="X11" s="3" t="s">
        <v>151</v>
      </c>
      <c r="Y11" s="3" t="s">
        <v>255</v>
      </c>
      <c r="Z11" s="48" t="s">
        <v>168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173</v>
      </c>
      <c r="O12" s="3" t="s">
        <v>152</v>
      </c>
      <c r="P12" s="48" t="s">
        <v>168</v>
      </c>
      <c r="Q12" s="3" t="s">
        <v>173</v>
      </c>
      <c r="R12" s="3" t="s">
        <v>167</v>
      </c>
      <c r="S12" s="3"/>
      <c r="T12" s="3" t="s">
        <v>248</v>
      </c>
      <c r="U12" s="48" t="s">
        <v>168</v>
      </c>
      <c r="V12" s="3" t="s">
        <v>255</v>
      </c>
      <c r="W12" s="3" t="s">
        <v>151</v>
      </c>
      <c r="X12" s="3" t="s">
        <v>66</v>
      </c>
      <c r="Y12" s="48" t="s">
        <v>168</v>
      </c>
      <c r="Z12" s="3" t="s">
        <v>159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168</v>
      </c>
      <c r="P13" s="3" t="s">
        <v>173</v>
      </c>
      <c r="Q13" s="3" t="s">
        <v>151</v>
      </c>
      <c r="R13" s="3" t="s">
        <v>95</v>
      </c>
      <c r="S13" s="3"/>
      <c r="T13" s="41"/>
      <c r="U13" s="3"/>
      <c r="V13" s="3" t="s">
        <v>152</v>
      </c>
      <c r="W13" s="3" t="s">
        <v>255</v>
      </c>
      <c r="X13" s="48" t="s">
        <v>168</v>
      </c>
      <c r="Y13" s="3" t="s">
        <v>167</v>
      </c>
      <c r="Z13" s="3" t="s">
        <v>255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48" t="s">
        <v>168</v>
      </c>
      <c r="O14" s="3" t="s">
        <v>159</v>
      </c>
      <c r="P14" s="3" t="s">
        <v>252</v>
      </c>
      <c r="Q14" s="3" t="s">
        <v>72</v>
      </c>
      <c r="R14" s="3" t="s">
        <v>250</v>
      </c>
      <c r="S14" s="3"/>
      <c r="T14" s="48" t="s">
        <v>168</v>
      </c>
      <c r="U14" s="3" t="s">
        <v>66</v>
      </c>
      <c r="V14" s="3"/>
      <c r="W14" s="3"/>
      <c r="X14" s="3"/>
      <c r="Y14" s="3"/>
      <c r="Z14" s="3" t="s">
        <v>72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" t="s">
        <v>173</v>
      </c>
      <c r="P15" s="3" t="s">
        <v>95</v>
      </c>
      <c r="Q15" s="3" t="s">
        <v>152</v>
      </c>
      <c r="R15" s="48" t="s">
        <v>168</v>
      </c>
      <c r="S15" s="3"/>
      <c r="T15" s="3" t="s">
        <v>151</v>
      </c>
      <c r="U15" s="3" t="s">
        <v>167</v>
      </c>
      <c r="V15" s="3" t="s">
        <v>248</v>
      </c>
      <c r="W15" s="48" t="s">
        <v>168</v>
      </c>
      <c r="X15" s="3" t="s">
        <v>159</v>
      </c>
      <c r="Y15" s="3" t="s">
        <v>173</v>
      </c>
      <c r="Z15" s="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/>
      <c r="T16" s="3" t="s">
        <v>173</v>
      </c>
      <c r="U16" s="3" t="s">
        <v>161</v>
      </c>
      <c r="V16" s="48" t="s">
        <v>169</v>
      </c>
      <c r="W16" s="3" t="s">
        <v>173</v>
      </c>
      <c r="X16" s="3" t="s">
        <v>95</v>
      </c>
      <c r="Y16" s="3" t="s">
        <v>66</v>
      </c>
      <c r="Z16" s="3" t="s">
        <v>173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8"/>
      <c r="N17" s="3" t="s">
        <v>151</v>
      </c>
      <c r="O17" s="3" t="s">
        <v>167</v>
      </c>
      <c r="P17" s="48" t="s">
        <v>169</v>
      </c>
      <c r="Q17" s="3" t="s">
        <v>250</v>
      </c>
      <c r="R17" s="3" t="s">
        <v>159</v>
      </c>
      <c r="S17" s="3"/>
      <c r="T17" s="3" t="s">
        <v>152</v>
      </c>
      <c r="U17" s="48" t="s">
        <v>169</v>
      </c>
      <c r="V17" s="3" t="s">
        <v>173</v>
      </c>
      <c r="W17" s="3" t="s">
        <v>248</v>
      </c>
      <c r="X17" s="3" t="s">
        <v>167</v>
      </c>
      <c r="Y17" s="3" t="s">
        <v>161</v>
      </c>
      <c r="Z17" s="48" t="s">
        <v>169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173</v>
      </c>
      <c r="N18" s="3" t="s">
        <v>152</v>
      </c>
      <c r="O18" s="48" t="s">
        <v>169</v>
      </c>
      <c r="P18" s="3" t="s">
        <v>161</v>
      </c>
      <c r="Q18" s="3" t="s">
        <v>167</v>
      </c>
      <c r="R18" s="3" t="s">
        <v>151</v>
      </c>
      <c r="S18" s="3"/>
      <c r="T18" s="48" t="s">
        <v>169</v>
      </c>
      <c r="U18" s="3" t="s">
        <v>173</v>
      </c>
      <c r="V18" s="3" t="s">
        <v>159</v>
      </c>
      <c r="W18" s="3" t="s">
        <v>66</v>
      </c>
      <c r="X18" s="3"/>
      <c r="Y18" s="48" t="s">
        <v>169</v>
      </c>
      <c r="Z18" s="3" t="s">
        <v>95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169</v>
      </c>
      <c r="O19" s="3" t="s">
        <v>95</v>
      </c>
      <c r="P19" s="3" t="s">
        <v>249</v>
      </c>
      <c r="Q19" s="3" t="s">
        <v>161</v>
      </c>
      <c r="R19" s="48" t="s">
        <v>169</v>
      </c>
      <c r="S19" s="3"/>
      <c r="T19" s="3" t="s">
        <v>161</v>
      </c>
      <c r="U19" s="3" t="s">
        <v>248</v>
      </c>
      <c r="V19" s="3"/>
      <c r="W19" s="3" t="s">
        <v>159</v>
      </c>
      <c r="X19" s="48" t="s">
        <v>169</v>
      </c>
      <c r="Y19" s="3" t="s">
        <v>95</v>
      </c>
      <c r="Z19" s="3" t="s">
        <v>152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2"/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 t="s">
        <v>253</v>
      </c>
      <c r="P20" s="3" t="s">
        <v>72</v>
      </c>
      <c r="Q20" s="48" t="s">
        <v>169</v>
      </c>
      <c r="R20" s="3" t="s">
        <v>251</v>
      </c>
      <c r="S20" s="3"/>
      <c r="T20" s="3" t="s">
        <v>159</v>
      </c>
      <c r="U20" s="3" t="s">
        <v>152</v>
      </c>
      <c r="V20" s="3" t="s">
        <v>95</v>
      </c>
      <c r="W20" s="48" t="s">
        <v>169</v>
      </c>
      <c r="X20" s="3" t="s">
        <v>248</v>
      </c>
      <c r="Y20" s="3"/>
      <c r="Z20" s="3" t="s">
        <v>161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0</v>
      </c>
      <c r="T21" s="64">
        <f t="shared" si="0"/>
        <v>1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0</v>
      </c>
      <c r="T22" s="70">
        <f t="shared" si="1"/>
        <v>1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0</v>
      </c>
      <c r="T23" s="64">
        <f t="shared" si="2"/>
        <v>1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85">
        <f t="shared" si="3"/>
        <v>0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0</v>
      </c>
      <c r="T24" s="70">
        <f t="shared" si="3"/>
        <v>1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85">
        <f t="shared" si="4"/>
        <v>0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0</v>
      </c>
      <c r="T25" s="64">
        <f t="shared" si="4"/>
        <v>1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0</v>
      </c>
      <c r="T26" s="70">
        <f t="shared" si="5"/>
        <v>1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0</v>
      </c>
      <c r="T27" s="64">
        <f t="shared" si="6"/>
        <v>1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0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4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0</v>
      </c>
      <c r="T29" s="64">
        <f t="shared" si="8"/>
        <v>1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84">
        <f t="shared" si="9"/>
        <v>2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84">
        <f t="shared" si="9"/>
        <v>2</v>
      </c>
      <c r="R30" s="75">
        <f t="shared" si="9"/>
        <v>3</v>
      </c>
      <c r="S30" s="75">
        <f t="shared" si="9"/>
        <v>0</v>
      </c>
      <c r="T30" s="75">
        <f t="shared" si="9"/>
        <v>3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3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0</v>
      </c>
      <c r="T31" s="79">
        <f t="shared" si="10"/>
        <v>3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0</v>
      </c>
      <c r="T32" s="70">
        <f t="shared" si="11"/>
        <v>1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400-000000000000}"/>
    <hyperlink ref="AB20" r:id="rId2" xr:uid="{00000000-0004-0000-0400-000001000000}"/>
  </hyperlinks>
  <pageMargins left="0.7" right="0.7" top="0.75" bottom="0.75" header="0.3" footer="0.3"/>
  <pageSetup paperSize="9" scale="60" fitToHeight="0" orientation="landscape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D43"/>
  <sheetViews>
    <sheetView zoomScale="55" zoomScaleNormal="55" zoomScaleSheetLayoutView="50" workbookViewId="0">
      <selection activeCell="D34" sqref="D34"/>
    </sheetView>
  </sheetViews>
  <sheetFormatPr defaultRowHeight="18.75" x14ac:dyDescent="0.4"/>
  <cols>
    <col min="1" max="1" width="11.625" bestFit="1" customWidth="1"/>
    <col min="2" max="2" width="13.5" customWidth="1"/>
    <col min="3" max="3" width="9.25" style="2" customWidth="1"/>
    <col min="4" max="4" width="8.125" style="2" customWidth="1"/>
    <col min="5" max="8" width="8.125" style="1" hidden="1" customWidth="1"/>
    <col min="9" max="26" width="8.125" style="2" customWidth="1"/>
    <col min="27" max="27" width="13.625" style="2" customWidth="1"/>
    <col min="28" max="28" width="49.25" customWidth="1"/>
    <col min="29" max="29" width="15.5" bestFit="1" customWidth="1"/>
    <col min="30" max="30" width="16.375" bestFit="1" customWidth="1"/>
  </cols>
  <sheetData>
    <row r="1" spans="1:30" s="2" customFormat="1" x14ac:dyDescent="0.4">
      <c r="A1" s="16"/>
      <c r="B1" s="16"/>
      <c r="C1" s="16"/>
      <c r="D1" s="8" t="s">
        <v>98</v>
      </c>
      <c r="E1" s="44">
        <v>43283</v>
      </c>
      <c r="F1" s="44">
        <v>43304</v>
      </c>
      <c r="G1" s="44">
        <v>43318</v>
      </c>
      <c r="H1" s="44">
        <v>43332</v>
      </c>
      <c r="I1" s="44">
        <v>43346</v>
      </c>
      <c r="J1" s="44">
        <v>43353</v>
      </c>
      <c r="K1" s="44">
        <v>43374</v>
      </c>
      <c r="L1" s="44">
        <v>43388</v>
      </c>
      <c r="M1" s="45">
        <v>43409</v>
      </c>
      <c r="N1" s="45">
        <v>43423</v>
      </c>
      <c r="O1" s="45">
        <v>43437</v>
      </c>
      <c r="P1" s="45">
        <v>43451</v>
      </c>
      <c r="Q1" s="45">
        <v>43107</v>
      </c>
      <c r="R1" s="45">
        <v>43121</v>
      </c>
      <c r="S1" s="45">
        <v>43135</v>
      </c>
      <c r="T1" s="45">
        <v>43149</v>
      </c>
      <c r="U1" s="45">
        <v>43163</v>
      </c>
      <c r="V1" s="45">
        <v>43177</v>
      </c>
      <c r="W1" s="45">
        <v>43191</v>
      </c>
      <c r="X1" s="45">
        <v>43205</v>
      </c>
      <c r="Y1" s="45">
        <v>43233</v>
      </c>
      <c r="Z1" s="45">
        <v>43240</v>
      </c>
      <c r="AA1" s="16"/>
      <c r="AB1" s="16"/>
      <c r="AC1" s="16"/>
      <c r="AD1" s="16"/>
    </row>
    <row r="2" spans="1:30" s="2" customFormat="1" x14ac:dyDescent="0.4">
      <c r="A2" s="17" t="s">
        <v>0</v>
      </c>
      <c r="B2" s="17" t="s">
        <v>1</v>
      </c>
      <c r="C2" s="17" t="s">
        <v>54</v>
      </c>
      <c r="D2" s="8" t="s">
        <v>99</v>
      </c>
      <c r="E2" s="11" t="s">
        <v>94</v>
      </c>
      <c r="F2" s="11" t="s">
        <v>93</v>
      </c>
      <c r="G2" s="11" t="s">
        <v>93</v>
      </c>
      <c r="H2" s="11" t="s">
        <v>93</v>
      </c>
      <c r="I2" s="39" t="s">
        <v>93</v>
      </c>
      <c r="J2" s="39" t="s">
        <v>93</v>
      </c>
      <c r="K2" s="39" t="s">
        <v>93</v>
      </c>
      <c r="L2" s="39" t="s">
        <v>93</v>
      </c>
      <c r="M2" s="39" t="s">
        <v>93</v>
      </c>
      <c r="N2" s="39" t="s">
        <v>93</v>
      </c>
      <c r="O2" s="39" t="s">
        <v>93</v>
      </c>
      <c r="P2" s="39" t="s">
        <v>93</v>
      </c>
      <c r="Q2" s="39" t="s">
        <v>93</v>
      </c>
      <c r="R2" s="39" t="s">
        <v>93</v>
      </c>
      <c r="S2" s="39" t="s">
        <v>94</v>
      </c>
      <c r="T2" s="39" t="s">
        <v>94</v>
      </c>
      <c r="U2" s="39" t="s">
        <v>94</v>
      </c>
      <c r="V2" s="39" t="s">
        <v>94</v>
      </c>
      <c r="W2" s="39" t="s">
        <v>94</v>
      </c>
      <c r="X2" s="39" t="s">
        <v>94</v>
      </c>
      <c r="Y2" s="39" t="s">
        <v>94</v>
      </c>
      <c r="Z2" s="39" t="s">
        <v>94</v>
      </c>
      <c r="AA2" s="17" t="s">
        <v>183</v>
      </c>
      <c r="AB2" s="17" t="s">
        <v>184</v>
      </c>
      <c r="AC2" s="17" t="s">
        <v>185</v>
      </c>
      <c r="AD2" s="17" t="s">
        <v>186</v>
      </c>
    </row>
    <row r="3" spans="1:30" s="2" customFormat="1" ht="31.5" customHeight="1" x14ac:dyDescent="0.4">
      <c r="A3" s="18"/>
      <c r="B3" s="18"/>
      <c r="C3" s="18"/>
      <c r="D3" s="8" t="s">
        <v>97</v>
      </c>
      <c r="E3" s="10" t="s">
        <v>107</v>
      </c>
      <c r="F3" s="11"/>
      <c r="G3" s="11" t="s">
        <v>110</v>
      </c>
      <c r="H3" s="11" t="s">
        <v>110</v>
      </c>
      <c r="I3" s="39"/>
      <c r="J3" s="39"/>
      <c r="K3" s="39"/>
      <c r="L3" s="39"/>
      <c r="M3" s="39"/>
      <c r="N3" s="46"/>
      <c r="O3" s="46"/>
      <c r="P3" s="46"/>
      <c r="Q3" s="47" t="s">
        <v>187</v>
      </c>
      <c r="R3" s="47"/>
      <c r="S3" s="47" t="s">
        <v>115</v>
      </c>
      <c r="T3" s="47" t="s">
        <v>116</v>
      </c>
      <c r="U3" s="47" t="s">
        <v>188</v>
      </c>
      <c r="V3" s="47" t="s">
        <v>189</v>
      </c>
      <c r="W3" s="47" t="s">
        <v>189</v>
      </c>
      <c r="X3" s="47"/>
      <c r="Y3" s="47"/>
      <c r="Z3" s="47"/>
      <c r="AA3" s="18"/>
      <c r="AB3" s="17"/>
      <c r="AC3" s="17"/>
      <c r="AD3" s="17"/>
    </row>
    <row r="4" spans="1:30" x14ac:dyDescent="0.4">
      <c r="A4" s="5">
        <v>322614</v>
      </c>
      <c r="B4" s="6" t="s">
        <v>190</v>
      </c>
      <c r="C4" s="13" t="s">
        <v>55</v>
      </c>
      <c r="D4" s="7"/>
      <c r="E4" s="3"/>
      <c r="F4" s="3" t="s">
        <v>70</v>
      </c>
      <c r="G4" s="48" t="s">
        <v>84</v>
      </c>
      <c r="H4" s="3" t="s">
        <v>170</v>
      </c>
      <c r="I4" s="3" t="s">
        <v>175</v>
      </c>
      <c r="J4" s="3" t="s">
        <v>191</v>
      </c>
      <c r="K4" s="3" t="s">
        <v>192</v>
      </c>
      <c r="L4" s="51" t="s">
        <v>147</v>
      </c>
      <c r="M4" s="3" t="s">
        <v>149</v>
      </c>
      <c r="N4" s="3" t="s">
        <v>167</v>
      </c>
      <c r="O4" s="3" t="s">
        <v>149</v>
      </c>
      <c r="P4" s="51" t="s">
        <v>147</v>
      </c>
      <c r="Q4" s="3" t="s">
        <v>66</v>
      </c>
      <c r="R4" s="3" t="s">
        <v>149</v>
      </c>
      <c r="S4" s="3"/>
      <c r="T4" s="3"/>
      <c r="U4" s="3" t="s">
        <v>193</v>
      </c>
      <c r="V4" s="48" t="s">
        <v>147</v>
      </c>
      <c r="W4" s="3" t="s">
        <v>167</v>
      </c>
      <c r="X4" s="3" t="s">
        <v>193</v>
      </c>
      <c r="Y4" s="3" t="s">
        <v>194</v>
      </c>
      <c r="Z4" s="3" t="s">
        <v>195</v>
      </c>
      <c r="AA4" s="6" t="s">
        <v>190</v>
      </c>
      <c r="AB4" s="5" t="s">
        <v>36</v>
      </c>
      <c r="AC4" s="5" t="s">
        <v>37</v>
      </c>
      <c r="AD4" s="5" t="s">
        <v>38</v>
      </c>
    </row>
    <row r="5" spans="1:30" x14ac:dyDescent="0.4">
      <c r="A5" s="5">
        <v>332755</v>
      </c>
      <c r="B5" s="6" t="s">
        <v>196</v>
      </c>
      <c r="C5" s="13" t="s">
        <v>55</v>
      </c>
      <c r="D5" s="7"/>
      <c r="E5" s="49" t="s">
        <v>67</v>
      </c>
      <c r="F5" s="3" t="s">
        <v>69</v>
      </c>
      <c r="G5" s="3" t="s">
        <v>73</v>
      </c>
      <c r="H5" s="50" t="s">
        <v>151</v>
      </c>
      <c r="I5" s="51" t="s">
        <v>147</v>
      </c>
      <c r="J5" s="38"/>
      <c r="K5" s="3" t="s">
        <v>149</v>
      </c>
      <c r="L5" s="38"/>
      <c r="M5" s="51" t="s">
        <v>147</v>
      </c>
      <c r="N5" s="3" t="s">
        <v>95</v>
      </c>
      <c r="O5" s="3" t="s">
        <v>151</v>
      </c>
      <c r="P5" s="3" t="s">
        <v>159</v>
      </c>
      <c r="Q5" s="3" t="s">
        <v>149</v>
      </c>
      <c r="R5" s="3" t="s">
        <v>192</v>
      </c>
      <c r="S5" s="3"/>
      <c r="T5" s="3" t="s">
        <v>149</v>
      </c>
      <c r="U5" s="3"/>
      <c r="V5" s="3"/>
      <c r="W5" s="48" t="s">
        <v>147</v>
      </c>
      <c r="X5" s="3" t="s">
        <v>194</v>
      </c>
      <c r="Y5" s="3" t="s">
        <v>195</v>
      </c>
      <c r="Z5" s="3" t="s">
        <v>197</v>
      </c>
      <c r="AA5" s="6" t="s">
        <v>196</v>
      </c>
      <c r="AB5" s="5" t="s">
        <v>44</v>
      </c>
      <c r="AC5" s="5" t="s">
        <v>45</v>
      </c>
      <c r="AD5" s="5"/>
    </row>
    <row r="6" spans="1:30" x14ac:dyDescent="0.4">
      <c r="A6" s="5">
        <v>375117</v>
      </c>
      <c r="B6" s="6" t="s">
        <v>198</v>
      </c>
      <c r="C6" s="13" t="s">
        <v>55</v>
      </c>
      <c r="D6" s="7"/>
      <c r="E6" s="3"/>
      <c r="F6" s="3"/>
      <c r="G6" s="3"/>
      <c r="H6" s="3"/>
      <c r="I6" s="3"/>
      <c r="J6" s="3"/>
      <c r="K6" s="3" t="s">
        <v>151</v>
      </c>
      <c r="L6" s="3" t="s">
        <v>72</v>
      </c>
      <c r="M6" s="3" t="s">
        <v>159</v>
      </c>
      <c r="N6" s="3"/>
      <c r="O6" s="3" t="s">
        <v>149</v>
      </c>
      <c r="P6" s="3" t="s">
        <v>155</v>
      </c>
      <c r="Q6" s="51" t="s">
        <v>147</v>
      </c>
      <c r="R6" s="3" t="s">
        <v>72</v>
      </c>
      <c r="S6" s="3"/>
      <c r="T6" s="3" t="s">
        <v>197</v>
      </c>
      <c r="U6" s="3" t="s">
        <v>199</v>
      </c>
      <c r="V6" s="3" t="s">
        <v>193</v>
      </c>
      <c r="W6" s="3" t="s">
        <v>192</v>
      </c>
      <c r="X6" s="48" t="s">
        <v>147</v>
      </c>
      <c r="Y6" s="3" t="s">
        <v>193</v>
      </c>
      <c r="Z6" s="3"/>
      <c r="AA6" s="6" t="s">
        <v>198</v>
      </c>
      <c r="AB6" s="43" t="s">
        <v>180</v>
      </c>
      <c r="AC6" s="5" t="s">
        <v>178</v>
      </c>
      <c r="AD6" s="5" t="s">
        <v>179</v>
      </c>
    </row>
    <row r="7" spans="1:30" x14ac:dyDescent="0.4">
      <c r="A7" s="37">
        <v>431989</v>
      </c>
      <c r="B7" s="36" t="s">
        <v>200</v>
      </c>
      <c r="C7" s="35" t="s">
        <v>55</v>
      </c>
      <c r="D7" s="34"/>
      <c r="E7" s="51" t="s">
        <v>67</v>
      </c>
      <c r="F7" s="33" t="s">
        <v>75</v>
      </c>
      <c r="G7" s="33" t="s">
        <v>65</v>
      </c>
      <c r="H7" s="52" t="s">
        <v>171</v>
      </c>
      <c r="I7" s="33" t="s">
        <v>149</v>
      </c>
      <c r="J7" s="33"/>
      <c r="K7" s="33"/>
      <c r="L7" s="33" t="s">
        <v>151</v>
      </c>
      <c r="M7" s="33" t="s">
        <v>192</v>
      </c>
      <c r="N7" s="33" t="s">
        <v>149</v>
      </c>
      <c r="O7" s="33" t="s">
        <v>66</v>
      </c>
      <c r="P7" s="33" t="s">
        <v>149</v>
      </c>
      <c r="Q7" s="33" t="s">
        <v>95</v>
      </c>
      <c r="R7" s="51" t="s">
        <v>147</v>
      </c>
      <c r="S7" s="33"/>
      <c r="T7" s="33" t="s">
        <v>149</v>
      </c>
      <c r="U7" s="33" t="s">
        <v>201</v>
      </c>
      <c r="V7" s="33" t="s">
        <v>195</v>
      </c>
      <c r="W7" s="33" t="s">
        <v>194</v>
      </c>
      <c r="X7" s="33" t="s">
        <v>193</v>
      </c>
      <c r="Y7" s="48" t="s">
        <v>147</v>
      </c>
      <c r="Z7" s="3" t="s">
        <v>167</v>
      </c>
      <c r="AA7" s="36" t="s">
        <v>200</v>
      </c>
      <c r="AB7" s="5" t="s">
        <v>24</v>
      </c>
      <c r="AC7" s="5" t="s">
        <v>25</v>
      </c>
      <c r="AD7" s="5" t="s">
        <v>62</v>
      </c>
    </row>
    <row r="8" spans="1:30" x14ac:dyDescent="0.4">
      <c r="A8" s="5">
        <v>1563141</v>
      </c>
      <c r="B8" s="6" t="s">
        <v>202</v>
      </c>
      <c r="C8" s="13" t="s">
        <v>55</v>
      </c>
      <c r="D8" s="4"/>
      <c r="E8" s="3" t="s">
        <v>69</v>
      </c>
      <c r="F8" s="48" t="s">
        <v>84</v>
      </c>
      <c r="G8" s="3" t="s">
        <v>85</v>
      </c>
      <c r="H8" s="3" t="s">
        <v>172</v>
      </c>
      <c r="I8" s="3" t="s">
        <v>174</v>
      </c>
      <c r="J8" s="48" t="s">
        <v>147</v>
      </c>
      <c r="K8" s="3" t="s">
        <v>152</v>
      </c>
      <c r="L8" s="3" t="s">
        <v>159</v>
      </c>
      <c r="M8" s="3" t="s">
        <v>149</v>
      </c>
      <c r="N8" s="3"/>
      <c r="O8" s="48" t="s">
        <v>147</v>
      </c>
      <c r="P8" s="3" t="s">
        <v>149</v>
      </c>
      <c r="Q8" s="3" t="s">
        <v>159</v>
      </c>
      <c r="R8" s="3" t="s">
        <v>149</v>
      </c>
      <c r="S8" s="3"/>
      <c r="T8" s="48" t="s">
        <v>147</v>
      </c>
      <c r="U8" s="3" t="s">
        <v>195</v>
      </c>
      <c r="V8" s="3" t="s">
        <v>167</v>
      </c>
      <c r="W8" s="3" t="s">
        <v>193</v>
      </c>
      <c r="X8" s="3" t="s">
        <v>192</v>
      </c>
      <c r="Y8" s="3"/>
      <c r="Z8" s="48" t="s">
        <v>147</v>
      </c>
      <c r="AA8" s="6" t="s">
        <v>202</v>
      </c>
      <c r="AB8" s="5" t="s">
        <v>20</v>
      </c>
      <c r="AC8" s="5" t="s">
        <v>21</v>
      </c>
      <c r="AD8" s="5" t="s">
        <v>22</v>
      </c>
    </row>
    <row r="9" spans="1:30" x14ac:dyDescent="0.4">
      <c r="A9" s="5">
        <v>2283833</v>
      </c>
      <c r="B9" s="6" t="s">
        <v>203</v>
      </c>
      <c r="C9" s="13" t="s">
        <v>55</v>
      </c>
      <c r="D9" s="4"/>
      <c r="E9" s="32" t="s">
        <v>70</v>
      </c>
      <c r="F9" s="32" t="s">
        <v>80</v>
      </c>
      <c r="G9" s="32" t="s">
        <v>82</v>
      </c>
      <c r="H9" s="32" t="s">
        <v>73</v>
      </c>
      <c r="I9" s="51" t="s">
        <v>147</v>
      </c>
      <c r="J9" s="32" t="s">
        <v>167</v>
      </c>
      <c r="K9" s="32" t="s">
        <v>72</v>
      </c>
      <c r="L9" s="32" t="s">
        <v>149</v>
      </c>
      <c r="M9" s="32" t="s">
        <v>167</v>
      </c>
      <c r="N9" s="53" t="s">
        <v>147</v>
      </c>
      <c r="O9" s="32" t="s">
        <v>192</v>
      </c>
      <c r="P9" s="32" t="s">
        <v>151</v>
      </c>
      <c r="Q9" s="32" t="s">
        <v>149</v>
      </c>
      <c r="R9" s="32" t="s">
        <v>152</v>
      </c>
      <c r="S9" s="32"/>
      <c r="T9" s="32" t="s">
        <v>95</v>
      </c>
      <c r="U9" s="48" t="s">
        <v>147</v>
      </c>
      <c r="V9" s="32" t="s">
        <v>197</v>
      </c>
      <c r="W9" s="32" t="s">
        <v>199</v>
      </c>
      <c r="X9" s="32" t="s">
        <v>193</v>
      </c>
      <c r="Y9" s="32" t="s">
        <v>201</v>
      </c>
      <c r="Z9" s="32" t="s">
        <v>193</v>
      </c>
      <c r="AA9" s="6" t="s">
        <v>203</v>
      </c>
      <c r="AB9" s="5" t="s">
        <v>11</v>
      </c>
      <c r="AC9" s="5" t="s">
        <v>181</v>
      </c>
      <c r="AD9" s="5" t="s">
        <v>182</v>
      </c>
    </row>
    <row r="10" spans="1:30" x14ac:dyDescent="0.4">
      <c r="A10" s="5">
        <v>3066287</v>
      </c>
      <c r="B10" s="6" t="s">
        <v>204</v>
      </c>
      <c r="C10" s="12" t="s">
        <v>56</v>
      </c>
      <c r="D10" s="7"/>
      <c r="E10" s="3" t="s">
        <v>65</v>
      </c>
      <c r="F10" s="3" t="s">
        <v>78</v>
      </c>
      <c r="G10" s="3" t="s">
        <v>79</v>
      </c>
      <c r="H10" s="3" t="s">
        <v>121</v>
      </c>
      <c r="I10" s="3"/>
      <c r="J10" s="3"/>
      <c r="K10" s="3"/>
      <c r="L10" s="54" t="s">
        <v>147</v>
      </c>
      <c r="M10" s="3"/>
      <c r="N10" s="3" t="s">
        <v>72</v>
      </c>
      <c r="O10" s="3"/>
      <c r="P10" s="3" t="s">
        <v>154</v>
      </c>
      <c r="Q10" s="3"/>
      <c r="R10" s="3" t="s">
        <v>66</v>
      </c>
      <c r="S10" s="3"/>
      <c r="T10" s="3"/>
      <c r="U10" s="3"/>
      <c r="V10" s="48" t="s">
        <v>147</v>
      </c>
      <c r="W10" s="3"/>
      <c r="X10" s="3"/>
      <c r="Y10" s="3" t="s">
        <v>205</v>
      </c>
      <c r="Z10" s="3"/>
      <c r="AA10" s="6" t="s">
        <v>204</v>
      </c>
      <c r="AB10" s="5"/>
      <c r="AC10" s="5" t="s">
        <v>6</v>
      </c>
      <c r="AD10" s="5"/>
    </row>
    <row r="11" spans="1:30" x14ac:dyDescent="0.4">
      <c r="A11" s="37">
        <v>3066552</v>
      </c>
      <c r="B11" s="6" t="s">
        <v>206</v>
      </c>
      <c r="C11" s="13" t="s">
        <v>55</v>
      </c>
      <c r="D11" s="7"/>
      <c r="E11" s="3" t="s">
        <v>72</v>
      </c>
      <c r="F11" s="3" t="s">
        <v>66</v>
      </c>
      <c r="G11" s="3" t="s">
        <v>95</v>
      </c>
      <c r="H11" s="38"/>
      <c r="I11" s="38"/>
      <c r="J11" s="3" t="s">
        <v>147</v>
      </c>
      <c r="K11" s="3" t="s">
        <v>149</v>
      </c>
      <c r="L11" s="3" t="s">
        <v>95</v>
      </c>
      <c r="M11" s="3" t="s">
        <v>66</v>
      </c>
      <c r="N11" s="3" t="s">
        <v>207</v>
      </c>
      <c r="O11" s="3" t="s">
        <v>72</v>
      </c>
      <c r="P11" s="3" t="s">
        <v>152</v>
      </c>
      <c r="Q11" s="48" t="s">
        <v>147</v>
      </c>
      <c r="R11" s="3" t="s">
        <v>149</v>
      </c>
      <c r="S11" s="3"/>
      <c r="T11" s="3" t="s">
        <v>167</v>
      </c>
      <c r="U11" s="3" t="s">
        <v>193</v>
      </c>
      <c r="V11" s="3" t="s">
        <v>192</v>
      </c>
      <c r="W11" s="3"/>
      <c r="X11" s="3" t="s">
        <v>195</v>
      </c>
      <c r="Y11" s="3" t="s">
        <v>193</v>
      </c>
      <c r="Z11" s="48" t="s">
        <v>147</v>
      </c>
      <c r="AA11" s="6" t="s">
        <v>206</v>
      </c>
      <c r="AB11" s="5" t="s">
        <v>32</v>
      </c>
      <c r="AC11" s="5" t="s">
        <v>33</v>
      </c>
      <c r="AD11" s="5"/>
    </row>
    <row r="12" spans="1:30" x14ac:dyDescent="0.4">
      <c r="A12" s="5">
        <v>3066572</v>
      </c>
      <c r="B12" s="6" t="s">
        <v>208</v>
      </c>
      <c r="C12" s="13" t="s">
        <v>55</v>
      </c>
      <c r="D12" s="4"/>
      <c r="E12" s="3" t="s">
        <v>73</v>
      </c>
      <c r="F12" s="3"/>
      <c r="G12" s="48" t="s">
        <v>81</v>
      </c>
      <c r="H12" s="3" t="s">
        <v>74</v>
      </c>
      <c r="I12" s="3" t="s">
        <v>72</v>
      </c>
      <c r="J12" s="3" t="s">
        <v>174</v>
      </c>
      <c r="K12" s="3" t="s">
        <v>95</v>
      </c>
      <c r="L12" s="48" t="s">
        <v>147</v>
      </c>
      <c r="M12" s="3" t="s">
        <v>151</v>
      </c>
      <c r="N12" s="3" t="s">
        <v>149</v>
      </c>
      <c r="O12" s="3" t="s">
        <v>152</v>
      </c>
      <c r="P12" s="48" t="s">
        <v>147</v>
      </c>
      <c r="Q12" s="3" t="s">
        <v>149</v>
      </c>
      <c r="R12" s="3" t="s">
        <v>167</v>
      </c>
      <c r="S12" s="3"/>
      <c r="T12" s="33" t="s">
        <v>205</v>
      </c>
      <c r="U12" s="48" t="s">
        <v>147</v>
      </c>
      <c r="V12" s="3" t="s">
        <v>193</v>
      </c>
      <c r="W12" s="3" t="s">
        <v>195</v>
      </c>
      <c r="X12" s="3" t="s">
        <v>197</v>
      </c>
      <c r="Y12" s="48" t="s">
        <v>147</v>
      </c>
      <c r="Z12" s="3" t="s">
        <v>201</v>
      </c>
      <c r="AA12" s="6" t="s">
        <v>208</v>
      </c>
      <c r="AB12" t="s">
        <v>49</v>
      </c>
      <c r="AC12" s="5" t="s">
        <v>50</v>
      </c>
      <c r="AD12" s="5"/>
    </row>
    <row r="13" spans="1:30" x14ac:dyDescent="0.4">
      <c r="A13" s="5">
        <v>4263490</v>
      </c>
      <c r="B13" s="6" t="s">
        <v>209</v>
      </c>
      <c r="C13" s="13" t="s">
        <v>55</v>
      </c>
      <c r="D13" s="4"/>
      <c r="E13" s="3" t="s">
        <v>74</v>
      </c>
      <c r="F13" s="48" t="s">
        <v>77</v>
      </c>
      <c r="G13" s="3" t="s">
        <v>70</v>
      </c>
      <c r="H13" s="38"/>
      <c r="I13" s="3" t="s">
        <v>155</v>
      </c>
      <c r="J13" s="3" t="s">
        <v>151</v>
      </c>
      <c r="K13" s="48" t="s">
        <v>147</v>
      </c>
      <c r="L13" s="3" t="s">
        <v>149</v>
      </c>
      <c r="M13" s="3" t="s">
        <v>72</v>
      </c>
      <c r="N13" s="3" t="s">
        <v>192</v>
      </c>
      <c r="O13" s="48" t="s">
        <v>147</v>
      </c>
      <c r="P13" s="3" t="s">
        <v>149</v>
      </c>
      <c r="Q13" s="3" t="s">
        <v>151</v>
      </c>
      <c r="R13" s="3" t="s">
        <v>95</v>
      </c>
      <c r="S13" s="3"/>
      <c r="T13" s="41"/>
      <c r="U13" s="3"/>
      <c r="V13" s="3" t="s">
        <v>194</v>
      </c>
      <c r="W13" s="3" t="s">
        <v>193</v>
      </c>
      <c r="X13" s="48" t="s">
        <v>147</v>
      </c>
      <c r="Y13" s="3" t="s">
        <v>167</v>
      </c>
      <c r="Z13" s="3" t="s">
        <v>193</v>
      </c>
      <c r="AA13" s="6" t="s">
        <v>209</v>
      </c>
      <c r="AB13" t="s">
        <v>3</v>
      </c>
      <c r="AC13" s="5"/>
      <c r="AD13" s="5" t="s">
        <v>4</v>
      </c>
    </row>
    <row r="14" spans="1:30" x14ac:dyDescent="0.4">
      <c r="A14" s="81">
        <v>4737495</v>
      </c>
      <c r="B14" s="80" t="s">
        <v>210</v>
      </c>
      <c r="C14" s="82" t="s">
        <v>56</v>
      </c>
      <c r="D14" s="33"/>
      <c r="E14" s="33" t="s">
        <v>80</v>
      </c>
      <c r="F14" s="33" t="s">
        <v>71</v>
      </c>
      <c r="G14" s="33"/>
      <c r="H14" s="33" t="s">
        <v>78</v>
      </c>
      <c r="I14" s="33"/>
      <c r="J14" s="33" t="s">
        <v>72</v>
      </c>
      <c r="K14" s="33" t="s">
        <v>66</v>
      </c>
      <c r="L14" s="33"/>
      <c r="M14" s="33"/>
      <c r="N14" s="55" t="s">
        <v>147</v>
      </c>
      <c r="O14" s="33" t="s">
        <v>159</v>
      </c>
      <c r="P14" s="33"/>
      <c r="Q14" s="33" t="s">
        <v>72</v>
      </c>
      <c r="R14" s="33"/>
      <c r="S14" s="33"/>
      <c r="T14" s="48" t="s">
        <v>147</v>
      </c>
      <c r="U14" s="33" t="s">
        <v>197</v>
      </c>
      <c r="V14" s="33"/>
      <c r="W14" s="33"/>
      <c r="X14" s="33"/>
      <c r="Y14" s="33"/>
      <c r="Z14" s="33" t="s">
        <v>205</v>
      </c>
      <c r="AA14" s="80" t="s">
        <v>210</v>
      </c>
      <c r="AB14" s="5"/>
      <c r="AC14" s="5" t="s">
        <v>176</v>
      </c>
      <c r="AD14" s="5" t="s">
        <v>177</v>
      </c>
    </row>
    <row r="15" spans="1:30" x14ac:dyDescent="0.4">
      <c r="A15" s="37">
        <v>5254528</v>
      </c>
      <c r="B15" s="36" t="s">
        <v>211</v>
      </c>
      <c r="C15" s="35" t="s">
        <v>55</v>
      </c>
      <c r="D15" s="34"/>
      <c r="E15" s="51" t="s">
        <v>67</v>
      </c>
      <c r="F15" s="33"/>
      <c r="G15" s="33" t="s">
        <v>80</v>
      </c>
      <c r="H15" s="42"/>
      <c r="I15" s="33" t="s">
        <v>152</v>
      </c>
      <c r="J15" s="42"/>
      <c r="K15" s="33" t="s">
        <v>149</v>
      </c>
      <c r="L15" s="33" t="s">
        <v>212</v>
      </c>
      <c r="M15" s="51" t="s">
        <v>147</v>
      </c>
      <c r="N15" s="42"/>
      <c r="O15" s="33" t="s">
        <v>149</v>
      </c>
      <c r="P15" s="33" t="s">
        <v>95</v>
      </c>
      <c r="Q15" s="33" t="s">
        <v>152</v>
      </c>
      <c r="R15" s="51" t="s">
        <v>147</v>
      </c>
      <c r="S15" s="33"/>
      <c r="T15" s="33" t="s">
        <v>151</v>
      </c>
      <c r="U15" s="3" t="s">
        <v>167</v>
      </c>
      <c r="V15" s="33" t="s">
        <v>205</v>
      </c>
      <c r="W15" s="48" t="s">
        <v>147</v>
      </c>
      <c r="X15" s="33" t="s">
        <v>201</v>
      </c>
      <c r="Y15" s="33" t="s">
        <v>193</v>
      </c>
      <c r="Z15" s="33"/>
      <c r="AA15" s="36" t="s">
        <v>211</v>
      </c>
      <c r="AB15" s="5" t="s">
        <v>63</v>
      </c>
      <c r="AC15" s="5"/>
      <c r="AD15" s="5" t="s">
        <v>64</v>
      </c>
    </row>
    <row r="16" spans="1:30" x14ac:dyDescent="0.4">
      <c r="A16" s="5">
        <v>5335238</v>
      </c>
      <c r="B16" s="6" t="s">
        <v>213</v>
      </c>
      <c r="C16" s="13" t="s">
        <v>55</v>
      </c>
      <c r="D16" s="4"/>
      <c r="E16" s="56" t="s">
        <v>75</v>
      </c>
      <c r="F16" s="3" t="s">
        <v>83</v>
      </c>
      <c r="G16" s="3" t="s">
        <v>75</v>
      </c>
      <c r="H16" s="48" t="s">
        <v>77</v>
      </c>
      <c r="I16" s="3" t="s">
        <v>95</v>
      </c>
      <c r="J16" s="3" t="s">
        <v>192</v>
      </c>
      <c r="K16" s="38"/>
      <c r="L16" s="38"/>
      <c r="M16" s="38"/>
      <c r="N16" s="38"/>
      <c r="O16" s="38"/>
      <c r="P16" s="38"/>
      <c r="Q16" s="38"/>
      <c r="R16" s="38"/>
      <c r="S16" s="3"/>
      <c r="T16" s="3" t="s">
        <v>149</v>
      </c>
      <c r="U16" s="3" t="s">
        <v>192</v>
      </c>
      <c r="V16" s="48" t="s">
        <v>147</v>
      </c>
      <c r="W16" s="3" t="s">
        <v>193</v>
      </c>
      <c r="X16" s="3" t="s">
        <v>199</v>
      </c>
      <c r="Y16" s="3" t="s">
        <v>197</v>
      </c>
      <c r="Z16" s="3" t="s">
        <v>193</v>
      </c>
      <c r="AA16" s="6" t="s">
        <v>213</v>
      </c>
      <c r="AB16" s="5" t="s">
        <v>27</v>
      </c>
      <c r="AC16" s="5"/>
      <c r="AD16" s="5" t="s">
        <v>28</v>
      </c>
    </row>
    <row r="17" spans="1:30" x14ac:dyDescent="0.4">
      <c r="A17" s="5">
        <v>5763215</v>
      </c>
      <c r="B17" s="6" t="s">
        <v>214</v>
      </c>
      <c r="C17" s="13" t="s">
        <v>55</v>
      </c>
      <c r="D17" s="7"/>
      <c r="E17" s="3" t="s">
        <v>83</v>
      </c>
      <c r="F17" s="3" t="s">
        <v>82</v>
      </c>
      <c r="G17" s="40" t="s">
        <v>173</v>
      </c>
      <c r="H17" s="48" t="s">
        <v>96</v>
      </c>
      <c r="I17" s="3" t="s">
        <v>192</v>
      </c>
      <c r="J17" s="3" t="s">
        <v>149</v>
      </c>
      <c r="K17" s="3" t="s">
        <v>167</v>
      </c>
      <c r="L17" s="38"/>
      <c r="M17" s="3" t="s">
        <v>95</v>
      </c>
      <c r="N17" s="3" t="s">
        <v>151</v>
      </c>
      <c r="O17" s="3" t="s">
        <v>167</v>
      </c>
      <c r="P17" s="48" t="s">
        <v>147</v>
      </c>
      <c r="Q17" s="3"/>
      <c r="R17" s="3" t="s">
        <v>159</v>
      </c>
      <c r="S17" s="3"/>
      <c r="T17" s="3" t="s">
        <v>152</v>
      </c>
      <c r="U17" s="48" t="s">
        <v>147</v>
      </c>
      <c r="V17" s="3" t="s">
        <v>193</v>
      </c>
      <c r="W17" s="33" t="s">
        <v>205</v>
      </c>
      <c r="X17" s="3" t="s">
        <v>167</v>
      </c>
      <c r="Y17" s="3" t="s">
        <v>192</v>
      </c>
      <c r="Z17" s="48" t="s">
        <v>147</v>
      </c>
      <c r="AA17" s="6" t="s">
        <v>214</v>
      </c>
      <c r="AB17" s="5" t="s">
        <v>53</v>
      </c>
      <c r="AC17" s="5" t="s">
        <v>16</v>
      </c>
      <c r="AD17" s="5" t="s">
        <v>17</v>
      </c>
    </row>
    <row r="18" spans="1:30" x14ac:dyDescent="0.4">
      <c r="A18" s="5">
        <v>6025621</v>
      </c>
      <c r="B18" s="6" t="s">
        <v>215</v>
      </c>
      <c r="C18" s="12" t="s">
        <v>56</v>
      </c>
      <c r="D18" s="7"/>
      <c r="E18" s="3" t="s">
        <v>82</v>
      </c>
      <c r="F18" s="3" t="s">
        <v>74</v>
      </c>
      <c r="G18" s="57" t="s">
        <v>169</v>
      </c>
      <c r="H18" s="48" t="s">
        <v>168</v>
      </c>
      <c r="I18" s="3"/>
      <c r="J18" s="3" t="s">
        <v>95</v>
      </c>
      <c r="K18" s="48" t="s">
        <v>147</v>
      </c>
      <c r="L18" s="3" t="s">
        <v>152</v>
      </c>
      <c r="M18" s="3" t="s">
        <v>149</v>
      </c>
      <c r="N18" s="3" t="s">
        <v>152</v>
      </c>
      <c r="O18" s="48" t="s">
        <v>147</v>
      </c>
      <c r="P18" s="3" t="s">
        <v>192</v>
      </c>
      <c r="Q18" s="3" t="s">
        <v>167</v>
      </c>
      <c r="R18" s="3" t="s">
        <v>151</v>
      </c>
      <c r="S18" s="3"/>
      <c r="T18" s="48" t="s">
        <v>147</v>
      </c>
      <c r="U18" s="3" t="s">
        <v>193</v>
      </c>
      <c r="V18" s="3" t="s">
        <v>201</v>
      </c>
      <c r="W18" s="3" t="s">
        <v>197</v>
      </c>
      <c r="X18" s="3"/>
      <c r="Y18" s="48" t="s">
        <v>147</v>
      </c>
      <c r="Z18" s="3" t="s">
        <v>199</v>
      </c>
      <c r="AA18" s="6" t="s">
        <v>215</v>
      </c>
      <c r="AB18" s="5" t="s">
        <v>47</v>
      </c>
      <c r="AC18" s="5"/>
      <c r="AD18" s="5"/>
    </row>
    <row r="19" spans="1:30" x14ac:dyDescent="0.4">
      <c r="A19" s="5">
        <v>6025856</v>
      </c>
      <c r="B19" s="6" t="s">
        <v>216</v>
      </c>
      <c r="C19" s="12" t="s">
        <v>56</v>
      </c>
      <c r="D19" s="7"/>
      <c r="E19" s="3" t="s">
        <v>78</v>
      </c>
      <c r="F19" s="3" t="s">
        <v>85</v>
      </c>
      <c r="G19" s="3" t="s">
        <v>71</v>
      </c>
      <c r="H19" s="3" t="s">
        <v>68</v>
      </c>
      <c r="I19" s="3" t="s">
        <v>167</v>
      </c>
      <c r="J19" s="48" t="s">
        <v>147</v>
      </c>
      <c r="K19" s="3" t="s">
        <v>159</v>
      </c>
      <c r="L19" s="3" t="s">
        <v>167</v>
      </c>
      <c r="M19" s="3" t="s">
        <v>152</v>
      </c>
      <c r="N19" s="48" t="s">
        <v>147</v>
      </c>
      <c r="O19" s="3" t="s">
        <v>95</v>
      </c>
      <c r="P19" s="3" t="s">
        <v>66</v>
      </c>
      <c r="Q19" s="3" t="s">
        <v>192</v>
      </c>
      <c r="R19" s="48" t="s">
        <v>147</v>
      </c>
      <c r="S19" s="3"/>
      <c r="T19" s="3" t="s">
        <v>192</v>
      </c>
      <c r="U19" s="33" t="s">
        <v>205</v>
      </c>
      <c r="V19" s="3"/>
      <c r="W19" s="3" t="s">
        <v>201</v>
      </c>
      <c r="X19" s="48" t="s">
        <v>147</v>
      </c>
      <c r="Y19" s="3" t="s">
        <v>199</v>
      </c>
      <c r="Z19" s="3" t="s">
        <v>194</v>
      </c>
      <c r="AA19" s="6" t="s">
        <v>216</v>
      </c>
      <c r="AB19" s="5" t="s">
        <v>40</v>
      </c>
      <c r="AC19" s="5" t="s">
        <v>41</v>
      </c>
      <c r="AD19" s="5" t="s">
        <v>42</v>
      </c>
    </row>
    <row r="20" spans="1:30" x14ac:dyDescent="0.4">
      <c r="A20" s="5">
        <v>7075890</v>
      </c>
      <c r="B20" s="6" t="s">
        <v>217</v>
      </c>
      <c r="C20" s="12"/>
      <c r="D20" s="7"/>
      <c r="E20" s="3"/>
      <c r="F20" s="3"/>
      <c r="G20" s="40"/>
      <c r="H20" s="3"/>
      <c r="I20" s="3"/>
      <c r="J20" s="3" t="s">
        <v>66</v>
      </c>
      <c r="K20" s="3"/>
      <c r="L20" s="3" t="s">
        <v>161</v>
      </c>
      <c r="M20" s="51" t="s">
        <v>147</v>
      </c>
      <c r="N20" s="3" t="s">
        <v>66</v>
      </c>
      <c r="O20" s="3"/>
      <c r="P20" s="3" t="s">
        <v>72</v>
      </c>
      <c r="Q20" s="54" t="s">
        <v>147</v>
      </c>
      <c r="R20" s="3"/>
      <c r="S20" s="3"/>
      <c r="T20" s="3" t="s">
        <v>201</v>
      </c>
      <c r="U20" s="3" t="s">
        <v>194</v>
      </c>
      <c r="V20" s="3" t="s">
        <v>199</v>
      </c>
      <c r="W20" s="48" t="s">
        <v>147</v>
      </c>
      <c r="X20" s="33" t="s">
        <v>205</v>
      </c>
      <c r="Y20" s="3"/>
      <c r="Z20" s="3" t="s">
        <v>192</v>
      </c>
      <c r="AA20" s="6" t="s">
        <v>217</v>
      </c>
      <c r="AB20" s="43" t="s">
        <v>245</v>
      </c>
      <c r="AC20" s="5" t="s">
        <v>246</v>
      </c>
      <c r="AD20" s="5" t="s">
        <v>247</v>
      </c>
    </row>
    <row r="21" spans="1:30" ht="12" customHeight="1" x14ac:dyDescent="0.4">
      <c r="A21" s="58" t="s">
        <v>136</v>
      </c>
      <c r="B21" s="59"/>
      <c r="C21" s="60"/>
      <c r="D21" s="61" t="s">
        <v>218</v>
      </c>
      <c r="E21" s="62"/>
      <c r="F21" s="62"/>
      <c r="G21" s="63"/>
      <c r="H21" s="63" t="s">
        <v>218</v>
      </c>
      <c r="I21" s="64">
        <f t="shared" ref="I21:Z21" si="0">COUNTIF(I4:I20,"*TE*")</f>
        <v>1</v>
      </c>
      <c r="J21" s="64">
        <f t="shared" si="0"/>
        <v>1</v>
      </c>
      <c r="K21" s="64">
        <f t="shared" si="0"/>
        <v>1</v>
      </c>
      <c r="L21" s="64">
        <f t="shared" si="0"/>
        <v>1</v>
      </c>
      <c r="M21" s="64">
        <f t="shared" si="0"/>
        <v>1</v>
      </c>
      <c r="N21" s="64">
        <f t="shared" si="0"/>
        <v>1</v>
      </c>
      <c r="O21" s="64">
        <f t="shared" si="0"/>
        <v>1</v>
      </c>
      <c r="P21" s="64">
        <f t="shared" si="0"/>
        <v>1</v>
      </c>
      <c r="Q21" s="64">
        <f t="shared" si="0"/>
        <v>1</v>
      </c>
      <c r="R21" s="64">
        <f t="shared" si="0"/>
        <v>1</v>
      </c>
      <c r="S21" s="64">
        <f t="shared" si="0"/>
        <v>0</v>
      </c>
      <c r="T21" s="64">
        <f t="shared" si="0"/>
        <v>1</v>
      </c>
      <c r="U21" s="64">
        <f t="shared" si="0"/>
        <v>1</v>
      </c>
      <c r="V21" s="64">
        <f t="shared" si="0"/>
        <v>1</v>
      </c>
      <c r="W21" s="64">
        <f t="shared" si="0"/>
        <v>1</v>
      </c>
      <c r="X21" s="64">
        <f t="shared" si="0"/>
        <v>1</v>
      </c>
      <c r="Y21" s="64">
        <f t="shared" si="0"/>
        <v>1</v>
      </c>
      <c r="Z21" s="64">
        <f t="shared" si="0"/>
        <v>1</v>
      </c>
      <c r="AA21" s="65" t="s">
        <v>219</v>
      </c>
    </row>
    <row r="22" spans="1:30" ht="12" customHeight="1" x14ac:dyDescent="0.4">
      <c r="A22" s="66" t="s">
        <v>137</v>
      </c>
      <c r="B22" s="67"/>
      <c r="C22" s="68"/>
      <c r="D22" s="69" t="s">
        <v>220</v>
      </c>
      <c r="E22" s="21"/>
      <c r="F22" s="21"/>
      <c r="H22" s="1" t="s">
        <v>220</v>
      </c>
      <c r="I22" s="70">
        <f t="shared" ref="I22:Z22" si="1">COUNTIF(I4:I20,"*WE*")</f>
        <v>1</v>
      </c>
      <c r="J22" s="70">
        <f t="shared" si="1"/>
        <v>1</v>
      </c>
      <c r="K22" s="70">
        <f t="shared" si="1"/>
        <v>1</v>
      </c>
      <c r="L22" s="70">
        <f t="shared" si="1"/>
        <v>1</v>
      </c>
      <c r="M22" s="70">
        <f t="shared" si="1"/>
        <v>1</v>
      </c>
      <c r="N22" s="70">
        <f t="shared" si="1"/>
        <v>1</v>
      </c>
      <c r="O22" s="70">
        <f t="shared" si="1"/>
        <v>1</v>
      </c>
      <c r="P22" s="70">
        <f t="shared" si="1"/>
        <v>1</v>
      </c>
      <c r="Q22" s="70">
        <f t="shared" si="1"/>
        <v>1</v>
      </c>
      <c r="R22" s="70">
        <f t="shared" si="1"/>
        <v>1</v>
      </c>
      <c r="S22" s="70">
        <f t="shared" si="1"/>
        <v>0</v>
      </c>
      <c r="T22" s="70">
        <f t="shared" si="1"/>
        <v>1</v>
      </c>
      <c r="U22" s="70">
        <f t="shared" si="1"/>
        <v>1</v>
      </c>
      <c r="V22" s="70">
        <f t="shared" si="1"/>
        <v>1</v>
      </c>
      <c r="W22" s="70">
        <f t="shared" si="1"/>
        <v>1</v>
      </c>
      <c r="X22" s="70">
        <f t="shared" si="1"/>
        <v>1</v>
      </c>
      <c r="Y22" s="70">
        <f t="shared" si="1"/>
        <v>1</v>
      </c>
      <c r="Z22" s="70">
        <f t="shared" si="1"/>
        <v>1</v>
      </c>
      <c r="AA22" s="3" t="s">
        <v>221</v>
      </c>
    </row>
    <row r="23" spans="1:30" ht="12" customHeight="1" x14ac:dyDescent="0.4">
      <c r="A23" s="58" t="s">
        <v>135</v>
      </c>
      <c r="B23" s="59"/>
      <c r="C23" s="71"/>
      <c r="D23" s="61" t="s">
        <v>222</v>
      </c>
      <c r="E23" s="62"/>
      <c r="F23" s="62"/>
      <c r="G23" s="63"/>
      <c r="H23" s="63" t="s">
        <v>222</v>
      </c>
      <c r="I23" s="64">
        <f>COUNTIF(I4:I20,"*TD*")</f>
        <v>1</v>
      </c>
      <c r="J23" s="64">
        <f t="shared" ref="J23:Z23" si="2">COUNTIF(J4:J20,"*TD*")</f>
        <v>1</v>
      </c>
      <c r="K23" s="64">
        <f t="shared" si="2"/>
        <v>1</v>
      </c>
      <c r="L23" s="64">
        <f t="shared" si="2"/>
        <v>1</v>
      </c>
      <c r="M23" s="64">
        <f t="shared" si="2"/>
        <v>1</v>
      </c>
      <c r="N23" s="64">
        <f t="shared" si="2"/>
        <v>1</v>
      </c>
      <c r="O23" s="64">
        <f t="shared" si="2"/>
        <v>1</v>
      </c>
      <c r="P23" s="64">
        <f t="shared" si="2"/>
        <v>1</v>
      </c>
      <c r="Q23" s="64">
        <f t="shared" si="2"/>
        <v>1</v>
      </c>
      <c r="R23" s="64">
        <f t="shared" si="2"/>
        <v>1</v>
      </c>
      <c r="S23" s="64">
        <f t="shared" si="2"/>
        <v>0</v>
      </c>
      <c r="T23" s="64">
        <f t="shared" si="2"/>
        <v>1</v>
      </c>
      <c r="U23" s="64">
        <f t="shared" si="2"/>
        <v>1</v>
      </c>
      <c r="V23" s="64">
        <f t="shared" si="2"/>
        <v>1</v>
      </c>
      <c r="W23" s="64">
        <f t="shared" si="2"/>
        <v>1</v>
      </c>
      <c r="X23" s="64">
        <f t="shared" si="2"/>
        <v>1</v>
      </c>
      <c r="Y23" s="64">
        <f t="shared" si="2"/>
        <v>1</v>
      </c>
      <c r="Z23" s="64">
        <f t="shared" si="2"/>
        <v>1</v>
      </c>
      <c r="AA23" s="65" t="s">
        <v>223</v>
      </c>
    </row>
    <row r="24" spans="1:30" ht="12" customHeight="1" x14ac:dyDescent="0.4">
      <c r="A24" s="66" t="s">
        <v>156</v>
      </c>
      <c r="B24" s="67"/>
      <c r="C24" s="68"/>
      <c r="D24" s="69" t="s">
        <v>224</v>
      </c>
      <c r="E24" s="21"/>
      <c r="F24" s="21"/>
      <c r="H24" s="1" t="s">
        <v>224</v>
      </c>
      <c r="I24" s="70">
        <f t="shared" ref="I24:Z24" si="3">COUNTIF(I4:I20,"*JM*")</f>
        <v>1</v>
      </c>
      <c r="J24" s="70">
        <f t="shared" si="3"/>
        <v>1</v>
      </c>
      <c r="K24" s="70">
        <f t="shared" si="3"/>
        <v>1</v>
      </c>
      <c r="L24" s="70">
        <f t="shared" si="3"/>
        <v>1</v>
      </c>
      <c r="M24" s="70">
        <f t="shared" si="3"/>
        <v>1</v>
      </c>
      <c r="N24" s="70">
        <f t="shared" si="3"/>
        <v>1</v>
      </c>
      <c r="O24" s="70">
        <f t="shared" si="3"/>
        <v>1</v>
      </c>
      <c r="P24" s="70">
        <f t="shared" si="3"/>
        <v>1</v>
      </c>
      <c r="Q24" s="70">
        <f t="shared" si="3"/>
        <v>1</v>
      </c>
      <c r="R24" s="70">
        <f t="shared" si="3"/>
        <v>1</v>
      </c>
      <c r="S24" s="70">
        <f t="shared" si="3"/>
        <v>0</v>
      </c>
      <c r="T24" s="70">
        <f t="shared" si="3"/>
        <v>1</v>
      </c>
      <c r="U24" s="70">
        <f t="shared" si="3"/>
        <v>1</v>
      </c>
      <c r="V24" s="70">
        <f t="shared" si="3"/>
        <v>1</v>
      </c>
      <c r="W24" s="70">
        <f t="shared" si="3"/>
        <v>1</v>
      </c>
      <c r="X24" s="70">
        <f t="shared" si="3"/>
        <v>1</v>
      </c>
      <c r="Y24" s="70">
        <f t="shared" si="3"/>
        <v>1</v>
      </c>
      <c r="Z24" s="70">
        <f t="shared" si="3"/>
        <v>1</v>
      </c>
      <c r="AA24" s="3" t="s">
        <v>225</v>
      </c>
    </row>
    <row r="25" spans="1:30" ht="12" customHeight="1" x14ac:dyDescent="0.4">
      <c r="A25" s="58" t="s">
        <v>138</v>
      </c>
      <c r="B25" s="59"/>
      <c r="C25" s="60"/>
      <c r="D25" s="61" t="s">
        <v>226</v>
      </c>
      <c r="E25" s="62"/>
      <c r="F25" s="62"/>
      <c r="G25" s="63"/>
      <c r="H25" s="63" t="s">
        <v>226</v>
      </c>
      <c r="I25" s="64">
        <f>COUNTIF(I4:I20,"*TP*")</f>
        <v>1</v>
      </c>
      <c r="J25" s="64">
        <f t="shared" ref="J25:Z25" si="4">COUNTIF(J4:J20,"*TP*")</f>
        <v>1</v>
      </c>
      <c r="K25" s="64">
        <f t="shared" si="4"/>
        <v>1</v>
      </c>
      <c r="L25" s="64">
        <f t="shared" si="4"/>
        <v>1</v>
      </c>
      <c r="M25" s="64">
        <f t="shared" si="4"/>
        <v>1</v>
      </c>
      <c r="N25" s="64">
        <f t="shared" si="4"/>
        <v>1</v>
      </c>
      <c r="O25" s="64">
        <f t="shared" si="4"/>
        <v>1</v>
      </c>
      <c r="P25" s="64">
        <f t="shared" si="4"/>
        <v>1</v>
      </c>
      <c r="Q25" s="64">
        <f t="shared" si="4"/>
        <v>1</v>
      </c>
      <c r="R25" s="64">
        <f t="shared" si="4"/>
        <v>1</v>
      </c>
      <c r="S25" s="64">
        <f t="shared" si="4"/>
        <v>0</v>
      </c>
      <c r="T25" s="64">
        <f t="shared" si="4"/>
        <v>1</v>
      </c>
      <c r="U25" s="64">
        <f t="shared" si="4"/>
        <v>1</v>
      </c>
      <c r="V25" s="64">
        <f t="shared" si="4"/>
        <v>1</v>
      </c>
      <c r="W25" s="64">
        <f t="shared" si="4"/>
        <v>1</v>
      </c>
      <c r="X25" s="64">
        <f t="shared" si="4"/>
        <v>1</v>
      </c>
      <c r="Y25" s="64">
        <f t="shared" si="4"/>
        <v>1</v>
      </c>
      <c r="Z25" s="64">
        <f t="shared" si="4"/>
        <v>1</v>
      </c>
      <c r="AA25" s="65" t="s">
        <v>227</v>
      </c>
    </row>
    <row r="26" spans="1:30" ht="12" customHeight="1" x14ac:dyDescent="0.4">
      <c r="A26" s="66" t="s">
        <v>228</v>
      </c>
      <c r="B26" s="67"/>
      <c r="C26" s="68"/>
      <c r="D26" s="69" t="s">
        <v>229</v>
      </c>
      <c r="E26" s="21"/>
      <c r="F26" s="21"/>
      <c r="H26" s="1" t="s">
        <v>229</v>
      </c>
      <c r="I26" s="70">
        <f>COUNTIF(I4:I20,"*GR*")</f>
        <v>2</v>
      </c>
      <c r="J26" s="70">
        <f t="shared" ref="J26:Z26" si="5">COUNTIF(J4:J20,"*GR*")</f>
        <v>1</v>
      </c>
      <c r="K26" s="70">
        <f t="shared" si="5"/>
        <v>1</v>
      </c>
      <c r="L26" s="70">
        <f t="shared" si="5"/>
        <v>1</v>
      </c>
      <c r="M26" s="70">
        <f t="shared" si="5"/>
        <v>1</v>
      </c>
      <c r="N26" s="70">
        <f t="shared" si="5"/>
        <v>1</v>
      </c>
      <c r="O26" s="70">
        <f t="shared" si="5"/>
        <v>1</v>
      </c>
      <c r="P26" s="70">
        <f t="shared" si="5"/>
        <v>1</v>
      </c>
      <c r="Q26" s="70">
        <f t="shared" si="5"/>
        <v>1</v>
      </c>
      <c r="R26" s="70">
        <f t="shared" si="5"/>
        <v>1</v>
      </c>
      <c r="S26" s="70">
        <f t="shared" si="5"/>
        <v>0</v>
      </c>
      <c r="T26" s="70">
        <f t="shared" si="5"/>
        <v>1</v>
      </c>
      <c r="U26" s="70">
        <f t="shared" si="5"/>
        <v>1</v>
      </c>
      <c r="V26" s="70">
        <f t="shared" si="5"/>
        <v>1</v>
      </c>
      <c r="W26" s="70">
        <f t="shared" si="5"/>
        <v>1</v>
      </c>
      <c r="X26" s="70">
        <f t="shared" si="5"/>
        <v>1</v>
      </c>
      <c r="Y26" s="70">
        <f t="shared" si="5"/>
        <v>1</v>
      </c>
      <c r="Z26" s="70">
        <f t="shared" si="5"/>
        <v>1</v>
      </c>
      <c r="AA26" s="3" t="s">
        <v>230</v>
      </c>
    </row>
    <row r="27" spans="1:30" ht="12" customHeight="1" x14ac:dyDescent="0.4">
      <c r="A27" s="58" t="s">
        <v>231</v>
      </c>
      <c r="B27" s="59"/>
      <c r="C27" s="60"/>
      <c r="D27" s="61" t="s">
        <v>232</v>
      </c>
      <c r="E27" s="62"/>
      <c r="F27" s="62"/>
      <c r="G27" s="63"/>
      <c r="H27" s="63" t="s">
        <v>232</v>
      </c>
      <c r="I27" s="64">
        <f>COUNTIF(I4:I20,"*AU*")</f>
        <v>1</v>
      </c>
      <c r="J27" s="64">
        <f t="shared" ref="J27:Z27" si="6">COUNTIF(J4:J20,"*AU*")</f>
        <v>1</v>
      </c>
      <c r="K27" s="64">
        <f t="shared" si="6"/>
        <v>1</v>
      </c>
      <c r="L27" s="64">
        <f t="shared" si="6"/>
        <v>1</v>
      </c>
      <c r="M27" s="64">
        <f t="shared" si="6"/>
        <v>1</v>
      </c>
      <c r="N27" s="64">
        <f t="shared" si="6"/>
        <v>1</v>
      </c>
      <c r="O27" s="64">
        <f t="shared" si="6"/>
        <v>1</v>
      </c>
      <c r="P27" s="64">
        <f t="shared" si="6"/>
        <v>1</v>
      </c>
      <c r="Q27" s="64">
        <f t="shared" si="6"/>
        <v>1</v>
      </c>
      <c r="R27" s="64">
        <f t="shared" si="6"/>
        <v>1</v>
      </c>
      <c r="S27" s="64">
        <f t="shared" si="6"/>
        <v>0</v>
      </c>
      <c r="T27" s="64">
        <f t="shared" si="6"/>
        <v>1</v>
      </c>
      <c r="U27" s="64">
        <f t="shared" si="6"/>
        <v>1</v>
      </c>
      <c r="V27" s="64">
        <f t="shared" si="6"/>
        <v>1</v>
      </c>
      <c r="W27" s="64">
        <f t="shared" si="6"/>
        <v>1</v>
      </c>
      <c r="X27" s="64">
        <f t="shared" si="6"/>
        <v>1</v>
      </c>
      <c r="Y27" s="64">
        <f t="shared" si="6"/>
        <v>1</v>
      </c>
      <c r="Z27" s="64">
        <f t="shared" si="6"/>
        <v>1</v>
      </c>
      <c r="AA27" s="65" t="s">
        <v>233</v>
      </c>
    </row>
    <row r="28" spans="1:30" ht="12" customHeight="1" x14ac:dyDescent="0.4">
      <c r="A28" s="66" t="s">
        <v>234</v>
      </c>
      <c r="B28" s="67"/>
      <c r="C28" s="68"/>
      <c r="D28" s="69" t="s">
        <v>235</v>
      </c>
      <c r="E28" s="21"/>
      <c r="F28" s="21"/>
      <c r="H28" s="1" t="s">
        <v>235</v>
      </c>
      <c r="I28" s="70">
        <f>COUNTIF(I4:I20,"*TM*")</f>
        <v>1</v>
      </c>
      <c r="J28" s="70">
        <f t="shared" ref="J28:Z28" si="7">COUNTIF(J4:J20,"*TM*")</f>
        <v>1</v>
      </c>
      <c r="K28" s="70">
        <f t="shared" si="7"/>
        <v>1</v>
      </c>
      <c r="L28" s="70">
        <f t="shared" si="7"/>
        <v>1</v>
      </c>
      <c r="M28" s="70">
        <f t="shared" si="7"/>
        <v>1</v>
      </c>
      <c r="N28" s="70">
        <f t="shared" si="7"/>
        <v>1</v>
      </c>
      <c r="O28" s="70">
        <f t="shared" si="7"/>
        <v>1</v>
      </c>
      <c r="P28" s="70">
        <f t="shared" si="7"/>
        <v>1</v>
      </c>
      <c r="Q28" s="70">
        <f t="shared" si="7"/>
        <v>1</v>
      </c>
      <c r="R28" s="70">
        <f t="shared" si="7"/>
        <v>1</v>
      </c>
      <c r="S28" s="70">
        <f t="shared" si="7"/>
        <v>0</v>
      </c>
      <c r="T28" s="70">
        <f t="shared" si="7"/>
        <v>1</v>
      </c>
      <c r="U28" s="70">
        <f t="shared" si="7"/>
        <v>1</v>
      </c>
      <c r="V28" s="70">
        <f t="shared" si="7"/>
        <v>1</v>
      </c>
      <c r="W28" s="70">
        <f t="shared" si="7"/>
        <v>1</v>
      </c>
      <c r="X28" s="70">
        <f t="shared" si="7"/>
        <v>1</v>
      </c>
      <c r="Y28" s="70">
        <f t="shared" si="7"/>
        <v>1</v>
      </c>
      <c r="Z28" s="70">
        <f t="shared" si="7"/>
        <v>1</v>
      </c>
      <c r="AA28" s="3" t="s">
        <v>236</v>
      </c>
    </row>
    <row r="29" spans="1:30" ht="12" customHeight="1" x14ac:dyDescent="0.4">
      <c r="A29" s="58" t="s">
        <v>142</v>
      </c>
      <c r="B29" s="59"/>
      <c r="C29" s="60"/>
      <c r="D29" s="61" t="s">
        <v>237</v>
      </c>
      <c r="E29" s="62"/>
      <c r="F29" s="62"/>
      <c r="G29" s="63"/>
      <c r="H29" s="63" t="s">
        <v>237</v>
      </c>
      <c r="I29" s="64">
        <f>COUNTIF(I4:I20,"*VC*")</f>
        <v>1</v>
      </c>
      <c r="J29" s="64">
        <f t="shared" ref="J29:Z29" si="8">COUNTIF(J4:J20,"*VC*")</f>
        <v>1</v>
      </c>
      <c r="K29" s="64">
        <f t="shared" si="8"/>
        <v>1</v>
      </c>
      <c r="L29" s="64">
        <f t="shared" si="8"/>
        <v>1</v>
      </c>
      <c r="M29" s="64">
        <f t="shared" si="8"/>
        <v>1</v>
      </c>
      <c r="N29" s="64">
        <f t="shared" si="8"/>
        <v>1</v>
      </c>
      <c r="O29" s="64">
        <f t="shared" si="8"/>
        <v>1</v>
      </c>
      <c r="P29" s="64">
        <f t="shared" si="8"/>
        <v>1</v>
      </c>
      <c r="Q29" s="64">
        <f t="shared" si="8"/>
        <v>1</v>
      </c>
      <c r="R29" s="64">
        <f t="shared" si="8"/>
        <v>1</v>
      </c>
      <c r="S29" s="64">
        <f t="shared" si="8"/>
        <v>0</v>
      </c>
      <c r="T29" s="64">
        <f t="shared" si="8"/>
        <v>1</v>
      </c>
      <c r="U29" s="64">
        <f t="shared" si="8"/>
        <v>1</v>
      </c>
      <c r="V29" s="64">
        <f t="shared" si="8"/>
        <v>1</v>
      </c>
      <c r="W29" s="64">
        <f t="shared" si="8"/>
        <v>1</v>
      </c>
      <c r="X29" s="64">
        <f t="shared" si="8"/>
        <v>1</v>
      </c>
      <c r="Y29" s="64">
        <f t="shared" si="8"/>
        <v>1</v>
      </c>
      <c r="Z29" s="64">
        <f t="shared" si="8"/>
        <v>1</v>
      </c>
      <c r="AA29" s="65" t="s">
        <v>238</v>
      </c>
    </row>
    <row r="30" spans="1:30" ht="12" customHeight="1" x14ac:dyDescent="0.4">
      <c r="A30" s="66" t="s">
        <v>143</v>
      </c>
      <c r="B30" s="67"/>
      <c r="C30" s="68"/>
      <c r="D30" s="72" t="s">
        <v>239</v>
      </c>
      <c r="E30" s="73"/>
      <c r="F30" s="73"/>
      <c r="G30" s="74"/>
      <c r="H30" s="74" t="s">
        <v>239</v>
      </c>
      <c r="I30" s="75">
        <f>COUNTIF(I4:I20,"*PS*")</f>
        <v>2</v>
      </c>
      <c r="J30" s="75">
        <f t="shared" ref="J30:Z30" si="9">COUNTIF(J4:J20,"*PS*")</f>
        <v>3</v>
      </c>
      <c r="K30" s="75">
        <f t="shared" si="9"/>
        <v>2</v>
      </c>
      <c r="L30" s="75">
        <f t="shared" si="9"/>
        <v>3</v>
      </c>
      <c r="M30" s="75">
        <f t="shared" si="9"/>
        <v>3</v>
      </c>
      <c r="N30" s="75">
        <f t="shared" si="9"/>
        <v>3</v>
      </c>
      <c r="O30" s="75">
        <f t="shared" si="9"/>
        <v>3</v>
      </c>
      <c r="P30" s="75">
        <f t="shared" si="9"/>
        <v>3</v>
      </c>
      <c r="Q30" s="75">
        <f t="shared" si="9"/>
        <v>3</v>
      </c>
      <c r="R30" s="75">
        <f t="shared" si="9"/>
        <v>3</v>
      </c>
      <c r="S30" s="75">
        <f t="shared" si="9"/>
        <v>0</v>
      </c>
      <c r="T30" s="75">
        <f t="shared" si="9"/>
        <v>3</v>
      </c>
      <c r="U30" s="75">
        <f t="shared" si="9"/>
        <v>3</v>
      </c>
      <c r="V30" s="75">
        <f t="shared" si="9"/>
        <v>3</v>
      </c>
      <c r="W30" s="75">
        <f t="shared" si="9"/>
        <v>3</v>
      </c>
      <c r="X30" s="75">
        <f t="shared" si="9"/>
        <v>3</v>
      </c>
      <c r="Y30" s="75">
        <f t="shared" si="9"/>
        <v>3</v>
      </c>
      <c r="Z30" s="75">
        <f t="shared" si="9"/>
        <v>3</v>
      </c>
      <c r="AA30" s="75" t="s">
        <v>240</v>
      </c>
    </row>
    <row r="31" spans="1:30" ht="12" customHeight="1" x14ac:dyDescent="0.4">
      <c r="A31" s="58" t="s">
        <v>145</v>
      </c>
      <c r="B31" s="59"/>
      <c r="C31" s="60"/>
      <c r="D31" s="76" t="s">
        <v>241</v>
      </c>
      <c r="E31" s="77"/>
      <c r="F31" s="77"/>
      <c r="G31" s="78"/>
      <c r="H31" s="78" t="s">
        <v>241</v>
      </c>
      <c r="I31" s="79">
        <f t="shared" ref="I31:Z31" si="10">COUNTIF(I4:I20,"*IE*")</f>
        <v>2</v>
      </c>
      <c r="J31" s="79">
        <f t="shared" si="10"/>
        <v>3</v>
      </c>
      <c r="K31" s="79">
        <f t="shared" si="10"/>
        <v>3</v>
      </c>
      <c r="L31" s="79">
        <f t="shared" si="10"/>
        <v>3</v>
      </c>
      <c r="M31" s="79">
        <f t="shared" si="10"/>
        <v>3</v>
      </c>
      <c r="N31" s="79">
        <f t="shared" si="10"/>
        <v>3</v>
      </c>
      <c r="O31" s="79">
        <f t="shared" si="10"/>
        <v>3</v>
      </c>
      <c r="P31" s="79">
        <f t="shared" si="10"/>
        <v>3</v>
      </c>
      <c r="Q31" s="79">
        <f t="shared" si="10"/>
        <v>3</v>
      </c>
      <c r="R31" s="79">
        <f t="shared" si="10"/>
        <v>3</v>
      </c>
      <c r="S31" s="79">
        <f t="shared" si="10"/>
        <v>0</v>
      </c>
      <c r="T31" s="79">
        <f t="shared" si="10"/>
        <v>3</v>
      </c>
      <c r="U31" s="79">
        <f t="shared" si="10"/>
        <v>3</v>
      </c>
      <c r="V31" s="79">
        <f t="shared" si="10"/>
        <v>3</v>
      </c>
      <c r="W31" s="79">
        <f t="shared" si="10"/>
        <v>3</v>
      </c>
      <c r="X31" s="79">
        <f t="shared" si="10"/>
        <v>3</v>
      </c>
      <c r="Y31" s="79">
        <f t="shared" si="10"/>
        <v>3</v>
      </c>
      <c r="Z31" s="79">
        <f t="shared" si="10"/>
        <v>3</v>
      </c>
      <c r="AA31" s="79" t="s">
        <v>242</v>
      </c>
    </row>
    <row r="32" spans="1:30" ht="12" customHeight="1" x14ac:dyDescent="0.4">
      <c r="A32" s="66" t="s">
        <v>144</v>
      </c>
      <c r="B32" s="67"/>
      <c r="C32" s="68"/>
      <c r="D32" s="69" t="s">
        <v>243</v>
      </c>
      <c r="E32" s="21"/>
      <c r="F32" s="21"/>
      <c r="H32" s="1" t="s">
        <v>243</v>
      </c>
      <c r="I32" s="70">
        <f>COUNTIF(I4:I20,"*GE*")</f>
        <v>1</v>
      </c>
      <c r="J32" s="70">
        <f t="shared" ref="J32:Z32" si="11">COUNTIF(J4:J20,"*GE*")</f>
        <v>1</v>
      </c>
      <c r="K32" s="70">
        <f t="shared" si="11"/>
        <v>1</v>
      </c>
      <c r="L32" s="70">
        <f t="shared" si="11"/>
        <v>1</v>
      </c>
      <c r="M32" s="70">
        <f t="shared" si="11"/>
        <v>1</v>
      </c>
      <c r="N32" s="70">
        <f t="shared" si="11"/>
        <v>1</v>
      </c>
      <c r="O32" s="70">
        <f t="shared" si="11"/>
        <v>1</v>
      </c>
      <c r="P32" s="70">
        <f t="shared" si="11"/>
        <v>1</v>
      </c>
      <c r="Q32" s="70">
        <f t="shared" si="11"/>
        <v>1</v>
      </c>
      <c r="R32" s="70">
        <f t="shared" si="11"/>
        <v>1</v>
      </c>
      <c r="S32" s="70">
        <f t="shared" si="11"/>
        <v>0</v>
      </c>
      <c r="T32" s="70">
        <f t="shared" si="11"/>
        <v>1</v>
      </c>
      <c r="U32" s="70">
        <f t="shared" si="11"/>
        <v>1</v>
      </c>
      <c r="V32" s="70">
        <f t="shared" si="11"/>
        <v>1</v>
      </c>
      <c r="W32" s="70">
        <f t="shared" si="11"/>
        <v>1</v>
      </c>
      <c r="X32" s="70">
        <f t="shared" si="11"/>
        <v>1</v>
      </c>
      <c r="Y32" s="70">
        <f t="shared" si="11"/>
        <v>1</v>
      </c>
      <c r="Z32" s="70">
        <f t="shared" si="11"/>
        <v>1</v>
      </c>
      <c r="AA32" s="3" t="s">
        <v>244</v>
      </c>
    </row>
    <row r="33" spans="3:15" x14ac:dyDescent="0.4">
      <c r="C33" s="20"/>
      <c r="F33" s="21"/>
    </row>
    <row r="34" spans="3:15" x14ac:dyDescent="0.4">
      <c r="F34" s="21"/>
      <c r="L34" s="21"/>
      <c r="M34" s="21"/>
      <c r="N34" s="1"/>
      <c r="O34" s="1"/>
    </row>
    <row r="35" spans="3:15" x14ac:dyDescent="0.4">
      <c r="F35" s="21"/>
      <c r="L35" s="21"/>
      <c r="M35" s="21"/>
      <c r="N35" s="1"/>
      <c r="O35" s="1"/>
    </row>
    <row r="36" spans="3:15" x14ac:dyDescent="0.4">
      <c r="F36" s="21"/>
      <c r="L36" s="21"/>
      <c r="M36" s="21"/>
      <c r="N36" s="1"/>
      <c r="O36" s="1"/>
    </row>
    <row r="37" spans="3:15" x14ac:dyDescent="0.4">
      <c r="F37" s="21"/>
      <c r="L37" s="21"/>
      <c r="M37" s="21"/>
      <c r="N37" s="1"/>
      <c r="O37" s="1"/>
    </row>
    <row r="38" spans="3:15" x14ac:dyDescent="0.4">
      <c r="L38" s="21"/>
      <c r="M38" s="21"/>
      <c r="N38" s="1"/>
      <c r="O38" s="1"/>
    </row>
    <row r="39" spans="3:15" x14ac:dyDescent="0.4">
      <c r="L39" s="21"/>
      <c r="M39" s="21"/>
      <c r="N39" s="1"/>
      <c r="O39" s="1"/>
    </row>
    <row r="40" spans="3:15" x14ac:dyDescent="0.4">
      <c r="L40" s="21"/>
      <c r="M40" s="21"/>
      <c r="N40" s="1"/>
      <c r="O40" s="1"/>
    </row>
    <row r="41" spans="3:15" x14ac:dyDescent="0.4">
      <c r="L41" s="21"/>
      <c r="M41" s="21"/>
      <c r="N41" s="1"/>
      <c r="O41" s="1"/>
    </row>
    <row r="42" spans="3:15" x14ac:dyDescent="0.4">
      <c r="L42" s="21"/>
      <c r="M42" s="21"/>
      <c r="N42" s="1"/>
      <c r="O42" s="1"/>
    </row>
    <row r="43" spans="3:15" x14ac:dyDescent="0.4">
      <c r="L43" s="21"/>
      <c r="M43" s="21"/>
      <c r="N43" s="1"/>
      <c r="O43" s="1"/>
    </row>
  </sheetData>
  <phoneticPr fontId="18"/>
  <hyperlinks>
    <hyperlink ref="AB6" r:id="rId1" display="pinemat@apricot.ocn.ne.jp / " xr:uid="{00000000-0004-0000-0500-000000000000}"/>
    <hyperlink ref="AB20" r:id="rId2" xr:uid="{00000000-0004-0000-0500-000001000000}"/>
  </hyperlinks>
  <pageMargins left="0.7" right="0.7" top="0.75" bottom="0.75" header="0.3" footer="0.3"/>
  <pageSetup paperSize="9" scale="61" fitToHeight="0" orientation="landscape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A42"/>
  <sheetViews>
    <sheetView view="pageBreakPreview" topLeftCell="T1" zoomScale="60" zoomScaleNormal="55" workbookViewId="0">
      <selection activeCell="AB13" sqref="AB13"/>
    </sheetView>
  </sheetViews>
  <sheetFormatPr defaultRowHeight="18.75" x14ac:dyDescent="0.4"/>
  <cols>
    <col min="1" max="1" width="11.625" bestFit="1" customWidth="1"/>
    <col min="2" max="2" width="9" style="2" customWidth="1"/>
    <col min="3" max="3" width="27.875" bestFit="1" customWidth="1"/>
    <col min="4" max="4" width="10.875" style="2" customWidth="1"/>
    <col min="5" max="5" width="9.25" style="2" customWidth="1"/>
    <col min="6" max="7" width="7.375" style="2" customWidth="1"/>
    <col min="8" max="8" width="8.125" style="2" customWidth="1"/>
    <col min="9" max="12" width="8.125" style="1" customWidth="1"/>
    <col min="13" max="24" width="8.125" style="2" customWidth="1"/>
    <col min="25" max="25" width="40.25" customWidth="1"/>
    <col min="26" max="27" width="15.875" customWidth="1"/>
  </cols>
  <sheetData>
    <row r="1" spans="1:27" s="2" customFormat="1" x14ac:dyDescent="0.4">
      <c r="A1" s="16"/>
      <c r="B1" s="16"/>
      <c r="C1" s="16"/>
      <c r="D1" s="16"/>
      <c r="E1" s="16"/>
      <c r="F1" s="16"/>
      <c r="G1" s="16"/>
      <c r="H1" s="8" t="s">
        <v>98</v>
      </c>
      <c r="I1" s="9">
        <v>43283</v>
      </c>
      <c r="J1" s="9">
        <v>43304</v>
      </c>
      <c r="K1" s="9">
        <v>43318</v>
      </c>
      <c r="L1" s="9">
        <v>43332</v>
      </c>
      <c r="M1" s="30" t="s">
        <v>86</v>
      </c>
      <c r="N1" s="30" t="s">
        <v>87</v>
      </c>
      <c r="O1" s="30" t="s">
        <v>88</v>
      </c>
      <c r="P1" s="30" t="s">
        <v>89</v>
      </c>
      <c r="Q1" s="30" t="s">
        <v>103</v>
      </c>
      <c r="R1" s="30" t="s">
        <v>104</v>
      </c>
      <c r="S1" s="30" t="s">
        <v>105</v>
      </c>
      <c r="T1" s="30" t="s">
        <v>106</v>
      </c>
      <c r="U1" s="30" t="s">
        <v>108</v>
      </c>
      <c r="V1" s="30" t="s">
        <v>109</v>
      </c>
      <c r="W1" s="30" t="s">
        <v>114</v>
      </c>
      <c r="X1" s="30" t="s">
        <v>113</v>
      </c>
      <c r="Y1" s="16"/>
      <c r="Z1" s="16"/>
      <c r="AA1" s="16"/>
    </row>
    <row r="2" spans="1:27" s="2" customFormat="1" x14ac:dyDescent="0.4">
      <c r="A2" s="17" t="s">
        <v>0</v>
      </c>
      <c r="B2" s="17" t="s">
        <v>57</v>
      </c>
      <c r="C2" s="17" t="s">
        <v>1</v>
      </c>
      <c r="D2" s="17" t="s">
        <v>100</v>
      </c>
      <c r="E2" s="17" t="s">
        <v>54</v>
      </c>
      <c r="F2" s="17" t="s">
        <v>117</v>
      </c>
      <c r="G2" s="17" t="s">
        <v>146</v>
      </c>
      <c r="H2" s="8" t="s">
        <v>99</v>
      </c>
      <c r="I2" s="11" t="s">
        <v>94</v>
      </c>
      <c r="J2" s="11" t="s">
        <v>93</v>
      </c>
      <c r="K2" s="11" t="s">
        <v>93</v>
      </c>
      <c r="L2" s="11" t="s">
        <v>93</v>
      </c>
      <c r="M2" s="31" t="s">
        <v>93</v>
      </c>
      <c r="N2" s="31" t="s">
        <v>93</v>
      </c>
      <c r="O2" s="31" t="s">
        <v>93</v>
      </c>
      <c r="P2" s="31" t="s">
        <v>93</v>
      </c>
      <c r="Q2" s="31" t="s">
        <v>93</v>
      </c>
      <c r="R2" s="31" t="s">
        <v>93</v>
      </c>
      <c r="S2" s="31" t="s">
        <v>93</v>
      </c>
      <c r="T2" s="31" t="s">
        <v>93</v>
      </c>
      <c r="U2" s="31" t="s">
        <v>93</v>
      </c>
      <c r="V2" s="31" t="s">
        <v>93</v>
      </c>
      <c r="W2" s="31" t="s">
        <v>94</v>
      </c>
      <c r="X2" s="31" t="s">
        <v>93</v>
      </c>
      <c r="Y2" s="17" t="s">
        <v>111</v>
      </c>
      <c r="Z2" s="17" t="s">
        <v>90</v>
      </c>
      <c r="AA2" s="17" t="s">
        <v>91</v>
      </c>
    </row>
    <row r="3" spans="1:27" s="2" customFormat="1" ht="31.5" customHeight="1" x14ac:dyDescent="0.4">
      <c r="A3" s="18"/>
      <c r="B3" s="18"/>
      <c r="C3" s="18"/>
      <c r="D3" s="18"/>
      <c r="E3" s="18"/>
      <c r="F3" s="18"/>
      <c r="G3" s="19" t="s">
        <v>123</v>
      </c>
      <c r="H3" s="8" t="s">
        <v>97</v>
      </c>
      <c r="I3" s="10" t="s">
        <v>107</v>
      </c>
      <c r="J3" s="11"/>
      <c r="K3" s="11" t="s">
        <v>110</v>
      </c>
      <c r="L3" s="11" t="s">
        <v>110</v>
      </c>
      <c r="M3" s="27"/>
      <c r="N3" s="27"/>
      <c r="O3" s="27"/>
      <c r="P3" s="27"/>
      <c r="Q3" s="27"/>
      <c r="R3" s="27"/>
      <c r="S3" s="27"/>
      <c r="T3" s="27"/>
      <c r="U3" s="27"/>
      <c r="V3" s="28" t="s">
        <v>112</v>
      </c>
      <c r="W3" s="28" t="s">
        <v>115</v>
      </c>
      <c r="X3" s="28" t="s">
        <v>116</v>
      </c>
      <c r="Y3" s="18"/>
      <c r="Z3" s="18"/>
      <c r="AA3" s="18"/>
    </row>
    <row r="4" spans="1:27" x14ac:dyDescent="0.4">
      <c r="A4" s="5">
        <v>4263490</v>
      </c>
      <c r="B4" s="14"/>
      <c r="C4" s="6" t="s">
        <v>2</v>
      </c>
      <c r="D4" s="12" t="s">
        <v>102</v>
      </c>
      <c r="E4" s="13" t="s">
        <v>55</v>
      </c>
      <c r="F4" s="12"/>
      <c r="G4" s="12" t="s">
        <v>122</v>
      </c>
      <c r="H4" s="4"/>
      <c r="I4" s="3" t="s">
        <v>74</v>
      </c>
      <c r="J4" s="3" t="s">
        <v>77</v>
      </c>
      <c r="K4" s="3" t="s">
        <v>70</v>
      </c>
      <c r="L4" s="3" t="s">
        <v>69</v>
      </c>
      <c r="M4" s="29" t="s">
        <v>155</v>
      </c>
      <c r="N4" s="29" t="s">
        <v>147</v>
      </c>
      <c r="O4" s="29" t="s">
        <v>160</v>
      </c>
      <c r="P4" s="29" t="s">
        <v>149</v>
      </c>
      <c r="Q4" s="29" t="s">
        <v>153</v>
      </c>
      <c r="R4" s="29" t="s">
        <v>150</v>
      </c>
      <c r="S4" s="29" t="s">
        <v>147</v>
      </c>
      <c r="T4" s="29" t="s">
        <v>161</v>
      </c>
      <c r="U4" s="29" t="s">
        <v>152</v>
      </c>
      <c r="V4" s="29" t="s">
        <v>162</v>
      </c>
      <c r="W4" s="29" t="s">
        <v>160</v>
      </c>
      <c r="X4" s="29" t="s">
        <v>147</v>
      </c>
      <c r="Y4" s="5" t="s">
        <v>3</v>
      </c>
      <c r="Z4" s="5"/>
      <c r="AA4" s="5" t="s">
        <v>4</v>
      </c>
    </row>
    <row r="5" spans="1:27" x14ac:dyDescent="0.4">
      <c r="A5" s="5">
        <v>3066287</v>
      </c>
      <c r="B5" s="14"/>
      <c r="C5" s="6" t="s">
        <v>5</v>
      </c>
      <c r="D5" s="12" t="s">
        <v>102</v>
      </c>
      <c r="E5" s="12" t="s">
        <v>56</v>
      </c>
      <c r="F5" s="12"/>
      <c r="G5" s="12" t="s">
        <v>122</v>
      </c>
      <c r="H5" s="7"/>
      <c r="I5" s="3" t="s">
        <v>65</v>
      </c>
      <c r="J5" s="3" t="s">
        <v>78</v>
      </c>
      <c r="K5" s="3" t="s">
        <v>79</v>
      </c>
      <c r="L5" s="3" t="s">
        <v>80</v>
      </c>
      <c r="M5" s="29" t="s">
        <v>153</v>
      </c>
      <c r="N5" s="29" t="s">
        <v>155</v>
      </c>
      <c r="O5" s="29" t="s">
        <v>154</v>
      </c>
      <c r="P5" s="29"/>
      <c r="Q5" s="29" t="s">
        <v>155</v>
      </c>
      <c r="R5" s="29"/>
      <c r="S5" s="29" t="s">
        <v>153</v>
      </c>
      <c r="T5" s="29"/>
      <c r="U5" s="29" t="s">
        <v>154</v>
      </c>
      <c r="V5" s="29"/>
      <c r="W5" s="29" t="s">
        <v>155</v>
      </c>
      <c r="X5" s="29"/>
      <c r="Y5" s="5"/>
      <c r="Z5" s="5" t="s">
        <v>6</v>
      </c>
      <c r="AA5" s="5"/>
    </row>
    <row r="6" spans="1:27" x14ac:dyDescent="0.4">
      <c r="A6" s="5">
        <v>3066296</v>
      </c>
      <c r="B6" s="14"/>
      <c r="C6" s="6" t="s">
        <v>7</v>
      </c>
      <c r="D6" s="12" t="s">
        <v>102</v>
      </c>
      <c r="E6" s="13" t="s">
        <v>55</v>
      </c>
      <c r="F6" s="12"/>
      <c r="G6" s="12" t="s">
        <v>122</v>
      </c>
      <c r="H6" s="4"/>
      <c r="I6" s="3" t="s">
        <v>79</v>
      </c>
      <c r="J6" s="3" t="s">
        <v>73</v>
      </c>
      <c r="K6" s="3" t="s">
        <v>69</v>
      </c>
      <c r="L6" s="3" t="s">
        <v>81</v>
      </c>
      <c r="M6" s="29" t="s">
        <v>152</v>
      </c>
      <c r="N6" s="29" t="s">
        <v>154</v>
      </c>
      <c r="O6" s="29"/>
      <c r="P6" s="29" t="s">
        <v>149</v>
      </c>
      <c r="Q6" s="29" t="s">
        <v>157</v>
      </c>
      <c r="R6" s="29" t="s">
        <v>147</v>
      </c>
      <c r="S6" s="29" t="s">
        <v>149</v>
      </c>
      <c r="T6" s="29" t="s">
        <v>151</v>
      </c>
      <c r="U6" s="29" t="s">
        <v>158</v>
      </c>
      <c r="V6" s="29" t="s">
        <v>149</v>
      </c>
      <c r="W6" s="29" t="s">
        <v>149</v>
      </c>
      <c r="X6" s="29" t="s">
        <v>148</v>
      </c>
      <c r="Y6" s="5" t="s">
        <v>8</v>
      </c>
      <c r="Z6" s="5"/>
      <c r="AA6" s="5"/>
    </row>
    <row r="7" spans="1:27" x14ac:dyDescent="0.4">
      <c r="A7" s="5">
        <v>2283833</v>
      </c>
      <c r="B7" s="14" t="s">
        <v>58</v>
      </c>
      <c r="C7" s="6" t="s">
        <v>10</v>
      </c>
      <c r="D7" s="12" t="s">
        <v>102</v>
      </c>
      <c r="E7" s="13" t="s">
        <v>55</v>
      </c>
      <c r="F7" s="12"/>
      <c r="G7" s="12" t="s">
        <v>122</v>
      </c>
      <c r="H7" s="4"/>
      <c r="I7" s="3" t="s">
        <v>70</v>
      </c>
      <c r="J7" s="3" t="s">
        <v>80</v>
      </c>
      <c r="K7" s="3" t="s">
        <v>82</v>
      </c>
      <c r="L7" s="3" t="s">
        <v>73</v>
      </c>
      <c r="M7" s="29" t="s">
        <v>147</v>
      </c>
      <c r="N7" s="29" t="s">
        <v>160</v>
      </c>
      <c r="O7" s="29" t="s">
        <v>149</v>
      </c>
      <c r="P7" s="29" t="s">
        <v>151</v>
      </c>
      <c r="Q7" s="29" t="s">
        <v>149</v>
      </c>
      <c r="R7" s="29" t="s">
        <v>147</v>
      </c>
      <c r="S7" s="29" t="s">
        <v>155</v>
      </c>
      <c r="T7" s="29" t="s">
        <v>157</v>
      </c>
      <c r="U7" s="29" t="s">
        <v>159</v>
      </c>
      <c r="V7" s="29"/>
      <c r="W7" s="29" t="s">
        <v>147</v>
      </c>
      <c r="X7" s="29" t="s">
        <v>149</v>
      </c>
      <c r="Y7" s="5" t="s">
        <v>11</v>
      </c>
      <c r="Z7" s="5"/>
      <c r="AA7" s="5"/>
    </row>
    <row r="8" spans="1:27" x14ac:dyDescent="0.4">
      <c r="A8" s="5">
        <v>5321420</v>
      </c>
      <c r="B8" s="15"/>
      <c r="C8" s="6" t="s">
        <v>12</v>
      </c>
      <c r="D8" s="12"/>
      <c r="E8" s="12" t="s">
        <v>56</v>
      </c>
      <c r="F8" s="12"/>
      <c r="G8" s="12"/>
      <c r="H8" s="7"/>
      <c r="I8" s="26" t="s">
        <v>120</v>
      </c>
      <c r="J8" s="26" t="s">
        <v>120</v>
      </c>
      <c r="K8" s="26" t="s">
        <v>120</v>
      </c>
      <c r="L8" s="26" t="s">
        <v>120</v>
      </c>
      <c r="M8" s="26" t="s">
        <v>120</v>
      </c>
      <c r="N8" s="26" t="s">
        <v>120</v>
      </c>
      <c r="O8" s="26" t="s">
        <v>120</v>
      </c>
      <c r="P8" s="26" t="s">
        <v>120</v>
      </c>
      <c r="Q8" s="26" t="s">
        <v>120</v>
      </c>
      <c r="R8" s="26" t="s">
        <v>120</v>
      </c>
      <c r="S8" s="26" t="s">
        <v>121</v>
      </c>
      <c r="T8" s="26" t="s">
        <v>121</v>
      </c>
      <c r="U8" s="26" t="s">
        <v>121</v>
      </c>
      <c r="V8" s="26" t="s">
        <v>121</v>
      </c>
      <c r="W8" s="26" t="s">
        <v>121</v>
      </c>
      <c r="X8" s="26" t="s">
        <v>121</v>
      </c>
      <c r="Y8" s="5" t="s">
        <v>13</v>
      </c>
      <c r="Z8" s="5"/>
      <c r="AA8" s="5" t="s">
        <v>14</v>
      </c>
    </row>
    <row r="9" spans="1:27" x14ac:dyDescent="0.4">
      <c r="A9" s="5">
        <v>5763215</v>
      </c>
      <c r="B9" s="15" t="s">
        <v>18</v>
      </c>
      <c r="C9" s="6" t="s">
        <v>15</v>
      </c>
      <c r="D9" s="12"/>
      <c r="E9" s="12" t="s">
        <v>56</v>
      </c>
      <c r="F9" s="12"/>
      <c r="G9" s="12"/>
      <c r="H9" s="7"/>
      <c r="I9" s="3" t="s">
        <v>83</v>
      </c>
      <c r="J9" s="4" t="s">
        <v>163</v>
      </c>
      <c r="K9" s="3" t="s">
        <v>68</v>
      </c>
      <c r="L9" s="3" t="s">
        <v>65</v>
      </c>
      <c r="M9" s="29" t="s">
        <v>161</v>
      </c>
      <c r="N9" s="29" t="s">
        <v>149</v>
      </c>
      <c r="O9" s="29" t="s">
        <v>147</v>
      </c>
      <c r="P9" s="29" t="s">
        <v>153</v>
      </c>
      <c r="Q9" s="29" t="s">
        <v>158</v>
      </c>
      <c r="R9" s="29" t="s">
        <v>149</v>
      </c>
      <c r="S9" s="29" t="s">
        <v>157</v>
      </c>
      <c r="T9" s="29" t="s">
        <v>147</v>
      </c>
      <c r="U9" s="29" t="s">
        <v>155</v>
      </c>
      <c r="V9" s="29" t="s">
        <v>159</v>
      </c>
      <c r="W9" s="29" t="s">
        <v>152</v>
      </c>
      <c r="X9" s="29"/>
      <c r="Y9" s="5" t="s">
        <v>53</v>
      </c>
      <c r="Z9" s="5" t="s">
        <v>16</v>
      </c>
      <c r="AA9" s="5" t="s">
        <v>17</v>
      </c>
    </row>
    <row r="10" spans="1:27" x14ac:dyDescent="0.4">
      <c r="A10" s="5">
        <v>1563141</v>
      </c>
      <c r="B10" s="15" t="s">
        <v>9</v>
      </c>
      <c r="C10" s="6" t="s">
        <v>19</v>
      </c>
      <c r="D10" s="12" t="s">
        <v>102</v>
      </c>
      <c r="E10" s="13" t="s">
        <v>55</v>
      </c>
      <c r="F10" s="12"/>
      <c r="G10" s="12" t="s">
        <v>122</v>
      </c>
      <c r="H10" s="4"/>
      <c r="I10" s="3" t="s">
        <v>69</v>
      </c>
      <c r="J10" s="3" t="s">
        <v>84</v>
      </c>
      <c r="K10" s="3" t="s">
        <v>85</v>
      </c>
      <c r="L10" s="3" t="s">
        <v>71</v>
      </c>
      <c r="M10" s="29"/>
      <c r="N10" s="29" t="s">
        <v>157</v>
      </c>
      <c r="O10" s="29" t="s">
        <v>159</v>
      </c>
      <c r="P10" s="29" t="s">
        <v>147</v>
      </c>
      <c r="Q10" s="29" t="s">
        <v>151</v>
      </c>
      <c r="R10" s="29" t="s">
        <v>149</v>
      </c>
      <c r="S10" s="29" t="s">
        <v>152</v>
      </c>
      <c r="T10" s="29" t="s">
        <v>160</v>
      </c>
      <c r="U10" s="29" t="s">
        <v>147</v>
      </c>
      <c r="V10" s="29" t="s">
        <v>149</v>
      </c>
      <c r="W10" s="29" t="s">
        <v>153</v>
      </c>
      <c r="X10" s="29" t="s">
        <v>157</v>
      </c>
      <c r="Y10" s="5" t="s">
        <v>20</v>
      </c>
      <c r="Z10" s="5" t="s">
        <v>21</v>
      </c>
      <c r="AA10" s="5" t="s">
        <v>22</v>
      </c>
    </row>
    <row r="11" spans="1:27" x14ac:dyDescent="0.4">
      <c r="A11" s="5">
        <v>431989</v>
      </c>
      <c r="B11" s="15"/>
      <c r="C11" s="6" t="s">
        <v>23</v>
      </c>
      <c r="D11" s="12" t="s">
        <v>102</v>
      </c>
      <c r="E11" s="13" t="s">
        <v>55</v>
      </c>
      <c r="F11" s="12" t="s">
        <v>118</v>
      </c>
      <c r="G11" s="12" t="s">
        <v>122</v>
      </c>
      <c r="H11" s="4"/>
      <c r="I11" s="3" t="s">
        <v>67</v>
      </c>
      <c r="J11" s="3" t="s">
        <v>75</v>
      </c>
      <c r="K11" s="3" t="s">
        <v>65</v>
      </c>
      <c r="L11" s="3" t="s">
        <v>79</v>
      </c>
      <c r="M11" s="29" t="s">
        <v>149</v>
      </c>
      <c r="N11" s="29" t="s">
        <v>151</v>
      </c>
      <c r="O11" s="29" t="s">
        <v>147</v>
      </c>
      <c r="P11" s="29" t="s">
        <v>158</v>
      </c>
      <c r="Q11" s="29"/>
      <c r="R11" s="29" t="s">
        <v>153</v>
      </c>
      <c r="S11" s="29" t="s">
        <v>149</v>
      </c>
      <c r="T11" s="29" t="s">
        <v>154</v>
      </c>
      <c r="U11" s="29" t="s">
        <v>161</v>
      </c>
      <c r="V11" s="29" t="s">
        <v>147</v>
      </c>
      <c r="W11" s="29" t="s">
        <v>159</v>
      </c>
      <c r="X11" s="29" t="s">
        <v>149</v>
      </c>
      <c r="Y11" s="5" t="s">
        <v>24</v>
      </c>
      <c r="Z11" s="5" t="s">
        <v>25</v>
      </c>
      <c r="AA11" s="5" t="s">
        <v>62</v>
      </c>
    </row>
    <row r="12" spans="1:27" x14ac:dyDescent="0.4">
      <c r="A12" s="5">
        <v>5335238</v>
      </c>
      <c r="B12" s="15" t="s">
        <v>59</v>
      </c>
      <c r="C12" s="6" t="s">
        <v>26</v>
      </c>
      <c r="D12" s="12" t="s">
        <v>102</v>
      </c>
      <c r="E12" s="13" t="s">
        <v>55</v>
      </c>
      <c r="F12" s="12"/>
      <c r="G12" s="12" t="s">
        <v>122</v>
      </c>
      <c r="H12" s="4"/>
      <c r="I12" s="24" t="s">
        <v>75</v>
      </c>
      <c r="J12" s="3" t="s">
        <v>83</v>
      </c>
      <c r="K12" s="3" t="s">
        <v>75</v>
      </c>
      <c r="L12" s="3" t="s">
        <v>77</v>
      </c>
      <c r="M12" s="29" t="s">
        <v>158</v>
      </c>
      <c r="N12" s="29"/>
      <c r="O12" s="29" t="s">
        <v>149</v>
      </c>
      <c r="P12" s="29" t="s">
        <v>152</v>
      </c>
      <c r="Q12" s="29" t="s">
        <v>147</v>
      </c>
      <c r="R12" s="29" t="s">
        <v>160</v>
      </c>
      <c r="S12" s="29" t="s">
        <v>161</v>
      </c>
      <c r="T12" s="29" t="s">
        <v>149</v>
      </c>
      <c r="U12" s="29" t="s">
        <v>157</v>
      </c>
      <c r="V12" s="29" t="s">
        <v>147</v>
      </c>
      <c r="W12" s="29" t="s">
        <v>151</v>
      </c>
      <c r="X12" s="29" t="s">
        <v>149</v>
      </c>
      <c r="Y12" s="5" t="s">
        <v>27</v>
      </c>
      <c r="Z12" s="5"/>
      <c r="AA12" s="5" t="s">
        <v>28</v>
      </c>
    </row>
    <row r="13" spans="1:27" x14ac:dyDescent="0.4">
      <c r="A13" s="5">
        <v>5322511</v>
      </c>
      <c r="B13" s="15"/>
      <c r="C13" s="6" t="s">
        <v>29</v>
      </c>
      <c r="D13" s="12" t="s">
        <v>102</v>
      </c>
      <c r="E13" s="12" t="s">
        <v>56</v>
      </c>
      <c r="F13" s="12"/>
      <c r="G13" s="12" t="s">
        <v>122</v>
      </c>
      <c r="H13" s="7"/>
      <c r="I13" s="3" t="s">
        <v>85</v>
      </c>
      <c r="J13" s="25" t="s">
        <v>68</v>
      </c>
      <c r="K13" s="3" t="s">
        <v>74</v>
      </c>
      <c r="L13" s="3" t="s">
        <v>82</v>
      </c>
      <c r="M13" s="29" t="s">
        <v>147</v>
      </c>
      <c r="N13" s="29" t="s">
        <v>158</v>
      </c>
      <c r="O13" s="29" t="s">
        <v>157</v>
      </c>
      <c r="P13" s="29" t="s">
        <v>149</v>
      </c>
      <c r="Q13" s="29" t="s">
        <v>159</v>
      </c>
      <c r="R13" s="29" t="s">
        <v>147</v>
      </c>
      <c r="S13" s="29"/>
      <c r="T13" s="29"/>
      <c r="U13" s="29" t="s">
        <v>149</v>
      </c>
      <c r="V13" s="29" t="s">
        <v>152</v>
      </c>
      <c r="W13" s="29" t="s">
        <v>147</v>
      </c>
      <c r="X13" s="29" t="s">
        <v>151</v>
      </c>
      <c r="Y13" s="43" t="s">
        <v>265</v>
      </c>
      <c r="Z13" s="5"/>
      <c r="AA13" s="5" t="s">
        <v>92</v>
      </c>
    </row>
    <row r="14" spans="1:27" x14ac:dyDescent="0.4">
      <c r="A14" s="5">
        <v>3066552</v>
      </c>
      <c r="B14" s="15"/>
      <c r="C14" s="6" t="s">
        <v>31</v>
      </c>
      <c r="D14" s="12" t="s">
        <v>102</v>
      </c>
      <c r="E14" s="12" t="s">
        <v>56</v>
      </c>
      <c r="F14" s="12"/>
      <c r="G14" s="12" t="s">
        <v>122</v>
      </c>
      <c r="H14" s="7"/>
      <c r="I14" s="3" t="s">
        <v>72</v>
      </c>
      <c r="J14" s="3" t="s">
        <v>66</v>
      </c>
      <c r="K14" s="3" t="s">
        <v>95</v>
      </c>
      <c r="L14" s="3" t="s">
        <v>96</v>
      </c>
      <c r="M14" s="29"/>
      <c r="N14" s="29" t="s">
        <v>161</v>
      </c>
      <c r="O14" s="29" t="s">
        <v>149</v>
      </c>
      <c r="P14" s="29" t="s">
        <v>157</v>
      </c>
      <c r="Q14" s="29" t="s">
        <v>147</v>
      </c>
      <c r="R14" s="29" t="s">
        <v>151</v>
      </c>
      <c r="S14" s="29" t="s">
        <v>159</v>
      </c>
      <c r="T14" s="29" t="s">
        <v>152</v>
      </c>
      <c r="U14" s="29" t="s">
        <v>149</v>
      </c>
      <c r="V14" s="29" t="s">
        <v>147</v>
      </c>
      <c r="W14" s="29" t="s">
        <v>161</v>
      </c>
      <c r="X14" s="29" t="s">
        <v>158</v>
      </c>
      <c r="Y14" s="5" t="s">
        <v>32</v>
      </c>
      <c r="Z14" s="5" t="s">
        <v>33</v>
      </c>
      <c r="AA14" s="5"/>
    </row>
    <row r="15" spans="1:27" x14ac:dyDescent="0.4">
      <c r="A15" s="5">
        <v>5254528</v>
      </c>
      <c r="B15" s="15" t="s">
        <v>60</v>
      </c>
      <c r="C15" s="6" t="s">
        <v>34</v>
      </c>
      <c r="D15" s="12" t="s">
        <v>101</v>
      </c>
      <c r="E15" s="13" t="s">
        <v>55</v>
      </c>
      <c r="F15" s="12" t="s">
        <v>119</v>
      </c>
      <c r="G15" s="12" t="s">
        <v>124</v>
      </c>
      <c r="H15" s="4"/>
      <c r="I15" s="3" t="s">
        <v>67</v>
      </c>
      <c r="J15" s="4" t="s">
        <v>165</v>
      </c>
      <c r="K15" s="3" t="s">
        <v>80</v>
      </c>
      <c r="L15" s="3" t="s">
        <v>75</v>
      </c>
      <c r="M15" s="29" t="s">
        <v>159</v>
      </c>
      <c r="N15" s="29" t="s">
        <v>147</v>
      </c>
      <c r="O15" s="29" t="s">
        <v>152</v>
      </c>
      <c r="P15" s="29"/>
      <c r="Q15" s="29" t="s">
        <v>149</v>
      </c>
      <c r="R15" s="29" t="s">
        <v>157</v>
      </c>
      <c r="S15" s="29" t="s">
        <v>147</v>
      </c>
      <c r="T15" s="29" t="s">
        <v>158</v>
      </c>
      <c r="U15" s="29" t="s">
        <v>160</v>
      </c>
      <c r="V15" s="29" t="s">
        <v>151</v>
      </c>
      <c r="W15" s="29" t="s">
        <v>149</v>
      </c>
      <c r="X15" s="29" t="s">
        <v>155</v>
      </c>
      <c r="Y15" t="s">
        <v>63</v>
      </c>
      <c r="Z15" s="5"/>
      <c r="AA15" s="5" t="s">
        <v>64</v>
      </c>
    </row>
    <row r="16" spans="1:27" x14ac:dyDescent="0.4">
      <c r="A16" s="5">
        <v>322614</v>
      </c>
      <c r="B16" s="15"/>
      <c r="C16" s="6" t="s">
        <v>35</v>
      </c>
      <c r="D16" s="12" t="s">
        <v>102</v>
      </c>
      <c r="E16" s="12" t="s">
        <v>56</v>
      </c>
      <c r="F16" s="12"/>
      <c r="G16" s="12" t="s">
        <v>122</v>
      </c>
      <c r="H16" s="7"/>
      <c r="I16" s="3"/>
      <c r="J16" s="3" t="s">
        <v>166</v>
      </c>
      <c r="K16" s="3" t="s">
        <v>84</v>
      </c>
      <c r="L16" s="3" t="s">
        <v>70</v>
      </c>
      <c r="M16" s="29" t="s">
        <v>151</v>
      </c>
      <c r="N16" s="29" t="s">
        <v>149</v>
      </c>
      <c r="O16" s="29" t="s">
        <v>155</v>
      </c>
      <c r="P16" s="29" t="s">
        <v>154</v>
      </c>
      <c r="Q16" s="29" t="s">
        <v>147</v>
      </c>
      <c r="R16" s="29" t="s">
        <v>152</v>
      </c>
      <c r="S16" s="29" t="s">
        <v>160</v>
      </c>
      <c r="T16" s="29" t="s">
        <v>149</v>
      </c>
      <c r="U16" s="29" t="s">
        <v>153</v>
      </c>
      <c r="V16" s="29" t="s">
        <v>158</v>
      </c>
      <c r="W16" s="29" t="s">
        <v>147</v>
      </c>
      <c r="X16" s="29" t="s">
        <v>159</v>
      </c>
      <c r="Y16" s="5" t="s">
        <v>36</v>
      </c>
      <c r="Z16" s="5" t="s">
        <v>37</v>
      </c>
      <c r="AA16" s="5" t="s">
        <v>38</v>
      </c>
    </row>
    <row r="17" spans="1:27" x14ac:dyDescent="0.4">
      <c r="A17" s="5">
        <v>6025856</v>
      </c>
      <c r="B17" s="15" t="s">
        <v>61</v>
      </c>
      <c r="C17" s="6" t="s">
        <v>39</v>
      </c>
      <c r="D17" s="12"/>
      <c r="E17" s="12" t="s">
        <v>56</v>
      </c>
      <c r="F17" s="12"/>
      <c r="G17" s="12"/>
      <c r="H17" s="7"/>
      <c r="I17" s="3" t="s">
        <v>78</v>
      </c>
      <c r="J17" s="3" t="s">
        <v>85</v>
      </c>
      <c r="K17" s="3" t="s">
        <v>71</v>
      </c>
      <c r="L17" s="3" t="s">
        <v>68</v>
      </c>
      <c r="M17" s="29" t="s">
        <v>147</v>
      </c>
      <c r="N17" s="29"/>
      <c r="O17" s="29" t="s">
        <v>153</v>
      </c>
      <c r="P17" s="29" t="s">
        <v>160</v>
      </c>
      <c r="Q17" s="29" t="s">
        <v>152</v>
      </c>
      <c r="R17" s="29" t="s">
        <v>161</v>
      </c>
      <c r="S17" s="29" t="s">
        <v>147</v>
      </c>
      <c r="T17" s="29" t="s">
        <v>159</v>
      </c>
      <c r="U17" s="29"/>
      <c r="V17" s="29" t="s">
        <v>160</v>
      </c>
      <c r="W17" s="29" t="s">
        <v>154</v>
      </c>
      <c r="X17" s="29" t="s">
        <v>161</v>
      </c>
      <c r="Y17" s="5" t="s">
        <v>40</v>
      </c>
      <c r="Z17" s="5" t="s">
        <v>41</v>
      </c>
      <c r="AA17" s="5" t="s">
        <v>42</v>
      </c>
    </row>
    <row r="18" spans="1:27" x14ac:dyDescent="0.4">
      <c r="A18" s="5">
        <v>332755</v>
      </c>
      <c r="B18" s="15"/>
      <c r="C18" s="6" t="s">
        <v>43</v>
      </c>
      <c r="D18" s="12" t="s">
        <v>102</v>
      </c>
      <c r="E18" s="12" t="s">
        <v>56</v>
      </c>
      <c r="F18" s="12"/>
      <c r="G18" s="12" t="s">
        <v>122</v>
      </c>
      <c r="H18" s="7"/>
      <c r="I18" s="24" t="s">
        <v>67</v>
      </c>
      <c r="J18" s="4" t="s">
        <v>164</v>
      </c>
      <c r="K18" s="3" t="s">
        <v>73</v>
      </c>
      <c r="L18" s="3" t="s">
        <v>79</v>
      </c>
      <c r="M18" s="29" t="s">
        <v>157</v>
      </c>
      <c r="N18" s="29" t="s">
        <v>147</v>
      </c>
      <c r="O18" s="29" t="s">
        <v>151</v>
      </c>
      <c r="P18" s="29" t="s">
        <v>161</v>
      </c>
      <c r="Q18" s="29" t="s">
        <v>149</v>
      </c>
      <c r="R18" s="29" t="s">
        <v>159</v>
      </c>
      <c r="S18" s="29" t="s">
        <v>158</v>
      </c>
      <c r="T18" s="29" t="s">
        <v>147</v>
      </c>
      <c r="U18" s="29" t="s">
        <v>149</v>
      </c>
      <c r="V18" s="29" t="s">
        <v>155</v>
      </c>
      <c r="W18" s="29" t="s">
        <v>149</v>
      </c>
      <c r="X18" s="29" t="s">
        <v>147</v>
      </c>
      <c r="Y18" s="5" t="s">
        <v>44</v>
      </c>
      <c r="Z18" s="5" t="s">
        <v>45</v>
      </c>
      <c r="AA18" s="5"/>
    </row>
    <row r="19" spans="1:27" x14ac:dyDescent="0.4">
      <c r="A19" s="5">
        <v>6025621</v>
      </c>
      <c r="B19" s="15" t="s">
        <v>30</v>
      </c>
      <c r="C19" s="6" t="s">
        <v>46</v>
      </c>
      <c r="D19" s="12"/>
      <c r="E19" s="12" t="s">
        <v>56</v>
      </c>
      <c r="F19" s="12"/>
      <c r="G19" s="12"/>
      <c r="H19" s="7"/>
      <c r="I19" s="3" t="s">
        <v>82</v>
      </c>
      <c r="J19" s="3" t="s">
        <v>74</v>
      </c>
      <c r="K19" s="3" t="s">
        <v>77</v>
      </c>
      <c r="L19" s="3" t="s">
        <v>85</v>
      </c>
      <c r="M19" s="29" t="s">
        <v>149</v>
      </c>
      <c r="N19" s="29" t="s">
        <v>159</v>
      </c>
      <c r="O19" s="29" t="s">
        <v>161</v>
      </c>
      <c r="P19" s="29" t="s">
        <v>147</v>
      </c>
      <c r="Q19" s="29" t="s">
        <v>160</v>
      </c>
      <c r="R19" s="29"/>
      <c r="S19" s="29" t="s">
        <v>154</v>
      </c>
      <c r="T19" s="29" t="s">
        <v>153</v>
      </c>
      <c r="U19" s="29" t="s">
        <v>147</v>
      </c>
      <c r="V19" s="29" t="s">
        <v>157</v>
      </c>
      <c r="W19" s="29" t="s">
        <v>158</v>
      </c>
      <c r="X19" s="29" t="s">
        <v>152</v>
      </c>
      <c r="Y19" s="5" t="s">
        <v>47</v>
      </c>
      <c r="Z19" s="5"/>
      <c r="AA19" s="5"/>
    </row>
    <row r="20" spans="1:27" x14ac:dyDescent="0.4">
      <c r="A20" s="5">
        <v>3066572</v>
      </c>
      <c r="B20" s="15"/>
      <c r="C20" s="6" t="s">
        <v>48</v>
      </c>
      <c r="D20" s="12" t="s">
        <v>102</v>
      </c>
      <c r="E20" s="13" t="s">
        <v>55</v>
      </c>
      <c r="F20" s="12"/>
      <c r="G20" s="12" t="s">
        <v>122</v>
      </c>
      <c r="H20" s="4"/>
      <c r="I20" s="3" t="s">
        <v>73</v>
      </c>
      <c r="J20" s="3"/>
      <c r="K20" s="3" t="s">
        <v>81</v>
      </c>
      <c r="L20" s="3" t="s">
        <v>74</v>
      </c>
      <c r="M20" s="29" t="s">
        <v>160</v>
      </c>
      <c r="N20" s="29" t="s">
        <v>149</v>
      </c>
      <c r="O20" s="29" t="s">
        <v>158</v>
      </c>
      <c r="P20" s="29" t="s">
        <v>147</v>
      </c>
      <c r="Q20" s="29" t="s">
        <v>161</v>
      </c>
      <c r="R20" s="29" t="s">
        <v>155</v>
      </c>
      <c r="S20" s="29" t="s">
        <v>151</v>
      </c>
      <c r="T20" s="29" t="s">
        <v>149</v>
      </c>
      <c r="U20" s="29" t="s">
        <v>147</v>
      </c>
      <c r="V20" s="29" t="s">
        <v>154</v>
      </c>
      <c r="W20" s="29" t="s">
        <v>157</v>
      </c>
      <c r="X20" s="29" t="s">
        <v>160</v>
      </c>
      <c r="Y20" s="5" t="s">
        <v>49</v>
      </c>
      <c r="Z20" s="5" t="s">
        <v>50</v>
      </c>
      <c r="AA20" s="5"/>
    </row>
    <row r="21" spans="1:27" x14ac:dyDescent="0.4">
      <c r="A21" s="5">
        <v>4150728</v>
      </c>
      <c r="B21" s="15"/>
      <c r="C21" s="6" t="s">
        <v>51</v>
      </c>
      <c r="D21" s="12"/>
      <c r="E21" s="12" t="s">
        <v>56</v>
      </c>
      <c r="F21" s="12"/>
      <c r="G21" s="12"/>
      <c r="H21" s="7"/>
      <c r="I21" s="3" t="s">
        <v>68</v>
      </c>
      <c r="J21" s="3" t="s">
        <v>81</v>
      </c>
      <c r="K21" s="3" t="s">
        <v>78</v>
      </c>
      <c r="L21" s="3" t="s">
        <v>83</v>
      </c>
      <c r="M21" s="29" t="s">
        <v>149</v>
      </c>
      <c r="N21" s="29" t="s">
        <v>152</v>
      </c>
      <c r="O21" s="29" t="s">
        <v>147</v>
      </c>
      <c r="P21" s="29" t="s">
        <v>159</v>
      </c>
      <c r="Q21" s="29" t="s">
        <v>154</v>
      </c>
      <c r="R21" s="29" t="s">
        <v>158</v>
      </c>
      <c r="S21" s="29" t="s">
        <v>149</v>
      </c>
      <c r="T21" s="29" t="s">
        <v>147</v>
      </c>
      <c r="U21" s="29" t="s">
        <v>151</v>
      </c>
      <c r="V21" s="29" t="s">
        <v>161</v>
      </c>
      <c r="W21" s="29"/>
      <c r="X21" s="29" t="s">
        <v>153</v>
      </c>
      <c r="Y21" s="5" t="s">
        <v>52</v>
      </c>
      <c r="Z21" s="5"/>
      <c r="AA21" s="5"/>
    </row>
    <row r="22" spans="1:27" x14ac:dyDescent="0.4">
      <c r="A22" s="5">
        <v>4737495</v>
      </c>
      <c r="B22" s="15"/>
      <c r="C22" s="6" t="s">
        <v>76</v>
      </c>
      <c r="D22" s="12"/>
      <c r="E22" s="12" t="s">
        <v>56</v>
      </c>
      <c r="F22" s="12"/>
      <c r="G22" s="12"/>
      <c r="H22" s="7"/>
      <c r="I22" s="3" t="s">
        <v>80</v>
      </c>
      <c r="J22" s="3" t="s">
        <v>71</v>
      </c>
      <c r="K22" s="3"/>
      <c r="L22" s="3" t="s">
        <v>78</v>
      </c>
      <c r="M22" s="29" t="s">
        <v>154</v>
      </c>
      <c r="N22" s="29" t="s">
        <v>153</v>
      </c>
      <c r="O22" s="29"/>
      <c r="P22" s="29" t="s">
        <v>155</v>
      </c>
      <c r="Q22" s="29"/>
      <c r="R22" s="29" t="s">
        <v>154</v>
      </c>
      <c r="S22" s="29"/>
      <c r="T22" s="29" t="s">
        <v>155</v>
      </c>
      <c r="U22" s="29"/>
      <c r="V22" s="29" t="s">
        <v>153</v>
      </c>
      <c r="W22" s="29"/>
      <c r="X22" s="29" t="s">
        <v>154</v>
      </c>
      <c r="Y22" s="5"/>
      <c r="Z22" s="5"/>
      <c r="AA22" s="5"/>
    </row>
    <row r="23" spans="1:27" x14ac:dyDescent="0.4">
      <c r="I23" s="21" t="s">
        <v>135</v>
      </c>
      <c r="J23" s="21"/>
      <c r="L23" s="22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7" x14ac:dyDescent="0.4">
      <c r="E24" s="20" t="s">
        <v>125</v>
      </c>
      <c r="F24" s="20"/>
      <c r="I24" s="21" t="s">
        <v>136</v>
      </c>
      <c r="J24" s="21"/>
    </row>
    <row r="25" spans="1:27" x14ac:dyDescent="0.4">
      <c r="E25" s="20" t="s">
        <v>126</v>
      </c>
      <c r="F25" s="20"/>
      <c r="I25" s="21" t="s">
        <v>156</v>
      </c>
      <c r="J25" s="21"/>
    </row>
    <row r="26" spans="1:27" x14ac:dyDescent="0.4">
      <c r="E26" s="20" t="s">
        <v>127</v>
      </c>
      <c r="F26" s="20"/>
      <c r="I26" s="21" t="s">
        <v>137</v>
      </c>
      <c r="J26" s="21"/>
    </row>
    <row r="27" spans="1:27" x14ac:dyDescent="0.4">
      <c r="E27" s="20" t="s">
        <v>128</v>
      </c>
      <c r="F27" s="20"/>
      <c r="I27" s="21" t="s">
        <v>138</v>
      </c>
      <c r="J27" s="21"/>
    </row>
    <row r="28" spans="1:27" x14ac:dyDescent="0.4">
      <c r="E28" s="20" t="s">
        <v>129</v>
      </c>
      <c r="F28" s="20"/>
      <c r="I28" s="21" t="s">
        <v>139</v>
      </c>
      <c r="J28" s="21"/>
    </row>
    <row r="29" spans="1:27" x14ac:dyDescent="0.4">
      <c r="E29" s="20" t="s">
        <v>130</v>
      </c>
      <c r="F29" s="20"/>
      <c r="I29" s="21" t="s">
        <v>140</v>
      </c>
      <c r="J29" s="21"/>
    </row>
    <row r="30" spans="1:27" x14ac:dyDescent="0.4">
      <c r="E30" s="20" t="s">
        <v>131</v>
      </c>
      <c r="F30" s="20"/>
      <c r="I30" s="21" t="s">
        <v>141</v>
      </c>
      <c r="J30" s="21"/>
    </row>
    <row r="31" spans="1:27" x14ac:dyDescent="0.4">
      <c r="E31" s="20" t="s">
        <v>132</v>
      </c>
      <c r="F31" s="20"/>
      <c r="I31" s="21" t="s">
        <v>142</v>
      </c>
      <c r="J31" s="21"/>
    </row>
    <row r="32" spans="1:27" x14ac:dyDescent="0.4">
      <c r="E32" s="20" t="s">
        <v>133</v>
      </c>
      <c r="F32" s="20"/>
      <c r="I32" s="21" t="s">
        <v>143</v>
      </c>
      <c r="J32" s="21"/>
    </row>
    <row r="33" spans="5:10" x14ac:dyDescent="0.4">
      <c r="E33" s="20" t="s">
        <v>134</v>
      </c>
      <c r="F33" s="20"/>
      <c r="I33" s="21" t="s">
        <v>144</v>
      </c>
      <c r="J33" s="21"/>
    </row>
    <row r="34" spans="5:10" x14ac:dyDescent="0.4">
      <c r="F34" s="20"/>
      <c r="I34" s="21" t="s">
        <v>145</v>
      </c>
      <c r="J34" s="21"/>
    </row>
    <row r="35" spans="5:10" x14ac:dyDescent="0.4">
      <c r="J35" s="21"/>
    </row>
    <row r="36" spans="5:10" x14ac:dyDescent="0.4">
      <c r="J36" s="21"/>
    </row>
    <row r="37" spans="5:10" x14ac:dyDescent="0.4">
      <c r="J37" s="21"/>
    </row>
    <row r="38" spans="5:10" x14ac:dyDescent="0.4">
      <c r="J38" s="21"/>
    </row>
    <row r="39" spans="5:10" x14ac:dyDescent="0.4">
      <c r="J39" s="21"/>
    </row>
    <row r="40" spans="5:10" x14ac:dyDescent="0.4">
      <c r="J40" s="21"/>
    </row>
    <row r="41" spans="5:10" x14ac:dyDescent="0.4">
      <c r="J41" s="21"/>
    </row>
    <row r="42" spans="5:10" x14ac:dyDescent="0.4">
      <c r="J42" s="21"/>
    </row>
  </sheetData>
  <phoneticPr fontId="18"/>
  <hyperlinks>
    <hyperlink ref="Y13" r:id="rId1" xr:uid="{00000000-0004-0000-0600-000000000000}"/>
  </hyperlinks>
  <pageMargins left="0.7" right="0.7" top="0.75" bottom="0.75" header="0.3" footer="0.3"/>
  <pageSetup paperSize="9" scale="41" fitToHeight="0" orientation="landscape" r:id="rId2"/>
  <colBreaks count="1" manualBreakCount="1">
    <brk id="24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8</vt:i4>
      </vt:variant>
    </vt:vector>
  </HeadingPairs>
  <TitlesOfParts>
    <vt:vector size="15" baseType="lpstr">
      <vt:lpstr>Role Assignt</vt:lpstr>
      <vt:lpstr>Role Assignt 190302(rev5)</vt:lpstr>
      <vt:lpstr>Role Assignt 190213(rev4)</vt:lpstr>
      <vt:lpstr>Role Assignt 181105(rev3)</vt:lpstr>
      <vt:lpstr>Role Assignt 181103(rev2)</vt:lpstr>
      <vt:lpstr>Role Assignt 181025(rev1)</vt:lpstr>
      <vt:lpstr>Role Assignt as of 0708</vt:lpstr>
      <vt:lpstr>'Role Assignt'!Print_Area</vt:lpstr>
      <vt:lpstr>'Role Assignt 181025(rev1)'!Print_Area</vt:lpstr>
      <vt:lpstr>'Role Assignt 181103(rev2)'!Print_Area</vt:lpstr>
      <vt:lpstr>'Role Assignt 181105(rev3)'!Print_Area</vt:lpstr>
      <vt:lpstr>'Role Assignt 190213(rev4)'!Print_Area</vt:lpstr>
      <vt:lpstr>'Role Assignt 190302(rev5)'!Print_Area</vt:lpstr>
      <vt:lpstr>'Role Assignt as of 0708'!Print_Area</vt:lpstr>
      <vt:lpstr>'Role Assignt'!Print_Titles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Masayuki Tanaka</cp:lastModifiedBy>
  <cp:lastPrinted>2020-05-02T11:44:04Z</cp:lastPrinted>
  <dcterms:created xsi:type="dcterms:W3CDTF">2018-06-18T14:47:54Z</dcterms:created>
  <dcterms:modified xsi:type="dcterms:W3CDTF">2020-07-15T09:05:02Z</dcterms:modified>
</cp:coreProperties>
</file>