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Documents\Projects\ECE-369\Lab4\"/>
    </mc:Choice>
  </mc:AlternateContent>
  <xr:revisionPtr revIDLastSave="0" documentId="13_ncr:1_{1820B3D2-B7CC-441B-8207-7EFE32FBE9B5}" xr6:coauthVersionLast="47" xr6:coauthVersionMax="47" xr10:uidLastSave="{00000000-0000-0000-0000-000000000000}"/>
  <bookViews>
    <workbookView xWindow="828" yWindow="-108" windowWidth="22320" windowHeight="13176" activeTab="1" xr2:uid="{6E8AFDF6-FC43-4FE6-AE74-E77513E1E953}"/>
  </bookViews>
  <sheets>
    <sheet name="ALU" sheetId="1" r:id="rId1"/>
    <sheet name="Control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H11" i="2"/>
  <c r="J11" i="2"/>
  <c r="P11" i="2"/>
  <c r="J3" i="2"/>
  <c r="J4" i="2"/>
  <c r="J5" i="2"/>
  <c r="J6" i="2"/>
  <c r="J7" i="2"/>
  <c r="J8" i="2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P22" i="2"/>
  <c r="P3" i="2"/>
  <c r="P4" i="2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23" i="2"/>
  <c r="P24" i="2"/>
  <c r="P25" i="2"/>
  <c r="P26" i="2"/>
  <c r="P27" i="2"/>
  <c r="P28" i="2"/>
  <c r="P29" i="2"/>
  <c r="P30" i="2"/>
  <c r="P31" i="2"/>
  <c r="P32" i="2"/>
  <c r="H3" i="2"/>
  <c r="H4" i="2"/>
  <c r="H5" i="2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<sst xmlns="http://schemas.openxmlformats.org/spreadsheetml/2006/main" count="208" uniqueCount="99">
  <si>
    <t>old funct code(dec)</t>
  </si>
  <si>
    <t>new funct code(dec)</t>
  </si>
  <si>
    <t>2-&gt;4</t>
  </si>
  <si>
    <t>1-&gt;3</t>
  </si>
  <si>
    <t>3-&gt;5</t>
  </si>
  <si>
    <t>4-&gt;1</t>
  </si>
  <si>
    <t>5-&gt;2</t>
  </si>
  <si>
    <t>6-&gt;9</t>
  </si>
  <si>
    <t>transition</t>
  </si>
  <si>
    <t>7-&gt;10</t>
  </si>
  <si>
    <t>8-&gt;6</t>
  </si>
  <si>
    <t>9-&gt;7</t>
  </si>
  <si>
    <t>10-&gt;8</t>
  </si>
  <si>
    <t>none</t>
  </si>
  <si>
    <t>Instruction</t>
  </si>
  <si>
    <t>add</t>
  </si>
  <si>
    <t>addi</t>
  </si>
  <si>
    <t>sub</t>
  </si>
  <si>
    <t>mul</t>
  </si>
  <si>
    <t>lw</t>
  </si>
  <si>
    <t>sw</t>
  </si>
  <si>
    <t>sb</t>
  </si>
  <si>
    <t>lh</t>
  </si>
  <si>
    <t>sh</t>
  </si>
  <si>
    <t>bgez</t>
  </si>
  <si>
    <t>Add Immediate</t>
  </si>
  <si>
    <t>Subtract</t>
  </si>
  <si>
    <t>multiply</t>
  </si>
  <si>
    <t>load word</t>
  </si>
  <si>
    <t>store word</t>
  </si>
  <si>
    <t>store byte</t>
  </si>
  <si>
    <t>load half</t>
  </si>
  <si>
    <t>load byte</t>
  </si>
  <si>
    <t>branch if greater than or equal to</t>
  </si>
  <si>
    <t>beq</t>
  </si>
  <si>
    <t>branch on equal</t>
  </si>
  <si>
    <t>bne</t>
  </si>
  <si>
    <t>branch on not equal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</si>
  <si>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</si>
  <si>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</si>
  <si>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</si>
  <si>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</si>
  <si>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</si>
  <si>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</si>
  <si>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j</t>
  </si>
  <si>
    <t>jump</t>
  </si>
  <si>
    <t>jump register</t>
  </si>
  <si>
    <t>jr</t>
  </si>
  <si>
    <t>jal</t>
  </si>
  <si>
    <t>jump and link</t>
  </si>
  <si>
    <t>and</t>
  </si>
  <si>
    <t>andi</t>
  </si>
  <si>
    <t>and immediate</t>
  </si>
  <si>
    <t>or</t>
  </si>
  <si>
    <t>nor</t>
  </si>
  <si>
    <t>not or</t>
  </si>
  <si>
    <t>exclusive or</t>
  </si>
  <si>
    <t>xor</t>
  </si>
  <si>
    <t>ori</t>
  </si>
  <si>
    <t>or immediate</t>
  </si>
  <si>
    <t>xori</t>
  </si>
  <si>
    <t>sll</t>
  </si>
  <si>
    <t>shift left logical</t>
  </si>
  <si>
    <t>srl</t>
  </si>
  <si>
    <t>shift right logical</t>
  </si>
  <si>
    <t>slt</t>
  </si>
  <si>
    <t>set on less than</t>
  </si>
  <si>
    <t>slti</t>
  </si>
  <si>
    <t>set on less than immediate</t>
  </si>
  <si>
    <t>Instruction Description</t>
  </si>
  <si>
    <t>opcode (dec)</t>
  </si>
  <si>
    <t>opcode (bin)</t>
  </si>
  <si>
    <t>RegWrite</t>
  </si>
  <si>
    <t>Branch</t>
  </si>
  <si>
    <t>RegDst</t>
  </si>
  <si>
    <t>ALUSrc</t>
  </si>
  <si>
    <t>MemWrite</t>
  </si>
  <si>
    <t>MemRead</t>
  </si>
  <si>
    <t>MemToReg</t>
  </si>
  <si>
    <t>ALUOp (dec)</t>
  </si>
  <si>
    <t>ALUOp (bin)</t>
  </si>
  <si>
    <t>Yes</t>
  </si>
  <si>
    <t>Tested</t>
  </si>
  <si>
    <t>funct (dec)</t>
  </si>
  <si>
    <t>funct (bin)</t>
  </si>
  <si>
    <t>X</t>
  </si>
  <si>
    <t>Jal</t>
  </si>
  <si>
    <t>Jump</t>
  </si>
  <si>
    <t>Page#</t>
  </si>
  <si>
    <t>R</t>
  </si>
  <si>
    <t>Type</t>
  </si>
  <si>
    <t>I</t>
  </si>
  <si>
    <t>J</t>
  </si>
  <si>
    <t>B</t>
  </si>
  <si>
    <t>SAReg</t>
  </si>
  <si>
    <t>lb</t>
  </si>
  <si>
    <t>MemWHB</t>
  </si>
  <si>
    <t>RT (dec)</t>
  </si>
  <si>
    <t>RT (bin)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</si>
</sst>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7313A-90F8-4333-A4A5-186CA3329EF9}" name="Table1" displayName="Table1" ref="B2:Y32" totalsRowShown="0">
  <autoFilter ref="B2:Y32" xr:uid="{6CB7313A-90F8-4333-A4A5-186CA3329EF9}"/>
  <tableColumns count="24">
    <tableColumn id="14" xr3:uid="{DC03A925-93C8-48D4-BA7F-00A98E63E7C1}" name="Tested"/>
    <tableColumn id="1" xr3:uid="{C941387C-B089-46EF-BC9A-ED3D79D0E503}" name="Instruction"/>
    <tableColumn id="2" xr3:uid="{1E6190DD-9B8D-428A-BE7E-D61ED596E284}" name="Instruction Description"/>
    <tableColumn id="12" xr3:uid="{5BE8988C-B28B-4A56-A14D-42566552C459}" name="Page#"/>
    <tableColumn id="20" xr3:uid="{28B1011B-BA38-424B-B30E-6FD6A455ADA6}" name="Type"/>
    <tableColumn id="3" xr3:uid="{D2985A74-5113-40E7-A4D7-0E98942CD29F}" name="opcode (dec)"/>
    <tableColumn id="4" xr3:uid="{258F7006-0538-4BFC-B3E9-46A16658EC8C}" name="opcode (bin)" dataDxfId="3">
      <calculatedColumnFormula>DEC2BIN(Table1[[#This Row],[opcode (dec)]], 6)</calculatedColumnFormula>
    </tableColumn>
    <tableColumn id="15" xr3:uid="{1AFABFF8-24F9-4187-B673-54FEB141C9DC}" name="funct (dec)"/>
    <tableColumn id="16" xr3:uid="{6EF8DD8F-3494-4E77-A9C0-E0E9F4F98A84}" name="funct (bin)" dataDxfId="2">
      <calculatedColumnFormula>IF(Table1[[#This Row],[funct (dec)]]="X", "",DEC2BIN(Table1[[#This Row],[funct (dec)]],6))</calculatedColumnFormula>
    </tableColumn>
    <tableColumn id="24" xr3:uid="{647E6F3C-989C-4E75-9F9D-7CE9B40E872C}" name="RT (dec)"/>
    <tableColumn id="23" xr3:uid="{840F2727-36FC-4AFD-A020-62B84970828F}" name="RT (bin)" dataDxfId="1">
      <calculatedColumnFormula>IF(Table1[[#This Row],[RT (dec)]]="X", "",DEC2BIN(Table1[[#This Row],[RT (dec)]],6))</calculatedColumnFormula>
    </tableColumn>
    <tableColumn id="5" xr3:uid="{1C784703-64B0-4D20-A84E-BA3BA855CCD3}" name="RegWrite"/>
    <tableColumn id="6" xr3:uid="{C336CE52-C7D5-45AE-900E-92F8C0878F68}" name="Branch"/>
    <tableColumn id="7" xr3:uid="{B68B7BB3-F53F-4E79-B30C-FA1AD1F09936}" name="ALUOp (dec)"/>
    <tableColumn id="17" xr3:uid="{480DE440-269C-49EC-98F5-372879DBF2B0}" name="ALUOp (bin)" dataDxfId="0">
      <calculatedColumnFormula>DEC2BIN(Table1[[#This Row],[ALUOp (dec)]], 4)</calculatedColumnFormula>
    </tableColumn>
    <tableColumn id="8" xr3:uid="{D2D6ACD3-745A-4573-B17D-F7F870C40326}" name="RegDst"/>
    <tableColumn id="9" xr3:uid="{11561148-E711-46AD-92CE-E3BB4AECE929}" name="ALUSrc"/>
    <tableColumn id="10" xr3:uid="{76A12C19-9FC3-46B0-9A11-E74B5C4774C7}" name="MemWrite"/>
    <tableColumn id="11" xr3:uid="{6ACF94CA-F3E5-4E40-AB37-9EC9E28E3521}" name="MemRead"/>
    <tableColumn id="13" xr3:uid="{49BA1434-98EC-46A5-AECD-1DA176CE1ACF}" name="MemToReg"/>
    <tableColumn id="18" xr3:uid="{51DC5A34-A274-4FBE-8A4E-9952A9EC5E9E}" name="Jump"/>
    <tableColumn id="19" xr3:uid="{23ED7226-D3B2-492D-B728-08E6FDF904F8}" name="Jal"/>
    <tableColumn id="21" xr3:uid="{F840FEF2-E410-4458-A3CF-E09AEB383F83}" name="SAReg"/>
    <tableColumn id="22" xr3:uid="{C8169C48-A958-4B11-8CD3-89C7758A11A7}" name="MemWH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79E1-3850-4B1E-8110-A93011760619}">
  <dimension ref="B2:F18"/>
  <sheetViews>
    <sheetView workbookViewId="0">
      <selection activeCell="E21" sqref="E21"/>
    </sheetView>
  </sheetViews>
  <sheetFormatPr defaultRowHeight="14.4" x14ac:dyDescent="0.3"/>
  <cols>
    <col min="2" max="4" width="17.6640625" customWidth="1"/>
    <col min="5" max="5" width="17.88671875" customWidth="1"/>
    <col min="6" max="6" width="16.77734375" customWidth="1"/>
  </cols>
  <sheetData>
    <row r="2" spans="2:6" x14ac:dyDescent="0.3">
      <c r="B2" t="s">
        <v>0</v>
      </c>
      <c r="D2" t="s">
        <v>8</v>
      </c>
      <c r="E2" t="s">
        <v>1</v>
      </c>
    </row>
    <row r="3" spans="2:6" x14ac:dyDescent="0.3">
      <c r="B3">
        <v>0</v>
      </c>
      <c r="C3" t="str">
        <f>DEC2BIN(B3)</f>
        <v>0</v>
      </c>
      <c r="D3" t="s">
        <v>13</v>
      </c>
      <c r="E3">
        <v>0</v>
      </c>
      <c r="F3" s="1" t="str">
        <f>DEC2BIN(E3)</f>
        <v>0</v>
      </c>
    </row>
    <row r="4" spans="2:6" x14ac:dyDescent="0.3">
      <c r="B4">
        <v>1</v>
      </c>
      <c r="C4" t="str">
        <f t="shared" ref="C4:C18" si="0">DEC2BIN(B4)</f>
        <v>1</v>
      </c>
      <c r="D4" s="2" t="s">
        <v>3</v>
      </c>
      <c r="E4">
        <v>3</v>
      </c>
      <c r="F4" s="1" t="str">
        <f t="shared" ref="F4:F18" si="1">DEC2BIN(E4)</f>
        <v>11</v>
      </c>
    </row>
    <row r="5" spans="2:6" x14ac:dyDescent="0.3">
      <c r="B5">
        <v>2</v>
      </c>
      <c r="C5" t="str">
        <f t="shared" si="0"/>
        <v>10</v>
      </c>
      <c r="D5" t="s">
        <v>2</v>
      </c>
      <c r="E5">
        <v>4</v>
      </c>
      <c r="F5" s="1" t="str">
        <f t="shared" si="1"/>
        <v>100</v>
      </c>
    </row>
    <row r="6" spans="2:6" x14ac:dyDescent="0.3">
      <c r="B6">
        <v>3</v>
      </c>
      <c r="C6" t="str">
        <f t="shared" si="0"/>
        <v>11</v>
      </c>
      <c r="D6" t="s">
        <v>4</v>
      </c>
      <c r="E6">
        <v>5</v>
      </c>
      <c r="F6" s="1" t="str">
        <f t="shared" si="1"/>
        <v>101</v>
      </c>
    </row>
    <row r="7" spans="2:6" x14ac:dyDescent="0.3">
      <c r="B7">
        <v>4</v>
      </c>
      <c r="C7" t="str">
        <f t="shared" si="0"/>
        <v>100</v>
      </c>
      <c r="D7" t="s">
        <v>5</v>
      </c>
      <c r="E7">
        <v>1</v>
      </c>
      <c r="F7" s="1" t="str">
        <f t="shared" si="1"/>
        <v>1</v>
      </c>
    </row>
    <row r="8" spans="2:6" x14ac:dyDescent="0.3">
      <c r="B8">
        <v>5</v>
      </c>
      <c r="C8" t="str">
        <f t="shared" si="0"/>
        <v>101</v>
      </c>
      <c r="D8" t="s">
        <v>6</v>
      </c>
      <c r="E8">
        <v>2</v>
      </c>
      <c r="F8" s="1" t="str">
        <f t="shared" si="1"/>
        <v>10</v>
      </c>
    </row>
    <row r="9" spans="2:6" x14ac:dyDescent="0.3">
      <c r="B9">
        <v>6</v>
      </c>
      <c r="C9" t="str">
        <f t="shared" si="0"/>
        <v>110</v>
      </c>
      <c r="D9" t="s">
        <v>7</v>
      </c>
      <c r="E9">
        <v>9</v>
      </c>
      <c r="F9" s="1" t="str">
        <f t="shared" si="1"/>
        <v>1001</v>
      </c>
    </row>
    <row r="10" spans="2:6" x14ac:dyDescent="0.3">
      <c r="B10">
        <v>7</v>
      </c>
      <c r="C10" t="str">
        <f t="shared" si="0"/>
        <v>111</v>
      </c>
      <c r="D10" t="s">
        <v>9</v>
      </c>
      <c r="E10">
        <v>10</v>
      </c>
      <c r="F10" s="1" t="str">
        <f t="shared" si="1"/>
        <v>1010</v>
      </c>
    </row>
    <row r="11" spans="2:6" x14ac:dyDescent="0.3">
      <c r="B11">
        <v>8</v>
      </c>
      <c r="C11" t="str">
        <f t="shared" si="0"/>
        <v>1000</v>
      </c>
      <c r="D11" t="s">
        <v>10</v>
      </c>
      <c r="E11">
        <v>6</v>
      </c>
      <c r="F11" s="1" t="str">
        <f t="shared" si="1"/>
        <v>110</v>
      </c>
    </row>
    <row r="12" spans="2:6" x14ac:dyDescent="0.3">
      <c r="B12">
        <v>9</v>
      </c>
      <c r="C12" t="str">
        <f t="shared" si="0"/>
        <v>1001</v>
      </c>
      <c r="D12" t="s">
        <v>11</v>
      </c>
      <c r="E12">
        <v>7</v>
      </c>
      <c r="F12" s="1" t="str">
        <f t="shared" si="1"/>
        <v>111</v>
      </c>
    </row>
    <row r="13" spans="2:6" x14ac:dyDescent="0.3">
      <c r="B13">
        <v>10</v>
      </c>
      <c r="C13" t="str">
        <f t="shared" si="0"/>
        <v>1010</v>
      </c>
      <c r="D13" t="s">
        <v>12</v>
      </c>
      <c r="E13">
        <v>8</v>
      </c>
      <c r="F13" s="1" t="str">
        <f t="shared" si="1"/>
        <v>1000</v>
      </c>
    </row>
    <row r="14" spans="2:6" x14ac:dyDescent="0.3">
      <c r="B14">
        <v>11</v>
      </c>
      <c r="C14" t="str">
        <f t="shared" si="0"/>
        <v>1011</v>
      </c>
      <c r="D14" t="s">
        <v>13</v>
      </c>
      <c r="E14">
        <v>11</v>
      </c>
      <c r="F14" s="1" t="str">
        <f t="shared" si="1"/>
        <v>1011</v>
      </c>
    </row>
    <row r="15" spans="2:6" x14ac:dyDescent="0.3">
      <c r="B15">
        <v>12</v>
      </c>
      <c r="C15" t="str">
        <f t="shared" si="0"/>
        <v>1100</v>
      </c>
      <c r="D15" t="s">
        <v>13</v>
      </c>
      <c r="E15">
        <v>12</v>
      </c>
      <c r="F15" s="1" t="str">
        <f t="shared" si="1"/>
        <v>1100</v>
      </c>
    </row>
    <row r="16" spans="2:6" x14ac:dyDescent="0.3">
      <c r="B16">
        <v>13</v>
      </c>
      <c r="C16" t="str">
        <f t="shared" si="0"/>
        <v>1101</v>
      </c>
      <c r="D16" t="s">
        <v>13</v>
      </c>
      <c r="E16">
        <v>13</v>
      </c>
      <c r="F16" s="1" t="str">
        <f t="shared" si="1"/>
        <v>1101</v>
      </c>
    </row>
    <row r="17" spans="2:6" x14ac:dyDescent="0.3">
      <c r="B17">
        <v>14</v>
      </c>
      <c r="C17" t="str">
        <f t="shared" si="0"/>
        <v>1110</v>
      </c>
      <c r="D17" t="s">
        <v>13</v>
      </c>
      <c r="E17">
        <v>14</v>
      </c>
      <c r="F17" s="1" t="str">
        <f t="shared" si="1"/>
        <v>1110</v>
      </c>
    </row>
    <row r="18" spans="2:6" x14ac:dyDescent="0.3">
      <c r="B18">
        <v>15</v>
      </c>
      <c r="C18" t="str">
        <f t="shared" si="0"/>
        <v>1111</v>
      </c>
      <c r="D18" t="s">
        <v>13</v>
      </c>
      <c r="E18">
        <v>15</v>
      </c>
      <c r="F18" s="1" t="str">
        <f t="shared" si="1"/>
        <v>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5C8B-2595-4DEB-928B-BF6EBDE31093}">
  <dimension ref="B2:Y32"/>
  <sheetViews>
    <sheetView tabSelected="1" topLeftCell="A3" zoomScale="101" workbookViewId="0">
      <selection activeCell="G20" sqref="G20"/>
    </sheetView>
  </sheetViews>
  <sheetFormatPr defaultRowHeight="14.4" x14ac:dyDescent="0.3"/>
  <cols>
    <col min="2" max="2" width="9.33203125" customWidth="1"/>
    <col min="3" max="3" width="12.5546875" customWidth="1"/>
    <col min="4" max="4" width="32.88671875" hidden="1" customWidth="1"/>
    <col min="5" max="5" width="8.21875" customWidth="1"/>
    <col min="6" max="6" width="7.33203125" customWidth="1"/>
    <col min="7" max="7" width="14" customWidth="1"/>
    <col min="8" max="8" width="15" customWidth="1"/>
    <col min="9" max="9" width="12.6640625" hidden="1" customWidth="1"/>
    <col min="10" max="10" width="11.44140625" hidden="1" customWidth="1"/>
    <col min="11" max="11" width="10.44140625" customWidth="1"/>
    <col min="12" max="12" width="9.6640625" customWidth="1"/>
    <col min="13" max="13" width="11.33203125" customWidth="1"/>
    <col min="14" max="14" width="9.21875" customWidth="1"/>
    <col min="15" max="15" width="14.21875" customWidth="1"/>
    <col min="16" max="16" width="13.88671875" customWidth="1"/>
    <col min="17" max="17" width="9.6640625" customWidth="1"/>
    <col min="18" max="18" width="9.77734375" customWidth="1"/>
    <col min="19" max="19" width="12.44140625" customWidth="1"/>
    <col min="20" max="20" width="12.6640625" customWidth="1"/>
    <col min="21" max="21" width="13.33203125" customWidth="1"/>
    <col min="22" max="22" width="8.44140625" customWidth="1"/>
    <col min="23" max="23" width="5.88671875" customWidth="1"/>
    <col min="25" max="25" width="12" customWidth="1"/>
  </cols>
  <sheetData>
    <row r="2" spans="2:25" x14ac:dyDescent="0.3">
      <c r="B2" t="s">
        <v>82</v>
      </c>
      <c r="C2" t="s">
        <v>14</v>
      </c>
      <c r="D2" t="s">
        <v>69</v>
      </c>
      <c r="E2" t="s">
        <v>88</v>
      </c>
      <c r="F2" t="s">
        <v>90</v>
      </c>
      <c r="G2" t="s">
        <v>70</v>
      </c>
      <c r="H2" t="s">
        <v>71</v>
      </c>
      <c r="I2" t="s">
        <v>83</v>
      </c>
      <c r="J2" t="s">
        <v>84</v>
      </c>
      <c r="K2" t="s">
        <v>97</v>
      </c>
      <c r="L2" t="s">
        <v>98</v>
      </c>
      <c r="M2" t="s">
        <v>72</v>
      </c>
      <c r="N2" t="s">
        <v>73</v>
      </c>
      <c r="O2" t="s">
        <v>79</v>
      </c>
      <c r="P2" t="s">
        <v>80</v>
      </c>
      <c r="Q2" t="s">
        <v>74</v>
      </c>
      <c r="R2" t="s">
        <v>75</v>
      </c>
      <c r="S2" t="s">
        <v>76</v>
      </c>
      <c r="T2" t="s">
        <v>77</v>
      </c>
      <c r="U2" t="s">
        <v>78</v>
      </c>
      <c r="V2" t="s">
        <v>87</v>
      </c>
      <c r="W2" t="s">
        <v>86</v>
      </c>
      <c r="X2" t="s">
        <v>94</v>
      </c>
      <c r="Y2" t="s">
        <v>96</v>
      </c>
    </row>
    <row r="3" spans="2:25" x14ac:dyDescent="0.3">
      <c r="B3" s="3" t="s">
        <v>81</v>
      </c>
      <c r="C3" t="s">
        <v>15</v>
      </c>
      <c r="D3" t="s">
        <v>15</v>
      </c>
      <c r="E3">
        <v>44</v>
      </c>
      <c r="F3" t="s">
        <v>89</v>
      </c>
      <c r="G3">
        <v>0</v>
      </c>
      <c r="H3" t="str">
        <f>DEC2BIN(Table1[[#This Row],[opcode (dec)]], 6)</f>
        <v>000000</v>
      </c>
      <c r="I3">
        <v>32</v>
      </c>
      <c r="J3" t="str">
        <f>IF(Table1[[#This Row],[funct (dec)]]="X", "",DEC2BIN(Table1[[#This Row],[funct (dec)]],6))</f>
        <v>100000</v>
      </c>
      <c r="K3" t="s">
        <v>85</v>
      </c>
      <c r="L3" t="str">
        <f>IF(Table1[[#This Row],[RT (dec)]]="X", "",DEC2BIN(Table1[[#This Row],[RT (dec)]],6))</f>
        <v/>
      </c>
      <c r="M3">
        <v>1</v>
      </c>
      <c r="N3">
        <v>0</v>
      </c>
      <c r="O3">
        <v>0</v>
      </c>
      <c r="P3" t="str">
        <f>DEC2BIN(Table1[[#This Row],[ALUOp (dec)]], 4)</f>
        <v>0000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</row>
    <row r="4" spans="2:25" x14ac:dyDescent="0.3">
      <c r="B4" s="3" t="s">
        <v>81</v>
      </c>
      <c r="C4" t="s">
        <v>16</v>
      </c>
      <c r="D4" t="s">
        <v>25</v>
      </c>
      <c r="E4">
        <v>46</v>
      </c>
      <c r="F4" t="s">
        <v>91</v>
      </c>
      <c r="G4">
        <v>8</v>
      </c>
      <c r="H4" t="str">
        <f>DEC2BIN(Table1[[#This Row],[opcode (dec)]], 6)</f>
        <v>001000</v>
      </c>
      <c r="I4" t="s">
        <v>85</v>
      </c>
      <c r="J4" t="str">
        <f>IF(Table1[[#This Row],[funct (dec)]]="X", "",DEC2BIN(Table1[[#This Row],[funct (dec)]],6))</f>
        <v/>
      </c>
      <c r="K4" t="s">
        <v>85</v>
      </c>
      <c r="L4" t="str">
        <f>IF(Table1[[#This Row],[RT (dec)]]="X", "",DEC2BIN(Table1[[#This Row],[RT (dec)]],6))</f>
        <v/>
      </c>
      <c r="M4">
        <v>1</v>
      </c>
      <c r="N4">
        <v>0</v>
      </c>
      <c r="O4">
        <v>0</v>
      </c>
      <c r="P4" t="str">
        <f>DEC2BIN(Table1[[#This Row],[ALUOp (dec)]], 4)</f>
        <v>0000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</row>
    <row r="5" spans="2:25" x14ac:dyDescent="0.3">
      <c r="B5" s="3" t="s">
        <v>81</v>
      </c>
      <c r="C5" t="s">
        <v>17</v>
      </c>
      <c r="D5" t="s">
        <v>26</v>
      </c>
      <c r="E5">
        <v>276</v>
      </c>
      <c r="F5" t="s">
        <v>89</v>
      </c>
      <c r="G5">
        <v>0</v>
      </c>
      <c r="H5" t="str">
        <f>DEC2BIN(Table1[[#This Row],[opcode (dec)]], 6)</f>
        <v>000000</v>
      </c>
      <c r="I5">
        <v>34</v>
      </c>
      <c r="J5" t="str">
        <f>IF(Table1[[#This Row],[funct (dec)]]="X", "",DEC2BIN(Table1[[#This Row],[funct (dec)]],6))</f>
        <v>100010</v>
      </c>
      <c r="K5" t="s">
        <v>85</v>
      </c>
      <c r="L5" t="str">
        <f>IF(Table1[[#This Row],[RT (dec)]]="X", "",DEC2BIN(Table1[[#This Row],[RT (dec)]],6))</f>
        <v/>
      </c>
      <c r="M5">
        <v>1</v>
      </c>
      <c r="N5">
        <v>0</v>
      </c>
      <c r="O5">
        <v>1</v>
      </c>
      <c r="P5" t="str">
        <f>DEC2BIN(Table1[[#This Row],[ALUOp (dec)]], 4)</f>
        <v>0001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2:25" x14ac:dyDescent="0.3">
      <c r="B6" s="3" t="s">
        <v>81</v>
      </c>
      <c r="C6" t="s">
        <v>18</v>
      </c>
      <c r="D6" t="s">
        <v>27</v>
      </c>
      <c r="E6">
        <v>217</v>
      </c>
      <c r="F6" t="s">
        <v>89</v>
      </c>
      <c r="G6">
        <v>28</v>
      </c>
      <c r="H6" t="str">
        <f>DEC2BIN(Table1[[#This Row],[opcode (dec)]], 6)</f>
        <v>011100</v>
      </c>
      <c r="I6">
        <v>2</v>
      </c>
      <c r="J6" t="str">
        <f>IF(Table1[[#This Row],[funct (dec)]]="X", "",DEC2BIN(Table1[[#This Row],[funct (dec)]],6))</f>
        <v>000010</v>
      </c>
      <c r="K6" t="s">
        <v>85</v>
      </c>
      <c r="L6" t="str">
        <f>IF(Table1[[#This Row],[RT (dec)]]="X", "",DEC2BIN(Table1[[#This Row],[RT (dec)]],6))</f>
        <v/>
      </c>
      <c r="M6">
        <v>1</v>
      </c>
      <c r="N6">
        <v>0</v>
      </c>
      <c r="O6">
        <v>2</v>
      </c>
      <c r="P6" t="str">
        <f>DEC2BIN(Table1[[#This Row],[ALUOp (dec)]], 4)</f>
        <v>0010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</row>
    <row r="7" spans="2:25" x14ac:dyDescent="0.3">
      <c r="B7" s="3" t="s">
        <v>81</v>
      </c>
      <c r="C7" t="s">
        <v>19</v>
      </c>
      <c r="D7" t="s">
        <v>28</v>
      </c>
      <c r="E7">
        <v>171</v>
      </c>
      <c r="F7" t="s">
        <v>91</v>
      </c>
      <c r="G7">
        <v>35</v>
      </c>
      <c r="H7" t="str">
        <f>DEC2BIN(Table1[[#This Row],[opcode (dec)]], 6)</f>
        <v>100011</v>
      </c>
      <c r="I7" t="s">
        <v>85</v>
      </c>
      <c r="J7" t="str">
        <f>IF(Table1[[#This Row],[funct (dec)]]="X", "",DEC2BIN(Table1[[#This Row],[funct (dec)]],6))</f>
        <v/>
      </c>
      <c r="K7" t="s">
        <v>85</v>
      </c>
      <c r="L7" t="str">
        <f>IF(Table1[[#This Row],[RT (dec)]]="X", "",DEC2BIN(Table1[[#This Row],[RT (dec)]],6))</f>
        <v/>
      </c>
      <c r="M7">
        <v>1</v>
      </c>
      <c r="N7">
        <v>0</v>
      </c>
      <c r="O7">
        <v>0</v>
      </c>
      <c r="P7" t="str">
        <f>DEC2BIN(Table1[[#This Row],[ALUOp (dec)]], 4)</f>
        <v>0000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</row>
    <row r="8" spans="2:25" x14ac:dyDescent="0.3">
      <c r="B8" s="3" t="s">
        <v>81</v>
      </c>
      <c r="C8" t="s">
        <v>20</v>
      </c>
      <c r="D8" t="s">
        <v>29</v>
      </c>
      <c r="E8">
        <v>280</v>
      </c>
      <c r="F8" t="s">
        <v>91</v>
      </c>
      <c r="G8">
        <v>43</v>
      </c>
      <c r="H8" t="str">
        <f>DEC2BIN(Table1[[#This Row],[opcode (dec)]], 6)</f>
        <v>101011</v>
      </c>
      <c r="I8" t="s">
        <v>85</v>
      </c>
      <c r="J8" t="str">
        <f>IF(Table1[[#This Row],[funct (dec)]]="X", "",DEC2BIN(Table1[[#This Row],[funct (dec)]],6))</f>
        <v/>
      </c>
      <c r="K8" t="s">
        <v>85</v>
      </c>
      <c r="L8" t="str">
        <f>IF(Table1[[#This Row],[RT (dec)]]="X", "",DEC2BIN(Table1[[#This Row],[RT (dec)]],6))</f>
        <v/>
      </c>
      <c r="M8">
        <v>0</v>
      </c>
      <c r="N8">
        <v>0</v>
      </c>
      <c r="O8">
        <v>0</v>
      </c>
      <c r="P8" t="str">
        <f>DEC2BIN(Table1[[#This Row],[ALUOp (dec)]], 4)</f>
        <v>0000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2:25" x14ac:dyDescent="0.3">
      <c r="B9" s="3" t="s">
        <v>81</v>
      </c>
      <c r="C9" t="s">
        <v>21</v>
      </c>
      <c r="D9" t="s">
        <v>30</v>
      </c>
      <c r="E9">
        <v>252</v>
      </c>
      <c r="F9" t="s">
        <v>91</v>
      </c>
      <c r="G9">
        <v>41</v>
      </c>
      <c r="H9" t="str">
        <f>DEC2BIN(Table1[[#This Row],[opcode (dec)]], 6)</f>
        <v>101001</v>
      </c>
      <c r="I9" t="s">
        <v>85</v>
      </c>
      <c r="J9" t="str">
        <f>IF(Table1[[#This Row],[funct (dec)]]="X", "",DEC2BIN(Table1[[#This Row],[funct (dec)]],6))</f>
        <v/>
      </c>
      <c r="K9" t="s">
        <v>85</v>
      </c>
      <c r="L9" t="str">
        <f>IF(Table1[[#This Row],[RT (dec)]]="X", "",DEC2BIN(Table1[[#This Row],[RT (dec)]],6))</f>
        <v/>
      </c>
      <c r="M9">
        <v>0</v>
      </c>
      <c r="N9">
        <v>0</v>
      </c>
      <c r="O9">
        <v>0</v>
      </c>
      <c r="P9" t="str">
        <f>DEC2BIN(Table1[[#This Row],[ALUOp (dec)]], 4)</f>
        <v>0000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</row>
    <row r="10" spans="2:25" x14ac:dyDescent="0.3">
      <c r="B10" s="3" t="s">
        <v>81</v>
      </c>
      <c r="C10" t="s">
        <v>22</v>
      </c>
      <c r="D10" t="s">
        <v>31</v>
      </c>
      <c r="E10">
        <v>165</v>
      </c>
      <c r="F10" t="s">
        <v>91</v>
      </c>
      <c r="G10">
        <v>33</v>
      </c>
      <c r="H10" t="str">
        <f>DEC2BIN(Table1[[#This Row],[opcode (dec)]], 6)</f>
        <v>100001</v>
      </c>
      <c r="I10" t="s">
        <v>85</v>
      </c>
      <c r="J10" t="str">
        <f>IF(Table1[[#This Row],[funct (dec)]]="X", "",DEC2BIN(Table1[[#This Row],[funct (dec)]],6))</f>
        <v/>
      </c>
      <c r="K10" t="s">
        <v>85</v>
      </c>
      <c r="L10" t="str">
        <f>IF(Table1[[#This Row],[RT (dec)]]="X", "",DEC2BIN(Table1[[#This Row],[RT (dec)]],6))</f>
        <v/>
      </c>
      <c r="M10">
        <v>1</v>
      </c>
      <c r="N10">
        <v>0</v>
      </c>
      <c r="O10">
        <v>0</v>
      </c>
      <c r="P10" t="str">
        <f>DEC2BIN(Table1[[#This Row],[ALUOp (dec)]], 4)</f>
        <v>0000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1</v>
      </c>
    </row>
    <row r="11" spans="2:25" x14ac:dyDescent="0.3">
      <c r="B11" s="3" t="s">
        <v>81</v>
      </c>
      <c r="C11" t="s">
        <v>95</v>
      </c>
      <c r="E11">
        <v>160</v>
      </c>
      <c r="F11" t="s">
        <v>91</v>
      </c>
      <c r="G11">
        <v>32</v>
      </c>
      <c r="H11" t="str">
        <f>DEC2BIN(Table1[[#This Row],[opcode (dec)]], 6)</f>
        <v>100000</v>
      </c>
      <c r="I11" t="s">
        <v>85</v>
      </c>
      <c r="J11" t="str">
        <f>IF(Table1[[#This Row],[funct (dec)]]="X", "",DEC2BIN(Table1[[#This Row],[funct (dec)]],6))</f>
        <v/>
      </c>
      <c r="K11" t="s">
        <v>85</v>
      </c>
      <c r="L11" t="str">
        <f>IF(Table1[[#This Row],[RT (dec)]]="X", "",DEC2BIN(Table1[[#This Row],[RT (dec)]],6))</f>
        <v/>
      </c>
      <c r="M11">
        <v>1</v>
      </c>
      <c r="N11">
        <v>0</v>
      </c>
      <c r="O11">
        <v>0</v>
      </c>
      <c r="P11" t="str">
        <f>DEC2BIN(Table1[[#This Row],[ALUOp (dec)]], 4)</f>
        <v>0000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2</v>
      </c>
    </row>
    <row r="12" spans="2:25" x14ac:dyDescent="0.3">
      <c r="B12" s="3" t="s">
        <v>81</v>
      </c>
      <c r="C12" t="s">
        <v>23</v>
      </c>
      <c r="D12" t="s">
        <v>32</v>
      </c>
      <c r="E12">
        <v>263</v>
      </c>
      <c r="F12" t="s">
        <v>91</v>
      </c>
      <c r="G12">
        <v>40</v>
      </c>
      <c r="H12" t="str">
        <f>DEC2BIN(Table1[[#This Row],[opcode (dec)]], 6)</f>
        <v>101000</v>
      </c>
      <c r="I12" t="s">
        <v>85</v>
      </c>
      <c r="J12" t="str">
        <f>IF(Table1[[#This Row],[funct (dec)]]="X", "",DEC2BIN(Table1[[#This Row],[funct (dec)]],6))</f>
        <v/>
      </c>
      <c r="K12" t="s">
        <v>85</v>
      </c>
      <c r="L12" t="str">
        <f>IF(Table1[[#This Row],[RT (dec)]]="X", "",DEC2BIN(Table1[[#This Row],[RT (dec)]],6))</f>
        <v/>
      </c>
      <c r="M12">
        <v>0</v>
      </c>
      <c r="N12">
        <v>0</v>
      </c>
      <c r="O12">
        <v>0</v>
      </c>
      <c r="P12" t="str">
        <f>DEC2BIN(Table1[[#This Row],[ALUOp (dec)]], 4)</f>
        <v>0000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2:25" x14ac:dyDescent="0.3">
      <c r="B13" s="3" t="s">
        <v>81</v>
      </c>
      <c r="C13" t="s">
        <v>24</v>
      </c>
      <c r="D13" t="s">
        <v>33</v>
      </c>
      <c r="E13">
        <v>73</v>
      </c>
      <c r="F13" t="s">
        <v>93</v>
      </c>
      <c r="G13">
        <v>1</v>
      </c>
      <c r="H13" t="str">
        <f>DEC2BIN(Table1[[#This Row],[opcode (dec)]], 6)</f>
        <v>000001</v>
      </c>
      <c r="I13" t="s">
        <v>85</v>
      </c>
      <c r="J13" t="str">
        <f>IF(Table1[[#This Row],[funct (dec)]]="X", "",DEC2BIN(Table1[[#This Row],[funct (dec)]],6))</f>
        <v/>
      </c>
      <c r="K13">
        <v>1</v>
      </c>
      <c r="L13" t="str">
        <f>IF(Table1[[#This Row],[RT (dec)]]="X", "",DEC2BIN(Table1[[#This Row],[RT (dec)]],6))</f>
        <v>000001</v>
      </c>
      <c r="M13">
        <v>0</v>
      </c>
      <c r="N13">
        <v>1</v>
      </c>
      <c r="O13">
        <v>13</v>
      </c>
      <c r="P13" t="str">
        <f>DEC2BIN(Table1[[#This Row],[ALUOp (dec)]], 4)</f>
        <v>1101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2:25" x14ac:dyDescent="0.3">
      <c r="B14" s="3" t="s">
        <v>81</v>
      </c>
      <c r="C14" t="s">
        <v>34</v>
      </c>
      <c r="D14" t="s">
        <v>35</v>
      </c>
      <c r="E14">
        <v>70</v>
      </c>
      <c r="F14" t="s">
        <v>93</v>
      </c>
      <c r="G14">
        <v>4</v>
      </c>
      <c r="H14" t="str">
        <f>DEC2BIN(Table1[[#This Row],[opcode (dec)]], 6)</f>
        <v>000100</v>
      </c>
      <c r="I14" t="s">
        <v>85</v>
      </c>
      <c r="J14" t="str">
        <f>IF(Table1[[#This Row],[funct (dec)]]="X", "",DEC2BIN(Table1[[#This Row],[funct (dec)]],6))</f>
        <v/>
      </c>
      <c r="K14" t="s">
        <v>85</v>
      </c>
      <c r="L14" t="str">
        <f>IF(Table1[[#This Row],[RT (dec)]]="X", "",DEC2BIN(Table1[[#This Row],[RT (dec)]],6))</f>
        <v/>
      </c>
      <c r="M14">
        <v>0</v>
      </c>
      <c r="N14">
        <v>1</v>
      </c>
      <c r="O14">
        <v>11</v>
      </c>
      <c r="P14" t="str">
        <f>DEC2BIN(Table1[[#This Row],[ALUOp (dec)]], 4)</f>
        <v>1011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2:25" x14ac:dyDescent="0.3">
      <c r="B15" s="3" t="s">
        <v>81</v>
      </c>
      <c r="C15" t="s">
        <v>36</v>
      </c>
      <c r="D15" t="s">
        <v>37</v>
      </c>
      <c r="E15">
        <v>91</v>
      </c>
      <c r="F15" t="s">
        <v>93</v>
      </c>
      <c r="G15">
        <v>5</v>
      </c>
      <c r="H15" t="str">
        <f>DEC2BIN(Table1[[#This Row],[opcode (dec)]], 6)</f>
        <v>000101</v>
      </c>
      <c r="I15" t="s">
        <v>85</v>
      </c>
      <c r="J15" t="str">
        <f>IF(Table1[[#This Row],[funct (dec)]]="X", "",DEC2BIN(Table1[[#This Row],[funct (dec)]],6))</f>
        <v/>
      </c>
      <c r="K15" t="s">
        <v>85</v>
      </c>
      <c r="L15" t="str">
        <f>IF(Table1[[#This Row],[RT (dec)]]="X", "",DEC2BIN(Table1[[#This Row],[RT (dec)]],6))</f>
        <v/>
      </c>
      <c r="M15">
        <v>0</v>
      </c>
      <c r="N15">
        <v>1</v>
      </c>
      <c r="O15">
        <v>12</v>
      </c>
      <c r="P15" t="str">
        <f>DEC2BIN(Table1[[#This Row],[ALUOp (dec)]], 4)</f>
        <v>1100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2:25" x14ac:dyDescent="0.3">
      <c r="B16" s="3" t="s">
        <v>81</v>
      </c>
      <c r="C16" t="s">
        <v>38</v>
      </c>
      <c r="D16" t="s">
        <v>39</v>
      </c>
      <c r="E16">
        <v>79</v>
      </c>
      <c r="F16" t="s">
        <v>93</v>
      </c>
      <c r="G16">
        <v>7</v>
      </c>
      <c r="H16" t="str">
        <f>DEC2BIN(Table1[[#This Row],[opcode (dec)]], 6)</f>
        <v>000111</v>
      </c>
      <c r="I16" t="s">
        <v>85</v>
      </c>
      <c r="J16" t="str">
        <f>IF(Table1[[#This Row],[funct (dec)]]="X", "",DEC2BIN(Table1[[#This Row],[funct (dec)]],6))</f>
        <v/>
      </c>
      <c r="K16" t="s">
        <v>85</v>
      </c>
      <c r="L16" t="str">
        <f>IF(Table1[[#This Row],[RT (dec)]]="X", "",DEC2BIN(Table1[[#This Row],[RT (dec)]],6))</f>
        <v/>
      </c>
      <c r="M16">
        <v>0</v>
      </c>
      <c r="N16">
        <v>1</v>
      </c>
      <c r="O16">
        <v>14</v>
      </c>
      <c r="P16" t="str">
        <f>DEC2BIN(Table1[[#This Row],[ALUOp (dec)]], 4)</f>
        <v>1110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2:25" x14ac:dyDescent="0.3">
      <c r="B17" s="3" t="s">
        <v>81</v>
      </c>
      <c r="C17" t="s">
        <v>40</v>
      </c>
      <c r="D17" t="s">
        <v>41</v>
      </c>
      <c r="E17">
        <v>82</v>
      </c>
      <c r="F17" t="s">
        <v>93</v>
      </c>
      <c r="G17">
        <v>6</v>
      </c>
      <c r="H17" t="str">
        <f>DEC2BIN(Table1[[#This Row],[opcode (dec)]], 6)</f>
        <v>000110</v>
      </c>
      <c r="I17" t="s">
        <v>85</v>
      </c>
      <c r="J17" t="str">
        <f>IF(Table1[[#This Row],[funct (dec)]]="X", "",DEC2BIN(Table1[[#This Row],[funct (dec)]],6))</f>
        <v/>
      </c>
      <c r="K17" t="s">
        <v>85</v>
      </c>
      <c r="L17" t="str">
        <f>IF(Table1[[#This Row],[RT (dec)]]="X", "",DEC2BIN(Table1[[#This Row],[RT (dec)]],6))</f>
        <v/>
      </c>
      <c r="M17">
        <v>0</v>
      </c>
      <c r="N17">
        <v>1</v>
      </c>
      <c r="O17">
        <v>10</v>
      </c>
      <c r="P17" t="str">
        <f>DEC2BIN(Table1[[#This Row],[ALUOp (dec)]], 4)</f>
        <v>1010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2:25" x14ac:dyDescent="0.3">
      <c r="B18" s="3" t="s">
        <v>81</v>
      </c>
      <c r="C18" t="s">
        <v>42</v>
      </c>
      <c r="D18" t="s">
        <v>43</v>
      </c>
      <c r="E18">
        <v>85</v>
      </c>
      <c r="F18" t="s">
        <v>93</v>
      </c>
      <c r="G18">
        <v>1</v>
      </c>
      <c r="H18" t="str">
        <f>DEC2BIN(Table1[[#This Row],[opcode (dec)]], 6)</f>
        <v>000001</v>
      </c>
      <c r="I18" t="s">
        <v>85</v>
      </c>
      <c r="J18" t="str">
        <f>IF(Table1[[#This Row],[funct (dec)]]="X", "",DEC2BIN(Table1[[#This Row],[funct (dec)]],6))</f>
        <v/>
      </c>
      <c r="K18">
        <v>0</v>
      </c>
      <c r="L18" t="str">
        <f>IF(Table1[[#This Row],[RT (dec)]]="X", "",DEC2BIN(Table1[[#This Row],[RT (dec)]],6))</f>
        <v>000000</v>
      </c>
      <c r="M18">
        <v>0</v>
      </c>
      <c r="N18">
        <v>1</v>
      </c>
      <c r="O18">
        <v>15</v>
      </c>
      <c r="P18" t="str">
        <f>DEC2BIN(Table1[[#This Row],[ALUOp (dec)]], 4)</f>
        <v>1111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2:25" x14ac:dyDescent="0.3">
      <c r="B19" s="3" t="s">
        <v>81</v>
      </c>
      <c r="C19" t="s">
        <v>44</v>
      </c>
      <c r="D19" t="s">
        <v>45</v>
      </c>
      <c r="E19">
        <v>148</v>
      </c>
      <c r="F19" t="s">
        <v>92</v>
      </c>
      <c r="G19">
        <v>2</v>
      </c>
      <c r="H19" t="str">
        <f>DEC2BIN(Table1[[#This Row],[opcode (dec)]], 6)</f>
        <v>000010</v>
      </c>
      <c r="I19" t="s">
        <v>85</v>
      </c>
      <c r="J19" t="str">
        <f>IF(Table1[[#This Row],[funct (dec)]]="X", "",DEC2BIN(Table1[[#This Row],[funct (dec)]],6))</f>
        <v/>
      </c>
      <c r="K19" t="s">
        <v>85</v>
      </c>
      <c r="L19" t="str">
        <f>IF(Table1[[#This Row],[RT (dec)]]="X", "",DEC2BIN(Table1[[#This Row],[RT (dec)]],6))</f>
        <v/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</row>
    <row r="20" spans="2:25" x14ac:dyDescent="0.3">
      <c r="B20" s="3" t="s">
        <v>81</v>
      </c>
      <c r="C20" t="s">
        <v>47</v>
      </c>
      <c r="D20" t="s">
        <v>46</v>
      </c>
      <c r="E20">
        <v>155</v>
      </c>
      <c r="F20" t="s">
        <v>92</v>
      </c>
      <c r="G20">
        <v>0</v>
      </c>
      <c r="H20" t="str">
        <f>DEC2BIN(Table1[[#This Row],[opcode (dec)]], 6)</f>
        <v>000000</v>
      </c>
      <c r="I20">
        <v>8</v>
      </c>
      <c r="J20" t="str">
        <f>IF(Table1[[#This Row],[funct (dec)]]="X", "",DEC2BIN(Table1[[#This Row],[funct (dec)]],6))</f>
        <v>001000</v>
      </c>
      <c r="K20" t="s">
        <v>85</v>
      </c>
      <c r="L20" t="str">
        <f>IF(Table1[[#This Row],[RT (dec)]]="X", "",DEC2BIN(Table1[[#This Row],[RT (dec)]],6))</f>
        <v/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</row>
    <row r="21" spans="2:25" x14ac:dyDescent="0.3">
      <c r="B21" s="3" t="s">
        <v>81</v>
      </c>
      <c r="C21" t="s">
        <v>48</v>
      </c>
      <c r="D21" t="s">
        <v>49</v>
      </c>
      <c r="E21">
        <v>149</v>
      </c>
      <c r="F21" t="s">
        <v>92</v>
      </c>
      <c r="G21">
        <v>3</v>
      </c>
      <c r="H21" t="str">
        <f>DEC2BIN(Table1[[#This Row],[opcode (dec)]], 6)</f>
        <v>000011</v>
      </c>
      <c r="J21" t="str">
        <f>IF(Table1[[#This Row],[funct (dec)]]="X", "",DEC2BIN(Table1[[#This Row],[funct (dec)]],6))</f>
        <v>000000</v>
      </c>
      <c r="K21" t="s">
        <v>85</v>
      </c>
      <c r="L21" t="str">
        <f>IF(Table1[[#This Row],[RT (dec)]]="X", "",DEC2BIN(Table1[[#This Row],[RT (dec)]],6))</f>
        <v/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</row>
    <row r="22" spans="2:25" x14ac:dyDescent="0.3">
      <c r="B22" s="3" t="s">
        <v>81</v>
      </c>
      <c r="C22" t="s">
        <v>50</v>
      </c>
      <c r="D22" t="s">
        <v>50</v>
      </c>
      <c r="E22">
        <v>52</v>
      </c>
      <c r="F22" t="s">
        <v>89</v>
      </c>
      <c r="G22">
        <v>0</v>
      </c>
      <c r="H22" t="str">
        <f>DEC2BIN(Table1[[#This Row],[opcode (dec)]], 6)</f>
        <v>000000</v>
      </c>
      <c r="I22">
        <v>36</v>
      </c>
      <c r="J22" t="str">
        <f>IF(Table1[[#This Row],[funct (dec)]]="X", "",DEC2BIN(Table1[[#This Row],[funct (dec)]],6))</f>
        <v>100100</v>
      </c>
      <c r="K22" t="s">
        <v>85</v>
      </c>
      <c r="L22" t="str">
        <f>IF(Table1[[#This Row],[RT (dec)]]="X", "",DEC2BIN(Table1[[#This Row],[RT (dec)]],6))</f>
        <v/>
      </c>
      <c r="M22">
        <v>1</v>
      </c>
      <c r="N22">
        <v>0</v>
      </c>
      <c r="O22">
        <v>5</v>
      </c>
      <c r="P22" t="str">
        <f>DEC2BIN(Table1[[#This Row],[ALUOp (dec)]], 4)</f>
        <v>0101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</row>
    <row r="23" spans="2:25" x14ac:dyDescent="0.3">
      <c r="B23" s="3" t="s">
        <v>81</v>
      </c>
      <c r="C23" t="s">
        <v>51</v>
      </c>
      <c r="D23" t="s">
        <v>52</v>
      </c>
      <c r="E23">
        <v>53</v>
      </c>
      <c r="F23" t="s">
        <v>91</v>
      </c>
      <c r="G23">
        <v>12</v>
      </c>
      <c r="H23" t="str">
        <f>DEC2BIN(Table1[[#This Row],[opcode (dec)]], 6)</f>
        <v>001100</v>
      </c>
      <c r="I23" t="s">
        <v>85</v>
      </c>
      <c r="J23" t="str">
        <f>IF(Table1[[#This Row],[funct (dec)]]="X", "",DEC2BIN(Table1[[#This Row],[funct (dec)]],6))</f>
        <v/>
      </c>
      <c r="K23" t="s">
        <v>85</v>
      </c>
      <c r="L23" t="str">
        <f>IF(Table1[[#This Row],[RT (dec)]]="X", "",DEC2BIN(Table1[[#This Row],[RT (dec)]],6))</f>
        <v/>
      </c>
      <c r="M23">
        <v>1</v>
      </c>
      <c r="N23">
        <v>0</v>
      </c>
      <c r="O23">
        <v>5</v>
      </c>
      <c r="P23" t="str">
        <f>DEC2BIN(Table1[[#This Row],[ALUOp (dec)]], 4)</f>
        <v>0101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</row>
    <row r="24" spans="2:25" x14ac:dyDescent="0.3">
      <c r="B24" s="3" t="s">
        <v>81</v>
      </c>
      <c r="C24" t="s">
        <v>53</v>
      </c>
      <c r="D24" t="s">
        <v>53</v>
      </c>
      <c r="E24">
        <v>228</v>
      </c>
      <c r="F24" t="s">
        <v>89</v>
      </c>
      <c r="G24">
        <v>0</v>
      </c>
      <c r="H24" t="str">
        <f>DEC2BIN(Table1[[#This Row],[opcode (dec)]], 6)</f>
        <v>000000</v>
      </c>
      <c r="I24">
        <v>37</v>
      </c>
      <c r="J24" t="str">
        <f>IF(Table1[[#This Row],[funct (dec)]]="X", "",DEC2BIN(Table1[[#This Row],[funct (dec)]],6))</f>
        <v>100101</v>
      </c>
      <c r="K24" t="s">
        <v>85</v>
      </c>
      <c r="L24" t="str">
        <f>IF(Table1[[#This Row],[RT (dec)]]="X", "",DEC2BIN(Table1[[#This Row],[RT (dec)]],6))</f>
        <v/>
      </c>
      <c r="M24">
        <v>1</v>
      </c>
      <c r="N24">
        <v>0</v>
      </c>
      <c r="O24">
        <v>3</v>
      </c>
      <c r="P24" t="str">
        <f>DEC2BIN(Table1[[#This Row],[ALUOp (dec)]], 4)</f>
        <v>0011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</row>
    <row r="25" spans="2:25" x14ac:dyDescent="0.3">
      <c r="B25" s="3" t="s">
        <v>81</v>
      </c>
      <c r="C25" t="s">
        <v>54</v>
      </c>
      <c r="D25" t="s">
        <v>55</v>
      </c>
      <c r="E25">
        <v>227</v>
      </c>
      <c r="F25" t="s">
        <v>89</v>
      </c>
      <c r="G25">
        <v>0</v>
      </c>
      <c r="H25" t="str">
        <f>DEC2BIN(Table1[[#This Row],[opcode (dec)]], 6)</f>
        <v>000000</v>
      </c>
      <c r="I25">
        <v>39</v>
      </c>
      <c r="J25" t="str">
        <f>IF(Table1[[#This Row],[funct (dec)]]="X", "",DEC2BIN(Table1[[#This Row],[funct (dec)]],6))</f>
        <v>100111</v>
      </c>
      <c r="K25" t="s">
        <v>85</v>
      </c>
      <c r="L25" t="str">
        <f>IF(Table1[[#This Row],[RT (dec)]]="X", "",DEC2BIN(Table1[[#This Row],[RT (dec)]],6))</f>
        <v/>
      </c>
      <c r="M25">
        <v>1</v>
      </c>
      <c r="N25">
        <v>0</v>
      </c>
      <c r="O25">
        <v>4</v>
      </c>
      <c r="P25" t="str">
        <f>DEC2BIN(Table1[[#This Row],[ALUOp (dec)]], 4)</f>
        <v>0100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</row>
    <row r="26" spans="2:25" x14ac:dyDescent="0.3">
      <c r="B26" s="3" t="s">
        <v>81</v>
      </c>
      <c r="C26" t="s">
        <v>57</v>
      </c>
      <c r="D26" t="s">
        <v>56</v>
      </c>
      <c r="E26">
        <v>323</v>
      </c>
      <c r="F26" t="s">
        <v>89</v>
      </c>
      <c r="G26">
        <v>0</v>
      </c>
      <c r="H26" t="str">
        <f>DEC2BIN(Table1[[#This Row],[opcode (dec)]], 6)</f>
        <v>000000</v>
      </c>
      <c r="I26">
        <v>38</v>
      </c>
      <c r="J26" t="str">
        <f>IF(Table1[[#This Row],[funct (dec)]]="X", "",DEC2BIN(Table1[[#This Row],[funct (dec)]],6))</f>
        <v>100110</v>
      </c>
      <c r="K26" t="s">
        <v>85</v>
      </c>
      <c r="L26" t="str">
        <f>IF(Table1[[#This Row],[RT (dec)]]="X", "",DEC2BIN(Table1[[#This Row],[RT (dec)]],6))</f>
        <v/>
      </c>
      <c r="M26">
        <v>1</v>
      </c>
      <c r="N26">
        <v>0</v>
      </c>
      <c r="O26">
        <v>6</v>
      </c>
      <c r="P26" t="str">
        <f>DEC2BIN(Table1[[#This Row],[ALUOp (dec)]], 4)</f>
        <v>0110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</row>
    <row r="27" spans="2:25" x14ac:dyDescent="0.3">
      <c r="B27" s="3" t="s">
        <v>81</v>
      </c>
      <c r="C27" t="s">
        <v>58</v>
      </c>
      <c r="D27" t="s">
        <v>59</v>
      </c>
      <c r="E27">
        <v>229</v>
      </c>
      <c r="F27" t="s">
        <v>91</v>
      </c>
      <c r="G27">
        <v>13</v>
      </c>
      <c r="H27" t="str">
        <f>DEC2BIN(Table1[[#This Row],[opcode (dec)]], 6)</f>
        <v>001101</v>
      </c>
      <c r="I27" t="s">
        <v>85</v>
      </c>
      <c r="J27" t="str">
        <f>IF(Table1[[#This Row],[funct (dec)]]="X", "",DEC2BIN(Table1[[#This Row],[funct (dec)]],6))</f>
        <v/>
      </c>
      <c r="K27" t="s">
        <v>85</v>
      </c>
      <c r="L27" t="str">
        <f>IF(Table1[[#This Row],[RT (dec)]]="X", "",DEC2BIN(Table1[[#This Row],[RT (dec)]],6))</f>
        <v/>
      </c>
      <c r="M27">
        <v>1</v>
      </c>
      <c r="N27">
        <v>0</v>
      </c>
      <c r="O27">
        <v>3</v>
      </c>
      <c r="P27" t="str">
        <f>DEC2BIN(Table1[[#This Row],[ALUOp (dec)]], 4)</f>
        <v>0011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</row>
    <row r="28" spans="2:25" x14ac:dyDescent="0.3">
      <c r="B28" s="3" t="s">
        <v>81</v>
      </c>
      <c r="C28" t="s">
        <v>60</v>
      </c>
      <c r="D28" t="s">
        <v>59</v>
      </c>
      <c r="E28">
        <v>324</v>
      </c>
      <c r="F28" t="s">
        <v>91</v>
      </c>
      <c r="G28">
        <v>14</v>
      </c>
      <c r="H28" t="str">
        <f>DEC2BIN(Table1[[#This Row],[opcode (dec)]], 6)</f>
        <v>001110</v>
      </c>
      <c r="I28" t="s">
        <v>85</v>
      </c>
      <c r="J28" t="str">
        <f>IF(Table1[[#This Row],[funct (dec)]]="X", "",DEC2BIN(Table1[[#This Row],[funct (dec)]],6))</f>
        <v/>
      </c>
      <c r="K28" t="s">
        <v>85</v>
      </c>
      <c r="L28" t="str">
        <f>IF(Table1[[#This Row],[RT (dec)]]="X", "",DEC2BIN(Table1[[#This Row],[RT (dec)]],6))</f>
        <v/>
      </c>
      <c r="M28">
        <v>1</v>
      </c>
      <c r="N28">
        <v>0</v>
      </c>
      <c r="O28">
        <v>6</v>
      </c>
      <c r="P28" t="str">
        <f>DEC2BIN(Table1[[#This Row],[ALUOp (dec)]], 4)</f>
        <v>0110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</row>
    <row r="29" spans="2:25" x14ac:dyDescent="0.3">
      <c r="B29" s="3" t="s">
        <v>81</v>
      </c>
      <c r="C29" t="s">
        <v>61</v>
      </c>
      <c r="D29" t="s">
        <v>62</v>
      </c>
      <c r="E29">
        <v>264</v>
      </c>
      <c r="F29" t="s">
        <v>89</v>
      </c>
      <c r="G29">
        <v>0</v>
      </c>
      <c r="H29" t="str">
        <f>DEC2BIN(Table1[[#This Row],[opcode (dec)]], 6)</f>
        <v>000000</v>
      </c>
      <c r="I29">
        <v>0</v>
      </c>
      <c r="J29" t="str">
        <f>IF(Table1[[#This Row],[funct (dec)]]="X", "",DEC2BIN(Table1[[#This Row],[funct (dec)]],6))</f>
        <v>000000</v>
      </c>
      <c r="K29" t="s">
        <v>85</v>
      </c>
      <c r="L29" t="str">
        <f>IF(Table1[[#This Row],[RT (dec)]]="X", "",DEC2BIN(Table1[[#This Row],[RT (dec)]],6))</f>
        <v/>
      </c>
      <c r="M29">
        <v>1</v>
      </c>
      <c r="N29">
        <v>0</v>
      </c>
      <c r="O29">
        <v>7</v>
      </c>
      <c r="P29" t="str">
        <f>DEC2BIN(Table1[[#This Row],[ALUOp (dec)]], 4)</f>
        <v>0111</v>
      </c>
      <c r="Q29">
        <v>1</v>
      </c>
      <c r="R29">
        <v>2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</row>
    <row r="30" spans="2:25" x14ac:dyDescent="0.3">
      <c r="B30" s="3" t="s">
        <v>81</v>
      </c>
      <c r="C30" t="s">
        <v>63</v>
      </c>
      <c r="D30" t="s">
        <v>64</v>
      </c>
      <c r="E30">
        <v>273</v>
      </c>
      <c r="F30" t="s">
        <v>89</v>
      </c>
      <c r="G30">
        <v>0</v>
      </c>
      <c r="H30" t="str">
        <f>DEC2BIN(Table1[[#This Row],[opcode (dec)]], 6)</f>
        <v>000000</v>
      </c>
      <c r="I30">
        <v>2</v>
      </c>
      <c r="J30" t="str">
        <f>IF(Table1[[#This Row],[funct (dec)]]="X", "",DEC2BIN(Table1[[#This Row],[funct (dec)]],6))</f>
        <v>000010</v>
      </c>
      <c r="K30" t="s">
        <v>85</v>
      </c>
      <c r="L30" t="str">
        <f>IF(Table1[[#This Row],[RT (dec)]]="X", "",DEC2BIN(Table1[[#This Row],[RT (dec)]],6))</f>
        <v/>
      </c>
      <c r="M30">
        <v>1</v>
      </c>
      <c r="N30">
        <v>0</v>
      </c>
      <c r="O30">
        <v>8</v>
      </c>
      <c r="P30" t="str">
        <f>DEC2BIN(Table1[[#This Row],[ALUOp (dec)]], 4)</f>
        <v>1000</v>
      </c>
      <c r="Q30">
        <v>1</v>
      </c>
      <c r="R30">
        <v>2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2:25" x14ac:dyDescent="0.3">
      <c r="B31" s="3" t="s">
        <v>81</v>
      </c>
      <c r="C31" t="s">
        <v>65</v>
      </c>
      <c r="D31" t="s">
        <v>66</v>
      </c>
      <c r="E31">
        <v>266</v>
      </c>
      <c r="F31" t="s">
        <v>89</v>
      </c>
      <c r="G31">
        <v>0</v>
      </c>
      <c r="H31" t="str">
        <f>DEC2BIN(Table1[[#This Row],[opcode (dec)]], 6)</f>
        <v>000000</v>
      </c>
      <c r="I31">
        <v>42</v>
      </c>
      <c r="J31" t="str">
        <f>IF(Table1[[#This Row],[funct (dec)]]="X", "",DEC2BIN(Table1[[#This Row],[funct (dec)]],6))</f>
        <v>101010</v>
      </c>
      <c r="K31" t="s">
        <v>85</v>
      </c>
      <c r="L31" t="str">
        <f>IF(Table1[[#This Row],[RT (dec)]]="X", "",DEC2BIN(Table1[[#This Row],[RT (dec)]],6))</f>
        <v/>
      </c>
      <c r="M31">
        <v>1</v>
      </c>
      <c r="N31">
        <v>0</v>
      </c>
      <c r="O31">
        <v>9</v>
      </c>
      <c r="P31" t="str">
        <f>DEC2BIN(Table1[[#This Row],[ALUOp (dec)]], 4)</f>
        <v>1001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</row>
    <row r="32" spans="2:25" x14ac:dyDescent="0.3">
      <c r="B32" s="3" t="s">
        <v>81</v>
      </c>
      <c r="C32" t="s">
        <v>67</v>
      </c>
      <c r="D32" t="s">
        <v>68</v>
      </c>
      <c r="E32">
        <v>267</v>
      </c>
      <c r="F32" t="s">
        <v>91</v>
      </c>
      <c r="G32">
        <v>10</v>
      </c>
      <c r="H32" t="str">
        <f>DEC2BIN(Table1[[#This Row],[opcode (dec)]], 6)</f>
        <v>001010</v>
      </c>
      <c r="I32" t="s">
        <v>85</v>
      </c>
      <c r="J32" t="str">
        <f>IF(Table1[[#This Row],[funct (dec)]]="X", "",DEC2BIN(Table1[[#This Row],[funct (dec)]],6))</f>
        <v/>
      </c>
      <c r="K32" t="s">
        <v>85</v>
      </c>
      <c r="L32" t="str">
        <f>IF(Table1[[#This Row],[RT (dec)]]="X", "",DEC2BIN(Table1[[#This Row],[RT (dec)]],6))</f>
        <v/>
      </c>
      <c r="M32">
        <v>1</v>
      </c>
      <c r="N32">
        <v>0</v>
      </c>
      <c r="O32">
        <v>9</v>
      </c>
      <c r="P32" t="str">
        <f>DEC2BIN(Table1[[#This Row],[ALUOp (dec)]], 4)</f>
        <v>1001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</row>
  </sheetData>
  <phoneticPr fontId="1" type="noConversion"/>
  <conditionalFormatting sqref="B3:B32">
    <cfRule type="iconSet" priority="1">
      <iconSet iconSet="3Symbol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25F7146D3A143B7DE9F92E876B439" ma:contentTypeVersion="7" ma:contentTypeDescription="Create a new document." ma:contentTypeScope="" ma:versionID="085bc57f4313614a4d2d92dc3b72e4f5">
  <xsd:schema xmlns:xsd="http://www.w3.org/2001/XMLSchema" xmlns:xs="http://www.w3.org/2001/XMLSchema" xmlns:p="http://schemas.microsoft.com/office/2006/metadata/properties" xmlns:ns3="4c0c0d17-4b53-4fe1-87da-aafe286d77c6" xmlns:ns4="caab5b98-1180-4965-b0d9-8844ff4f82e4" targetNamespace="http://schemas.microsoft.com/office/2006/metadata/properties" ma:root="true" ma:fieldsID="8cd83d0e844406b062d9aebd525b6cc2" ns3:_="" ns4:_="">
    <xsd:import namespace="4c0c0d17-4b53-4fe1-87da-aafe286d77c6"/>
    <xsd:import namespace="caab5b98-1180-4965-b0d9-8844ff4f82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0c0d17-4b53-4fe1-87da-aafe286d77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b5b98-1180-4965-b0d9-8844ff4f82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939AFA-A9E1-459B-8045-0E2B11F17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0c0d17-4b53-4fe1-87da-aafe286d77c6"/>
    <ds:schemaRef ds:uri="caab5b98-1180-4965-b0d9-8844ff4f8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9702FB-4E91-4E19-AC21-30748401A41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caab5b98-1180-4965-b0d9-8844ff4f82e4"/>
    <ds:schemaRef ds:uri="http://schemas.microsoft.com/office/infopath/2007/PartnerControls"/>
    <ds:schemaRef ds:uri="http://schemas.openxmlformats.org/package/2006/metadata/core-properties"/>
    <ds:schemaRef ds:uri="4c0c0d17-4b53-4fe1-87da-aafe286d77c6"/>
  </ds:schemaRefs>
</ds:datastoreItem>
</file>

<file path=customXml/itemProps3.xml><?xml version="1.0" encoding="utf-8"?>
<ds:datastoreItem xmlns:ds="http://schemas.openxmlformats.org/officeDocument/2006/customXml" ds:itemID="{05A91425-C826-4B65-99BC-723155F80A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ALU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Romero-Lozano, Alex - (aromerolozano)</dc:creator>
  <cp:lastModifiedBy>Romero-Lozano, Alex - (aromerolozano)</cp:lastModifiedBy>
  <dcterms:created xsi:type="dcterms:W3CDTF">2023-10-18T21:42:52Z</dcterms:created>
  <dcterms:modified xsi:type="dcterms:W3CDTF">2023-11-19T22:14:06Z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0x01010015025F7146D3A143B7DE9F92E876B439</vt:lpwstr>
  </property>
</Properties>
</file>