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17" i="1" l="1" a="1"/>
  <c r="O17" i="1" s="1"/>
  <c r="D12" i="1"/>
  <c r="J8" i="1" s="1" a="1"/>
  <c r="J8" i="1" s="1"/>
  <c r="G12" i="1"/>
  <c r="L5" i="1" s="1"/>
  <c r="F12" i="1"/>
  <c r="K5" i="1" s="1"/>
  <c r="L8" i="1" l="1" a="1"/>
  <c r="L8" i="1" s="1"/>
  <c r="N18" i="1"/>
  <c r="M18" i="1"/>
  <c r="O18" i="1"/>
  <c r="O5" i="1" a="1"/>
  <c r="O5" i="1" s="1"/>
  <c r="O19" i="1"/>
  <c r="M17" i="1"/>
  <c r="M8" i="1" a="1"/>
  <c r="M8" i="1" s="1"/>
  <c r="N19" i="1"/>
  <c r="N17" i="1"/>
  <c r="M19" i="1"/>
  <c r="E12" i="1"/>
  <c r="N5" i="1" l="1" a="1"/>
  <c r="N5" i="1" s="1"/>
  <c r="K8" i="1" a="1"/>
  <c r="K8" i="1" s="1"/>
  <c r="M5" i="1" a="1"/>
  <c r="M5" i="1" s="1"/>
  <c r="J5" i="1"/>
  <c r="J24" i="1" l="1" a="1"/>
  <c r="J24" i="1" s="1"/>
  <c r="I24" i="1" a="1"/>
  <c r="I24" i="1" s="1"/>
  <c r="I28" i="1" s="1" a="1"/>
  <c r="I28" i="1" s="1"/>
  <c r="J28" i="1" s="1"/>
  <c r="K24" i="1" a="1"/>
  <c r="K24" i="1" s="1"/>
  <c r="L24" i="1" l="1" a="1"/>
  <c r="L24" i="1" s="1"/>
</calcChain>
</file>

<file path=xl/sharedStrings.xml><?xml version="1.0" encoding="utf-8"?>
<sst xmlns="http://schemas.openxmlformats.org/spreadsheetml/2006/main" count="40" uniqueCount="29">
  <si>
    <t>平均值</t>
    <phoneticPr fontId="1" type="noConversion"/>
  </si>
  <si>
    <t>y</t>
    <phoneticPr fontId="1" type="noConversion"/>
  </si>
  <si>
    <t>x1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</si>
  <si>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</si>
  <si>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</si>
  <si>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</si>
  <si>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x2</t>
    <phoneticPr fontId="1" type="noConversion"/>
  </si>
  <si>
    <t>x3</t>
    <phoneticPr fontId="1" type="noConversion"/>
  </si>
  <si>
    <t>b</t>
    <phoneticPr fontId="1" type="noConversion"/>
  </si>
  <si>
    <t>观测值</t>
    <phoneticPr fontId="1" type="noConversion"/>
  </si>
  <si>
    <t>极大似然估计</t>
    <phoneticPr fontId="1" type="noConversion"/>
  </si>
  <si>
    <t>L11</t>
  </si>
  <si>
    <t>L22</t>
  </si>
  <si>
    <t>L33</t>
  </si>
  <si>
    <t>L12</t>
  </si>
  <si>
    <t>L13</t>
  </si>
  <si>
    <t>L23</t>
  </si>
  <si>
    <t>L矩阵</t>
  </si>
  <si>
    <t>L的逆矩阵</t>
  </si>
  <si>
    <t>L21</t>
  </si>
  <si>
    <t>L31</t>
  </si>
  <si>
    <t>L1y</t>
  </si>
  <si>
    <t>L2y</t>
  </si>
  <si>
    <t>L3y</t>
  </si>
  <si>
    <t>Lyy</t>
  </si>
  <si>
    <t>多元线性拟合excel计算验证</t>
    <phoneticPr fontId="1" type="noConversion"/>
  </si>
  <si>
    <t>参数x1</t>
    <phoneticPr fontId="1" type="noConversion"/>
  </si>
  <si>
    <t>参数x1</t>
    <phoneticPr fontId="1" type="noConversion"/>
  </si>
  <si>
    <t>参数y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</si>
</sst>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tabSelected="1" workbookViewId="0">
      <selection activeCell="D5" sqref="D5"/>
    </sheetView>
  </sheetViews>
  <sheetFormatPr defaultRowHeight="13.5" x14ac:dyDescent="0.15"/>
  <cols>
    <col min="4" max="7" width="10.75" style="1" customWidth="1"/>
    <col min="9" max="9" width="12.75" bestFit="1" customWidth="1"/>
    <col min="12" max="13" width="12.75" bestFit="1" customWidth="1"/>
    <col min="15" max="16" width="13.875" bestFit="1" customWidth="1"/>
  </cols>
  <sheetData>
    <row r="1" spans="2:16" x14ac:dyDescent="0.15">
      <c r="D1" s="2"/>
      <c r="E1" s="2"/>
      <c r="F1" s="2"/>
      <c r="G1" s="2"/>
    </row>
    <row r="2" spans="2:16" ht="25.5" x14ac:dyDescent="0.15">
      <c r="B2" s="13"/>
      <c r="C2" s="27" t="s">
        <v>25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4"/>
    </row>
    <row r="3" spans="2:16" x14ac:dyDescent="0.15">
      <c r="B3" s="14"/>
      <c r="C3" s="6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7"/>
    </row>
    <row r="4" spans="2:16" x14ac:dyDescent="0.15">
      <c r="B4" s="14"/>
      <c r="C4" s="13"/>
      <c r="D4" s="19" t="s">
        <v>1</v>
      </c>
      <c r="E4" s="19" t="s">
        <v>2</v>
      </c>
      <c r="F4" s="19" t="s">
        <v>6</v>
      </c>
      <c r="G4" s="16" t="s">
        <v>7</v>
      </c>
      <c r="H4" s="6"/>
      <c r="I4" s="6"/>
      <c r="J4" s="12" t="s">
        <v>11</v>
      </c>
      <c r="K4" s="19" t="s">
        <v>12</v>
      </c>
      <c r="L4" s="19" t="s">
        <v>13</v>
      </c>
      <c r="M4" s="19" t="s">
        <v>14</v>
      </c>
      <c r="N4" s="19" t="s">
        <v>15</v>
      </c>
      <c r="O4" s="16" t="s">
        <v>16</v>
      </c>
      <c r="P4" s="7"/>
    </row>
    <row r="5" spans="2:16" x14ac:dyDescent="0.15">
      <c r="B5" s="14"/>
      <c r="C5" s="14"/>
      <c r="D5" s="8" t="s">
        <v>28</v>
      </c>
      <c r="E5" s="8" t="s">
        <v>26</v>
      </c>
      <c r="F5" s="8" t="s">
        <v>26</v>
      </c>
      <c r="G5" s="17" t="s">
        <v>27</v>
      </c>
      <c r="H5" s="6"/>
      <c r="I5" s="8"/>
      <c r="J5" s="9">
        <f>SUMSQ(E6:E10)-COUNT(E6:E10)*POWER(E12,2)</f>
        <v>14808.972999999998</v>
      </c>
      <c r="K5" s="20">
        <f>SUMSQ(F6:F10)-COUNT(F6:F10)*POWER(F12,2)</f>
        <v>9254.4119999998948</v>
      </c>
      <c r="L5" s="20">
        <f>SUMSQ(G6:G10)-COUNT(G6:G10)*POWER(G12,2)</f>
        <v>0.18091999999999331</v>
      </c>
      <c r="M5" s="20">
        <f t="array" ref="M5">SUM(E6:E10*F6:F10)-COUNT(E6:E10)*E12*F12</f>
        <v>11062.057999999903</v>
      </c>
      <c r="N5" s="20">
        <f t="array" ref="N5">SUM(E6:E10*G6:G10)-COUNT(E6:E10)*E12*G12</f>
        <v>43.661800000000312</v>
      </c>
      <c r="O5" s="18">
        <f t="array" ref="O5">SUM(F6:F10*G6:G10)-COUNT(F6:F10)*F12*G12</f>
        <v>30.428199999999379</v>
      </c>
      <c r="P5" s="7"/>
    </row>
    <row r="6" spans="2:16" x14ac:dyDescent="0.15">
      <c r="B6" s="14"/>
      <c r="C6" s="14"/>
      <c r="D6" s="8">
        <v>1.25</v>
      </c>
      <c r="E6" s="8">
        <v>230.88</v>
      </c>
      <c r="F6" s="8">
        <v>320.2</v>
      </c>
      <c r="G6" s="17">
        <v>2.5099999999999998</v>
      </c>
      <c r="H6" s="6"/>
      <c r="I6" s="6"/>
      <c r="J6" s="6"/>
      <c r="K6" s="6"/>
      <c r="L6" s="6"/>
      <c r="M6" s="6"/>
      <c r="N6" s="6"/>
      <c r="O6" s="6"/>
      <c r="P6" s="7"/>
    </row>
    <row r="7" spans="2:16" x14ac:dyDescent="0.15">
      <c r="B7" s="14"/>
      <c r="C7" s="14"/>
      <c r="D7" s="8">
        <v>1.17</v>
      </c>
      <c r="E7" s="8">
        <v>168.22</v>
      </c>
      <c r="F7" s="8">
        <v>252.8</v>
      </c>
      <c r="G7" s="17">
        <v>2.31</v>
      </c>
      <c r="H7" s="6"/>
      <c r="I7" s="6"/>
      <c r="J7" s="12" t="s">
        <v>24</v>
      </c>
      <c r="K7" s="19" t="s">
        <v>21</v>
      </c>
      <c r="L7" s="19" t="s">
        <v>22</v>
      </c>
      <c r="M7" s="16" t="s">
        <v>23</v>
      </c>
      <c r="N7" s="6"/>
      <c r="O7" s="6"/>
      <c r="P7" s="7"/>
    </row>
    <row r="8" spans="2:16" x14ac:dyDescent="0.15">
      <c r="B8" s="14"/>
      <c r="C8" s="14"/>
      <c r="D8" s="8">
        <v>1.26</v>
      </c>
      <c r="E8" s="8">
        <v>246.31</v>
      </c>
      <c r="F8" s="8">
        <v>343.7</v>
      </c>
      <c r="G8" s="17">
        <v>2.62</v>
      </c>
      <c r="H8" s="6"/>
      <c r="I8" s="6"/>
      <c r="J8" s="9">
        <f t="array" ref="J8">SUMSQ(D6:D10)-COUNT(D6:D10)*POWER(D12,2)</f>
        <v>1.4320000000000555E-2</v>
      </c>
      <c r="K8" s="20">
        <f t="array" ref="K8">SUM(D6:D10*E6:E10)-COUNT(D6:D10)*D12*E12</f>
        <v>14.435400000000072</v>
      </c>
      <c r="L8" s="20">
        <f t="array" ref="L8">SUM(D6:D10*F6:F10)-COUNT(D6:D10)*D12*F12</f>
        <v>11.075800000000072</v>
      </c>
      <c r="M8" s="18">
        <f t="array" ref="M8">SUM(D6:D10*G6:G10)-COUNT(D6:D10)*D12*G12</f>
        <v>4.377999999999993E-2</v>
      </c>
      <c r="N8" s="6"/>
      <c r="O8" s="6"/>
      <c r="P8" s="7"/>
    </row>
    <row r="9" spans="2:16" x14ac:dyDescent="0.15">
      <c r="B9" s="14"/>
      <c r="C9" s="14"/>
      <c r="D9" s="8">
        <v>1.33</v>
      </c>
      <c r="E9" s="8">
        <v>330.05</v>
      </c>
      <c r="F9" s="8">
        <v>385</v>
      </c>
      <c r="G9" s="17">
        <v>2.7</v>
      </c>
      <c r="H9" s="6"/>
      <c r="I9" s="6"/>
      <c r="J9" s="6"/>
      <c r="K9" s="6"/>
      <c r="L9" s="6"/>
      <c r="M9" s="6"/>
      <c r="N9" s="6"/>
      <c r="O9" s="6"/>
      <c r="P9" s="7"/>
    </row>
    <row r="10" spans="2:16" x14ac:dyDescent="0.15">
      <c r="B10" s="14"/>
      <c r="C10" s="14"/>
      <c r="D10" s="8">
        <v>1.21</v>
      </c>
      <c r="E10" s="8">
        <v>200.79</v>
      </c>
      <c r="F10" s="8">
        <v>316.10000000000002</v>
      </c>
      <c r="G10" s="17">
        <v>2.19</v>
      </c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15">
      <c r="B11" s="14"/>
      <c r="C11" s="14"/>
      <c r="D11" s="8"/>
      <c r="E11" s="8"/>
      <c r="F11" s="8"/>
      <c r="G11" s="17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15">
      <c r="B12" s="14"/>
      <c r="C12" s="15" t="s">
        <v>0</v>
      </c>
      <c r="D12" s="20">
        <f>AVERAGE(D6:D10)</f>
        <v>1.244</v>
      </c>
      <c r="E12" s="20">
        <f t="shared" ref="E12" si="0">AVERAGE(E6:E10)</f>
        <v>235.25</v>
      </c>
      <c r="F12" s="20">
        <f>AVERAGE(F6:F10)</f>
        <v>323.56000000000006</v>
      </c>
      <c r="G12" s="18">
        <f>AVERAGE(G6:G10)</f>
        <v>2.4660000000000002</v>
      </c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15">
      <c r="B13" s="14"/>
      <c r="C13" s="6"/>
      <c r="D13" s="8"/>
      <c r="E13" s="8"/>
      <c r="F13" s="8"/>
      <c r="G13" s="8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15">
      <c r="B14" s="14"/>
      <c r="C14" s="6"/>
      <c r="D14" s="8"/>
      <c r="E14" s="8"/>
      <c r="F14" s="8"/>
      <c r="G14" s="8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15">
      <c r="B15" s="14"/>
      <c r="C15" s="6"/>
      <c r="D15" s="8"/>
      <c r="E15" s="8"/>
      <c r="F15" s="8"/>
      <c r="G15" s="21" t="s">
        <v>17</v>
      </c>
      <c r="H15" s="22"/>
      <c r="I15" s="22"/>
      <c r="J15" s="23"/>
      <c r="K15" s="8"/>
      <c r="L15" s="24" t="s">
        <v>18</v>
      </c>
      <c r="M15" s="25"/>
      <c r="N15" s="25"/>
      <c r="O15" s="26"/>
      <c r="P15" s="7"/>
    </row>
    <row r="16" spans="2:16" x14ac:dyDescent="0.15">
      <c r="B16" s="14"/>
      <c r="C16" s="6"/>
      <c r="D16" s="8"/>
      <c r="E16" s="8"/>
      <c r="F16" s="8"/>
      <c r="G16" s="5"/>
      <c r="H16" s="6" t="s">
        <v>11</v>
      </c>
      <c r="I16" s="6" t="s">
        <v>14</v>
      </c>
      <c r="J16" s="7" t="s">
        <v>15</v>
      </c>
      <c r="K16" s="6"/>
      <c r="L16" s="14"/>
      <c r="M16" s="6" t="s">
        <v>11</v>
      </c>
      <c r="N16" s="6" t="s">
        <v>14</v>
      </c>
      <c r="O16" s="7" t="s">
        <v>15</v>
      </c>
      <c r="P16" s="7"/>
    </row>
    <row r="17" spans="2:16" x14ac:dyDescent="0.15">
      <c r="B17" s="14"/>
      <c r="C17" s="6"/>
      <c r="D17" s="8"/>
      <c r="E17" s="8"/>
      <c r="F17" s="8"/>
      <c r="G17" s="5" t="s">
        <v>11</v>
      </c>
      <c r="H17" s="6">
        <v>14808.972999999998</v>
      </c>
      <c r="I17" s="8">
        <v>11062.057999999903</v>
      </c>
      <c r="J17" s="7">
        <v>43.661800000000312</v>
      </c>
      <c r="K17" s="6"/>
      <c r="L17" s="5" t="s">
        <v>11</v>
      </c>
      <c r="M17" s="6">
        <f t="array" ref="M17:O19">MINVERSE(H17:J19)</f>
        <v>1.076387030263703E-3</v>
      </c>
      <c r="N17" s="6">
        <v>-9.676092439101008E-4</v>
      </c>
      <c r="O17" s="7">
        <v>-9.7028452589122294E-2</v>
      </c>
      <c r="P17" s="7"/>
    </row>
    <row r="18" spans="2:16" x14ac:dyDescent="0.15">
      <c r="B18" s="14"/>
      <c r="C18" s="6"/>
      <c r="D18" s="8"/>
      <c r="E18" s="8"/>
      <c r="F18" s="8"/>
      <c r="G18" s="5" t="s">
        <v>19</v>
      </c>
      <c r="H18" s="6">
        <v>11062.057999999903</v>
      </c>
      <c r="I18" s="6">
        <v>9254.4119999998948</v>
      </c>
      <c r="J18" s="7">
        <v>30.428199999999379</v>
      </c>
      <c r="K18" s="6"/>
      <c r="L18" s="5" t="s">
        <v>19</v>
      </c>
      <c r="M18" s="6">
        <v>-9.6760924391010123E-4</v>
      </c>
      <c r="N18" s="6">
        <v>1.1115561187635327E-3</v>
      </c>
      <c r="O18" s="7">
        <v>4.6567042852060807E-2</v>
      </c>
      <c r="P18" s="7"/>
    </row>
    <row r="19" spans="2:16" x14ac:dyDescent="0.15">
      <c r="B19" s="14"/>
      <c r="C19" s="6"/>
      <c r="D19" s="8"/>
      <c r="E19" s="8"/>
      <c r="F19" s="8"/>
      <c r="G19" s="9" t="s">
        <v>20</v>
      </c>
      <c r="H19" s="10">
        <v>43.661800000000312</v>
      </c>
      <c r="I19" s="10">
        <v>30.428199999999379</v>
      </c>
      <c r="J19" s="18">
        <v>0.18091999999999331</v>
      </c>
      <c r="K19" s="6"/>
      <c r="L19" s="9" t="s">
        <v>20</v>
      </c>
      <c r="M19" s="10">
        <v>-9.7028452589122169E-2</v>
      </c>
      <c r="N19" s="10">
        <v>4.6567042852060654E-2</v>
      </c>
      <c r="O19" s="11">
        <v>21.111461408052524</v>
      </c>
      <c r="P19" s="7"/>
    </row>
    <row r="20" spans="2:16" x14ac:dyDescent="0.15">
      <c r="B20" s="14"/>
      <c r="C20" s="6"/>
      <c r="D20" s="8"/>
      <c r="E20" s="8"/>
      <c r="F20" s="8"/>
      <c r="G20" s="8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15">
      <c r="B21" s="14"/>
      <c r="C21" s="6"/>
      <c r="D21" s="8"/>
      <c r="E21" s="8"/>
      <c r="F21" s="8"/>
      <c r="G21" s="8"/>
      <c r="H21" s="6"/>
      <c r="I21" s="6"/>
      <c r="J21" s="6"/>
      <c r="K21" s="6"/>
      <c r="L21" s="8"/>
      <c r="M21" s="8"/>
      <c r="N21" s="8"/>
      <c r="O21" s="6"/>
      <c r="P21" s="7"/>
    </row>
    <row r="22" spans="2:16" x14ac:dyDescent="0.15">
      <c r="B22" s="14"/>
      <c r="C22" s="6"/>
      <c r="D22" s="8"/>
      <c r="E22" s="8"/>
      <c r="F22" s="8"/>
      <c r="G22" s="8"/>
      <c r="H22" s="8"/>
      <c r="I22" s="8"/>
      <c r="J22" s="6"/>
      <c r="K22" s="6"/>
      <c r="L22" s="6"/>
      <c r="M22" s="6"/>
      <c r="N22" s="6"/>
      <c r="O22" s="6"/>
      <c r="P22" s="7"/>
    </row>
    <row r="23" spans="2:16" x14ac:dyDescent="0.15">
      <c r="B23" s="14"/>
      <c r="C23" s="6"/>
      <c r="D23" s="8"/>
      <c r="E23" s="8"/>
      <c r="F23" s="8"/>
      <c r="G23" s="8"/>
      <c r="H23" s="8"/>
      <c r="I23" s="13" t="s">
        <v>3</v>
      </c>
      <c r="J23" s="3" t="s">
        <v>4</v>
      </c>
      <c r="K23" s="3" t="s">
        <v>5</v>
      </c>
      <c r="L23" s="4" t="s">
        <v>8</v>
      </c>
      <c r="M23" s="6"/>
      <c r="N23" s="6"/>
      <c r="O23" s="6"/>
      <c r="P23" s="7"/>
    </row>
    <row r="24" spans="2:16" x14ac:dyDescent="0.15">
      <c r="B24" s="14"/>
      <c r="C24" s="6"/>
      <c r="D24" s="8"/>
      <c r="E24" s="8"/>
      <c r="F24" s="8"/>
      <c r="G24" s="8"/>
      <c r="H24" s="8"/>
      <c r="I24" s="9">
        <f t="array" ref="I24">SUM(K8:M8*M17:O17)</f>
        <v>5.7312521861740615E-4</v>
      </c>
      <c r="J24" s="10">
        <f t="array" ref="J24">SUM(K8:M8*M18:O18)</f>
        <v>3.8225191672448897E-4</v>
      </c>
      <c r="K24" s="10">
        <f t="array" ref="K24">SUM(K8:M8*M19:O19)</f>
        <v>3.9382509160373558E-2</v>
      </c>
      <c r="L24" s="11">
        <f t="array" ref="L24">D12-SUM(E12:G12*I24:K24)</f>
        <v>0.88837359455539833</v>
      </c>
      <c r="M24" s="6"/>
      <c r="N24" s="6"/>
      <c r="O24" s="6"/>
      <c r="P24" s="7"/>
    </row>
    <row r="25" spans="2:16" x14ac:dyDescent="0.15">
      <c r="B25" s="14"/>
      <c r="C25" s="6"/>
      <c r="D25" s="8"/>
      <c r="E25" s="8"/>
      <c r="F25" s="8"/>
      <c r="G25" s="8"/>
      <c r="H25" s="6"/>
      <c r="I25" s="6"/>
      <c r="J25" s="6"/>
      <c r="K25" s="6"/>
      <c r="L25" s="6"/>
      <c r="M25" s="6"/>
      <c r="N25" s="6"/>
      <c r="O25" s="6"/>
      <c r="P25" s="7"/>
    </row>
    <row r="26" spans="2:16" x14ac:dyDescent="0.15">
      <c r="B26" s="14"/>
      <c r="C26" s="6"/>
      <c r="D26" s="8"/>
      <c r="E26" s="8"/>
      <c r="F26" s="8"/>
      <c r="G26" s="8"/>
      <c r="H26" s="6"/>
      <c r="I26" s="6"/>
      <c r="J26" s="6"/>
      <c r="K26" s="6"/>
      <c r="L26" s="8"/>
      <c r="M26" s="6"/>
      <c r="N26" s="6"/>
      <c r="O26" s="6"/>
      <c r="P26" s="7"/>
    </row>
    <row r="27" spans="2:16" x14ac:dyDescent="0.15">
      <c r="B27" s="14"/>
      <c r="C27" s="6"/>
      <c r="D27" s="8"/>
      <c r="E27" s="8"/>
      <c r="F27" s="8"/>
      <c r="G27" s="8"/>
      <c r="H27" s="6"/>
      <c r="I27" s="13" t="s">
        <v>9</v>
      </c>
      <c r="J27" s="4" t="s">
        <v>10</v>
      </c>
      <c r="K27" s="6"/>
      <c r="L27" s="6"/>
      <c r="M27" s="6"/>
      <c r="N27" s="6"/>
      <c r="O27" s="6"/>
      <c r="P27" s="7"/>
    </row>
    <row r="28" spans="2:16" x14ac:dyDescent="0.15">
      <c r="B28" s="14"/>
      <c r="C28" s="6"/>
      <c r="D28" s="8"/>
      <c r="E28" s="8"/>
      <c r="F28" s="8"/>
      <c r="G28" s="8"/>
      <c r="H28" s="6"/>
      <c r="I28" s="15">
        <f t="array" ref="I28">J8-SUM(K8:M8*I24:K24)</f>
        <v>8.8796188872534293E-5</v>
      </c>
      <c r="J28" s="11">
        <f>I28/5</f>
        <v>1.7759237774506858E-5</v>
      </c>
      <c r="K28" s="6"/>
      <c r="L28" s="6"/>
      <c r="M28" s="6"/>
      <c r="N28" s="6"/>
      <c r="O28" s="6"/>
      <c r="P28" s="7"/>
    </row>
    <row r="29" spans="2:16" x14ac:dyDescent="0.15">
      <c r="B29" s="15"/>
      <c r="C29" s="10"/>
      <c r="D29" s="20"/>
      <c r="E29" s="20"/>
      <c r="F29" s="20"/>
      <c r="G29" s="20"/>
      <c r="H29" s="10"/>
      <c r="I29" s="10"/>
      <c r="J29" s="10"/>
      <c r="K29" s="10"/>
      <c r="L29" s="10"/>
      <c r="M29" s="10"/>
      <c r="N29" s="10"/>
      <c r="O29" s="10"/>
      <c r="P29" s="11"/>
    </row>
  </sheetData>
  <mergeCells count="3">
    <mergeCell ref="G15:J15"/>
    <mergeCell ref="L15:O15"/>
    <mergeCell ref="C2:O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2018-10-30T08:50:28Z</dcterms:modified>
</cp:coreProperties>
</file>