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rachi_ABEL_02172022\Supplementary_Material\"/>
    </mc:Choice>
  </mc:AlternateContent>
  <xr:revisionPtr revIDLastSave="0" documentId="13_ncr:1_{0662436B-97F9-4678-8458-B23ED90F3ED8}" xr6:coauthVersionLast="36" xr6:coauthVersionMax="47" xr10:uidLastSave="{00000000-0000-0000-0000-000000000000}"/>
  <bookViews>
    <workbookView xWindow="-90" yWindow="-90" windowWidth="19380" windowHeight="10260" tabRatio="818" xr2:uid="{3BA10053-2F6D-46E0-9AC3-8C83892CA8FF}"/>
  </bookViews>
  <sheets>
    <sheet name="Archives" sheetId="2" r:id="rId1"/>
    <sheet name="Species" sheetId="1" r:id="rId2"/>
    <sheet name="Strain" sheetId="6" r:id="rId3"/>
    <sheet name="Gender" sheetId="7" r:id="rId4"/>
    <sheet name="Developmental stage" sheetId="5" r:id="rId5"/>
    <sheet name="Brain region" sheetId="3" r:id="rId6"/>
    <sheet name="Cell type" sheetId="4" r:id="rId7"/>
    <sheet name="Stain" sheetId="10" r:id="rId8"/>
    <sheet name="Experimental Condition" sheetId="12" r:id="rId9"/>
    <sheet name="Protocol" sheetId="9" r:id="rId10"/>
    <sheet name="Format" sheetId="8" r:id="rId11"/>
    <sheet name="Magnification" sheetId="11" r:id="rId12"/>
    <sheet name="Objective" sheetId="13" r:id="rId13"/>
    <sheet name="Slice" sheetId="14" r:id="rId14"/>
    <sheet name="Physical integrity" sheetId="15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2" l="1"/>
  <c r="O36" i="2"/>
  <c r="F31" i="2"/>
  <c r="G31" i="2"/>
  <c r="N12" i="1"/>
  <c r="O12" i="1"/>
  <c r="F11" i="1"/>
  <c r="G11" i="1"/>
  <c r="N24" i="6"/>
  <c r="O24" i="6"/>
  <c r="F22" i="6"/>
  <c r="G22" i="6"/>
  <c r="N9" i="7"/>
  <c r="O9" i="7"/>
  <c r="F9" i="7"/>
  <c r="G9" i="7"/>
  <c r="N12" i="5"/>
  <c r="O12" i="5"/>
  <c r="F13" i="5"/>
  <c r="G13" i="5"/>
  <c r="N17" i="3"/>
  <c r="O17" i="3"/>
  <c r="F23" i="3"/>
  <c r="G23" i="3"/>
  <c r="N29" i="4"/>
  <c r="O29" i="4"/>
  <c r="F8" i="4"/>
  <c r="G8" i="4"/>
  <c r="N21" i="10"/>
  <c r="O21" i="10"/>
  <c r="F14" i="10"/>
  <c r="G14" i="10"/>
  <c r="O7" i="12"/>
  <c r="N7" i="12"/>
  <c r="F7" i="12"/>
  <c r="G7" i="12"/>
  <c r="N8" i="9"/>
  <c r="O8" i="9"/>
  <c r="F10" i="9"/>
  <c r="G10" i="9"/>
  <c r="F18" i="8"/>
  <c r="G18" i="8"/>
  <c r="N22" i="8"/>
  <c r="O22" i="8"/>
  <c r="N19" i="11"/>
  <c r="O19" i="11"/>
  <c r="F13" i="11"/>
  <c r="G13" i="11"/>
  <c r="N11" i="13"/>
  <c r="O11" i="13"/>
  <c r="F11" i="13"/>
  <c r="G11" i="13"/>
  <c r="F13" i="14"/>
  <c r="G13" i="14"/>
  <c r="N17" i="14"/>
  <c r="O17" i="14"/>
  <c r="K11" i="15"/>
  <c r="F7" i="15"/>
  <c r="G7" i="15"/>
  <c r="K6" i="15"/>
  <c r="K7" i="15"/>
  <c r="K8" i="15"/>
  <c r="K9" i="15"/>
  <c r="K10" i="15"/>
  <c r="K5" i="15"/>
  <c r="N11" i="15"/>
  <c r="O11" i="15"/>
  <c r="C7" i="15"/>
  <c r="K17" i="14"/>
  <c r="C13" i="14"/>
  <c r="K11" i="13"/>
  <c r="C11" i="13"/>
  <c r="K19" i="11"/>
  <c r="C13" i="11"/>
  <c r="K22" i="8"/>
  <c r="C18" i="8"/>
  <c r="K8" i="9"/>
  <c r="C10" i="9"/>
  <c r="K7" i="12"/>
  <c r="C7" i="12"/>
  <c r="K21" i="10"/>
  <c r="C14" i="10"/>
  <c r="K29" i="4"/>
  <c r="C8" i="4"/>
  <c r="K17" i="3"/>
  <c r="C23" i="3"/>
  <c r="K12" i="5"/>
  <c r="C13" i="5"/>
  <c r="K9" i="7"/>
  <c r="C9" i="7"/>
  <c r="K24" i="6"/>
  <c r="C22" i="6"/>
  <c r="K12" i="1"/>
  <c r="C11" i="1"/>
  <c r="K36" i="2"/>
  <c r="C31" i="2"/>
  <c r="K6" i="12"/>
  <c r="M6" i="12"/>
  <c r="K5" i="12"/>
  <c r="P5" i="12" s="1"/>
  <c r="M5" i="12"/>
  <c r="C6" i="12"/>
  <c r="C5" i="12"/>
  <c r="E6" i="12"/>
  <c r="E5" i="12"/>
  <c r="H5" i="12" s="1"/>
  <c r="K28" i="4"/>
  <c r="P28" i="4" s="1"/>
  <c r="M28" i="4"/>
  <c r="C7" i="4"/>
  <c r="E7" i="4"/>
  <c r="C5" i="4"/>
  <c r="H5" i="4" s="1"/>
  <c r="E5" i="4"/>
  <c r="K23" i="6"/>
  <c r="P23" i="6" s="1"/>
  <c r="M23" i="6"/>
  <c r="C21" i="6"/>
  <c r="H21" i="6" s="1"/>
  <c r="E21" i="6"/>
  <c r="K11" i="1"/>
  <c r="P11" i="1" s="1"/>
  <c r="M11" i="1"/>
  <c r="K7" i="1"/>
  <c r="C7" i="1"/>
  <c r="P35" i="2"/>
  <c r="M35" i="2"/>
  <c r="K35" i="2"/>
  <c r="E30" i="2"/>
  <c r="C30" i="2"/>
  <c r="H30" i="2" s="1"/>
  <c r="P6" i="12" l="1"/>
  <c r="H6" i="12"/>
  <c r="H7" i="4"/>
</calcChain>
</file>

<file path=xl/sharedStrings.xml><?xml version="1.0" encoding="utf-8"?>
<sst xmlns="http://schemas.openxmlformats.org/spreadsheetml/2006/main" count="628" uniqueCount="255">
  <si>
    <t>rat</t>
  </si>
  <si>
    <t>mouse</t>
  </si>
  <si>
    <t>rabbit</t>
  </si>
  <si>
    <t>drosophila melanogaster</t>
  </si>
  <si>
    <t>Fraction</t>
  </si>
  <si>
    <t>Archives</t>
  </si>
  <si>
    <t>La Barbera</t>
  </si>
  <si>
    <t>Diniz</t>
  </si>
  <si>
    <t>Papageorgiou_Kann</t>
  </si>
  <si>
    <t>Fernandez-Ruiz</t>
  </si>
  <si>
    <t>Denk</t>
  </si>
  <si>
    <t>Roysam</t>
  </si>
  <si>
    <t>Sato-Bigbee</t>
  </si>
  <si>
    <t>Franklin</t>
  </si>
  <si>
    <t>Kannan</t>
  </si>
  <si>
    <t>Wadiche</t>
  </si>
  <si>
    <t>Franca</t>
  </si>
  <si>
    <t>Yamada</t>
  </si>
  <si>
    <t>Kuddannaya</t>
  </si>
  <si>
    <t>Jongbloets</t>
  </si>
  <si>
    <t>Brain region</t>
  </si>
  <si>
    <t>hippocampus</t>
  </si>
  <si>
    <t>pons</t>
  </si>
  <si>
    <t>spinal cord</t>
  </si>
  <si>
    <t>retina</t>
  </si>
  <si>
    <t>neocortex</t>
  </si>
  <si>
    <t>cortex</t>
  </si>
  <si>
    <t>basal ganglia</t>
  </si>
  <si>
    <t>peripheral nervous system</t>
  </si>
  <si>
    <t>corpus callosum</t>
  </si>
  <si>
    <t>cerebellum</t>
  </si>
  <si>
    <t>Cell</t>
  </si>
  <si>
    <t>astrocyte</t>
  </si>
  <si>
    <t>Not reported</t>
  </si>
  <si>
    <t>Oligodendrocyte</t>
  </si>
  <si>
    <t>Purkinje</t>
  </si>
  <si>
    <t>granule</t>
  </si>
  <si>
    <t xml:space="preserve"> newborn</t>
  </si>
  <si>
    <t xml:space="preserve"> pyramidal</t>
  </si>
  <si>
    <t xml:space="preserve"> Nitrergic</t>
  </si>
  <si>
    <t xml:space="preserve"> Parvalbumin (PV)-positive</t>
  </si>
  <si>
    <t>Developmental stage</t>
  </si>
  <si>
    <t>adult</t>
  </si>
  <si>
    <t>young adult</t>
  </si>
  <si>
    <t>not reported</t>
  </si>
  <si>
    <t>young</t>
  </si>
  <si>
    <t>neonatal</t>
  </si>
  <si>
    <t>fetus</t>
  </si>
  <si>
    <t>Strain</t>
  </si>
  <si>
    <t>Wildtype</t>
  </si>
  <si>
    <t xml:space="preserve">Swiss-Webster </t>
  </si>
  <si>
    <t>Sprague-Dawley</t>
  </si>
  <si>
    <t>C57BL/6J</t>
  </si>
  <si>
    <t>C57BL/6</t>
  </si>
  <si>
    <t>C57BL/6J POMC-Cre EGFP (+)</t>
  </si>
  <si>
    <t>Wistar</t>
  </si>
  <si>
    <t>New Zealand white</t>
  </si>
  <si>
    <t>Not applicable</t>
  </si>
  <si>
    <t>Albino</t>
  </si>
  <si>
    <t>BAC-synuclein transgenic</t>
  </si>
  <si>
    <t>Gender</t>
  </si>
  <si>
    <t>Male/Female</t>
  </si>
  <si>
    <t>Female</t>
  </si>
  <si>
    <t>Male</t>
  </si>
  <si>
    <t>Format</t>
  </si>
  <si>
    <t>Neurolucida.dat</t>
  </si>
  <si>
    <t>Simple Neurite Tracer.traces</t>
  </si>
  <si>
    <t>Knossos.swc</t>
  </si>
  <si>
    <t>Farsight.swc</t>
  </si>
  <si>
    <t>NeuronJ.swc</t>
  </si>
  <si>
    <t>NeuronJ.ndf</t>
  </si>
  <si>
    <t>Neurolucida.asc</t>
  </si>
  <si>
    <t>Imaris.ims</t>
  </si>
  <si>
    <t>Neuronstudio.swc</t>
  </si>
  <si>
    <t>Imaris.imx</t>
  </si>
  <si>
    <t>Neurolucida.nrx</t>
  </si>
  <si>
    <t>Protocol</t>
  </si>
  <si>
    <t>in vitro</t>
  </si>
  <si>
    <t>ex vivo</t>
  </si>
  <si>
    <t>culture</t>
  </si>
  <si>
    <t>in vivo</t>
  </si>
  <si>
    <t>Stain</t>
  </si>
  <si>
    <t>immunostaining</t>
  </si>
  <si>
    <t>osmium and lead citrate</t>
  </si>
  <si>
    <t>green fluorescent protein</t>
  </si>
  <si>
    <t>enhanced green fluorescent protein</t>
  </si>
  <si>
    <t>biocytin</t>
  </si>
  <si>
    <t>Alexa Fluor 488</t>
  </si>
  <si>
    <t>lucifer yellow</t>
  </si>
  <si>
    <t>green fluorescent protein, immunostaining</t>
  </si>
  <si>
    <t>Golgi-Scheibel</t>
  </si>
  <si>
    <t>Golgi-Cox</t>
  </si>
  <si>
    <t>Magnification</t>
  </si>
  <si>
    <t>Experiment</t>
  </si>
  <si>
    <t>Control</t>
  </si>
  <si>
    <t>Objective</t>
  </si>
  <si>
    <t>oil</t>
  </si>
  <si>
    <t>dry</t>
  </si>
  <si>
    <t>electron microscopy</t>
  </si>
  <si>
    <t>water</t>
  </si>
  <si>
    <t>IR-coated dipping intravital</t>
  </si>
  <si>
    <t>Slice</t>
  </si>
  <si>
    <t>coronal</t>
  </si>
  <si>
    <t>horizontal</t>
  </si>
  <si>
    <t>parasagittal</t>
  </si>
  <si>
    <t>custom</t>
  </si>
  <si>
    <t>Process Moderate</t>
  </si>
  <si>
    <t>Process Complete</t>
  </si>
  <si>
    <t>Dendrites Moderate</t>
  </si>
  <si>
    <t>Dendrites Complete</t>
  </si>
  <si>
    <t>Dendrite Moderate</t>
  </si>
  <si>
    <t>Glia</t>
  </si>
  <si>
    <t>Neurons</t>
  </si>
  <si>
    <t>MacDonald</t>
  </si>
  <si>
    <t>Kiyota_Machhi</t>
  </si>
  <si>
    <t>Weil</t>
  </si>
  <si>
    <t>Delvalle</t>
  </si>
  <si>
    <t>myelencephalon</t>
  </si>
  <si>
    <t>larval</t>
  </si>
  <si>
    <t>APP/PS1</t>
  </si>
  <si>
    <t>Vaa3D.swc</t>
  </si>
  <si>
    <t>Neuromantic.swc</t>
  </si>
  <si>
    <t>in utero</t>
  </si>
  <si>
    <t>40, 63</t>
  </si>
  <si>
    <t>whole mount</t>
  </si>
  <si>
    <t>transverse</t>
  </si>
  <si>
    <t>Ascoli</t>
  </si>
  <si>
    <t>Guizzetti</t>
  </si>
  <si>
    <t>Murase</t>
  </si>
  <si>
    <t>McBain</t>
  </si>
  <si>
    <t xml:space="preserve"> Multidendritic-dendritic arborization (DA)</t>
  </si>
  <si>
    <t>amacrine</t>
  </si>
  <si>
    <t xml:space="preserve"> neurogliaform</t>
  </si>
  <si>
    <t>basket</t>
  </si>
  <si>
    <t>Golgi</t>
  </si>
  <si>
    <t>Custom.asc</t>
  </si>
  <si>
    <t>Imaris.swc</t>
  </si>
  <si>
    <t>horseradish peroxidase</t>
  </si>
  <si>
    <t>Neurobiotin, Streptavidin-Alexa 488</t>
  </si>
  <si>
    <t>Multiple</t>
  </si>
  <si>
    <t>glycerin</t>
  </si>
  <si>
    <t>Dendrites Complete, Axon Incomplete</t>
  </si>
  <si>
    <t>S.No.</t>
  </si>
  <si>
    <t>Total</t>
  </si>
  <si>
    <t>S.No</t>
  </si>
  <si>
    <t>Color code</t>
  </si>
  <si>
    <t>H_Zhang</t>
  </si>
  <si>
    <t>FlyEM</t>
  </si>
  <si>
    <t>Ohgomori</t>
  </si>
  <si>
    <t>King</t>
  </si>
  <si>
    <t>Morara</t>
  </si>
  <si>
    <t>Hernandez-Garzon</t>
  </si>
  <si>
    <t>Bilkei-Gorzo</t>
  </si>
  <si>
    <t>Wang_J</t>
  </si>
  <si>
    <t>Baptista_Sousa</t>
  </si>
  <si>
    <t>Oliveira</t>
  </si>
  <si>
    <t>Wake</t>
  </si>
  <si>
    <t>Balleine</t>
  </si>
  <si>
    <t>Abrous</t>
  </si>
  <si>
    <t>Lein</t>
  </si>
  <si>
    <t>Frankland</t>
  </si>
  <si>
    <t>Tensaouti</t>
  </si>
  <si>
    <t>Gage</t>
  </si>
  <si>
    <t>Bandtlow</t>
  </si>
  <si>
    <t>Tenner</t>
  </si>
  <si>
    <t>Kougias_Juraska</t>
  </si>
  <si>
    <t>Tessarollo_Yanpallewar</t>
  </si>
  <si>
    <t>Smith</t>
  </si>
  <si>
    <t>Fujita</t>
  </si>
  <si>
    <t>DeFelipe</t>
  </si>
  <si>
    <t>Zhang_X</t>
  </si>
  <si>
    <t>Huang</t>
  </si>
  <si>
    <t>Meyer</t>
  </si>
  <si>
    <t>Harland</t>
  </si>
  <si>
    <t>Henckens</t>
  </si>
  <si>
    <t>Radley</t>
  </si>
  <si>
    <t>Chen</t>
  </si>
  <si>
    <t>Rodrigues_Sousa_Cunha</t>
  </si>
  <si>
    <t>Gulyas</t>
  </si>
  <si>
    <t>zebrafish</t>
  </si>
  <si>
    <t>CX3CR1gfp/+</t>
  </si>
  <si>
    <t>Canton S G1 x w1118</t>
  </si>
  <si>
    <t>callithrix penicillata</t>
  </si>
  <si>
    <t>Han Wistar</t>
  </si>
  <si>
    <t>Swiss albino</t>
  </si>
  <si>
    <t>Long-Evans</t>
  </si>
  <si>
    <t>old</t>
  </si>
  <si>
    <t>subiculum</t>
  </si>
  <si>
    <t>protocerebrum</t>
  </si>
  <si>
    <t>Central nervous system</t>
  </si>
  <si>
    <t>basal forebrain</t>
  </si>
  <si>
    <t>main olfactory bulb</t>
  </si>
  <si>
    <t>brainstem</t>
  </si>
  <si>
    <t>mesencephalon</t>
  </si>
  <si>
    <t>osmium tetroxide/uranyl acetate</t>
  </si>
  <si>
    <t>Brainbow</t>
  </si>
  <si>
    <t>Alexa Fluor 594</t>
  </si>
  <si>
    <t>neuTu, Raveler.swc</t>
  </si>
  <si>
    <t>Simple Neurite Tracer.swc</t>
  </si>
  <si>
    <t>Sagittal</t>
  </si>
  <si>
    <t>Nestine-rtTA/Tet-Bax</t>
  </si>
  <si>
    <t>ApoE-Knockout</t>
  </si>
  <si>
    <t>CGG</t>
  </si>
  <si>
    <t>C57Bl/6J + SVCJ129</t>
  </si>
  <si>
    <t>Humanized ApoE3</t>
  </si>
  <si>
    <t>Fischer 344</t>
  </si>
  <si>
    <t>Cynomolgus</t>
  </si>
  <si>
    <t>PVG hooded</t>
  </si>
  <si>
    <t>daDREAM</t>
  </si>
  <si>
    <t>Lewis</t>
  </si>
  <si>
    <t xml:space="preserve"> ganglion</t>
  </si>
  <si>
    <t xml:space="preserve"> stellate</t>
  </si>
  <si>
    <t xml:space="preserve"> medium spiny</t>
  </si>
  <si>
    <t xml:space="preserve"> Motoneuron</t>
  </si>
  <si>
    <t>pyramidal</t>
  </si>
  <si>
    <t>Lugaro</t>
  </si>
  <si>
    <t>GABAergic</t>
  </si>
  <si>
    <t>Chandelier</t>
  </si>
  <si>
    <t>Calretinin (CR)-positive</t>
  </si>
  <si>
    <t>Calbindin (CB)-positive</t>
  </si>
  <si>
    <t xml:space="preserve"> propriospinal</t>
  </si>
  <si>
    <t xml:space="preserve"> Cholecystokinin (CCK)-positive</t>
  </si>
  <si>
    <t>Neurobiotin</t>
  </si>
  <si>
    <t>Texas Red dextran</t>
  </si>
  <si>
    <t>Rapid Golgi</t>
  </si>
  <si>
    <t>Custom.swc</t>
  </si>
  <si>
    <t>Neurolucida.swc</t>
  </si>
  <si>
    <t>Neuron_Morpho.swc</t>
  </si>
  <si>
    <t>Arbor.ntr</t>
  </si>
  <si>
    <t>Neurolucida.txt</t>
  </si>
  <si>
    <t>Eutectic.nts</t>
  </si>
  <si>
    <t>20, 40</t>
  </si>
  <si>
    <t>parallel to the cortical surface</t>
  </si>
  <si>
    <t>thalamocortical</t>
  </si>
  <si>
    <t>tangential</t>
  </si>
  <si>
    <t>Dendrites Moderate, Axon Incomplete</t>
  </si>
  <si>
    <t>Dendrite Complete</t>
  </si>
  <si>
    <t>Between 6% - 10%</t>
  </si>
  <si>
    <t>Below 6%</t>
  </si>
  <si>
    <t>Above 11%</t>
  </si>
  <si>
    <t>Others (19)</t>
  </si>
  <si>
    <t>Others (83)</t>
  </si>
  <si>
    <t>Monkey</t>
  </si>
  <si>
    <t>Others (5)</t>
  </si>
  <si>
    <t>Others (14)</t>
  </si>
  <si>
    <t>Others (70)</t>
  </si>
  <si>
    <t>Microglia</t>
  </si>
  <si>
    <t>Others (9)</t>
  </si>
  <si>
    <t>Treatment</t>
  </si>
  <si>
    <t>% Misclass</t>
  </si>
  <si>
    <t>Count</t>
  </si>
  <si>
    <t>Misclass Count</t>
  </si>
  <si>
    <t>Weight</t>
  </si>
  <si>
    <t>Species</t>
  </si>
  <si>
    <t>Physical_Integrity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</si>
</sst>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1" fillId="6" borderId="1" xfId="0" applyFont="1" applyFill="1" applyBorder="1"/>
    <xf numFmtId="0" fontId="0" fillId="0" borderId="1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5" fillId="6" borderId="1" xfId="0" applyFont="1" applyFill="1" applyBorder="1" applyAlignment="1">
      <alignment horizontal="center"/>
    </xf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88D0-0CFE-4662-95C7-32489CA70160}">
  <dimension ref="A1:P119"/>
  <sheetViews>
    <sheetView tabSelected="1" workbookViewId="0"/>
  </sheetViews>
  <sheetFormatPr defaultRowHeight="15" x14ac:dyDescent="0.25"/>
  <cols>
    <col min="1" max="1" width="12.7109375" customWidth="1"/>
    <col min="2" max="2" width="12.42578125" customWidth="1"/>
    <col min="3" max="3" width="19" customWidth="1"/>
  </cols>
  <sheetData>
    <row r="1" spans="1:16" x14ac:dyDescent="0.25">
      <c r="A1" s="5" t="s">
        <v>145</v>
      </c>
      <c r="B1" s="6" t="s">
        <v>239</v>
      </c>
      <c r="C1" s="7" t="s">
        <v>237</v>
      </c>
      <c r="D1" s="8" t="s">
        <v>238</v>
      </c>
    </row>
    <row r="3" spans="1:16" ht="18.75" x14ac:dyDescent="0.3">
      <c r="B3" s="13" t="s">
        <v>111</v>
      </c>
      <c r="C3" s="13"/>
      <c r="D3" s="13"/>
      <c r="E3" s="13"/>
      <c r="F3" s="13"/>
      <c r="G3" s="13"/>
      <c r="H3" s="13"/>
      <c r="I3" s="3"/>
      <c r="J3" s="13" t="s">
        <v>112</v>
      </c>
      <c r="K3" s="13"/>
      <c r="L3" s="13"/>
      <c r="M3" s="13"/>
      <c r="N3" s="13"/>
      <c r="O3" s="13"/>
      <c r="P3" s="13"/>
    </row>
    <row r="4" spans="1:16" x14ac:dyDescent="0.25">
      <c r="B4" s="9" t="s">
        <v>142</v>
      </c>
      <c r="C4" s="9" t="s">
        <v>4</v>
      </c>
      <c r="D4" s="9" t="s">
        <v>5</v>
      </c>
      <c r="E4" s="9" t="s">
        <v>249</v>
      </c>
      <c r="F4" s="9" t="s">
        <v>250</v>
      </c>
      <c r="G4" s="9" t="s">
        <v>251</v>
      </c>
      <c r="H4" s="9" t="s">
        <v>252</v>
      </c>
      <c r="I4" s="2"/>
      <c r="J4" s="9" t="s">
        <v>142</v>
      </c>
      <c r="K4" s="9" t="s">
        <v>4</v>
      </c>
      <c r="L4" s="9" t="s">
        <v>5</v>
      </c>
      <c r="M4" s="9" t="s">
        <v>249</v>
      </c>
      <c r="N4" s="9" t="s">
        <v>250</v>
      </c>
      <c r="O4" s="9" t="s">
        <v>251</v>
      </c>
      <c r="P4" s="9" t="s">
        <v>252</v>
      </c>
    </row>
    <row r="5" spans="1:16" x14ac:dyDescent="0.25">
      <c r="B5" s="1">
        <v>1</v>
      </c>
      <c r="C5" s="1">
        <v>25.399332982271371</v>
      </c>
      <c r="D5" s="1" t="s">
        <v>11</v>
      </c>
      <c r="E5" s="1">
        <v>2.5570145127850727</v>
      </c>
      <c r="F5" s="1">
        <v>2894</v>
      </c>
      <c r="G5" s="1">
        <v>74.000000000000014</v>
      </c>
      <c r="H5" s="1">
        <v>0.64946463050728453</v>
      </c>
      <c r="I5" s="2"/>
      <c r="J5" s="4">
        <v>1</v>
      </c>
      <c r="K5" s="1">
        <v>12.967187225829093</v>
      </c>
      <c r="L5" s="1" t="s">
        <v>18</v>
      </c>
      <c r="M5" s="1">
        <v>0.33829499323410012</v>
      </c>
      <c r="N5" s="1">
        <v>1478</v>
      </c>
      <c r="O5" s="1">
        <v>4.9999999999999991</v>
      </c>
      <c r="P5" s="1">
        <v>4.3867345148271626E-2</v>
      </c>
    </row>
    <row r="6" spans="1:16" x14ac:dyDescent="0.25">
      <c r="B6" s="1">
        <v>2</v>
      </c>
      <c r="C6" s="1">
        <v>12.269615587151133</v>
      </c>
      <c r="D6" s="1" t="s">
        <v>7</v>
      </c>
      <c r="E6" s="1">
        <v>7.1530758226037203E-2</v>
      </c>
      <c r="F6" s="1">
        <v>1398</v>
      </c>
      <c r="G6" s="1">
        <v>1.0000000000000002</v>
      </c>
      <c r="H6" s="1">
        <v>8.7765490609092514E-3</v>
      </c>
      <c r="I6" s="2"/>
      <c r="J6" s="4">
        <v>2</v>
      </c>
      <c r="K6" s="1">
        <v>6.878399719248991</v>
      </c>
      <c r="L6" s="1" t="s">
        <v>16</v>
      </c>
      <c r="M6" s="1">
        <v>1.403061224489796</v>
      </c>
      <c r="N6" s="1">
        <v>784</v>
      </c>
      <c r="O6" s="1">
        <v>11</v>
      </c>
      <c r="P6" s="1">
        <v>9.6508159326197593E-2</v>
      </c>
    </row>
    <row r="7" spans="1:16" x14ac:dyDescent="0.25">
      <c r="B7" s="1">
        <v>3</v>
      </c>
      <c r="C7" s="1">
        <v>9.6980867123047219</v>
      </c>
      <c r="D7" s="1" t="s">
        <v>6</v>
      </c>
      <c r="E7" s="1">
        <v>0.63348416289592757</v>
      </c>
      <c r="F7" s="1">
        <v>1105</v>
      </c>
      <c r="G7" s="1">
        <v>7</v>
      </c>
      <c r="H7" s="1">
        <v>6.1435843426364753E-2</v>
      </c>
      <c r="I7" s="2"/>
      <c r="J7" s="4">
        <v>3</v>
      </c>
      <c r="K7" s="1">
        <v>5.4746446745042991</v>
      </c>
      <c r="L7" s="1" t="s">
        <v>169</v>
      </c>
      <c r="M7" s="1">
        <v>0</v>
      </c>
      <c r="N7" s="1">
        <v>624</v>
      </c>
      <c r="O7" s="1">
        <v>0</v>
      </c>
      <c r="P7" s="1">
        <v>0</v>
      </c>
    </row>
    <row r="8" spans="1:16" x14ac:dyDescent="0.25">
      <c r="B8" s="1">
        <v>4</v>
      </c>
      <c r="C8" s="1">
        <v>6.8106020712655786</v>
      </c>
      <c r="D8" s="1" t="s">
        <v>8</v>
      </c>
      <c r="E8" s="1">
        <v>4.2525773195876289</v>
      </c>
      <c r="F8" s="1">
        <v>776</v>
      </c>
      <c r="G8" s="1">
        <v>33</v>
      </c>
      <c r="H8" s="1">
        <v>0.28962611901000529</v>
      </c>
      <c r="I8" s="2"/>
      <c r="J8" s="4">
        <v>4</v>
      </c>
      <c r="K8" s="1">
        <v>5.2026671345850151</v>
      </c>
      <c r="L8" s="1" t="s">
        <v>167</v>
      </c>
      <c r="M8" s="1">
        <v>0</v>
      </c>
      <c r="N8" s="1">
        <v>593</v>
      </c>
      <c r="O8" s="1">
        <v>0</v>
      </c>
      <c r="P8" s="1">
        <v>0</v>
      </c>
    </row>
    <row r="9" spans="1:16" x14ac:dyDescent="0.25">
      <c r="B9" s="1">
        <v>5</v>
      </c>
      <c r="C9" s="1">
        <v>6.1874670879410214</v>
      </c>
      <c r="D9" s="1" t="s">
        <v>155</v>
      </c>
      <c r="E9" s="1">
        <v>0</v>
      </c>
      <c r="F9" s="1">
        <v>705</v>
      </c>
      <c r="G9" s="1">
        <v>0</v>
      </c>
      <c r="H9" s="1">
        <v>0</v>
      </c>
      <c r="I9" s="2"/>
      <c r="J9" s="4">
        <v>5</v>
      </c>
      <c r="K9" s="1">
        <v>5.0535181610808912</v>
      </c>
      <c r="L9" s="1" t="s">
        <v>175</v>
      </c>
      <c r="M9" s="1">
        <v>0</v>
      </c>
      <c r="N9" s="1">
        <v>576</v>
      </c>
      <c r="O9" s="1">
        <v>0</v>
      </c>
      <c r="P9" s="1">
        <v>0</v>
      </c>
    </row>
    <row r="10" spans="1:16" x14ac:dyDescent="0.25">
      <c r="B10" s="1">
        <v>6</v>
      </c>
      <c r="C10" s="1">
        <v>5.116728102510093</v>
      </c>
      <c r="D10" s="1" t="s">
        <v>152</v>
      </c>
      <c r="E10" s="1">
        <v>0</v>
      </c>
      <c r="F10" s="1">
        <v>583</v>
      </c>
      <c r="G10" s="1">
        <v>0</v>
      </c>
      <c r="H10" s="1">
        <v>0</v>
      </c>
      <c r="I10" s="2"/>
      <c r="J10" s="4">
        <v>6</v>
      </c>
      <c r="K10" s="1">
        <v>4.4130549219161255</v>
      </c>
      <c r="L10" s="1" t="s">
        <v>165</v>
      </c>
      <c r="M10" s="1">
        <v>0</v>
      </c>
      <c r="N10" s="1">
        <v>503</v>
      </c>
      <c r="O10" s="1">
        <v>0</v>
      </c>
      <c r="P10" s="1">
        <v>0</v>
      </c>
    </row>
    <row r="11" spans="1:16" x14ac:dyDescent="0.25">
      <c r="B11" s="1">
        <v>7</v>
      </c>
      <c r="C11" s="1">
        <v>3.4404072318764261</v>
      </c>
      <c r="D11" s="1" t="s">
        <v>148</v>
      </c>
      <c r="E11" s="1">
        <v>0</v>
      </c>
      <c r="F11" s="1">
        <v>392</v>
      </c>
      <c r="G11" s="1">
        <v>0</v>
      </c>
      <c r="H11" s="1">
        <v>0</v>
      </c>
      <c r="I11" s="2"/>
      <c r="J11" s="4">
        <v>7</v>
      </c>
      <c r="K11" s="1">
        <v>4.1937181961747676</v>
      </c>
      <c r="L11" s="1" t="s">
        <v>166</v>
      </c>
      <c r="M11" s="1">
        <v>0</v>
      </c>
      <c r="N11" s="1">
        <v>478</v>
      </c>
      <c r="O11" s="1">
        <v>0</v>
      </c>
      <c r="P11" s="1">
        <v>0</v>
      </c>
    </row>
    <row r="12" spans="1:16" x14ac:dyDescent="0.25">
      <c r="B12" s="1">
        <v>8</v>
      </c>
      <c r="C12" s="1">
        <v>2.8874846410391433</v>
      </c>
      <c r="D12" s="1" t="s">
        <v>146</v>
      </c>
      <c r="E12" s="1">
        <v>0</v>
      </c>
      <c r="F12" s="1">
        <v>329</v>
      </c>
      <c r="G12" s="1">
        <v>0</v>
      </c>
      <c r="H12" s="1">
        <v>0</v>
      </c>
      <c r="I12" s="2"/>
      <c r="J12" s="4">
        <v>8</v>
      </c>
      <c r="K12" s="1">
        <v>3.6322161782768907</v>
      </c>
      <c r="L12" s="1" t="s">
        <v>168</v>
      </c>
      <c r="M12" s="1">
        <v>0</v>
      </c>
      <c r="N12" s="1">
        <v>414</v>
      </c>
      <c r="O12" s="1">
        <v>0</v>
      </c>
      <c r="P12" s="1">
        <v>0</v>
      </c>
    </row>
    <row r="13" spans="1:16" x14ac:dyDescent="0.25">
      <c r="B13" s="1">
        <v>9</v>
      </c>
      <c r="C13" s="1">
        <v>2.6768474635773214</v>
      </c>
      <c r="D13" s="1" t="s">
        <v>13</v>
      </c>
      <c r="E13" s="1">
        <v>0.65573770491803274</v>
      </c>
      <c r="F13" s="1">
        <v>305</v>
      </c>
      <c r="G13" s="1">
        <v>1.9999999999999998</v>
      </c>
      <c r="H13" s="1">
        <v>1.7553098121818499E-2</v>
      </c>
      <c r="I13" s="2"/>
      <c r="J13" s="4">
        <v>9</v>
      </c>
      <c r="K13" s="10">
        <v>3.12335497455694</v>
      </c>
      <c r="L13" s="10" t="s">
        <v>159</v>
      </c>
      <c r="M13" s="10">
        <v>0</v>
      </c>
      <c r="N13" s="10">
        <v>356</v>
      </c>
      <c r="O13" s="10">
        <v>0</v>
      </c>
      <c r="P13" s="10">
        <v>0</v>
      </c>
    </row>
    <row r="14" spans="1:16" x14ac:dyDescent="0.25">
      <c r="B14" s="1">
        <v>10</v>
      </c>
      <c r="C14" s="1">
        <v>2.4047744426891344</v>
      </c>
      <c r="D14" s="1" t="s">
        <v>10</v>
      </c>
      <c r="E14" s="1">
        <v>5.8394160583941606</v>
      </c>
      <c r="F14" s="1">
        <v>274</v>
      </c>
      <c r="G14" s="1">
        <v>16</v>
      </c>
      <c r="H14" s="1">
        <v>0.14042478497454799</v>
      </c>
      <c r="I14" s="2"/>
      <c r="J14" s="4">
        <v>10</v>
      </c>
      <c r="K14" s="1">
        <v>3.1058080364976313</v>
      </c>
      <c r="L14" s="1" t="s">
        <v>19</v>
      </c>
      <c r="M14" s="1">
        <v>1.9774011299435028</v>
      </c>
      <c r="N14" s="1">
        <v>354</v>
      </c>
      <c r="O14" s="1">
        <v>6.9999999999999991</v>
      </c>
      <c r="P14" s="1">
        <v>6.1414283207580272E-2</v>
      </c>
    </row>
    <row r="15" spans="1:16" x14ac:dyDescent="0.25">
      <c r="B15" s="1">
        <v>11</v>
      </c>
      <c r="C15" s="1">
        <v>2.176584167105494</v>
      </c>
      <c r="D15" s="1" t="s">
        <v>149</v>
      </c>
      <c r="E15" s="1">
        <v>0</v>
      </c>
      <c r="F15" s="1">
        <v>248</v>
      </c>
      <c r="G15" s="1">
        <v>0</v>
      </c>
      <c r="H15" s="1">
        <v>0</v>
      </c>
      <c r="I15" s="2"/>
      <c r="J15" s="4">
        <v>11</v>
      </c>
      <c r="K15" s="1">
        <v>2.9391121249341992</v>
      </c>
      <c r="L15" s="1" t="s">
        <v>161</v>
      </c>
      <c r="M15" s="1">
        <v>0</v>
      </c>
      <c r="N15" s="1">
        <v>335</v>
      </c>
      <c r="O15" s="1">
        <v>0</v>
      </c>
      <c r="P15" s="1">
        <v>0</v>
      </c>
    </row>
    <row r="16" spans="1:16" x14ac:dyDescent="0.25">
      <c r="B16" s="1">
        <v>12</v>
      </c>
      <c r="C16" s="1">
        <v>1.7728629103036686</v>
      </c>
      <c r="D16" s="1" t="s">
        <v>115</v>
      </c>
      <c r="E16" s="1">
        <v>1.4851485148514851</v>
      </c>
      <c r="F16" s="1">
        <v>202</v>
      </c>
      <c r="G16" s="1">
        <v>3</v>
      </c>
      <c r="H16" s="1">
        <v>2.6329647182727754E-2</v>
      </c>
      <c r="I16" s="2"/>
      <c r="J16" s="4">
        <v>12</v>
      </c>
      <c r="K16" s="1">
        <v>2.6144937708369889</v>
      </c>
      <c r="L16" s="1" t="s">
        <v>170</v>
      </c>
      <c r="M16" s="1">
        <v>0</v>
      </c>
      <c r="N16" s="1">
        <v>298</v>
      </c>
      <c r="O16" s="1">
        <v>0</v>
      </c>
      <c r="P16" s="1">
        <v>0</v>
      </c>
    </row>
    <row r="17" spans="2:16" x14ac:dyDescent="0.25">
      <c r="B17" s="1">
        <v>13</v>
      </c>
      <c r="C17" s="1">
        <v>1.5797788309636651</v>
      </c>
      <c r="D17" s="1" t="s">
        <v>150</v>
      </c>
      <c r="E17" s="1">
        <v>0</v>
      </c>
      <c r="F17" s="1">
        <v>180</v>
      </c>
      <c r="G17" s="1">
        <v>0</v>
      </c>
      <c r="H17" s="1">
        <v>0</v>
      </c>
      <c r="I17" s="2"/>
      <c r="J17" s="4">
        <v>13</v>
      </c>
      <c r="K17" s="1">
        <v>2.4214774521845936</v>
      </c>
      <c r="L17" s="1" t="s">
        <v>127</v>
      </c>
      <c r="M17" s="1">
        <v>7.2463768115942031</v>
      </c>
      <c r="N17" s="1">
        <v>276</v>
      </c>
      <c r="O17" s="1">
        <v>20</v>
      </c>
      <c r="P17" s="1">
        <v>0.1754693805930865</v>
      </c>
    </row>
    <row r="18" spans="2:16" x14ac:dyDescent="0.25">
      <c r="B18" s="1">
        <v>14</v>
      </c>
      <c r="C18" s="1">
        <v>1.5446726347200281</v>
      </c>
      <c r="D18" s="1" t="s">
        <v>114</v>
      </c>
      <c r="E18" s="1">
        <v>5.6818181818181817</v>
      </c>
      <c r="F18" s="1">
        <v>176</v>
      </c>
      <c r="G18" s="1">
        <v>10</v>
      </c>
      <c r="H18" s="1">
        <v>8.77654906090925E-2</v>
      </c>
      <c r="I18" s="2"/>
      <c r="J18" s="4">
        <v>14</v>
      </c>
      <c r="K18" s="1">
        <v>2.0178978768204949</v>
      </c>
      <c r="L18" s="1" t="s">
        <v>174</v>
      </c>
      <c r="M18" s="1">
        <v>0</v>
      </c>
      <c r="N18" s="1">
        <v>230</v>
      </c>
      <c r="O18" s="1">
        <v>0</v>
      </c>
      <c r="P18" s="1">
        <v>0</v>
      </c>
    </row>
    <row r="19" spans="2:16" x14ac:dyDescent="0.25">
      <c r="B19" s="1">
        <v>15</v>
      </c>
      <c r="C19" s="1">
        <v>1.4481305950500263</v>
      </c>
      <c r="D19" s="1" t="s">
        <v>153</v>
      </c>
      <c r="E19" s="1">
        <v>0</v>
      </c>
      <c r="F19" s="1">
        <v>165</v>
      </c>
      <c r="G19" s="1">
        <v>0</v>
      </c>
      <c r="H19" s="1">
        <v>0</v>
      </c>
      <c r="I19" s="2"/>
      <c r="J19" s="4">
        <v>15</v>
      </c>
      <c r="K19" s="1">
        <v>1.9828040007018775</v>
      </c>
      <c r="L19" s="1" t="s">
        <v>17</v>
      </c>
      <c r="M19" s="1">
        <v>7.5221238938053094</v>
      </c>
      <c r="N19" s="1">
        <v>226</v>
      </c>
      <c r="O19" s="1">
        <v>16.999999999999996</v>
      </c>
      <c r="P19" s="1">
        <v>0.14914897350412351</v>
      </c>
    </row>
    <row r="20" spans="2:16" x14ac:dyDescent="0.25">
      <c r="B20" s="1">
        <v>16</v>
      </c>
      <c r="C20" s="10">
        <v>1.3515885553800246</v>
      </c>
      <c r="D20" s="10" t="s">
        <v>147</v>
      </c>
      <c r="E20" s="10">
        <v>0</v>
      </c>
      <c r="F20" s="10">
        <v>154</v>
      </c>
      <c r="G20" s="10">
        <v>0</v>
      </c>
      <c r="H20" s="10">
        <v>0</v>
      </c>
      <c r="I20" s="2"/>
      <c r="J20" s="4">
        <v>16</v>
      </c>
      <c r="K20" s="1">
        <v>1.7722407439901737</v>
      </c>
      <c r="L20" s="1" t="s">
        <v>160</v>
      </c>
      <c r="M20" s="1">
        <v>0</v>
      </c>
      <c r="N20" s="1">
        <v>202</v>
      </c>
      <c r="O20" s="1">
        <v>0</v>
      </c>
      <c r="P20" s="1">
        <v>0</v>
      </c>
    </row>
    <row r="21" spans="2:16" x14ac:dyDescent="0.25">
      <c r="B21" s="1">
        <v>17</v>
      </c>
      <c r="C21" s="1">
        <v>1.1936106722836581</v>
      </c>
      <c r="D21" s="1" t="s">
        <v>9</v>
      </c>
      <c r="E21" s="1">
        <v>69.852941176470594</v>
      </c>
      <c r="F21" s="1">
        <v>136</v>
      </c>
      <c r="G21" s="1">
        <v>95.000000000000014</v>
      </c>
      <c r="H21" s="1">
        <v>0.83377216078637884</v>
      </c>
      <c r="I21" s="2"/>
      <c r="J21" s="4">
        <v>17</v>
      </c>
      <c r="K21" s="1">
        <v>1.5265836111598525</v>
      </c>
      <c r="L21" s="1" t="s">
        <v>163</v>
      </c>
      <c r="M21" s="1">
        <v>0</v>
      </c>
      <c r="N21" s="1">
        <v>174</v>
      </c>
      <c r="O21" s="1">
        <v>0</v>
      </c>
      <c r="P21" s="1">
        <v>0</v>
      </c>
    </row>
    <row r="22" spans="2:16" x14ac:dyDescent="0.25">
      <c r="B22" s="1">
        <v>18</v>
      </c>
      <c r="C22" s="1">
        <v>1.1848341232227488</v>
      </c>
      <c r="D22" s="1" t="s">
        <v>157</v>
      </c>
      <c r="E22" s="1">
        <v>0</v>
      </c>
      <c r="F22" s="1">
        <v>135</v>
      </c>
      <c r="G22" s="1">
        <v>0</v>
      </c>
      <c r="H22" s="1">
        <v>0</v>
      </c>
      <c r="I22" s="2"/>
      <c r="J22" s="4">
        <v>18</v>
      </c>
      <c r="K22" s="1">
        <v>1.3774346376557292</v>
      </c>
      <c r="L22" s="1" t="s">
        <v>15</v>
      </c>
      <c r="M22" s="1">
        <v>17.197452229299362</v>
      </c>
      <c r="N22" s="1">
        <v>157</v>
      </c>
      <c r="O22" s="1">
        <v>27</v>
      </c>
      <c r="P22" s="1">
        <v>0.23688366380066678</v>
      </c>
    </row>
    <row r="23" spans="2:16" x14ac:dyDescent="0.25">
      <c r="B23" s="1">
        <v>19</v>
      </c>
      <c r="C23" s="1">
        <v>1.1146217307354749</v>
      </c>
      <c r="D23" s="4" t="s">
        <v>116</v>
      </c>
      <c r="E23" s="1">
        <v>1.5748031496062993</v>
      </c>
      <c r="F23" s="1">
        <v>127</v>
      </c>
      <c r="G23" s="1">
        <v>2</v>
      </c>
      <c r="H23" s="1">
        <v>1.7553098121818503E-2</v>
      </c>
      <c r="I23" s="2"/>
      <c r="J23" s="4">
        <v>19</v>
      </c>
      <c r="K23" s="1">
        <v>1.2019652570626427</v>
      </c>
      <c r="L23" s="1" t="s">
        <v>128</v>
      </c>
      <c r="M23" s="1">
        <v>0.72992700729927007</v>
      </c>
      <c r="N23" s="1">
        <v>137</v>
      </c>
      <c r="O23" s="1">
        <v>1</v>
      </c>
      <c r="P23" s="1">
        <v>8.7734690296543266E-3</v>
      </c>
    </row>
    <row r="24" spans="2:16" x14ac:dyDescent="0.25">
      <c r="B24" s="1">
        <v>20</v>
      </c>
      <c r="C24" s="1">
        <v>1.0268562401263823</v>
      </c>
      <c r="D24" s="1" t="s">
        <v>14</v>
      </c>
      <c r="E24" s="1">
        <v>0.85470085470085466</v>
      </c>
      <c r="F24" s="1">
        <v>117</v>
      </c>
      <c r="G24" s="1">
        <v>0.99999999999999989</v>
      </c>
      <c r="H24" s="1">
        <v>8.7765490609092497E-3</v>
      </c>
      <c r="I24" s="2"/>
      <c r="J24" s="4">
        <v>20</v>
      </c>
      <c r="K24" s="1">
        <v>1.1844183190033339</v>
      </c>
      <c r="L24" s="1" t="s">
        <v>177</v>
      </c>
      <c r="M24" s="1">
        <v>0</v>
      </c>
      <c r="N24" s="1">
        <v>135</v>
      </c>
      <c r="O24" s="1">
        <v>0</v>
      </c>
      <c r="P24" s="1">
        <v>0</v>
      </c>
    </row>
    <row r="25" spans="2:16" x14ac:dyDescent="0.25">
      <c r="B25" s="1">
        <v>21</v>
      </c>
      <c r="C25" s="1">
        <v>1.0093031420045637</v>
      </c>
      <c r="D25" s="1" t="s">
        <v>154</v>
      </c>
      <c r="E25" s="1">
        <v>0</v>
      </c>
      <c r="F25" s="1">
        <v>115</v>
      </c>
      <c r="G25" s="1">
        <v>0</v>
      </c>
      <c r="H25" s="1">
        <v>0</v>
      </c>
      <c r="I25" s="2"/>
      <c r="J25" s="4">
        <v>21</v>
      </c>
      <c r="K25" s="1">
        <v>1.1054570977364451</v>
      </c>
      <c r="L25" s="1" t="s">
        <v>173</v>
      </c>
      <c r="M25" s="1">
        <v>0</v>
      </c>
      <c r="N25" s="1">
        <v>126</v>
      </c>
      <c r="O25" s="1">
        <v>0</v>
      </c>
      <c r="P25" s="1">
        <v>0</v>
      </c>
    </row>
    <row r="26" spans="2:16" x14ac:dyDescent="0.25">
      <c r="B26" s="1">
        <v>22</v>
      </c>
      <c r="C26" s="1">
        <v>0.97419694576092686</v>
      </c>
      <c r="D26" s="1" t="s">
        <v>151</v>
      </c>
      <c r="E26" s="1">
        <v>0</v>
      </c>
      <c r="F26" s="1">
        <v>111</v>
      </c>
      <c r="G26" s="1">
        <v>0</v>
      </c>
      <c r="H26" s="1">
        <v>0</v>
      </c>
      <c r="I26" s="2"/>
      <c r="J26" s="4">
        <v>22</v>
      </c>
      <c r="K26" s="1">
        <v>1.0703632216178276</v>
      </c>
      <c r="L26" s="1" t="s">
        <v>164</v>
      </c>
      <c r="M26" s="1">
        <v>0</v>
      </c>
      <c r="N26" s="1">
        <v>122</v>
      </c>
      <c r="O26" s="1">
        <v>0</v>
      </c>
      <c r="P26" s="1">
        <v>0</v>
      </c>
    </row>
    <row r="27" spans="2:16" x14ac:dyDescent="0.25">
      <c r="B27" s="1">
        <v>23</v>
      </c>
      <c r="C27" s="1">
        <v>0.74600667017728628</v>
      </c>
      <c r="D27" s="1" t="s">
        <v>113</v>
      </c>
      <c r="E27" s="1">
        <v>5.882352941176471</v>
      </c>
      <c r="F27" s="1">
        <v>85</v>
      </c>
      <c r="G27" s="1">
        <v>5.0000000000000009</v>
      </c>
      <c r="H27" s="1">
        <v>4.388274530454625E-2</v>
      </c>
      <c r="I27" s="2"/>
      <c r="J27" s="4">
        <v>23</v>
      </c>
      <c r="K27" s="10">
        <v>0.90366731005439549</v>
      </c>
      <c r="L27" s="10" t="s">
        <v>158</v>
      </c>
      <c r="M27" s="10">
        <v>0</v>
      </c>
      <c r="N27" s="10">
        <v>103</v>
      </c>
      <c r="O27" s="10">
        <v>0</v>
      </c>
      <c r="P27" s="10">
        <v>0</v>
      </c>
    </row>
    <row r="28" spans="2:16" x14ac:dyDescent="0.25">
      <c r="B28" s="1">
        <v>24</v>
      </c>
      <c r="C28" s="1">
        <v>0.73723012111637709</v>
      </c>
      <c r="D28" s="1" t="s">
        <v>156</v>
      </c>
      <c r="E28" s="1">
        <v>0</v>
      </c>
      <c r="F28" s="1">
        <v>84</v>
      </c>
      <c r="G28" s="1">
        <v>0</v>
      </c>
      <c r="H28" s="1">
        <v>0</v>
      </c>
      <c r="I28" s="2"/>
      <c r="J28" s="4">
        <v>24</v>
      </c>
      <c r="K28" s="1">
        <v>0.89489384102474123</v>
      </c>
      <c r="L28" s="1" t="s">
        <v>126</v>
      </c>
      <c r="M28" s="1">
        <v>5.882352941176471</v>
      </c>
      <c r="N28" s="1">
        <v>102</v>
      </c>
      <c r="O28" s="1">
        <v>6.0000000000000009</v>
      </c>
      <c r="P28" s="1">
        <v>5.264081417792596E-2</v>
      </c>
    </row>
    <row r="29" spans="2:16" x14ac:dyDescent="0.25">
      <c r="B29" s="1">
        <v>25</v>
      </c>
      <c r="C29" s="1">
        <v>0.70212392487274</v>
      </c>
      <c r="D29" s="1" t="s">
        <v>12</v>
      </c>
      <c r="E29" s="1">
        <v>7.5</v>
      </c>
      <c r="F29" s="1">
        <v>80</v>
      </c>
      <c r="G29" s="1">
        <v>6</v>
      </c>
      <c r="H29" s="1">
        <v>5.2659294365455495E-2</v>
      </c>
      <c r="I29" s="2"/>
      <c r="J29" s="4">
        <v>25</v>
      </c>
      <c r="K29" s="1">
        <v>0.86857343393577824</v>
      </c>
      <c r="L29" s="1" t="s">
        <v>176</v>
      </c>
      <c r="M29" s="1">
        <v>0</v>
      </c>
      <c r="N29" s="1">
        <v>99</v>
      </c>
      <c r="O29" s="1">
        <v>0</v>
      </c>
      <c r="P29" s="1">
        <v>0</v>
      </c>
    </row>
    <row r="30" spans="2:16" x14ac:dyDescent="0.25">
      <c r="B30" s="1">
        <v>26</v>
      </c>
      <c r="C30" s="1">
        <f>F30/11394*100</f>
        <v>4.5462524135509916</v>
      </c>
      <c r="D30" s="4" t="s">
        <v>240</v>
      </c>
      <c r="E30" s="1">
        <f>G30/F30*100</f>
        <v>2.5096525096525095</v>
      </c>
      <c r="F30" s="4">
        <v>518</v>
      </c>
      <c r="G30" s="4">
        <v>13</v>
      </c>
      <c r="H30" s="1">
        <f>C30*E30/100</f>
        <v>0.11409513779182025</v>
      </c>
      <c r="I30" s="2"/>
      <c r="J30" s="4">
        <v>26</v>
      </c>
      <c r="K30" s="1">
        <v>0.8510264958764695</v>
      </c>
      <c r="L30" s="1" t="s">
        <v>162</v>
      </c>
      <c r="M30" s="1">
        <v>0</v>
      </c>
      <c r="N30" s="1">
        <v>97</v>
      </c>
      <c r="O30" s="1">
        <v>0</v>
      </c>
      <c r="P30" s="1">
        <v>0</v>
      </c>
    </row>
    <row r="31" spans="2:16" x14ac:dyDescent="0.25">
      <c r="B31" s="9" t="s">
        <v>143</v>
      </c>
      <c r="C31" s="9">
        <f>SUM(C5:C30)</f>
        <v>99.999999999999957</v>
      </c>
      <c r="D31" s="9"/>
      <c r="E31" s="9"/>
      <c r="F31" s="9">
        <f t="shared" ref="D31:H31" si="0">SUM(F5:F30)</f>
        <v>11394</v>
      </c>
      <c r="G31" s="9">
        <f t="shared" si="0"/>
        <v>268</v>
      </c>
      <c r="H31" s="9"/>
      <c r="I31" s="2"/>
      <c r="J31" s="4">
        <v>27</v>
      </c>
      <c r="K31" s="1">
        <v>0.71942446043165464</v>
      </c>
      <c r="L31" s="1" t="s">
        <v>129</v>
      </c>
      <c r="M31" s="1">
        <v>2.4390243902439024</v>
      </c>
      <c r="N31" s="1">
        <v>82</v>
      </c>
      <c r="O31" s="1">
        <v>2</v>
      </c>
      <c r="P31" s="1">
        <v>1.754693805930865E-2</v>
      </c>
    </row>
    <row r="32" spans="2:16" x14ac:dyDescent="0.25">
      <c r="B32" s="2"/>
      <c r="C32" s="2"/>
      <c r="D32" s="2"/>
      <c r="E32" s="2"/>
      <c r="F32" s="2"/>
      <c r="G32" s="2"/>
      <c r="H32" s="2"/>
      <c r="I32" s="2"/>
      <c r="J32" s="4">
        <v>28</v>
      </c>
      <c r="K32" s="1">
        <v>0.71065099140200039</v>
      </c>
      <c r="L32" s="1" t="s">
        <v>172</v>
      </c>
      <c r="M32" s="1">
        <v>0</v>
      </c>
      <c r="N32" s="1">
        <v>81</v>
      </c>
      <c r="O32" s="1">
        <v>0</v>
      </c>
      <c r="P32" s="1">
        <v>0</v>
      </c>
    </row>
    <row r="33" spans="2:16" x14ac:dyDescent="0.25">
      <c r="B33" s="2"/>
      <c r="C33" s="2"/>
      <c r="D33" s="2"/>
      <c r="E33" s="2"/>
      <c r="F33" s="2"/>
      <c r="G33" s="2"/>
      <c r="H33" s="2"/>
      <c r="I33" s="2"/>
      <c r="J33" s="4">
        <v>29</v>
      </c>
      <c r="K33" s="1">
        <v>0.71065099140200039</v>
      </c>
      <c r="L33" s="1" t="s">
        <v>178</v>
      </c>
      <c r="M33" s="1">
        <v>0</v>
      </c>
      <c r="N33" s="1">
        <v>81</v>
      </c>
      <c r="O33" s="1">
        <v>0</v>
      </c>
      <c r="P33" s="1">
        <v>0</v>
      </c>
    </row>
    <row r="34" spans="2:16" x14ac:dyDescent="0.25">
      <c r="B34" s="2"/>
      <c r="C34" s="2"/>
      <c r="D34" s="2"/>
      <c r="E34" s="2"/>
      <c r="F34" s="2"/>
      <c r="G34" s="2"/>
      <c r="H34" s="2"/>
      <c r="I34" s="2"/>
      <c r="J34" s="4">
        <v>30</v>
      </c>
      <c r="K34" s="1">
        <v>0.70187752237234602</v>
      </c>
      <c r="L34" s="1" t="s">
        <v>171</v>
      </c>
      <c r="M34" s="1">
        <v>0</v>
      </c>
      <c r="N34" s="1">
        <v>80</v>
      </c>
      <c r="O34" s="1">
        <v>0</v>
      </c>
      <c r="P34" s="1">
        <v>0</v>
      </c>
    </row>
    <row r="35" spans="2:16" x14ac:dyDescent="0.25">
      <c r="B35" s="2"/>
      <c r="C35" s="2"/>
      <c r="D35" s="2"/>
      <c r="E35" s="2"/>
      <c r="F35" s="2"/>
      <c r="G35" s="2"/>
      <c r="H35" s="2"/>
      <c r="I35" s="2"/>
      <c r="J35" s="4">
        <v>31</v>
      </c>
      <c r="K35" s="1">
        <f>N35/11398*100</f>
        <v>18.380417617125811</v>
      </c>
      <c r="L35" s="4" t="s">
        <v>241</v>
      </c>
      <c r="M35" s="1">
        <f>O35/N35*100</f>
        <v>8.9737470167064437</v>
      </c>
      <c r="N35" s="4">
        <v>2095</v>
      </c>
      <c r="O35" s="4">
        <v>188</v>
      </c>
      <c r="P35" s="1">
        <f>K35*M35/100</f>
        <v>1.649412177575013</v>
      </c>
    </row>
    <row r="36" spans="2:16" x14ac:dyDescent="0.25">
      <c r="B36" s="2"/>
      <c r="C36" s="2"/>
      <c r="D36" s="2"/>
      <c r="E36" s="2"/>
      <c r="F36" s="2"/>
      <c r="G36" s="2"/>
      <c r="H36" s="2"/>
      <c r="I36" s="2"/>
      <c r="J36" s="9" t="s">
        <v>143</v>
      </c>
      <c r="K36" s="9">
        <f>SUM(K5:K35)</f>
        <v>99.999999999999986</v>
      </c>
      <c r="L36" s="9"/>
      <c r="M36" s="9"/>
      <c r="N36" s="9">
        <f t="shared" ref="L36:P36" si="1">SUM(N5:N35)</f>
        <v>11398</v>
      </c>
      <c r="O36" s="9">
        <f t="shared" si="1"/>
        <v>284</v>
      </c>
      <c r="P36" s="9"/>
    </row>
    <row r="37" spans="2:16" x14ac:dyDescent="0.25">
      <c r="B37" s="2"/>
      <c r="C37" s="2"/>
      <c r="D37" s="2"/>
      <c r="E37" s="2"/>
      <c r="F37" s="2"/>
      <c r="G37" s="2"/>
      <c r="H37" s="2"/>
      <c r="I37" s="2"/>
      <c r="J37" s="11"/>
      <c r="K37" s="2"/>
      <c r="L37" s="2"/>
      <c r="M37" s="2"/>
      <c r="N37" s="2"/>
      <c r="O37" s="2"/>
      <c r="P37" s="2"/>
    </row>
    <row r="38" spans="2:16" x14ac:dyDescent="0.25">
      <c r="B38" s="2"/>
      <c r="C38" s="2"/>
      <c r="D38" s="2"/>
      <c r="E38" s="2"/>
      <c r="F38" s="2"/>
      <c r="G38" s="2"/>
      <c r="H38" s="2"/>
      <c r="I38" s="2"/>
      <c r="J38" s="11"/>
      <c r="K38" s="2"/>
      <c r="L38" s="2"/>
      <c r="M38" s="2"/>
      <c r="N38" s="2"/>
      <c r="O38" s="2"/>
      <c r="P38" s="2"/>
    </row>
    <row r="39" spans="2:16" x14ac:dyDescent="0.25">
      <c r="B39" s="2"/>
      <c r="C39" s="2"/>
      <c r="D39" s="2"/>
      <c r="E39" s="2"/>
      <c r="F39" s="2"/>
      <c r="G39" s="2"/>
      <c r="H39" s="2"/>
      <c r="I39" s="2"/>
      <c r="J39" s="11"/>
      <c r="K39" s="2"/>
      <c r="L39" s="2"/>
      <c r="M39" s="2"/>
      <c r="N39" s="2"/>
      <c r="O39" s="2"/>
      <c r="P39" s="2"/>
    </row>
    <row r="40" spans="2:16" x14ac:dyDescent="0.25">
      <c r="B40" s="2"/>
      <c r="C40" s="2"/>
      <c r="D40" s="2"/>
      <c r="E40" s="2"/>
      <c r="F40" s="2"/>
      <c r="G40" s="2"/>
      <c r="H40" s="2"/>
      <c r="I40" s="2"/>
      <c r="J40" s="11"/>
      <c r="K40" s="2"/>
      <c r="L40" s="2"/>
      <c r="M40" s="2"/>
      <c r="N40" s="2"/>
      <c r="O40" s="2"/>
      <c r="P40" s="2"/>
    </row>
    <row r="41" spans="2:16" x14ac:dyDescent="0.25">
      <c r="B41" s="2"/>
      <c r="C41" s="2"/>
      <c r="D41" s="2"/>
      <c r="E41" s="2"/>
      <c r="F41" s="2"/>
      <c r="G41" s="2"/>
      <c r="H41" s="2"/>
      <c r="I41" s="2"/>
      <c r="J41" s="11"/>
      <c r="K41" s="2"/>
      <c r="L41" s="2"/>
      <c r="M41" s="2"/>
      <c r="N41" s="2"/>
      <c r="O41" s="2"/>
      <c r="P41" s="2"/>
    </row>
    <row r="42" spans="2:16" x14ac:dyDescent="0.25">
      <c r="B42" s="2"/>
      <c r="C42" s="2"/>
      <c r="D42" s="2"/>
      <c r="E42" s="2"/>
      <c r="F42" s="2"/>
      <c r="G42" s="2"/>
      <c r="H42" s="2"/>
      <c r="I42" s="2"/>
      <c r="J42" s="11"/>
      <c r="K42" s="2"/>
      <c r="L42" s="2"/>
      <c r="M42" s="2"/>
      <c r="N42" s="2"/>
      <c r="O42" s="2"/>
      <c r="P42" s="2"/>
    </row>
    <row r="43" spans="2:16" x14ac:dyDescent="0.25">
      <c r="B43" s="2"/>
      <c r="C43" s="2"/>
      <c r="D43" s="2"/>
      <c r="E43" s="2"/>
      <c r="F43" s="2"/>
      <c r="G43" s="2"/>
      <c r="H43" s="2"/>
      <c r="I43" s="2"/>
      <c r="J43" s="11"/>
      <c r="K43" s="2"/>
      <c r="L43" s="2"/>
      <c r="M43" s="2"/>
      <c r="N43" s="2"/>
      <c r="O43" s="2"/>
      <c r="P43" s="2"/>
    </row>
    <row r="44" spans="2:16" x14ac:dyDescent="0.25">
      <c r="B44" s="2"/>
      <c r="C44" s="2"/>
      <c r="D44" s="2"/>
      <c r="E44" s="2"/>
      <c r="F44" s="2"/>
      <c r="G44" s="2"/>
      <c r="H44" s="2"/>
      <c r="I44" s="2"/>
      <c r="J44" s="11"/>
      <c r="K44" s="2"/>
      <c r="L44" s="2"/>
      <c r="M44" s="2"/>
      <c r="N44" s="2"/>
      <c r="O44" s="2"/>
      <c r="P44" s="2"/>
    </row>
    <row r="45" spans="2:16" x14ac:dyDescent="0.25">
      <c r="B45" s="2"/>
      <c r="C45" s="2"/>
      <c r="D45" s="2"/>
      <c r="E45" s="2"/>
      <c r="F45" s="2"/>
      <c r="G45" s="2"/>
      <c r="H45" s="2"/>
      <c r="I45" s="2"/>
      <c r="J45" s="11"/>
      <c r="K45" s="2"/>
      <c r="L45" s="2"/>
      <c r="M45" s="2"/>
      <c r="N45" s="2"/>
      <c r="O45" s="2"/>
      <c r="P45" s="2"/>
    </row>
    <row r="46" spans="2:16" x14ac:dyDescent="0.25">
      <c r="B46" s="2"/>
      <c r="C46" s="2"/>
      <c r="D46" s="2"/>
      <c r="E46" s="2"/>
      <c r="F46" s="2"/>
      <c r="G46" s="2"/>
      <c r="H46" s="2"/>
      <c r="I46" s="2"/>
      <c r="J46" s="11"/>
      <c r="K46" s="2"/>
      <c r="L46" s="2"/>
      <c r="M46" s="2"/>
      <c r="N46" s="2"/>
      <c r="O46" s="2"/>
      <c r="P46" s="2"/>
    </row>
    <row r="47" spans="2:16" x14ac:dyDescent="0.25">
      <c r="B47" s="2"/>
      <c r="C47" s="2"/>
      <c r="D47" s="2"/>
      <c r="E47" s="2"/>
      <c r="F47" s="2"/>
      <c r="G47" s="2"/>
      <c r="H47" s="2"/>
      <c r="I47" s="2"/>
      <c r="J47" s="11"/>
      <c r="K47" s="2"/>
      <c r="L47" s="2"/>
      <c r="M47" s="2"/>
      <c r="N47" s="2"/>
      <c r="O47" s="2"/>
      <c r="P47" s="2"/>
    </row>
    <row r="48" spans="2:16" x14ac:dyDescent="0.25">
      <c r="B48" s="2"/>
      <c r="C48" s="2"/>
      <c r="D48" s="2"/>
      <c r="E48" s="2"/>
      <c r="F48" s="2"/>
      <c r="G48" s="2"/>
      <c r="H48" s="2"/>
      <c r="I48" s="2"/>
      <c r="J48" s="11"/>
      <c r="K48" s="2"/>
      <c r="L48" s="2"/>
      <c r="M48" s="2"/>
      <c r="N48" s="2"/>
      <c r="O48" s="2"/>
      <c r="P48" s="2"/>
    </row>
    <row r="49" spans="2:16" x14ac:dyDescent="0.25">
      <c r="B49" s="2"/>
      <c r="C49" s="2"/>
      <c r="D49" s="2"/>
      <c r="E49" s="2"/>
      <c r="F49" s="2"/>
      <c r="G49" s="2"/>
      <c r="H49" s="2"/>
      <c r="J49" s="11"/>
      <c r="K49" s="2"/>
      <c r="L49" s="2"/>
      <c r="M49" s="2"/>
      <c r="N49" s="2"/>
      <c r="O49" s="2"/>
      <c r="P49" s="2"/>
    </row>
    <row r="50" spans="2:16" x14ac:dyDescent="0.25">
      <c r="B50" s="2"/>
      <c r="C50" s="2"/>
      <c r="D50" s="2"/>
      <c r="E50" s="2"/>
      <c r="F50" s="2"/>
      <c r="G50" s="2"/>
      <c r="H50" s="2"/>
      <c r="J50" s="11"/>
      <c r="K50" s="2"/>
      <c r="L50" s="2"/>
      <c r="M50" s="2"/>
      <c r="N50" s="2"/>
      <c r="O50" s="2"/>
      <c r="P50" s="2"/>
    </row>
    <row r="51" spans="2:16" x14ac:dyDescent="0.25">
      <c r="J51" s="11"/>
      <c r="K51" s="2"/>
      <c r="L51" s="2"/>
      <c r="M51" s="2"/>
      <c r="N51" s="2"/>
      <c r="O51" s="2"/>
      <c r="P51" s="2"/>
    </row>
    <row r="52" spans="2:16" x14ac:dyDescent="0.25">
      <c r="J52" s="11"/>
      <c r="K52" s="2"/>
      <c r="L52" s="2"/>
      <c r="M52" s="2"/>
      <c r="N52" s="2"/>
      <c r="O52" s="2"/>
      <c r="P52" s="2"/>
    </row>
    <row r="53" spans="2:16" x14ac:dyDescent="0.25">
      <c r="J53" s="11"/>
      <c r="K53" s="2"/>
      <c r="L53" s="2"/>
      <c r="M53" s="2"/>
      <c r="N53" s="2"/>
      <c r="O53" s="2"/>
      <c r="P53" s="2"/>
    </row>
    <row r="54" spans="2:16" x14ac:dyDescent="0.25">
      <c r="J54" s="11"/>
      <c r="K54" s="2"/>
      <c r="L54" s="2"/>
      <c r="M54" s="2"/>
      <c r="N54" s="2"/>
      <c r="O54" s="2"/>
      <c r="P54" s="2"/>
    </row>
    <row r="55" spans="2:16" x14ac:dyDescent="0.25">
      <c r="J55" s="11"/>
      <c r="K55" s="2"/>
      <c r="L55" s="2"/>
      <c r="M55" s="2"/>
      <c r="N55" s="2"/>
      <c r="O55" s="2"/>
      <c r="P55" s="2"/>
    </row>
    <row r="56" spans="2:16" x14ac:dyDescent="0.25">
      <c r="J56" s="11"/>
      <c r="K56" s="2"/>
      <c r="L56" s="2"/>
      <c r="M56" s="2"/>
      <c r="N56" s="2"/>
      <c r="O56" s="2"/>
      <c r="P56" s="2"/>
    </row>
    <row r="57" spans="2:16" x14ac:dyDescent="0.25">
      <c r="J57" s="11"/>
      <c r="K57" s="2"/>
      <c r="L57" s="2"/>
      <c r="M57" s="2"/>
      <c r="N57" s="2"/>
      <c r="O57" s="2"/>
      <c r="P57" s="2"/>
    </row>
    <row r="58" spans="2:16" x14ac:dyDescent="0.25">
      <c r="J58" s="11"/>
      <c r="K58" s="2"/>
      <c r="L58" s="2"/>
      <c r="M58" s="2"/>
      <c r="N58" s="2"/>
      <c r="O58" s="2"/>
      <c r="P58" s="2"/>
    </row>
    <row r="59" spans="2:16" x14ac:dyDescent="0.25">
      <c r="J59" s="11"/>
      <c r="K59" s="2"/>
      <c r="L59" s="2"/>
      <c r="M59" s="2"/>
      <c r="N59" s="2"/>
      <c r="O59" s="2"/>
      <c r="P59" s="2"/>
    </row>
    <row r="60" spans="2:16" x14ac:dyDescent="0.25">
      <c r="J60" s="11"/>
      <c r="K60" s="2"/>
      <c r="L60" s="2"/>
      <c r="M60" s="2"/>
      <c r="N60" s="2"/>
      <c r="O60" s="2"/>
      <c r="P60" s="2"/>
    </row>
    <row r="61" spans="2:16" x14ac:dyDescent="0.25">
      <c r="J61" s="11"/>
      <c r="K61" s="2"/>
      <c r="L61" s="2"/>
      <c r="M61" s="2"/>
      <c r="N61" s="2"/>
      <c r="O61" s="2"/>
      <c r="P61" s="2"/>
    </row>
    <row r="62" spans="2:16" x14ac:dyDescent="0.25">
      <c r="J62" s="11"/>
      <c r="K62" s="2"/>
      <c r="L62" s="2"/>
      <c r="M62" s="2"/>
      <c r="N62" s="2"/>
      <c r="O62" s="2"/>
      <c r="P62" s="2"/>
    </row>
    <row r="63" spans="2:16" x14ac:dyDescent="0.25">
      <c r="J63" s="11"/>
      <c r="K63" s="2"/>
      <c r="L63" s="2"/>
      <c r="M63" s="2"/>
      <c r="N63" s="2"/>
      <c r="O63" s="2"/>
      <c r="P63" s="2"/>
    </row>
    <row r="64" spans="2:16" x14ac:dyDescent="0.25">
      <c r="J64" s="11"/>
      <c r="K64" s="2"/>
      <c r="L64" s="2"/>
      <c r="M64" s="2"/>
      <c r="N64" s="2"/>
      <c r="O64" s="2"/>
      <c r="P64" s="2"/>
    </row>
    <row r="65" spans="10:16" x14ac:dyDescent="0.25">
      <c r="J65" s="11"/>
      <c r="K65" s="2"/>
      <c r="L65" s="2"/>
      <c r="M65" s="2"/>
      <c r="N65" s="2"/>
      <c r="O65" s="2"/>
      <c r="P65" s="2"/>
    </row>
    <row r="66" spans="10:16" x14ac:dyDescent="0.25">
      <c r="J66" s="11"/>
      <c r="K66" s="2"/>
      <c r="L66" s="2"/>
      <c r="M66" s="2"/>
      <c r="N66" s="2"/>
      <c r="O66" s="2"/>
      <c r="P66" s="2"/>
    </row>
    <row r="67" spans="10:16" x14ac:dyDescent="0.25">
      <c r="J67" s="11"/>
      <c r="K67" s="2"/>
      <c r="L67" s="2"/>
      <c r="M67" s="2"/>
      <c r="N67" s="2"/>
      <c r="O67" s="2"/>
      <c r="P67" s="2"/>
    </row>
    <row r="68" spans="10:16" x14ac:dyDescent="0.25">
      <c r="J68" s="11"/>
      <c r="K68" s="2"/>
      <c r="L68" s="2"/>
      <c r="M68" s="2"/>
      <c r="N68" s="2"/>
      <c r="O68" s="2"/>
      <c r="P68" s="2"/>
    </row>
    <row r="69" spans="10:16" x14ac:dyDescent="0.25">
      <c r="J69" s="11"/>
      <c r="K69" s="2"/>
      <c r="L69" s="2"/>
      <c r="M69" s="2"/>
      <c r="N69" s="2"/>
      <c r="O69" s="2"/>
      <c r="P69" s="2"/>
    </row>
    <row r="70" spans="10:16" x14ac:dyDescent="0.25">
      <c r="J70" s="11"/>
      <c r="K70" s="2"/>
      <c r="L70" s="2"/>
      <c r="M70" s="2"/>
      <c r="N70" s="2"/>
      <c r="O70" s="2"/>
      <c r="P70" s="2"/>
    </row>
    <row r="71" spans="10:16" x14ac:dyDescent="0.25">
      <c r="J71" s="11"/>
      <c r="K71" s="2"/>
      <c r="L71" s="2"/>
      <c r="M71" s="2"/>
      <c r="N71" s="2"/>
      <c r="O71" s="2"/>
      <c r="P71" s="2"/>
    </row>
    <row r="72" spans="10:16" x14ac:dyDescent="0.25">
      <c r="J72" s="11"/>
      <c r="K72" s="2"/>
      <c r="L72" s="2"/>
      <c r="M72" s="2"/>
      <c r="N72" s="2"/>
      <c r="O72" s="2"/>
      <c r="P72" s="2"/>
    </row>
    <row r="73" spans="10:16" x14ac:dyDescent="0.25">
      <c r="J73" s="11"/>
      <c r="K73" s="2"/>
      <c r="L73" s="2"/>
      <c r="M73" s="2"/>
      <c r="N73" s="2"/>
      <c r="O73" s="2"/>
      <c r="P73" s="2"/>
    </row>
    <row r="74" spans="10:16" x14ac:dyDescent="0.25">
      <c r="J74" s="11"/>
      <c r="K74" s="2"/>
      <c r="L74" s="2"/>
      <c r="M74" s="2"/>
      <c r="N74" s="2"/>
      <c r="O74" s="2"/>
      <c r="P74" s="2"/>
    </row>
    <row r="75" spans="10:16" x14ac:dyDescent="0.25">
      <c r="J75" s="11"/>
      <c r="K75" s="2"/>
      <c r="L75" s="2"/>
      <c r="M75" s="2"/>
      <c r="N75" s="2"/>
      <c r="O75" s="2"/>
      <c r="P75" s="2"/>
    </row>
    <row r="76" spans="10:16" x14ac:dyDescent="0.25">
      <c r="J76" s="11"/>
      <c r="K76" s="2"/>
      <c r="L76" s="2"/>
      <c r="M76" s="2"/>
      <c r="N76" s="2"/>
      <c r="O76" s="2"/>
      <c r="P76" s="2"/>
    </row>
    <row r="77" spans="10:16" x14ac:dyDescent="0.25">
      <c r="J77" s="11"/>
      <c r="K77" s="2"/>
      <c r="L77" s="2"/>
      <c r="M77" s="2"/>
      <c r="N77" s="2"/>
      <c r="O77" s="2"/>
      <c r="P77" s="2"/>
    </row>
    <row r="78" spans="10:16" x14ac:dyDescent="0.25">
      <c r="J78" s="11"/>
      <c r="K78" s="2"/>
      <c r="L78" s="2"/>
      <c r="M78" s="2"/>
      <c r="N78" s="2"/>
      <c r="O78" s="2"/>
      <c r="P78" s="2"/>
    </row>
    <row r="79" spans="10:16" x14ac:dyDescent="0.25">
      <c r="J79" s="11"/>
      <c r="K79" s="2"/>
      <c r="L79" s="2"/>
      <c r="M79" s="2"/>
      <c r="N79" s="2"/>
      <c r="O79" s="2"/>
      <c r="P79" s="2"/>
    </row>
    <row r="80" spans="10:16" x14ac:dyDescent="0.25">
      <c r="J80" s="11"/>
      <c r="K80" s="2"/>
      <c r="L80" s="2"/>
      <c r="M80" s="2"/>
      <c r="N80" s="2"/>
      <c r="O80" s="2"/>
      <c r="P80" s="2"/>
    </row>
    <row r="81" spans="10:16" x14ac:dyDescent="0.25">
      <c r="J81" s="11"/>
      <c r="K81" s="2"/>
      <c r="L81" s="2"/>
      <c r="M81" s="2"/>
      <c r="N81" s="2"/>
      <c r="O81" s="2"/>
      <c r="P81" s="2"/>
    </row>
    <row r="82" spans="10:16" x14ac:dyDescent="0.25">
      <c r="J82" s="11"/>
      <c r="K82" s="2"/>
      <c r="L82" s="2"/>
      <c r="M82" s="2"/>
      <c r="N82" s="2"/>
      <c r="O82" s="2"/>
      <c r="P82" s="2"/>
    </row>
    <row r="83" spans="10:16" x14ac:dyDescent="0.25">
      <c r="J83" s="11"/>
      <c r="K83" s="2"/>
      <c r="L83" s="2"/>
      <c r="M83" s="2"/>
      <c r="N83" s="2"/>
      <c r="O83" s="2"/>
      <c r="P83" s="2"/>
    </row>
    <row r="84" spans="10:16" x14ac:dyDescent="0.25">
      <c r="J84" s="11"/>
      <c r="K84" s="2"/>
      <c r="L84" s="2"/>
      <c r="M84" s="2"/>
      <c r="N84" s="2"/>
      <c r="O84" s="2"/>
      <c r="P84" s="2"/>
    </row>
    <row r="85" spans="10:16" x14ac:dyDescent="0.25">
      <c r="J85" s="11"/>
      <c r="K85" s="2"/>
      <c r="L85" s="2"/>
      <c r="M85" s="2"/>
      <c r="N85" s="2"/>
      <c r="O85" s="2"/>
      <c r="P85" s="2"/>
    </row>
    <row r="86" spans="10:16" x14ac:dyDescent="0.25">
      <c r="J86" s="11"/>
      <c r="K86" s="2"/>
      <c r="L86" s="2"/>
      <c r="M86" s="2"/>
      <c r="N86" s="2"/>
      <c r="O86" s="2"/>
      <c r="P86" s="2"/>
    </row>
    <row r="87" spans="10:16" x14ac:dyDescent="0.25">
      <c r="J87" s="11"/>
      <c r="K87" s="2"/>
      <c r="L87" s="2"/>
      <c r="M87" s="2"/>
      <c r="N87" s="2"/>
      <c r="O87" s="2"/>
      <c r="P87" s="2"/>
    </row>
    <row r="88" spans="10:16" x14ac:dyDescent="0.25">
      <c r="J88" s="11"/>
      <c r="K88" s="2"/>
      <c r="L88" s="2"/>
      <c r="M88" s="2"/>
      <c r="N88" s="2"/>
      <c r="O88" s="2"/>
      <c r="P88" s="2"/>
    </row>
    <row r="89" spans="10:16" x14ac:dyDescent="0.25">
      <c r="J89" s="11"/>
      <c r="K89" s="2"/>
      <c r="L89" s="2"/>
      <c r="M89" s="2"/>
      <c r="N89" s="2"/>
      <c r="O89" s="2"/>
      <c r="P89" s="2"/>
    </row>
    <row r="90" spans="10:16" x14ac:dyDescent="0.25">
      <c r="J90" s="11"/>
      <c r="K90" s="2"/>
      <c r="L90" s="2"/>
      <c r="M90" s="2"/>
      <c r="N90" s="2"/>
      <c r="O90" s="2"/>
      <c r="P90" s="2"/>
    </row>
    <row r="91" spans="10:16" x14ac:dyDescent="0.25">
      <c r="J91" s="11"/>
      <c r="K91" s="2"/>
      <c r="L91" s="2"/>
      <c r="M91" s="2"/>
      <c r="N91" s="2"/>
      <c r="O91" s="2"/>
      <c r="P91" s="2"/>
    </row>
    <row r="92" spans="10:16" x14ac:dyDescent="0.25">
      <c r="J92" s="11"/>
      <c r="K92" s="2"/>
      <c r="L92" s="2"/>
      <c r="M92" s="2"/>
      <c r="N92" s="2"/>
      <c r="O92" s="2"/>
      <c r="P92" s="2"/>
    </row>
    <row r="93" spans="10:16" x14ac:dyDescent="0.25">
      <c r="J93" s="11"/>
      <c r="K93" s="2"/>
      <c r="L93" s="2"/>
      <c r="M93" s="2"/>
      <c r="N93" s="2"/>
      <c r="O93" s="2"/>
      <c r="P93" s="2"/>
    </row>
    <row r="94" spans="10:16" x14ac:dyDescent="0.25">
      <c r="J94" s="11"/>
      <c r="K94" s="2"/>
      <c r="L94" s="2"/>
      <c r="M94" s="2"/>
      <c r="N94" s="2"/>
      <c r="O94" s="2"/>
      <c r="P94" s="2"/>
    </row>
    <row r="95" spans="10:16" x14ac:dyDescent="0.25">
      <c r="J95" s="11"/>
      <c r="K95" s="2"/>
      <c r="L95" s="2"/>
      <c r="M95" s="2"/>
      <c r="N95" s="2"/>
      <c r="O95" s="2"/>
      <c r="P95" s="2"/>
    </row>
    <row r="96" spans="10:16" x14ac:dyDescent="0.25">
      <c r="J96" s="11"/>
      <c r="K96" s="2"/>
      <c r="L96" s="2"/>
      <c r="M96" s="2"/>
      <c r="N96" s="2"/>
      <c r="O96" s="2"/>
      <c r="P96" s="2"/>
    </row>
    <row r="97" spans="10:16" x14ac:dyDescent="0.25">
      <c r="J97" s="11"/>
      <c r="K97" s="2"/>
      <c r="L97" s="2"/>
      <c r="M97" s="2"/>
      <c r="N97" s="2"/>
      <c r="O97" s="2"/>
      <c r="P97" s="2"/>
    </row>
    <row r="98" spans="10:16" x14ac:dyDescent="0.25">
      <c r="J98" s="11"/>
      <c r="K98" s="2"/>
      <c r="L98" s="2"/>
      <c r="M98" s="2"/>
      <c r="N98" s="2"/>
      <c r="O98" s="2"/>
      <c r="P98" s="2"/>
    </row>
    <row r="99" spans="10:16" x14ac:dyDescent="0.25">
      <c r="J99" s="11"/>
      <c r="K99" s="2"/>
      <c r="L99" s="2"/>
      <c r="M99" s="2"/>
      <c r="N99" s="2"/>
      <c r="O99" s="2"/>
      <c r="P99" s="2"/>
    </row>
    <row r="100" spans="10:16" x14ac:dyDescent="0.25">
      <c r="J100" s="11"/>
      <c r="K100" s="2"/>
      <c r="L100" s="2"/>
      <c r="M100" s="2"/>
      <c r="N100" s="2"/>
      <c r="O100" s="2"/>
      <c r="P100" s="2"/>
    </row>
    <row r="101" spans="10:16" x14ac:dyDescent="0.25">
      <c r="J101" s="11"/>
      <c r="K101" s="2"/>
      <c r="L101" s="2"/>
      <c r="M101" s="2"/>
      <c r="N101" s="2"/>
      <c r="O101" s="2"/>
      <c r="P101" s="2"/>
    </row>
    <row r="102" spans="10:16" x14ac:dyDescent="0.25">
      <c r="J102" s="11"/>
      <c r="K102" s="2"/>
      <c r="L102" s="2"/>
      <c r="M102" s="2"/>
      <c r="N102" s="2"/>
      <c r="O102" s="2"/>
      <c r="P102" s="2"/>
    </row>
    <row r="103" spans="10:16" x14ac:dyDescent="0.25">
      <c r="J103" s="11"/>
      <c r="K103" s="2"/>
      <c r="L103" s="2"/>
      <c r="M103" s="2"/>
      <c r="N103" s="2"/>
      <c r="O103" s="2"/>
      <c r="P103" s="2"/>
    </row>
    <row r="104" spans="10:16" x14ac:dyDescent="0.25">
      <c r="J104" s="11"/>
      <c r="K104" s="2"/>
      <c r="L104" s="2"/>
      <c r="M104" s="2"/>
      <c r="N104" s="2"/>
      <c r="O104" s="2"/>
      <c r="P104" s="2"/>
    </row>
    <row r="105" spans="10:16" x14ac:dyDescent="0.25">
      <c r="J105" s="11"/>
      <c r="K105" s="2"/>
      <c r="L105" s="2"/>
      <c r="M105" s="2"/>
      <c r="N105" s="2"/>
      <c r="O105" s="2"/>
      <c r="P105" s="2"/>
    </row>
    <row r="106" spans="10:16" x14ac:dyDescent="0.25">
      <c r="J106" s="11"/>
      <c r="K106" s="2"/>
      <c r="L106" s="2"/>
      <c r="M106" s="2"/>
      <c r="N106" s="2"/>
      <c r="O106" s="2"/>
      <c r="P106" s="2"/>
    </row>
    <row r="107" spans="10:16" x14ac:dyDescent="0.25">
      <c r="J107" s="11"/>
      <c r="K107" s="2"/>
      <c r="L107" s="2"/>
      <c r="M107" s="2"/>
      <c r="N107" s="2"/>
      <c r="O107" s="2"/>
      <c r="P107" s="2"/>
    </row>
    <row r="108" spans="10:16" x14ac:dyDescent="0.25">
      <c r="J108" s="11"/>
      <c r="K108" s="2"/>
      <c r="L108" s="2"/>
      <c r="M108" s="2"/>
      <c r="N108" s="2"/>
      <c r="O108" s="2"/>
      <c r="P108" s="2"/>
    </row>
    <row r="109" spans="10:16" x14ac:dyDescent="0.25">
      <c r="J109" s="11"/>
      <c r="K109" s="2"/>
      <c r="L109" s="2"/>
      <c r="M109" s="2"/>
      <c r="N109" s="2"/>
      <c r="O109" s="2"/>
      <c r="P109" s="2"/>
    </row>
    <row r="110" spans="10:16" x14ac:dyDescent="0.25">
      <c r="J110" s="11"/>
      <c r="K110" s="2"/>
      <c r="L110" s="2"/>
      <c r="M110" s="2"/>
      <c r="N110" s="2"/>
      <c r="O110" s="2"/>
      <c r="P110" s="2"/>
    </row>
    <row r="111" spans="10:16" x14ac:dyDescent="0.25">
      <c r="J111" s="11"/>
      <c r="K111" s="2"/>
      <c r="L111" s="2"/>
      <c r="M111" s="2"/>
      <c r="N111" s="2"/>
      <c r="O111" s="2"/>
      <c r="P111" s="2"/>
    </row>
    <row r="112" spans="10:16" x14ac:dyDescent="0.25">
      <c r="J112" s="11"/>
      <c r="K112" s="2"/>
      <c r="L112" s="2"/>
      <c r="M112" s="2"/>
      <c r="N112" s="2"/>
      <c r="O112" s="2"/>
      <c r="P112" s="2"/>
    </row>
    <row r="113" spans="10:16" x14ac:dyDescent="0.25">
      <c r="J113" s="11"/>
      <c r="K113" s="2"/>
      <c r="L113" s="2"/>
      <c r="M113" s="2"/>
      <c r="N113" s="2"/>
      <c r="O113" s="2"/>
      <c r="P113" s="2"/>
    </row>
    <row r="114" spans="10:16" x14ac:dyDescent="0.25">
      <c r="J114" s="11"/>
      <c r="K114" s="2"/>
      <c r="L114" s="2"/>
      <c r="M114" s="2"/>
      <c r="N114" s="2"/>
      <c r="O114" s="2"/>
      <c r="P114" s="2"/>
    </row>
    <row r="115" spans="10:16" x14ac:dyDescent="0.25">
      <c r="J115" s="11"/>
      <c r="K115" s="2"/>
      <c r="L115" s="2"/>
      <c r="M115" s="2"/>
      <c r="N115" s="2"/>
      <c r="O115" s="2"/>
      <c r="P115" s="2"/>
    </row>
    <row r="116" spans="10:16" x14ac:dyDescent="0.25">
      <c r="J116" s="11"/>
      <c r="K116" s="2"/>
      <c r="L116" s="2"/>
      <c r="M116" s="2"/>
      <c r="N116" s="2"/>
      <c r="O116" s="2"/>
      <c r="P116" s="2"/>
    </row>
    <row r="117" spans="10:16" x14ac:dyDescent="0.25">
      <c r="J117" s="11"/>
      <c r="K117" s="2"/>
      <c r="L117" s="2"/>
      <c r="M117" s="2"/>
      <c r="N117" s="2"/>
      <c r="O117" s="2"/>
      <c r="P117" s="2"/>
    </row>
    <row r="118" spans="10:16" x14ac:dyDescent="0.25">
      <c r="J118" s="11"/>
      <c r="K118" s="2"/>
      <c r="L118" s="2"/>
      <c r="M118" s="2"/>
      <c r="N118" s="2"/>
      <c r="O118" s="2"/>
      <c r="P118" s="2"/>
    </row>
    <row r="119" spans="10:16" x14ac:dyDescent="0.25">
      <c r="J119" s="11"/>
      <c r="K119" s="2"/>
      <c r="L119" s="2"/>
      <c r="M119" s="2"/>
      <c r="N119" s="2"/>
      <c r="O119" s="2"/>
      <c r="P119" s="2"/>
    </row>
  </sheetData>
  <sortState ref="J5:P117">
    <sortCondition descending="1" ref="N5:N117"/>
  </sortState>
  <mergeCells count="2">
    <mergeCell ref="B3:H3"/>
    <mergeCell ref="J3:P3"/>
  </mergeCells>
  <conditionalFormatting sqref="B1:D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21">
    <cfRule type="cellIs" dxfId="90" priority="9" operator="between">
      <formula>1.1</formula>
      <formula>4.99</formula>
    </cfRule>
    <cfRule type="cellIs" dxfId="89" priority="10" operator="lessThan">
      <formula>1.09</formula>
    </cfRule>
    <cfRule type="cellIs" dxfId="88" priority="11" operator="greaterThan">
      <formula>5</formula>
    </cfRule>
  </conditionalFormatting>
  <conditionalFormatting sqref="M5:M30">
    <cfRule type="cellIs" dxfId="87" priority="4" operator="between">
      <formula>1.1</formula>
      <formula>4.99</formula>
    </cfRule>
    <cfRule type="cellIs" dxfId="86" priority="5" operator="lessThan">
      <formula>1.09</formula>
    </cfRule>
    <cfRule type="cellIs" dxfId="85" priority="6" operator="between">
      <formula>1.1</formula>
      <formula>4.99</formula>
    </cfRule>
    <cfRule type="cellIs" dxfId="84" priority="7" operator="lessThan">
      <formula>1.09</formula>
    </cfRule>
    <cfRule type="cellIs" dxfId="83" priority="8" operator="greaterThan">
      <formula>5</formula>
    </cfRule>
  </conditionalFormatting>
  <conditionalFormatting sqref="E5:E30 M5:M35">
    <cfRule type="cellIs" dxfId="82" priority="1" operator="greaterThan">
      <formula>11</formula>
    </cfRule>
    <cfRule type="cellIs" dxfId="81" priority="2" operator="between">
      <formula>6</formula>
      <formula>10.999999</formula>
    </cfRule>
    <cfRule type="cellIs" dxfId="80" priority="3" operator="lessThan">
      <formula>6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7AC8-3A5C-4186-89B4-8D7E66A0163B}">
  <dimension ref="A1:P10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5" t="s">
        <v>145</v>
      </c>
      <c r="B1" s="6" t="s">
        <v>239</v>
      </c>
      <c r="C1" s="7" t="s">
        <v>237</v>
      </c>
      <c r="D1" s="8" t="s">
        <v>238</v>
      </c>
    </row>
    <row r="3" spans="1:16" ht="18.75" x14ac:dyDescent="0.3">
      <c r="B3" s="13" t="s">
        <v>111</v>
      </c>
      <c r="C3" s="13"/>
      <c r="D3" s="13"/>
      <c r="E3" s="13"/>
      <c r="F3" s="13"/>
      <c r="G3" s="13"/>
      <c r="H3" s="13"/>
      <c r="I3" s="3"/>
      <c r="J3" s="13" t="s">
        <v>112</v>
      </c>
      <c r="K3" s="13"/>
      <c r="L3" s="13"/>
      <c r="M3" s="13"/>
      <c r="N3" s="13"/>
      <c r="O3" s="13"/>
      <c r="P3" s="13"/>
    </row>
    <row r="4" spans="1:16" x14ac:dyDescent="0.25">
      <c r="B4" s="9" t="s">
        <v>142</v>
      </c>
      <c r="C4" s="9" t="s">
        <v>4</v>
      </c>
      <c r="D4" s="9" t="s">
        <v>76</v>
      </c>
      <c r="E4" s="9" t="s">
        <v>249</v>
      </c>
      <c r="F4" s="9" t="s">
        <v>250</v>
      </c>
      <c r="G4" s="9" t="s">
        <v>251</v>
      </c>
      <c r="H4" s="9" t="s">
        <v>252</v>
      </c>
      <c r="I4" s="2"/>
      <c r="J4" s="9" t="s">
        <v>142</v>
      </c>
      <c r="K4" s="9" t="s">
        <v>4</v>
      </c>
      <c r="L4" s="9" t="s">
        <v>76</v>
      </c>
      <c r="M4" s="9" t="s">
        <v>249</v>
      </c>
      <c r="N4" s="9" t="s">
        <v>250</v>
      </c>
      <c r="O4" s="9" t="s">
        <v>251</v>
      </c>
      <c r="P4" s="9" t="s">
        <v>252</v>
      </c>
    </row>
    <row r="5" spans="1:16" x14ac:dyDescent="0.25">
      <c r="B5" s="1">
        <v>1</v>
      </c>
      <c r="C5" s="1">
        <v>82.394242583816037</v>
      </c>
      <c r="D5" s="1" t="s">
        <v>77</v>
      </c>
      <c r="E5" s="1">
        <v>2.3647209203238178</v>
      </c>
      <c r="F5" s="1">
        <v>9388</v>
      </c>
      <c r="G5" s="1">
        <v>222.00000000000003</v>
      </c>
      <c r="H5" s="1">
        <v>1.9483938915218537</v>
      </c>
      <c r="I5" s="2"/>
      <c r="J5" s="4">
        <v>1</v>
      </c>
      <c r="K5" s="1">
        <v>90.831724864011235</v>
      </c>
      <c r="L5" s="1" t="s">
        <v>77</v>
      </c>
      <c r="M5" s="1">
        <v>1.8352168453588331</v>
      </c>
      <c r="N5" s="1">
        <v>10353</v>
      </c>
      <c r="O5" s="1">
        <v>190</v>
      </c>
      <c r="P5" s="1">
        <v>1.666959115634322</v>
      </c>
    </row>
    <row r="6" spans="1:16" x14ac:dyDescent="0.25">
      <c r="B6" s="1">
        <v>2</v>
      </c>
      <c r="C6" s="1">
        <v>7.0914516412146744</v>
      </c>
      <c r="D6" s="1" t="s">
        <v>78</v>
      </c>
      <c r="E6" s="1">
        <v>3.8366336633663365</v>
      </c>
      <c r="F6" s="1">
        <v>808</v>
      </c>
      <c r="G6" s="1">
        <v>31</v>
      </c>
      <c r="H6" s="1">
        <v>0.27207302088818675</v>
      </c>
      <c r="I6" s="2"/>
      <c r="J6" s="4">
        <v>2</v>
      </c>
      <c r="K6" s="1">
        <v>8.4313037374978066</v>
      </c>
      <c r="L6" s="1" t="s">
        <v>80</v>
      </c>
      <c r="M6" s="1">
        <v>9.7814776274713839</v>
      </c>
      <c r="N6" s="1">
        <v>961</v>
      </c>
      <c r="O6" s="1">
        <v>94</v>
      </c>
      <c r="P6" s="1">
        <v>0.82470608878750651</v>
      </c>
    </row>
    <row r="7" spans="1:16" x14ac:dyDescent="0.25">
      <c r="B7" s="1">
        <v>3</v>
      </c>
      <c r="C7" s="1">
        <v>6.3454449710373879</v>
      </c>
      <c r="D7" s="1" t="s">
        <v>80</v>
      </c>
      <c r="E7" s="1">
        <v>0.13831258644536654</v>
      </c>
      <c r="F7" s="1">
        <v>723</v>
      </c>
      <c r="G7" s="1">
        <v>1</v>
      </c>
      <c r="H7" s="1">
        <v>8.7765490609092514E-3</v>
      </c>
      <c r="I7" s="2"/>
      <c r="J7" s="4">
        <v>3</v>
      </c>
      <c r="K7" s="1">
        <v>0.73697139849096338</v>
      </c>
      <c r="L7" s="1" t="s">
        <v>78</v>
      </c>
      <c r="M7" s="1">
        <v>0</v>
      </c>
      <c r="N7" s="1">
        <v>84</v>
      </c>
      <c r="O7" s="1">
        <v>0</v>
      </c>
      <c r="P7" s="1">
        <v>0</v>
      </c>
    </row>
    <row r="8" spans="1:16" x14ac:dyDescent="0.25">
      <c r="B8" s="1">
        <v>4</v>
      </c>
      <c r="C8" s="1">
        <v>3.5369492715464279</v>
      </c>
      <c r="D8" s="1" t="s">
        <v>79</v>
      </c>
      <c r="E8" s="1">
        <v>3.4739454094292803</v>
      </c>
      <c r="F8" s="1">
        <v>403</v>
      </c>
      <c r="G8" s="1">
        <v>14</v>
      </c>
      <c r="H8" s="1">
        <v>0.12287168685272951</v>
      </c>
      <c r="I8" s="2"/>
      <c r="J8" s="9" t="s">
        <v>143</v>
      </c>
      <c r="K8" s="9">
        <f>SUM(K5:K7)</f>
        <v>100</v>
      </c>
      <c r="L8" s="9"/>
      <c r="M8" s="9"/>
      <c r="N8" s="9">
        <f t="shared" ref="L8:P8" si="0">SUM(N5:N7)</f>
        <v>11398</v>
      </c>
      <c r="O8" s="9">
        <f t="shared" si="0"/>
        <v>284</v>
      </c>
      <c r="P8" s="9"/>
    </row>
    <row r="9" spans="1:16" x14ac:dyDescent="0.25">
      <c r="B9" s="1">
        <v>5</v>
      </c>
      <c r="C9" s="1">
        <v>0.63191153238546605</v>
      </c>
      <c r="D9" s="1" t="s">
        <v>122</v>
      </c>
      <c r="E9" s="1">
        <v>0</v>
      </c>
      <c r="F9" s="1">
        <v>72</v>
      </c>
      <c r="G9" s="1">
        <v>0</v>
      </c>
      <c r="H9" s="1">
        <v>0</v>
      </c>
    </row>
    <row r="10" spans="1:16" x14ac:dyDescent="0.25">
      <c r="B10" s="9" t="s">
        <v>143</v>
      </c>
      <c r="C10" s="9">
        <f>SUM(C5:C9)</f>
        <v>100</v>
      </c>
      <c r="D10" s="9"/>
      <c r="E10" s="9"/>
      <c r="F10" s="9">
        <f t="shared" ref="D10:H10" si="1">SUM(F5:F9)</f>
        <v>11394</v>
      </c>
      <c r="G10" s="9">
        <f t="shared" si="1"/>
        <v>268</v>
      </c>
      <c r="H10" s="9"/>
    </row>
  </sheetData>
  <sortState ref="J5:P8">
    <sortCondition descending="1" ref="N5:N8"/>
  </sortState>
  <mergeCells count="2">
    <mergeCell ref="J3:P3"/>
    <mergeCell ref="B3:H3"/>
  </mergeCells>
  <conditionalFormatting sqref="E5:E9 M5:M7">
    <cfRule type="cellIs" dxfId="35" priority="1" operator="between">
      <formula>6</formula>
      <formula>10.99999</formula>
    </cfRule>
    <cfRule type="cellIs" dxfId="34" priority="2" operator="lessThan">
      <formula>6</formula>
    </cfRule>
    <cfRule type="cellIs" dxfId="33" priority="4" operator="between">
      <formula>1.1</formula>
      <formula>4.99</formula>
    </cfRule>
    <cfRule type="cellIs" dxfId="32" priority="5" operator="lessThan">
      <formula>1.09</formula>
    </cfRule>
    <cfRule type="cellIs" dxfId="31" priority="6" operator="greaterThan">
      <formula>5</formula>
    </cfRule>
  </conditionalFormatting>
  <conditionalFormatting sqref="B1:D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9BE4-F0E9-4D4B-A018-A19154A51820}">
  <dimension ref="A1:P22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5" t="s">
        <v>145</v>
      </c>
      <c r="B1" s="6" t="s">
        <v>239</v>
      </c>
      <c r="C1" s="7" t="s">
        <v>237</v>
      </c>
      <c r="D1" s="8" t="s">
        <v>238</v>
      </c>
    </row>
    <row r="3" spans="1:16" ht="18.75" x14ac:dyDescent="0.3">
      <c r="B3" s="13" t="s">
        <v>111</v>
      </c>
      <c r="C3" s="13"/>
      <c r="D3" s="13"/>
      <c r="E3" s="13"/>
      <c r="F3" s="13"/>
      <c r="G3" s="13"/>
      <c r="H3" s="13"/>
      <c r="I3" s="3"/>
      <c r="J3" s="13" t="s">
        <v>112</v>
      </c>
      <c r="K3" s="13"/>
      <c r="L3" s="13"/>
      <c r="M3" s="13"/>
      <c r="N3" s="13"/>
      <c r="O3" s="13"/>
      <c r="P3" s="13"/>
    </row>
    <row r="4" spans="1:16" x14ac:dyDescent="0.25">
      <c r="B4" s="9" t="s">
        <v>142</v>
      </c>
      <c r="C4" s="9" t="s">
        <v>4</v>
      </c>
      <c r="D4" s="9" t="s">
        <v>64</v>
      </c>
      <c r="E4" s="9" t="s">
        <v>249</v>
      </c>
      <c r="F4" s="9" t="s">
        <v>250</v>
      </c>
      <c r="G4" s="9" t="s">
        <v>251</v>
      </c>
      <c r="H4" s="9" t="s">
        <v>252</v>
      </c>
      <c r="I4" s="2"/>
      <c r="J4" s="9" t="s">
        <v>142</v>
      </c>
      <c r="K4" s="9" t="s">
        <v>4</v>
      </c>
      <c r="L4" s="9" t="s">
        <v>64</v>
      </c>
      <c r="M4" s="9" t="s">
        <v>249</v>
      </c>
      <c r="N4" s="9" t="s">
        <v>250</v>
      </c>
      <c r="O4" s="9" t="s">
        <v>251</v>
      </c>
      <c r="P4" s="9" t="s">
        <v>252</v>
      </c>
    </row>
    <row r="5" spans="1:16" x14ac:dyDescent="0.25">
      <c r="B5" s="1">
        <v>1</v>
      </c>
      <c r="C5" s="1">
        <v>44.997367035281727</v>
      </c>
      <c r="D5" s="1" t="s">
        <v>65</v>
      </c>
      <c r="E5" s="1">
        <v>1.0337429295884533</v>
      </c>
      <c r="F5" s="1">
        <v>5127</v>
      </c>
      <c r="G5" s="1">
        <v>53</v>
      </c>
      <c r="H5" s="1">
        <v>0.46515710022819029</v>
      </c>
      <c r="I5" s="2"/>
      <c r="J5" s="4">
        <v>1</v>
      </c>
      <c r="K5" s="1">
        <v>82.409194595543084</v>
      </c>
      <c r="L5" s="1" t="s">
        <v>65</v>
      </c>
      <c r="M5" s="1">
        <v>1.660811242414564</v>
      </c>
      <c r="N5" s="1">
        <v>9393</v>
      </c>
      <c r="O5" s="1">
        <v>156</v>
      </c>
      <c r="P5" s="1">
        <v>1.368661168626075</v>
      </c>
    </row>
    <row r="6" spans="1:16" x14ac:dyDescent="0.25">
      <c r="B6" s="1">
        <v>2</v>
      </c>
      <c r="C6" s="1">
        <v>25.399332982271371</v>
      </c>
      <c r="D6" s="1" t="s">
        <v>68</v>
      </c>
      <c r="E6" s="1">
        <v>2.5570145127850727</v>
      </c>
      <c r="F6" s="1">
        <v>2894</v>
      </c>
      <c r="G6" s="1">
        <v>74.000000000000014</v>
      </c>
      <c r="H6" s="1">
        <v>0.64946463050728453</v>
      </c>
      <c r="I6" s="2"/>
      <c r="J6" s="4">
        <v>2</v>
      </c>
      <c r="K6" s="1">
        <v>11.528338304965784</v>
      </c>
      <c r="L6" s="1" t="s">
        <v>71</v>
      </c>
      <c r="M6" s="1">
        <v>0.30441400304414001</v>
      </c>
      <c r="N6" s="1">
        <v>1314</v>
      </c>
      <c r="O6" s="1">
        <v>4</v>
      </c>
      <c r="P6" s="1">
        <v>3.50938761186173E-2</v>
      </c>
    </row>
    <row r="7" spans="1:16" x14ac:dyDescent="0.25">
      <c r="B7" s="1">
        <v>3</v>
      </c>
      <c r="C7" s="1">
        <v>7.7321397226610493</v>
      </c>
      <c r="D7" s="1" t="s">
        <v>71</v>
      </c>
      <c r="E7" s="1">
        <v>1.1350737797956867</v>
      </c>
      <c r="F7" s="1">
        <v>881</v>
      </c>
      <c r="G7" s="1">
        <v>10</v>
      </c>
      <c r="H7" s="1">
        <v>8.77654906090925E-2</v>
      </c>
      <c r="I7" s="2"/>
      <c r="J7" s="4">
        <v>3</v>
      </c>
      <c r="K7" s="1">
        <v>1.4300754518336549</v>
      </c>
      <c r="L7" s="1" t="s">
        <v>121</v>
      </c>
      <c r="M7" s="1">
        <v>1.8404907975460123</v>
      </c>
      <c r="N7" s="1">
        <v>163</v>
      </c>
      <c r="O7" s="1">
        <v>3</v>
      </c>
      <c r="P7" s="1">
        <v>2.6320407088962976E-2</v>
      </c>
    </row>
    <row r="8" spans="1:16" x14ac:dyDescent="0.25">
      <c r="B8" s="1">
        <v>4</v>
      </c>
      <c r="C8" s="1">
        <v>5.5906617517991926</v>
      </c>
      <c r="D8" s="1" t="s">
        <v>198</v>
      </c>
      <c r="E8" s="1">
        <v>0</v>
      </c>
      <c r="F8" s="1">
        <v>637</v>
      </c>
      <c r="G8" s="1">
        <v>0</v>
      </c>
      <c r="H8" s="1">
        <v>0</v>
      </c>
      <c r="I8" s="2"/>
      <c r="J8" s="4">
        <v>4</v>
      </c>
      <c r="K8" s="1">
        <v>1.131777504825408</v>
      </c>
      <c r="L8" s="1" t="s">
        <v>73</v>
      </c>
      <c r="M8" s="1">
        <v>83.720930232558146</v>
      </c>
      <c r="N8" s="1">
        <v>129</v>
      </c>
      <c r="O8" s="1">
        <v>108</v>
      </c>
      <c r="P8" s="1">
        <v>0.94753465520266711</v>
      </c>
    </row>
    <row r="9" spans="1:16" x14ac:dyDescent="0.25">
      <c r="B9" s="1">
        <v>5</v>
      </c>
      <c r="C9" s="10">
        <v>4.6691241004037209</v>
      </c>
      <c r="D9" s="10" t="s">
        <v>73</v>
      </c>
      <c r="E9" s="10">
        <v>0</v>
      </c>
      <c r="F9" s="10">
        <v>532</v>
      </c>
      <c r="G9" s="10">
        <v>0</v>
      </c>
      <c r="H9" s="10">
        <v>0</v>
      </c>
      <c r="I9" s="2"/>
      <c r="J9" s="4">
        <v>5</v>
      </c>
      <c r="K9" s="1">
        <v>0.88612037199508686</v>
      </c>
      <c r="L9" s="1" t="s">
        <v>66</v>
      </c>
      <c r="M9" s="1">
        <v>1.9801980198019802</v>
      </c>
      <c r="N9" s="1">
        <v>101</v>
      </c>
      <c r="O9" s="1">
        <v>2</v>
      </c>
      <c r="P9" s="1">
        <v>1.754693805930865E-2</v>
      </c>
    </row>
    <row r="10" spans="1:16" x14ac:dyDescent="0.25">
      <c r="B10" s="1">
        <v>6</v>
      </c>
      <c r="C10" s="1">
        <v>4.5638055116728102</v>
      </c>
      <c r="D10" s="1" t="s">
        <v>66</v>
      </c>
      <c r="E10" s="1">
        <v>19.615384615384617</v>
      </c>
      <c r="F10" s="1">
        <v>520</v>
      </c>
      <c r="G10" s="1">
        <v>102.00000000000001</v>
      </c>
      <c r="H10" s="1">
        <v>0.8952080042127436</v>
      </c>
      <c r="I10" s="2"/>
      <c r="J10" s="4">
        <v>6</v>
      </c>
      <c r="K10" s="1">
        <v>0.8773469029654325</v>
      </c>
      <c r="L10" s="1" t="s">
        <v>120</v>
      </c>
      <c r="M10" s="1">
        <v>6</v>
      </c>
      <c r="N10" s="1">
        <v>100</v>
      </c>
      <c r="O10" s="1">
        <v>6</v>
      </c>
      <c r="P10" s="1">
        <v>5.2640814177925953E-2</v>
      </c>
    </row>
    <row r="11" spans="1:16" x14ac:dyDescent="0.25">
      <c r="B11" s="1">
        <v>7</v>
      </c>
      <c r="C11" s="1">
        <v>2.4047744426891344</v>
      </c>
      <c r="D11" s="1" t="s">
        <v>67</v>
      </c>
      <c r="E11" s="1">
        <v>5.8394160583941606</v>
      </c>
      <c r="F11" s="1">
        <v>274</v>
      </c>
      <c r="G11" s="1">
        <v>16</v>
      </c>
      <c r="H11" s="1">
        <v>0.14042478497454799</v>
      </c>
      <c r="I11" s="2"/>
      <c r="J11" s="4">
        <v>7</v>
      </c>
      <c r="K11" s="1">
        <v>0.71065099140200039</v>
      </c>
      <c r="L11" s="1" t="s">
        <v>228</v>
      </c>
      <c r="M11" s="1">
        <v>0</v>
      </c>
      <c r="N11" s="1">
        <v>81</v>
      </c>
      <c r="O11" s="1">
        <v>0</v>
      </c>
      <c r="P11" s="1">
        <v>0</v>
      </c>
    </row>
    <row r="12" spans="1:16" x14ac:dyDescent="0.25">
      <c r="B12" s="1">
        <v>8</v>
      </c>
      <c r="C12" s="1">
        <v>1.3515885553800246</v>
      </c>
      <c r="D12" s="1" t="s">
        <v>197</v>
      </c>
      <c r="E12" s="1">
        <v>0</v>
      </c>
      <c r="F12" s="1">
        <v>154</v>
      </c>
      <c r="G12" s="1">
        <v>0</v>
      </c>
      <c r="H12" s="1">
        <v>0</v>
      </c>
      <c r="J12" s="4">
        <v>8</v>
      </c>
      <c r="K12" s="1">
        <v>0.35971223021582732</v>
      </c>
      <c r="L12" s="1" t="s">
        <v>74</v>
      </c>
      <c r="M12" s="1">
        <v>4.8780487804878048</v>
      </c>
      <c r="N12" s="1">
        <v>41</v>
      </c>
      <c r="O12" s="1">
        <v>2</v>
      </c>
      <c r="P12" s="1">
        <v>1.754693805930865E-2</v>
      </c>
    </row>
    <row r="13" spans="1:16" x14ac:dyDescent="0.25">
      <c r="B13" s="1">
        <v>9</v>
      </c>
      <c r="C13" s="1">
        <v>1.1936106722836581</v>
      </c>
      <c r="D13" s="1" t="s">
        <v>72</v>
      </c>
      <c r="E13" s="1">
        <v>0.73529411764705888</v>
      </c>
      <c r="F13" s="1">
        <v>136</v>
      </c>
      <c r="G13" s="1">
        <v>1</v>
      </c>
      <c r="H13" s="1">
        <v>8.7765490609092514E-3</v>
      </c>
      <c r="J13" s="4">
        <v>9</v>
      </c>
      <c r="K13" s="1">
        <v>0.28952447797859271</v>
      </c>
      <c r="L13" s="1" t="s">
        <v>75</v>
      </c>
      <c r="M13" s="1">
        <v>3.0303030303030303</v>
      </c>
      <c r="N13" s="1">
        <v>33</v>
      </c>
      <c r="O13" s="1">
        <v>1</v>
      </c>
      <c r="P13" s="1">
        <v>8.7734690296543249E-3</v>
      </c>
    </row>
    <row r="14" spans="1:16" x14ac:dyDescent="0.25">
      <c r="B14" s="1">
        <v>10</v>
      </c>
      <c r="C14" s="1">
        <v>0.97419694576092686</v>
      </c>
      <c r="D14" s="1" t="s">
        <v>120</v>
      </c>
      <c r="E14" s="1">
        <v>0</v>
      </c>
      <c r="F14" s="1">
        <v>111</v>
      </c>
      <c r="G14" s="1">
        <v>0</v>
      </c>
      <c r="H14" s="1">
        <v>0</v>
      </c>
      <c r="J14" s="4">
        <v>10</v>
      </c>
      <c r="K14" s="1">
        <v>0.14914897350412354</v>
      </c>
      <c r="L14" s="1" t="s">
        <v>226</v>
      </c>
      <c r="M14" s="1">
        <v>0</v>
      </c>
      <c r="N14" s="1">
        <v>17</v>
      </c>
      <c r="O14" s="1">
        <v>0</v>
      </c>
      <c r="P14" s="1">
        <v>0</v>
      </c>
    </row>
    <row r="15" spans="1:16" x14ac:dyDescent="0.25">
      <c r="B15" s="1">
        <v>11</v>
      </c>
      <c r="C15" s="1">
        <v>0.70212392487274</v>
      </c>
      <c r="D15" s="1" t="s">
        <v>69</v>
      </c>
      <c r="E15" s="1">
        <v>7.5</v>
      </c>
      <c r="F15" s="1">
        <v>80</v>
      </c>
      <c r="G15" s="1">
        <v>6</v>
      </c>
      <c r="H15" s="1">
        <v>5.2659294365455495E-2</v>
      </c>
      <c r="J15" s="4">
        <v>11</v>
      </c>
      <c r="K15" s="10">
        <v>0.10528162835585191</v>
      </c>
      <c r="L15" s="10" t="s">
        <v>70</v>
      </c>
      <c r="M15" s="10">
        <v>0</v>
      </c>
      <c r="N15" s="10">
        <v>12</v>
      </c>
      <c r="O15" s="10">
        <v>0</v>
      </c>
      <c r="P15" s="10">
        <v>0</v>
      </c>
    </row>
    <row r="16" spans="1:16" x14ac:dyDescent="0.25">
      <c r="B16" s="1">
        <v>12</v>
      </c>
      <c r="C16" s="1">
        <v>0.21941372652273125</v>
      </c>
      <c r="D16" s="1" t="s">
        <v>70</v>
      </c>
      <c r="E16" s="1">
        <v>24</v>
      </c>
      <c r="F16" s="1">
        <v>25</v>
      </c>
      <c r="G16" s="1">
        <v>6</v>
      </c>
      <c r="H16" s="1">
        <v>5.2659294365455495E-2</v>
      </c>
      <c r="J16" s="4">
        <v>12</v>
      </c>
      <c r="K16" s="1">
        <v>5.2640814177925953E-2</v>
      </c>
      <c r="L16" s="1" t="s">
        <v>229</v>
      </c>
      <c r="M16" s="1">
        <v>0</v>
      </c>
      <c r="N16" s="1">
        <v>6</v>
      </c>
      <c r="O16" s="1">
        <v>0</v>
      </c>
      <c r="P16" s="1">
        <v>0</v>
      </c>
    </row>
    <row r="17" spans="2:16" x14ac:dyDescent="0.25">
      <c r="B17" s="1">
        <v>13</v>
      </c>
      <c r="C17" s="1">
        <v>0.20186062840091276</v>
      </c>
      <c r="D17" s="1" t="s">
        <v>121</v>
      </c>
      <c r="E17" s="1">
        <v>0</v>
      </c>
      <c r="F17" s="1">
        <v>23</v>
      </c>
      <c r="G17" s="1">
        <v>0</v>
      </c>
      <c r="H17" s="1">
        <v>0</v>
      </c>
      <c r="J17" s="4">
        <v>13</v>
      </c>
      <c r="K17" s="1">
        <v>1.754693805930865E-2</v>
      </c>
      <c r="L17" s="1" t="s">
        <v>136</v>
      </c>
      <c r="M17" s="1">
        <v>50</v>
      </c>
      <c r="N17" s="1">
        <v>2</v>
      </c>
      <c r="O17" s="1">
        <v>1</v>
      </c>
      <c r="P17" s="1">
        <v>8.7734690296543249E-3</v>
      </c>
    </row>
    <row r="18" spans="2:16" x14ac:dyDescent="0.25">
      <c r="B18" s="9" t="s">
        <v>143</v>
      </c>
      <c r="C18" s="9">
        <f>SUM(C5:C17)</f>
        <v>99.999999999999972</v>
      </c>
      <c r="D18" s="9"/>
      <c r="E18" s="9"/>
      <c r="F18" s="9">
        <f t="shared" ref="D18:H18" si="0">SUM(F5:F17)</f>
        <v>11394</v>
      </c>
      <c r="G18" s="9">
        <f t="shared" si="0"/>
        <v>268</v>
      </c>
      <c r="H18" s="9"/>
      <c r="J18" s="4">
        <v>14</v>
      </c>
      <c r="K18" s="10">
        <v>1.754693805930865E-2</v>
      </c>
      <c r="L18" s="10" t="s">
        <v>225</v>
      </c>
      <c r="M18" s="10">
        <v>0</v>
      </c>
      <c r="N18" s="10">
        <v>2</v>
      </c>
      <c r="O18" s="10">
        <v>0</v>
      </c>
      <c r="P18" s="10">
        <v>0</v>
      </c>
    </row>
    <row r="19" spans="2:16" x14ac:dyDescent="0.25">
      <c r="J19" s="4">
        <v>15</v>
      </c>
      <c r="K19" s="1">
        <v>1.754693805930865E-2</v>
      </c>
      <c r="L19" s="1" t="s">
        <v>227</v>
      </c>
      <c r="M19" s="1">
        <v>0</v>
      </c>
      <c r="N19" s="1">
        <v>2</v>
      </c>
      <c r="O19" s="1">
        <v>0</v>
      </c>
      <c r="P19" s="1">
        <v>0</v>
      </c>
    </row>
    <row r="20" spans="2:16" x14ac:dyDescent="0.25">
      <c r="J20" s="4">
        <v>16</v>
      </c>
      <c r="K20" s="1">
        <v>8.7734690296543249E-3</v>
      </c>
      <c r="L20" s="1" t="s">
        <v>135</v>
      </c>
      <c r="M20" s="1">
        <v>100</v>
      </c>
      <c r="N20" s="1">
        <v>1</v>
      </c>
      <c r="O20" s="1">
        <v>1</v>
      </c>
      <c r="P20" s="1">
        <v>8.7734690296543249E-3</v>
      </c>
    </row>
    <row r="21" spans="2:16" x14ac:dyDescent="0.25">
      <c r="J21" s="4">
        <v>17</v>
      </c>
      <c r="K21" s="1">
        <v>8.7734690296543249E-3</v>
      </c>
      <c r="L21" s="1" t="s">
        <v>230</v>
      </c>
      <c r="M21" s="1">
        <v>0</v>
      </c>
      <c r="N21" s="1">
        <v>1</v>
      </c>
      <c r="O21" s="1">
        <v>0</v>
      </c>
      <c r="P21" s="1">
        <v>0</v>
      </c>
    </row>
    <row r="22" spans="2:16" x14ac:dyDescent="0.25">
      <c r="J22" s="9" t="s">
        <v>143</v>
      </c>
      <c r="K22" s="9">
        <f>SUM(K5:K21)</f>
        <v>100.00000000000001</v>
      </c>
      <c r="L22" s="9"/>
      <c r="M22" s="9"/>
      <c r="N22" s="9">
        <f t="shared" ref="L22:P22" si="1">SUM(N5:N21)</f>
        <v>11398</v>
      </c>
      <c r="O22" s="9">
        <f t="shared" si="1"/>
        <v>284</v>
      </c>
      <c r="P22" s="9"/>
    </row>
  </sheetData>
  <sortState ref="J5:P21">
    <sortCondition descending="1" ref="N5:N21"/>
  </sortState>
  <mergeCells count="2">
    <mergeCell ref="J3:P3"/>
    <mergeCell ref="B3:H3"/>
  </mergeCells>
  <conditionalFormatting sqref="E5:E13 M5:M15">
    <cfRule type="cellIs" dxfId="30" priority="5" operator="between">
      <formula>1.1</formula>
      <formula>4.99</formula>
    </cfRule>
    <cfRule type="cellIs" dxfId="29" priority="6" operator="lessThan">
      <formula>1.09</formula>
    </cfRule>
    <cfRule type="cellIs" dxfId="28" priority="7" operator="greaterThan">
      <formula>5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7 M5:M21">
    <cfRule type="cellIs" dxfId="27" priority="1" operator="between">
      <formula>6</formula>
      <formula>10.99999</formula>
    </cfRule>
    <cfRule type="cellIs" dxfId="26" priority="2" operator="lessThan">
      <formula>6</formula>
    </cfRule>
    <cfRule type="cellIs" dxfId="25" priority="3" operator="greaterThan">
      <formula>11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1671-E655-4071-A183-9A7C1F830850}">
  <dimension ref="A1:P19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5" t="s">
        <v>145</v>
      </c>
      <c r="B1" s="6" t="s">
        <v>239</v>
      </c>
      <c r="C1" s="7" t="s">
        <v>237</v>
      </c>
      <c r="D1" s="8" t="s">
        <v>238</v>
      </c>
    </row>
    <row r="3" spans="1:16" ht="18.75" x14ac:dyDescent="0.3">
      <c r="B3" s="13" t="s">
        <v>111</v>
      </c>
      <c r="C3" s="13"/>
      <c r="D3" s="13"/>
      <c r="E3" s="13"/>
      <c r="F3" s="13"/>
      <c r="G3" s="13"/>
      <c r="H3" s="13"/>
      <c r="I3" s="3"/>
      <c r="J3" s="13" t="s">
        <v>112</v>
      </c>
      <c r="K3" s="13"/>
      <c r="L3" s="13"/>
      <c r="M3" s="13"/>
      <c r="N3" s="13"/>
      <c r="O3" s="13"/>
      <c r="P3" s="13"/>
    </row>
    <row r="4" spans="1:16" x14ac:dyDescent="0.25">
      <c r="B4" s="9" t="s">
        <v>142</v>
      </c>
      <c r="C4" s="9" t="s">
        <v>4</v>
      </c>
      <c r="D4" s="9" t="s">
        <v>92</v>
      </c>
      <c r="E4" s="9" t="s">
        <v>249</v>
      </c>
      <c r="F4" s="9" t="s">
        <v>250</v>
      </c>
      <c r="G4" s="9" t="s">
        <v>251</v>
      </c>
      <c r="H4" s="9" t="s">
        <v>252</v>
      </c>
      <c r="I4" s="2"/>
      <c r="J4" s="9" t="s">
        <v>142</v>
      </c>
      <c r="K4" s="9" t="s">
        <v>4</v>
      </c>
      <c r="L4" s="9" t="s">
        <v>92</v>
      </c>
      <c r="M4" s="9" t="s">
        <v>249</v>
      </c>
      <c r="N4" s="9" t="s">
        <v>250</v>
      </c>
      <c r="O4" s="9" t="s">
        <v>251</v>
      </c>
      <c r="P4" s="9" t="s">
        <v>252</v>
      </c>
    </row>
    <row r="5" spans="1:16" x14ac:dyDescent="0.25">
      <c r="B5" s="1">
        <v>1</v>
      </c>
      <c r="C5" s="1">
        <v>30.533614182903282</v>
      </c>
      <c r="D5" s="1">
        <v>100</v>
      </c>
      <c r="E5" s="1">
        <v>2.9606208680655359</v>
      </c>
      <c r="F5" s="1">
        <v>3479</v>
      </c>
      <c r="G5" s="1">
        <v>103</v>
      </c>
      <c r="H5" s="1">
        <v>0.90398455327365268</v>
      </c>
      <c r="I5" s="2"/>
      <c r="J5" s="1">
        <v>1</v>
      </c>
      <c r="K5" s="1">
        <v>28.6015090366731</v>
      </c>
      <c r="L5" s="1">
        <v>40</v>
      </c>
      <c r="M5" s="1">
        <v>2.4846625766871164</v>
      </c>
      <c r="N5" s="1">
        <v>3260</v>
      </c>
      <c r="O5" s="1">
        <v>81</v>
      </c>
      <c r="P5" s="1">
        <v>0.71065099140200028</v>
      </c>
    </row>
    <row r="6" spans="1:16" x14ac:dyDescent="0.25">
      <c r="B6" s="1">
        <v>2</v>
      </c>
      <c r="C6" s="1">
        <v>25.399332982271371</v>
      </c>
      <c r="D6" s="1">
        <v>30</v>
      </c>
      <c r="E6" s="1">
        <v>2.5570145127850727</v>
      </c>
      <c r="F6" s="1">
        <v>2894</v>
      </c>
      <c r="G6" s="1">
        <v>74.000000000000014</v>
      </c>
      <c r="H6" s="1">
        <v>0.64946463050728453</v>
      </c>
      <c r="I6" s="2"/>
      <c r="J6" s="1">
        <v>2</v>
      </c>
      <c r="K6" s="1">
        <v>17.924197227583786</v>
      </c>
      <c r="L6" s="1">
        <v>100</v>
      </c>
      <c r="M6" s="1">
        <v>0.58737151248164465</v>
      </c>
      <c r="N6" s="1">
        <v>2043</v>
      </c>
      <c r="O6" s="1">
        <v>12.000000000000002</v>
      </c>
      <c r="P6" s="1">
        <v>0.10528162835585191</v>
      </c>
    </row>
    <row r="7" spans="1:16" x14ac:dyDescent="0.25">
      <c r="B7" s="1">
        <v>3</v>
      </c>
      <c r="C7" s="1">
        <v>17.517991925574865</v>
      </c>
      <c r="D7" s="1">
        <v>63</v>
      </c>
      <c r="E7" s="1">
        <v>0.85170340681362722</v>
      </c>
      <c r="F7" s="1">
        <v>1996</v>
      </c>
      <c r="G7" s="1">
        <v>17</v>
      </c>
      <c r="H7" s="1">
        <v>0.14920133403545727</v>
      </c>
      <c r="I7" s="2"/>
      <c r="J7" s="1">
        <v>3</v>
      </c>
      <c r="K7" s="1">
        <v>14.098964730654501</v>
      </c>
      <c r="L7" s="1">
        <v>20</v>
      </c>
      <c r="M7" s="1">
        <v>3.1736154324828876</v>
      </c>
      <c r="N7" s="1">
        <v>1607</v>
      </c>
      <c r="O7" s="1">
        <v>51</v>
      </c>
      <c r="P7" s="1">
        <v>0.44744692051237062</v>
      </c>
    </row>
    <row r="8" spans="1:16" x14ac:dyDescent="0.25">
      <c r="B8" s="1">
        <v>4</v>
      </c>
      <c r="C8" s="1">
        <v>8.1534140775846939</v>
      </c>
      <c r="D8" s="1" t="s">
        <v>33</v>
      </c>
      <c r="E8" s="1">
        <v>2.3681377825618943</v>
      </c>
      <c r="F8" s="1">
        <v>929</v>
      </c>
      <c r="G8" s="1">
        <v>22</v>
      </c>
      <c r="H8" s="1">
        <v>0.19308407934000349</v>
      </c>
      <c r="I8" s="2"/>
      <c r="J8" s="1">
        <v>4</v>
      </c>
      <c r="K8" s="1">
        <v>14.028776978417266</v>
      </c>
      <c r="L8" s="1">
        <v>10</v>
      </c>
      <c r="M8" s="1">
        <v>0.68792995622263919</v>
      </c>
      <c r="N8" s="1">
        <v>1599</v>
      </c>
      <c r="O8" s="1">
        <v>11.000000000000002</v>
      </c>
      <c r="P8" s="1">
        <v>9.6508159326197593E-2</v>
      </c>
    </row>
    <row r="9" spans="1:16" x14ac:dyDescent="0.25">
      <c r="B9" s="1">
        <v>5</v>
      </c>
      <c r="C9" s="1">
        <v>7.0300157977883098</v>
      </c>
      <c r="D9" s="1">
        <v>40</v>
      </c>
      <c r="E9" s="1">
        <v>3.6204744069912609</v>
      </c>
      <c r="F9" s="1">
        <v>801</v>
      </c>
      <c r="G9" s="1">
        <v>29</v>
      </c>
      <c r="H9" s="1">
        <v>0.25451992276636826</v>
      </c>
      <c r="I9" s="2"/>
      <c r="J9" s="1">
        <v>5</v>
      </c>
      <c r="K9" s="1">
        <v>10.72995262326724</v>
      </c>
      <c r="L9" s="1">
        <v>60</v>
      </c>
      <c r="M9" s="1">
        <v>7.7677841373671299</v>
      </c>
      <c r="N9" s="1">
        <v>1223</v>
      </c>
      <c r="O9" s="1">
        <v>95</v>
      </c>
      <c r="P9" s="1">
        <v>0.83347955781716077</v>
      </c>
    </row>
    <row r="10" spans="1:16" x14ac:dyDescent="0.25">
      <c r="B10" s="1">
        <v>6</v>
      </c>
      <c r="C10" s="1">
        <v>5.5994383008601014</v>
      </c>
      <c r="D10" s="1">
        <v>20</v>
      </c>
      <c r="E10" s="1">
        <v>1.0971786833855799</v>
      </c>
      <c r="F10" s="1">
        <v>638</v>
      </c>
      <c r="G10" s="1">
        <v>7</v>
      </c>
      <c r="H10" s="1">
        <v>6.1435843426364746E-2</v>
      </c>
      <c r="I10" s="2"/>
      <c r="J10" s="1">
        <v>6</v>
      </c>
      <c r="K10" s="1">
        <v>8.1066853834005972</v>
      </c>
      <c r="L10" s="1">
        <v>63</v>
      </c>
      <c r="M10" s="1">
        <v>1.8398268398268398</v>
      </c>
      <c r="N10" s="1">
        <v>924</v>
      </c>
      <c r="O10" s="1">
        <v>17</v>
      </c>
      <c r="P10" s="1">
        <v>0.14914897350412354</v>
      </c>
    </row>
    <row r="11" spans="1:16" x14ac:dyDescent="0.25">
      <c r="B11" s="1">
        <v>7</v>
      </c>
      <c r="C11" s="1">
        <v>5.5906617517991926</v>
      </c>
      <c r="D11" s="1">
        <v>60</v>
      </c>
      <c r="E11" s="1">
        <v>2.5117739403453689</v>
      </c>
      <c r="F11" s="1">
        <v>637</v>
      </c>
      <c r="G11" s="1">
        <v>16</v>
      </c>
      <c r="H11" s="1">
        <v>0.14042478497454799</v>
      </c>
      <c r="I11" s="2"/>
      <c r="J11" s="1">
        <v>7</v>
      </c>
      <c r="K11" s="1">
        <v>1.7897876820494825</v>
      </c>
      <c r="L11" s="1" t="s">
        <v>33</v>
      </c>
      <c r="M11" s="1">
        <v>7.8431372549019605</v>
      </c>
      <c r="N11" s="1">
        <v>204</v>
      </c>
      <c r="O11" s="1">
        <v>16</v>
      </c>
      <c r="P11" s="1">
        <v>0.1403755044744692</v>
      </c>
    </row>
    <row r="12" spans="1:16" x14ac:dyDescent="0.25">
      <c r="B12" s="1">
        <v>8</v>
      </c>
      <c r="C12" s="1">
        <v>0.175530981218185</v>
      </c>
      <c r="D12" s="1" t="s">
        <v>123</v>
      </c>
      <c r="E12" s="1">
        <v>0</v>
      </c>
      <c r="F12" s="1">
        <v>20</v>
      </c>
      <c r="G12" s="1">
        <v>0</v>
      </c>
      <c r="H12" s="1">
        <v>0</v>
      </c>
      <c r="J12" s="1">
        <v>8</v>
      </c>
      <c r="K12" s="10">
        <v>1.1844183190033339</v>
      </c>
      <c r="L12" s="10">
        <v>600</v>
      </c>
      <c r="M12" s="10">
        <v>0</v>
      </c>
      <c r="N12" s="10">
        <v>135</v>
      </c>
      <c r="O12" s="10">
        <v>0</v>
      </c>
      <c r="P12" s="10">
        <v>0</v>
      </c>
    </row>
    <row r="13" spans="1:16" x14ac:dyDescent="0.25">
      <c r="B13" s="9" t="s">
        <v>143</v>
      </c>
      <c r="C13" s="9">
        <f>SUM(C5:C12)</f>
        <v>100</v>
      </c>
      <c r="D13" s="9"/>
      <c r="E13" s="9"/>
      <c r="F13" s="9">
        <f t="shared" ref="D13:H13" si="0">SUM(F5:F12)</f>
        <v>11394</v>
      </c>
      <c r="G13" s="9">
        <f t="shared" si="0"/>
        <v>268</v>
      </c>
      <c r="H13" s="9"/>
      <c r="J13" s="1">
        <v>9</v>
      </c>
      <c r="K13" s="1">
        <v>1.1844183190033339</v>
      </c>
      <c r="L13" s="1">
        <v>1000</v>
      </c>
      <c r="M13" s="1">
        <v>0</v>
      </c>
      <c r="N13" s="1">
        <v>135</v>
      </c>
      <c r="O13" s="1">
        <v>0</v>
      </c>
      <c r="P13" s="1">
        <v>0</v>
      </c>
    </row>
    <row r="14" spans="1:16" x14ac:dyDescent="0.25">
      <c r="J14" s="1">
        <v>10</v>
      </c>
      <c r="K14" s="1">
        <v>0.72819792946130901</v>
      </c>
      <c r="L14" s="1">
        <v>400</v>
      </c>
      <c r="M14" s="1">
        <v>0</v>
      </c>
      <c r="N14" s="1">
        <v>83</v>
      </c>
      <c r="O14" s="1">
        <v>0</v>
      </c>
      <c r="P14" s="1">
        <v>0</v>
      </c>
    </row>
    <row r="15" spans="1:16" x14ac:dyDescent="0.25">
      <c r="J15" s="1">
        <v>11</v>
      </c>
      <c r="K15" s="1">
        <v>0.60536936304614841</v>
      </c>
      <c r="L15" s="1">
        <v>30</v>
      </c>
      <c r="M15" s="1">
        <v>0</v>
      </c>
      <c r="N15" s="1">
        <v>69</v>
      </c>
      <c r="O15" s="1">
        <v>0</v>
      </c>
      <c r="P15" s="1">
        <v>0</v>
      </c>
    </row>
    <row r="16" spans="1:16" x14ac:dyDescent="0.25">
      <c r="J16" s="1">
        <v>12</v>
      </c>
      <c r="K16" s="1">
        <v>0.58782242498683979</v>
      </c>
      <c r="L16" s="1">
        <v>50</v>
      </c>
      <c r="M16" s="1">
        <v>0</v>
      </c>
      <c r="N16" s="1">
        <v>67</v>
      </c>
      <c r="O16" s="1">
        <v>0</v>
      </c>
      <c r="P16" s="1">
        <v>0</v>
      </c>
    </row>
    <row r="17" spans="10:16" x14ac:dyDescent="0.25">
      <c r="J17" s="1">
        <v>13</v>
      </c>
      <c r="K17" s="1">
        <v>0.41235304439375331</v>
      </c>
      <c r="L17" s="1" t="s">
        <v>231</v>
      </c>
      <c r="M17" s="1">
        <v>0</v>
      </c>
      <c r="N17" s="1">
        <v>47</v>
      </c>
      <c r="O17" s="1">
        <v>0</v>
      </c>
      <c r="P17" s="1">
        <v>0</v>
      </c>
    </row>
    <row r="18" spans="10:16" x14ac:dyDescent="0.25">
      <c r="J18" s="1">
        <v>14</v>
      </c>
      <c r="K18" s="1">
        <v>1.754693805930865E-2</v>
      </c>
      <c r="L18" s="1" t="s">
        <v>139</v>
      </c>
      <c r="M18" s="1">
        <v>50</v>
      </c>
      <c r="N18" s="1">
        <v>2</v>
      </c>
      <c r="O18" s="1">
        <v>1</v>
      </c>
      <c r="P18" s="1">
        <v>8.7734690296543249E-3</v>
      </c>
    </row>
    <row r="19" spans="10:16" x14ac:dyDescent="0.25">
      <c r="J19" s="9" t="s">
        <v>143</v>
      </c>
      <c r="K19" s="9">
        <f>SUM(K5:K18)</f>
        <v>99.999999999999986</v>
      </c>
      <c r="L19" s="9"/>
      <c r="M19" s="9"/>
      <c r="N19" s="9">
        <f t="shared" ref="L19:P19" si="1">SUM(N5:N18)</f>
        <v>11398</v>
      </c>
      <c r="O19" s="9">
        <f t="shared" si="1"/>
        <v>284</v>
      </c>
      <c r="P19" s="9"/>
    </row>
  </sheetData>
  <sortState ref="J5:P18">
    <sortCondition descending="1" ref="N5:N18"/>
  </sortState>
  <mergeCells count="2">
    <mergeCell ref="J3:P3"/>
    <mergeCell ref="B3:H3"/>
  </mergeCells>
  <conditionalFormatting sqref="E5:E12 M5:M12">
    <cfRule type="cellIs" dxfId="24" priority="8" operator="greaterThan">
      <formula>5</formula>
    </cfRule>
  </conditionalFormatting>
  <conditionalFormatting sqref="E5:E12 M5:M13">
    <cfRule type="cellIs" dxfId="23" priority="7" operator="lessThan">
      <formula>1.09</formula>
    </cfRule>
  </conditionalFormatting>
  <conditionalFormatting sqref="E5:E12 M5:M13">
    <cfRule type="cellIs" dxfId="22" priority="6" operator="between">
      <formula>1.1</formula>
      <formula>4.99</formula>
    </cfRule>
  </conditionalFormatting>
  <conditionalFormatting sqref="E10">
    <cfRule type="cellIs" dxfId="21" priority="5" operator="greaterThan">
      <formula>1.091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2 M5:M18">
    <cfRule type="cellIs" dxfId="20" priority="1" operator="between">
      <formula>6</formula>
      <formula>10.99999</formula>
    </cfRule>
    <cfRule type="cellIs" dxfId="19" priority="2" operator="lessThan">
      <formula>6</formula>
    </cfRule>
    <cfRule type="cellIs" dxfId="18" priority="3" operator="greaterThan">
      <formula>11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9F0F-6A61-4E2E-B14B-379C5A478A27}">
  <dimension ref="A1:P11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5" t="s">
        <v>145</v>
      </c>
      <c r="B1" s="6" t="s">
        <v>239</v>
      </c>
      <c r="C1" s="7" t="s">
        <v>237</v>
      </c>
      <c r="D1" s="8" t="s">
        <v>238</v>
      </c>
    </row>
    <row r="3" spans="1:16" ht="18.75" x14ac:dyDescent="0.3">
      <c r="B3" s="13" t="s">
        <v>111</v>
      </c>
      <c r="C3" s="13"/>
      <c r="D3" s="13"/>
      <c r="E3" s="13"/>
      <c r="F3" s="13"/>
      <c r="G3" s="13"/>
      <c r="H3" s="13"/>
      <c r="I3" s="3"/>
      <c r="J3" s="13" t="s">
        <v>112</v>
      </c>
      <c r="K3" s="13"/>
      <c r="L3" s="13"/>
      <c r="M3" s="13"/>
      <c r="N3" s="13"/>
      <c r="O3" s="13"/>
      <c r="P3" s="13"/>
    </row>
    <row r="4" spans="1:16" x14ac:dyDescent="0.25">
      <c r="B4" s="9" t="s">
        <v>142</v>
      </c>
      <c r="C4" s="9" t="s">
        <v>4</v>
      </c>
      <c r="D4" s="9" t="s">
        <v>95</v>
      </c>
      <c r="E4" s="9" t="s">
        <v>249</v>
      </c>
      <c r="F4" s="9" t="s">
        <v>250</v>
      </c>
      <c r="G4" s="9" t="s">
        <v>251</v>
      </c>
      <c r="H4" s="9" t="s">
        <v>252</v>
      </c>
      <c r="I4" s="2"/>
      <c r="J4" s="9" t="s">
        <v>142</v>
      </c>
      <c r="K4" s="9" t="s">
        <v>4</v>
      </c>
      <c r="L4" s="9" t="s">
        <v>95</v>
      </c>
      <c r="M4" s="9" t="s">
        <v>249</v>
      </c>
      <c r="N4" s="9" t="s">
        <v>250</v>
      </c>
      <c r="O4" s="9" t="s">
        <v>251</v>
      </c>
      <c r="P4" s="9" t="s">
        <v>252</v>
      </c>
    </row>
    <row r="5" spans="1:16" x14ac:dyDescent="0.25">
      <c r="B5" s="1">
        <v>1</v>
      </c>
      <c r="C5" s="1">
        <v>75.574863963489562</v>
      </c>
      <c r="D5" s="1" t="s">
        <v>96</v>
      </c>
      <c r="E5" s="1">
        <v>1.3935663685983044</v>
      </c>
      <c r="F5" s="1">
        <v>8611</v>
      </c>
      <c r="G5" s="1">
        <v>119.99999999999999</v>
      </c>
      <c r="H5" s="1">
        <v>1.05318588730911</v>
      </c>
      <c r="I5" s="2"/>
      <c r="J5" s="4">
        <v>1</v>
      </c>
      <c r="K5" s="1">
        <v>36.567818915599226</v>
      </c>
      <c r="L5" s="1" t="s">
        <v>96</v>
      </c>
      <c r="M5" s="1">
        <v>3.0470249520153549</v>
      </c>
      <c r="N5" s="1">
        <v>4168</v>
      </c>
      <c r="O5" s="1">
        <v>127</v>
      </c>
      <c r="P5" s="1">
        <v>1.1142305667660992</v>
      </c>
    </row>
    <row r="6" spans="1:16" x14ac:dyDescent="0.25">
      <c r="B6" s="1">
        <v>2</v>
      </c>
      <c r="C6" s="1">
        <v>8.1709671757065117</v>
      </c>
      <c r="D6" s="1" t="s">
        <v>99</v>
      </c>
      <c r="E6" s="1">
        <v>0.75187969924812026</v>
      </c>
      <c r="F6" s="1">
        <v>931</v>
      </c>
      <c r="G6" s="1">
        <v>7</v>
      </c>
      <c r="H6" s="1">
        <v>6.1435843426364746E-2</v>
      </c>
      <c r="I6" s="2"/>
      <c r="J6" s="4">
        <v>2</v>
      </c>
      <c r="K6" s="1">
        <v>35.874714862256539</v>
      </c>
      <c r="L6" s="1" t="s">
        <v>97</v>
      </c>
      <c r="M6" s="1">
        <v>2.4700415749572024</v>
      </c>
      <c r="N6" s="1">
        <v>4089</v>
      </c>
      <c r="O6" s="1">
        <v>101.00000000000001</v>
      </c>
      <c r="P6" s="1">
        <v>0.88612037199508709</v>
      </c>
    </row>
    <row r="7" spans="1:16" x14ac:dyDescent="0.25">
      <c r="B7" s="1">
        <v>3</v>
      </c>
      <c r="C7" s="1">
        <v>8.109531332280147</v>
      </c>
      <c r="D7" s="1" t="s">
        <v>97</v>
      </c>
      <c r="E7" s="1">
        <v>12.770562770562771</v>
      </c>
      <c r="F7" s="1">
        <v>924</v>
      </c>
      <c r="G7" s="1">
        <v>118</v>
      </c>
      <c r="H7" s="1">
        <v>1.0356327891872916</v>
      </c>
      <c r="I7" s="2"/>
      <c r="J7" s="4">
        <v>3</v>
      </c>
      <c r="K7" s="1">
        <v>16.362519740305316</v>
      </c>
      <c r="L7" s="1" t="s">
        <v>99</v>
      </c>
      <c r="M7" s="1">
        <v>2.8954423592493299</v>
      </c>
      <c r="N7" s="1">
        <v>1865</v>
      </c>
      <c r="O7" s="1">
        <v>54</v>
      </c>
      <c r="P7" s="1">
        <v>0.47376732760133355</v>
      </c>
    </row>
    <row r="8" spans="1:16" x14ac:dyDescent="0.25">
      <c r="B8" s="1">
        <v>4</v>
      </c>
      <c r="C8" s="1">
        <v>3.7563629980691591</v>
      </c>
      <c r="D8" s="1" t="s">
        <v>98</v>
      </c>
      <c r="E8" s="1">
        <v>3.7383177570093458</v>
      </c>
      <c r="F8" s="1">
        <v>428</v>
      </c>
      <c r="G8" s="1">
        <v>15.999999999999998</v>
      </c>
      <c r="H8" s="1">
        <v>0.14042478497454799</v>
      </c>
      <c r="I8" s="2"/>
      <c r="J8" s="4">
        <v>4</v>
      </c>
      <c r="K8" s="1">
        <v>10.071942446043165</v>
      </c>
      <c r="L8" s="1" t="s">
        <v>33</v>
      </c>
      <c r="M8" s="1">
        <v>8.7108013937282236E-2</v>
      </c>
      <c r="N8" s="1">
        <v>1148</v>
      </c>
      <c r="O8" s="1">
        <v>1.0000000000000002</v>
      </c>
      <c r="P8" s="1">
        <v>8.7734690296543266E-3</v>
      </c>
    </row>
    <row r="9" spans="1:16" x14ac:dyDescent="0.25">
      <c r="B9" s="1">
        <v>5</v>
      </c>
      <c r="C9" s="1">
        <v>3.6861506055818851</v>
      </c>
      <c r="D9" s="1" t="s">
        <v>33</v>
      </c>
      <c r="E9" s="1">
        <v>1.6666666666666667</v>
      </c>
      <c r="F9" s="1">
        <v>420</v>
      </c>
      <c r="G9" s="1">
        <v>7</v>
      </c>
      <c r="H9" s="1">
        <v>6.1435843426364753E-2</v>
      </c>
      <c r="I9" s="2"/>
      <c r="J9" s="4">
        <v>5</v>
      </c>
      <c r="K9" s="1">
        <v>1.1054570977364451</v>
      </c>
      <c r="L9" s="1" t="s">
        <v>140</v>
      </c>
      <c r="M9" s="1">
        <v>0</v>
      </c>
      <c r="N9" s="1">
        <v>126</v>
      </c>
      <c r="O9" s="1">
        <v>0</v>
      </c>
      <c r="P9" s="1">
        <v>0</v>
      </c>
    </row>
    <row r="10" spans="1:16" x14ac:dyDescent="0.25">
      <c r="B10" s="1">
        <v>6</v>
      </c>
      <c r="C10" s="1">
        <v>0.70212392487274</v>
      </c>
      <c r="D10" s="1" t="s">
        <v>100</v>
      </c>
      <c r="E10" s="1">
        <v>0</v>
      </c>
      <c r="F10" s="1">
        <v>80</v>
      </c>
      <c r="G10" s="1">
        <v>0</v>
      </c>
      <c r="H10" s="1">
        <v>0</v>
      </c>
      <c r="I10" s="2"/>
      <c r="J10" s="4">
        <v>6</v>
      </c>
      <c r="K10" s="1">
        <v>1.754693805930865E-2</v>
      </c>
      <c r="L10" s="1" t="s">
        <v>139</v>
      </c>
      <c r="M10" s="1">
        <v>50</v>
      </c>
      <c r="N10" s="1">
        <v>2</v>
      </c>
      <c r="O10" s="1">
        <v>1</v>
      </c>
      <c r="P10" s="1">
        <v>8.7734690296543249E-3</v>
      </c>
    </row>
    <row r="11" spans="1:16" x14ac:dyDescent="0.25">
      <c r="B11" s="9" t="s">
        <v>143</v>
      </c>
      <c r="C11" s="9">
        <f>SUM(C5:C10)</f>
        <v>100</v>
      </c>
      <c r="D11" s="9"/>
      <c r="E11" s="9"/>
      <c r="F11" s="9">
        <f t="shared" ref="D11:H11" si="0">SUM(F5:F10)</f>
        <v>11394</v>
      </c>
      <c r="G11" s="9">
        <f t="shared" si="0"/>
        <v>268</v>
      </c>
      <c r="H11" s="9"/>
      <c r="J11" s="9" t="s">
        <v>143</v>
      </c>
      <c r="K11" s="9">
        <f>SUM(K5:K10)</f>
        <v>100.00000000000001</v>
      </c>
      <c r="L11" s="9"/>
      <c r="M11" s="9"/>
      <c r="N11" s="9">
        <f t="shared" ref="L11:P11" si="1">SUM(N5:N10)</f>
        <v>11398</v>
      </c>
      <c r="O11" s="9">
        <f t="shared" si="1"/>
        <v>284</v>
      </c>
      <c r="P11" s="9"/>
    </row>
  </sheetData>
  <sortState ref="J5:P11">
    <sortCondition descending="1" ref="N5:N11"/>
  </sortState>
  <mergeCells count="2">
    <mergeCell ref="J3:P3"/>
    <mergeCell ref="B3:H3"/>
  </mergeCells>
  <conditionalFormatting sqref="E5:E10 M5:M10">
    <cfRule type="cellIs" dxfId="17" priority="1" operator="between">
      <formula>6</formula>
      <formula>10.99999</formula>
    </cfRule>
    <cfRule type="cellIs" dxfId="16" priority="2" operator="lessThan">
      <formula>6</formula>
    </cfRule>
    <cfRule type="cellIs" dxfId="15" priority="3" operator="greaterThan">
      <formula>11</formula>
    </cfRule>
    <cfRule type="cellIs" dxfId="14" priority="5" operator="between">
      <formula>1.1</formula>
      <formula>4.99</formula>
    </cfRule>
    <cfRule type="cellIs" dxfId="13" priority="6" operator="lessThan">
      <formula>1.09</formula>
    </cfRule>
    <cfRule type="cellIs" dxfId="12" priority="7" operator="greaterThan">
      <formula>5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6F7B-0B27-4ACE-84E6-01A91FC2B08E}">
  <dimension ref="A1:P17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5" t="s">
        <v>145</v>
      </c>
      <c r="B1" s="6" t="s">
        <v>239</v>
      </c>
      <c r="C1" s="7" t="s">
        <v>237</v>
      </c>
      <c r="D1" s="8" t="s">
        <v>238</v>
      </c>
    </row>
    <row r="3" spans="1:16" ht="18.75" x14ac:dyDescent="0.3">
      <c r="B3" s="13" t="s">
        <v>111</v>
      </c>
      <c r="C3" s="13"/>
      <c r="D3" s="13"/>
      <c r="E3" s="13"/>
      <c r="F3" s="13"/>
      <c r="G3" s="13"/>
      <c r="H3" s="13"/>
      <c r="I3" s="3"/>
      <c r="J3" s="13" t="s">
        <v>112</v>
      </c>
      <c r="K3" s="13"/>
      <c r="L3" s="13"/>
      <c r="M3" s="13"/>
      <c r="N3" s="13"/>
      <c r="O3" s="13"/>
      <c r="P3" s="13"/>
    </row>
    <row r="4" spans="1:16" x14ac:dyDescent="0.25">
      <c r="B4" s="9" t="s">
        <v>144</v>
      </c>
      <c r="C4" s="9" t="s">
        <v>4</v>
      </c>
      <c r="D4" s="9" t="s">
        <v>101</v>
      </c>
      <c r="E4" s="9" t="s">
        <v>249</v>
      </c>
      <c r="F4" s="9" t="s">
        <v>250</v>
      </c>
      <c r="G4" s="9" t="s">
        <v>251</v>
      </c>
      <c r="H4" s="9" t="s">
        <v>252</v>
      </c>
      <c r="I4" s="2"/>
      <c r="J4" s="9" t="s">
        <v>144</v>
      </c>
      <c r="K4" s="9" t="s">
        <v>4</v>
      </c>
      <c r="L4" s="9" t="s">
        <v>101</v>
      </c>
      <c r="M4" s="9" t="s">
        <v>249</v>
      </c>
      <c r="N4" s="9" t="s">
        <v>250</v>
      </c>
      <c r="O4" s="9" t="s">
        <v>251</v>
      </c>
      <c r="P4" s="9" t="s">
        <v>252</v>
      </c>
    </row>
    <row r="5" spans="1:16" x14ac:dyDescent="0.25">
      <c r="B5" s="1">
        <v>1</v>
      </c>
      <c r="C5" s="1">
        <v>61.48850272073021</v>
      </c>
      <c r="D5" s="1" t="s">
        <v>102</v>
      </c>
      <c r="E5" s="1">
        <v>2.8689694547530689</v>
      </c>
      <c r="F5" s="1">
        <v>7006</v>
      </c>
      <c r="G5" s="1">
        <v>201</v>
      </c>
      <c r="H5" s="1">
        <v>1.7640863612427595</v>
      </c>
      <c r="I5" s="2"/>
      <c r="J5" s="4">
        <v>1</v>
      </c>
      <c r="K5" s="1">
        <v>59.633268994560446</v>
      </c>
      <c r="L5" s="1" t="s">
        <v>102</v>
      </c>
      <c r="M5" s="1">
        <v>2.2215683389730763</v>
      </c>
      <c r="N5" s="1">
        <v>6797</v>
      </c>
      <c r="O5" s="1">
        <v>151</v>
      </c>
      <c r="P5" s="1">
        <v>1.3247938234778029</v>
      </c>
    </row>
    <row r="6" spans="1:16" x14ac:dyDescent="0.25">
      <c r="B6" s="1">
        <v>2</v>
      </c>
      <c r="C6" s="1">
        <v>18.562401263823066</v>
      </c>
      <c r="D6" s="1" t="s">
        <v>33</v>
      </c>
      <c r="E6" s="1">
        <v>1.4657210401891252</v>
      </c>
      <c r="F6" s="1">
        <v>2115</v>
      </c>
      <c r="G6" s="1">
        <v>30.999999999999996</v>
      </c>
      <c r="H6" s="1">
        <v>0.27207302088818675</v>
      </c>
      <c r="I6" s="2"/>
      <c r="J6" s="4">
        <v>2</v>
      </c>
      <c r="K6" s="1">
        <v>12.967187225829093</v>
      </c>
      <c r="L6" s="1" t="s">
        <v>57</v>
      </c>
      <c r="M6" s="1">
        <v>0.33829499323410012</v>
      </c>
      <c r="N6" s="1">
        <v>1478</v>
      </c>
      <c r="O6" s="1">
        <v>4.9999999999999991</v>
      </c>
      <c r="P6" s="1">
        <v>4.3867345148271626E-2</v>
      </c>
    </row>
    <row r="7" spans="1:16" x14ac:dyDescent="0.25">
      <c r="B7" s="1">
        <v>3</v>
      </c>
      <c r="C7" s="1">
        <v>11.260312445146567</v>
      </c>
      <c r="D7" s="1" t="s">
        <v>103</v>
      </c>
      <c r="E7" s="1">
        <v>2.6500389711613406</v>
      </c>
      <c r="F7" s="1">
        <v>1283</v>
      </c>
      <c r="G7" s="1">
        <v>34</v>
      </c>
      <c r="H7" s="1">
        <v>0.29840266807091448</v>
      </c>
      <c r="I7" s="2"/>
      <c r="J7" s="4">
        <v>3</v>
      </c>
      <c r="K7" s="1">
        <v>8.0189506931040526</v>
      </c>
      <c r="L7" s="1" t="s">
        <v>33</v>
      </c>
      <c r="M7" s="1">
        <v>0.10940919037199125</v>
      </c>
      <c r="N7" s="1">
        <v>914</v>
      </c>
      <c r="O7" s="1">
        <v>1</v>
      </c>
      <c r="P7" s="1">
        <v>8.7734690296543249E-3</v>
      </c>
    </row>
    <row r="8" spans="1:16" x14ac:dyDescent="0.25">
      <c r="B8" s="1">
        <v>4</v>
      </c>
      <c r="C8" s="1">
        <v>6.6526241881692121</v>
      </c>
      <c r="D8" s="1" t="s">
        <v>199</v>
      </c>
      <c r="E8" s="1">
        <v>0</v>
      </c>
      <c r="F8" s="1">
        <v>758</v>
      </c>
      <c r="G8" s="1">
        <v>0</v>
      </c>
      <c r="H8" s="1">
        <v>0</v>
      </c>
      <c r="I8" s="2"/>
      <c r="J8" s="4">
        <v>4</v>
      </c>
      <c r="K8" s="1">
        <v>6.9222670643972624</v>
      </c>
      <c r="L8" s="1" t="s">
        <v>103</v>
      </c>
      <c r="M8" s="1">
        <v>9.3789607097591894</v>
      </c>
      <c r="N8" s="1">
        <v>789</v>
      </c>
      <c r="O8" s="1">
        <v>74</v>
      </c>
      <c r="P8" s="1">
        <v>0.64923670819442014</v>
      </c>
    </row>
    <row r="9" spans="1:16" x14ac:dyDescent="0.25">
      <c r="B9" s="1">
        <v>5</v>
      </c>
      <c r="C9" s="1">
        <v>1.1321748288572933</v>
      </c>
      <c r="D9" s="1" t="s">
        <v>124</v>
      </c>
      <c r="E9" s="1">
        <v>1.5503875968992249</v>
      </c>
      <c r="F9" s="1">
        <v>129</v>
      </c>
      <c r="G9" s="1">
        <v>2</v>
      </c>
      <c r="H9" s="1">
        <v>1.7553098121818499E-2</v>
      </c>
      <c r="I9" s="2"/>
      <c r="J9" s="4">
        <v>5</v>
      </c>
      <c r="K9" s="1">
        <v>6.667836462537287</v>
      </c>
      <c r="L9" s="1" t="s">
        <v>232</v>
      </c>
      <c r="M9" s="1">
        <v>0</v>
      </c>
      <c r="N9" s="1">
        <v>760</v>
      </c>
      <c r="O9" s="1">
        <v>0</v>
      </c>
      <c r="P9" s="1">
        <v>0</v>
      </c>
    </row>
    <row r="10" spans="1:16" x14ac:dyDescent="0.25">
      <c r="B10" s="1">
        <v>6</v>
      </c>
      <c r="C10" s="1">
        <v>0.68457082675092151</v>
      </c>
      <c r="D10" s="1" t="s">
        <v>104</v>
      </c>
      <c r="E10" s="1">
        <v>0</v>
      </c>
      <c r="F10" s="1">
        <v>78</v>
      </c>
      <c r="G10" s="1">
        <v>0</v>
      </c>
      <c r="H10" s="1">
        <v>0</v>
      </c>
      <c r="J10" s="4">
        <v>6</v>
      </c>
      <c r="K10" s="1">
        <v>2.8601509036673098</v>
      </c>
      <c r="L10" s="1" t="s">
        <v>125</v>
      </c>
      <c r="M10" s="1">
        <v>0.92024539877300615</v>
      </c>
      <c r="N10" s="1">
        <v>326</v>
      </c>
      <c r="O10" s="1">
        <v>3</v>
      </c>
      <c r="P10" s="1">
        <v>2.6320407088962976E-2</v>
      </c>
    </row>
    <row r="11" spans="1:16" x14ac:dyDescent="0.25">
      <c r="B11" s="1">
        <v>7</v>
      </c>
      <c r="C11" s="10">
        <v>0.18430753027909427</v>
      </c>
      <c r="D11" s="10" t="s">
        <v>125</v>
      </c>
      <c r="E11" s="10">
        <v>0</v>
      </c>
      <c r="F11" s="10">
        <v>21</v>
      </c>
      <c r="G11" s="10">
        <v>0</v>
      </c>
      <c r="H11" s="10">
        <v>0</v>
      </c>
      <c r="J11" s="4">
        <v>7</v>
      </c>
      <c r="K11" s="1">
        <v>1.1405509738550623</v>
      </c>
      <c r="L11" s="1" t="s">
        <v>124</v>
      </c>
      <c r="M11" s="1">
        <v>7.6923076923076925</v>
      </c>
      <c r="N11" s="1">
        <v>130</v>
      </c>
      <c r="O11" s="1">
        <v>10</v>
      </c>
      <c r="P11" s="1">
        <v>8.7734690296543252E-2</v>
      </c>
    </row>
    <row r="12" spans="1:16" x14ac:dyDescent="0.25">
      <c r="B12" s="1">
        <v>8</v>
      </c>
      <c r="C12" s="1">
        <v>3.5106196243636999E-2</v>
      </c>
      <c r="D12" s="1" t="s">
        <v>57</v>
      </c>
      <c r="E12" s="1">
        <v>0</v>
      </c>
      <c r="F12" s="1">
        <v>4</v>
      </c>
      <c r="G12" s="1">
        <v>0</v>
      </c>
      <c r="H12" s="1">
        <v>0</v>
      </c>
      <c r="J12" s="4">
        <v>8</v>
      </c>
      <c r="K12" s="10">
        <v>0.71065099140200039</v>
      </c>
      <c r="L12" s="10" t="s">
        <v>233</v>
      </c>
      <c r="M12" s="10">
        <v>0</v>
      </c>
      <c r="N12" s="10">
        <v>81</v>
      </c>
      <c r="O12" s="10">
        <v>0</v>
      </c>
      <c r="P12" s="10">
        <v>0</v>
      </c>
    </row>
    <row r="13" spans="1:16" x14ac:dyDescent="0.25">
      <c r="B13" s="9" t="s">
        <v>143</v>
      </c>
      <c r="C13" s="9">
        <f>SUM(C5:C12)</f>
        <v>100</v>
      </c>
      <c r="D13" s="9"/>
      <c r="E13" s="9"/>
      <c r="F13" s="9">
        <f t="shared" ref="D13:H13" si="0">SUM(F5:F12)</f>
        <v>11394</v>
      </c>
      <c r="G13" s="9">
        <f t="shared" si="0"/>
        <v>268</v>
      </c>
      <c r="H13" s="9"/>
      <c r="J13" s="4">
        <v>9</v>
      </c>
      <c r="K13" s="1">
        <v>0.57904895595718542</v>
      </c>
      <c r="L13" s="1" t="s">
        <v>104</v>
      </c>
      <c r="M13" s="1">
        <v>46.969696969696969</v>
      </c>
      <c r="N13" s="1">
        <v>66</v>
      </c>
      <c r="O13" s="1">
        <v>30.999999999999996</v>
      </c>
      <c r="P13" s="1">
        <v>0.27197753991928403</v>
      </c>
    </row>
    <row r="14" spans="1:16" x14ac:dyDescent="0.25">
      <c r="J14" s="4">
        <v>10</v>
      </c>
      <c r="K14" s="1">
        <v>0.32461835409721002</v>
      </c>
      <c r="L14" s="1" t="s">
        <v>105</v>
      </c>
      <c r="M14" s="1">
        <v>24.324324324324323</v>
      </c>
      <c r="N14" s="1">
        <v>37</v>
      </c>
      <c r="O14" s="1">
        <v>9</v>
      </c>
      <c r="P14" s="1">
        <v>7.8961221266888912E-2</v>
      </c>
    </row>
    <row r="15" spans="1:16" x14ac:dyDescent="0.25">
      <c r="J15" s="4">
        <v>11</v>
      </c>
      <c r="K15" s="1">
        <v>0.16669591156343219</v>
      </c>
      <c r="L15" s="1" t="s">
        <v>234</v>
      </c>
      <c r="M15" s="1">
        <v>0</v>
      </c>
      <c r="N15" s="1">
        <v>19</v>
      </c>
      <c r="O15" s="1">
        <v>0</v>
      </c>
      <c r="P15" s="1">
        <v>0</v>
      </c>
    </row>
    <row r="16" spans="1:16" x14ac:dyDescent="0.25">
      <c r="J16" s="4">
        <v>12</v>
      </c>
      <c r="K16" s="1">
        <v>8.7734690296543249E-3</v>
      </c>
      <c r="L16" s="1" t="s">
        <v>199</v>
      </c>
      <c r="M16" s="1">
        <v>0</v>
      </c>
      <c r="N16" s="1">
        <v>1</v>
      </c>
      <c r="O16" s="1">
        <v>0</v>
      </c>
      <c r="P16" s="1">
        <v>0</v>
      </c>
    </row>
    <row r="17" spans="10:16" x14ac:dyDescent="0.25">
      <c r="J17" s="9" t="s">
        <v>143</v>
      </c>
      <c r="K17" s="9">
        <f>SUM(K5:K16)</f>
        <v>99.999999999999972</v>
      </c>
      <c r="L17" s="9"/>
      <c r="M17" s="9"/>
      <c r="N17" s="9">
        <f t="shared" ref="L17:P17" si="1">SUM(N5:N16)</f>
        <v>11398</v>
      </c>
      <c r="O17" s="9">
        <f t="shared" si="1"/>
        <v>284</v>
      </c>
      <c r="P17" s="9"/>
    </row>
  </sheetData>
  <sortState ref="J5:P16">
    <sortCondition descending="1" ref="N5:N16"/>
  </sortState>
  <mergeCells count="2">
    <mergeCell ref="J3:P3"/>
    <mergeCell ref="B3:H3"/>
  </mergeCells>
  <conditionalFormatting sqref="E5:E9 M5:M13">
    <cfRule type="cellIs" dxfId="11" priority="5" operator="between">
      <formula>1.1</formula>
      <formula>4.99</formula>
    </cfRule>
    <cfRule type="cellIs" dxfId="10" priority="6" operator="lessThan">
      <formula>1.09</formula>
    </cfRule>
    <cfRule type="cellIs" dxfId="9" priority="7" operator="greaterThan">
      <formula>5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2 M5:M16">
    <cfRule type="cellIs" dxfId="8" priority="1" operator="between">
      <formula>6</formula>
      <formula>10.99999</formula>
    </cfRule>
    <cfRule type="cellIs" dxfId="7" priority="2" operator="lessThan">
      <formula>6</formula>
    </cfRule>
    <cfRule type="cellIs" dxfId="6" priority="3" operator="greaterThan">
      <formula>11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9F90E-2ACE-47EC-A47B-329E4FB6BF19}">
  <dimension ref="A1:P11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5" t="s">
        <v>145</v>
      </c>
      <c r="B1" s="6" t="s">
        <v>239</v>
      </c>
      <c r="C1" s="7" t="s">
        <v>237</v>
      </c>
      <c r="D1" s="8" t="s">
        <v>238</v>
      </c>
    </row>
    <row r="3" spans="1:16" ht="18.75" x14ac:dyDescent="0.3">
      <c r="B3" s="13" t="s">
        <v>111</v>
      </c>
      <c r="C3" s="13"/>
      <c r="D3" s="13"/>
      <c r="E3" s="13"/>
      <c r="F3" s="13"/>
      <c r="G3" s="13"/>
      <c r="H3" s="13"/>
      <c r="I3" s="3"/>
      <c r="J3" s="13" t="s">
        <v>112</v>
      </c>
      <c r="K3" s="13"/>
      <c r="L3" s="13"/>
      <c r="M3" s="13"/>
      <c r="N3" s="13"/>
      <c r="O3" s="13"/>
      <c r="P3" s="13"/>
    </row>
    <row r="4" spans="1:16" x14ac:dyDescent="0.25">
      <c r="B4" s="9" t="s">
        <v>142</v>
      </c>
      <c r="C4" s="9" t="s">
        <v>4</v>
      </c>
      <c r="D4" s="9" t="s">
        <v>254</v>
      </c>
      <c r="E4" s="9" t="s">
        <v>249</v>
      </c>
      <c r="F4" s="9" t="s">
        <v>250</v>
      </c>
      <c r="G4" s="9" t="s">
        <v>251</v>
      </c>
      <c r="H4" s="9" t="s">
        <v>252</v>
      </c>
      <c r="I4" s="2"/>
      <c r="J4" s="9" t="s">
        <v>144</v>
      </c>
      <c r="K4" s="9" t="s">
        <v>4</v>
      </c>
      <c r="L4" s="9" t="s">
        <v>254</v>
      </c>
      <c r="M4" s="9" t="s">
        <v>249</v>
      </c>
      <c r="N4" s="9" t="s">
        <v>250</v>
      </c>
      <c r="O4" s="9" t="s">
        <v>251</v>
      </c>
      <c r="P4" s="9" t="s">
        <v>252</v>
      </c>
    </row>
    <row r="5" spans="1:16" x14ac:dyDescent="0.25">
      <c r="B5" s="1">
        <v>1</v>
      </c>
      <c r="C5" s="1">
        <v>91.135685448481652</v>
      </c>
      <c r="D5" s="1" t="s">
        <v>106</v>
      </c>
      <c r="E5" s="1">
        <v>2.513482280431433</v>
      </c>
      <c r="F5" s="1">
        <v>10384</v>
      </c>
      <c r="G5" s="1">
        <v>261</v>
      </c>
      <c r="H5" s="1">
        <v>2.2906793048973144</v>
      </c>
      <c r="I5" s="2"/>
      <c r="J5" s="4">
        <v>1</v>
      </c>
      <c r="K5" s="1">
        <f>N5/11398*100</f>
        <v>71.012458326022113</v>
      </c>
      <c r="L5" s="1" t="s">
        <v>108</v>
      </c>
      <c r="M5" s="1">
        <v>2.0632567333827527</v>
      </c>
      <c r="N5" s="1">
        <v>8094</v>
      </c>
      <c r="O5" s="1">
        <v>167</v>
      </c>
      <c r="P5" s="1">
        <v>1.4656836931718447</v>
      </c>
    </row>
    <row r="6" spans="1:16" x14ac:dyDescent="0.25">
      <c r="B6" s="1">
        <v>2</v>
      </c>
      <c r="C6" s="1">
        <v>8.8643145515183424</v>
      </c>
      <c r="D6" s="1" t="s">
        <v>107</v>
      </c>
      <c r="E6" s="1">
        <v>0.69306930693069302</v>
      </c>
      <c r="F6" s="1">
        <v>1010</v>
      </c>
      <c r="G6" s="1">
        <v>6.9999999999999991</v>
      </c>
      <c r="H6" s="1">
        <v>6.1435843426364746E-2</v>
      </c>
      <c r="I6" s="2"/>
      <c r="J6" s="4">
        <v>2</v>
      </c>
      <c r="K6" s="1">
        <f t="shared" ref="K6:K10" si="0">N6/11398*100</f>
        <v>24.302509212142482</v>
      </c>
      <c r="L6" s="1" t="s">
        <v>109</v>
      </c>
      <c r="M6" s="1">
        <v>3.8628158844765341</v>
      </c>
      <c r="N6" s="1">
        <v>2770</v>
      </c>
      <c r="O6" s="1">
        <v>107</v>
      </c>
      <c r="P6" s="1">
        <v>0.93909074951728966</v>
      </c>
    </row>
    <row r="7" spans="1:16" x14ac:dyDescent="0.25">
      <c r="B7" s="9" t="s">
        <v>143</v>
      </c>
      <c r="C7" s="9">
        <f>SUM(C5:C6)</f>
        <v>100</v>
      </c>
      <c r="D7" s="9"/>
      <c r="E7" s="9"/>
      <c r="F7" s="9">
        <f t="shared" ref="D7:H7" si="1">SUM(F5:F6)</f>
        <v>11394</v>
      </c>
      <c r="G7" s="9">
        <f t="shared" si="1"/>
        <v>268</v>
      </c>
      <c r="H7" s="9"/>
      <c r="J7" s="4">
        <v>3</v>
      </c>
      <c r="K7" s="1">
        <f t="shared" si="0"/>
        <v>3.7199508685734335</v>
      </c>
      <c r="L7" s="1" t="s">
        <v>110</v>
      </c>
      <c r="M7" s="1">
        <v>2.1226415094339623</v>
      </c>
      <c r="N7" s="1">
        <v>424</v>
      </c>
      <c r="O7" s="1">
        <v>9.0000000000000018</v>
      </c>
      <c r="P7" s="1">
        <v>7.8988941548183256E-2</v>
      </c>
    </row>
    <row r="8" spans="1:16" x14ac:dyDescent="0.25">
      <c r="J8" s="4">
        <v>4</v>
      </c>
      <c r="K8" s="1">
        <f t="shared" si="0"/>
        <v>0.61414283207580278</v>
      </c>
      <c r="L8" s="10" t="s">
        <v>236</v>
      </c>
      <c r="M8" s="10">
        <v>0</v>
      </c>
      <c r="N8" s="10">
        <v>70</v>
      </c>
      <c r="O8" s="10">
        <v>0</v>
      </c>
      <c r="P8" s="10">
        <v>0</v>
      </c>
    </row>
    <row r="9" spans="1:16" x14ac:dyDescent="0.25">
      <c r="J9" s="4">
        <v>5</v>
      </c>
      <c r="K9" s="1">
        <f t="shared" si="0"/>
        <v>0.33339182312686433</v>
      </c>
      <c r="L9" s="1" t="s">
        <v>235</v>
      </c>
      <c r="M9" s="1">
        <v>0</v>
      </c>
      <c r="N9" s="1">
        <v>38</v>
      </c>
      <c r="O9" s="1">
        <v>0</v>
      </c>
      <c r="P9" s="1">
        <v>0</v>
      </c>
    </row>
    <row r="10" spans="1:16" x14ac:dyDescent="0.25">
      <c r="J10" s="4">
        <v>6</v>
      </c>
      <c r="K10" s="1">
        <f t="shared" si="0"/>
        <v>1.7546938059308653E-2</v>
      </c>
      <c r="L10" s="1" t="s">
        <v>141</v>
      </c>
      <c r="M10" s="1">
        <v>50</v>
      </c>
      <c r="N10" s="1">
        <v>2</v>
      </c>
      <c r="O10" s="1">
        <v>1</v>
      </c>
      <c r="P10" s="1">
        <v>8.7765490609092497E-3</v>
      </c>
    </row>
    <row r="11" spans="1:16" x14ac:dyDescent="0.25">
      <c r="J11" s="9" t="s">
        <v>143</v>
      </c>
      <c r="K11" s="9">
        <f>SUM(K5:K10)</f>
        <v>100</v>
      </c>
      <c r="L11" s="9"/>
      <c r="M11" s="9"/>
      <c r="N11" s="9">
        <f t="shared" ref="L11:P11" si="2">SUM(N5:N10)</f>
        <v>11398</v>
      </c>
      <c r="O11" s="9">
        <f t="shared" si="2"/>
        <v>284</v>
      </c>
      <c r="P11" s="9"/>
    </row>
  </sheetData>
  <sortState ref="J5:P10">
    <sortCondition descending="1" ref="N5:N10"/>
  </sortState>
  <mergeCells count="2">
    <mergeCell ref="J3:P3"/>
    <mergeCell ref="B3:H3"/>
  </mergeCells>
  <conditionalFormatting sqref="E5:E6 M5:M9">
    <cfRule type="cellIs" dxfId="5" priority="5" operator="between">
      <formula>1.1</formula>
      <formula>4.99</formula>
    </cfRule>
    <cfRule type="cellIs" dxfId="4" priority="6" operator="lessThan">
      <formula>1.09</formula>
    </cfRule>
    <cfRule type="cellIs" dxfId="3" priority="7" operator="greaterThan">
      <formula>5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6 M5:M10">
    <cfRule type="cellIs" dxfId="2" priority="1" operator="between">
      <formula>6</formula>
      <formula>10.99999</formula>
    </cfRule>
    <cfRule type="cellIs" dxfId="1" priority="2" operator="lessThan">
      <formula>6</formula>
    </cfRule>
    <cfRule type="cellIs" dxfId="0" priority="3" operator="greaterThan">
      <formula>11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48D5-82EF-449D-B6EB-3DAD7A72C028}">
  <dimension ref="A1:P18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  <col min="4" max="4" width="23.42578125" bestFit="1" customWidth="1"/>
  </cols>
  <sheetData>
    <row r="1" spans="1:16" x14ac:dyDescent="0.25">
      <c r="A1" s="5" t="s">
        <v>145</v>
      </c>
      <c r="B1" s="6" t="s">
        <v>239</v>
      </c>
      <c r="C1" s="7" t="s">
        <v>237</v>
      </c>
      <c r="D1" s="8" t="s">
        <v>238</v>
      </c>
    </row>
    <row r="3" spans="1:16" ht="18.75" x14ac:dyDescent="0.3">
      <c r="B3" s="13" t="s">
        <v>111</v>
      </c>
      <c r="C3" s="13"/>
      <c r="D3" s="13"/>
      <c r="E3" s="13"/>
      <c r="F3" s="13"/>
      <c r="G3" s="13"/>
      <c r="H3" s="13"/>
      <c r="I3" s="3"/>
      <c r="J3" s="13" t="s">
        <v>112</v>
      </c>
      <c r="K3" s="13"/>
      <c r="L3" s="13"/>
      <c r="M3" s="13"/>
      <c r="N3" s="13"/>
      <c r="O3" s="13"/>
      <c r="P3" s="13"/>
    </row>
    <row r="4" spans="1:16" x14ac:dyDescent="0.25">
      <c r="B4" s="9" t="s">
        <v>142</v>
      </c>
      <c r="C4" s="9" t="s">
        <v>4</v>
      </c>
      <c r="D4" s="9" t="s">
        <v>253</v>
      </c>
      <c r="E4" s="9" t="s">
        <v>249</v>
      </c>
      <c r="F4" s="9" t="s">
        <v>250</v>
      </c>
      <c r="G4" s="9" t="s">
        <v>251</v>
      </c>
      <c r="H4" s="9" t="s">
        <v>252</v>
      </c>
      <c r="I4" s="2"/>
      <c r="J4" s="9" t="s">
        <v>142</v>
      </c>
      <c r="K4" s="9" t="s">
        <v>4</v>
      </c>
      <c r="L4" s="9" t="s">
        <v>253</v>
      </c>
      <c r="M4" s="9" t="s">
        <v>249</v>
      </c>
      <c r="N4" s="9" t="s">
        <v>250</v>
      </c>
      <c r="O4" s="9" t="s">
        <v>251</v>
      </c>
      <c r="P4" s="9" t="s">
        <v>252</v>
      </c>
    </row>
    <row r="5" spans="1:16" x14ac:dyDescent="0.25">
      <c r="B5" s="1">
        <v>1</v>
      </c>
      <c r="C5" s="1">
        <v>49.929787607512729</v>
      </c>
      <c r="D5" s="1" t="s">
        <v>0</v>
      </c>
      <c r="E5" s="1">
        <v>2.2499560555457903</v>
      </c>
      <c r="F5" s="1">
        <v>5689</v>
      </c>
      <c r="G5" s="1">
        <v>128</v>
      </c>
      <c r="H5" s="1">
        <v>1.1233982797963842</v>
      </c>
      <c r="I5" s="2"/>
      <c r="J5" s="4">
        <v>1</v>
      </c>
      <c r="K5" s="1">
        <v>55.11493244428847</v>
      </c>
      <c r="L5" s="1" t="s">
        <v>0</v>
      </c>
      <c r="M5" s="1">
        <v>0.73225087551735113</v>
      </c>
      <c r="N5" s="1">
        <v>6282</v>
      </c>
      <c r="O5" s="1">
        <v>46</v>
      </c>
      <c r="P5" s="1">
        <v>0.40357957536409894</v>
      </c>
    </row>
    <row r="6" spans="1:16" x14ac:dyDescent="0.25">
      <c r="B6" s="1">
        <v>2</v>
      </c>
      <c r="C6" s="1">
        <v>43.452694400561697</v>
      </c>
      <c r="D6" s="1" t="s">
        <v>1</v>
      </c>
      <c r="E6" s="1">
        <v>2.8075136336093718</v>
      </c>
      <c r="F6" s="1">
        <v>4951</v>
      </c>
      <c r="G6" s="1">
        <v>139</v>
      </c>
      <c r="H6" s="1">
        <v>1.2199403194663858</v>
      </c>
      <c r="I6" s="2"/>
      <c r="J6" s="4">
        <v>2</v>
      </c>
      <c r="K6" s="1">
        <v>38.6471310756273</v>
      </c>
      <c r="L6" s="1" t="s">
        <v>1</v>
      </c>
      <c r="M6" s="1">
        <v>4.0408626560726448</v>
      </c>
      <c r="N6" s="1">
        <v>4405</v>
      </c>
      <c r="O6" s="1">
        <v>178</v>
      </c>
      <c r="P6" s="1">
        <v>1.5616774872784698</v>
      </c>
    </row>
    <row r="7" spans="1:16" x14ac:dyDescent="0.25">
      <c r="B7" s="1">
        <v>3</v>
      </c>
      <c r="C7" s="1">
        <f>F7/11394*100</f>
        <v>4.2215200982973498</v>
      </c>
      <c r="D7" s="4" t="s">
        <v>242</v>
      </c>
      <c r="E7" s="1">
        <v>0</v>
      </c>
      <c r="F7" s="1">
        <v>481</v>
      </c>
      <c r="G7" s="1">
        <v>0</v>
      </c>
      <c r="H7" s="1">
        <v>0</v>
      </c>
      <c r="I7" s="2"/>
      <c r="J7" s="4">
        <v>3</v>
      </c>
      <c r="K7" s="1">
        <f>N7/11398*100</f>
        <v>4.2200386032637303</v>
      </c>
      <c r="L7" s="4" t="s">
        <v>242</v>
      </c>
      <c r="M7" s="1">
        <v>0</v>
      </c>
      <c r="N7" s="1">
        <v>481</v>
      </c>
      <c r="O7" s="1">
        <v>0</v>
      </c>
      <c r="P7" s="1">
        <v>0</v>
      </c>
    </row>
    <row r="8" spans="1:16" x14ac:dyDescent="0.25">
      <c r="B8" s="1">
        <v>4</v>
      </c>
      <c r="C8" s="10">
        <v>1.3515885553800246</v>
      </c>
      <c r="D8" s="10" t="s">
        <v>3</v>
      </c>
      <c r="E8" s="10">
        <v>0</v>
      </c>
      <c r="F8" s="10">
        <v>154</v>
      </c>
      <c r="G8" s="10">
        <v>0</v>
      </c>
      <c r="H8" s="10">
        <v>0</v>
      </c>
      <c r="I8" s="2"/>
      <c r="J8" s="4">
        <v>4</v>
      </c>
      <c r="K8" s="1">
        <v>1.3598876995964204</v>
      </c>
      <c r="L8" s="1" t="s">
        <v>3</v>
      </c>
      <c r="M8" s="1">
        <v>31.612903225806452</v>
      </c>
      <c r="N8" s="1">
        <v>155</v>
      </c>
      <c r="O8" s="1">
        <v>49.000000000000007</v>
      </c>
      <c r="P8" s="1">
        <v>0.42989998245306199</v>
      </c>
    </row>
    <row r="9" spans="1:16" x14ac:dyDescent="0.25">
      <c r="B9" s="1">
        <v>5</v>
      </c>
      <c r="C9" s="1">
        <v>1.0268562401263823</v>
      </c>
      <c r="D9" s="1" t="s">
        <v>2</v>
      </c>
      <c r="E9" s="1">
        <v>0.85470085470085466</v>
      </c>
      <c r="F9" s="1">
        <v>117</v>
      </c>
      <c r="G9" s="1">
        <v>0.99999999999999989</v>
      </c>
      <c r="H9" s="1">
        <v>8.7765490609092497E-3</v>
      </c>
      <c r="J9" s="4">
        <v>5</v>
      </c>
      <c r="K9" s="1">
        <v>0.47376732760133355</v>
      </c>
      <c r="L9" s="1" t="s">
        <v>2</v>
      </c>
      <c r="M9" s="1">
        <v>3.7037037037037037</v>
      </c>
      <c r="N9" s="1">
        <v>54</v>
      </c>
      <c r="O9" s="1">
        <v>2</v>
      </c>
      <c r="P9" s="1">
        <v>1.754693805930865E-2</v>
      </c>
    </row>
    <row r="10" spans="1:16" x14ac:dyDescent="0.25">
      <c r="B10" s="1">
        <v>6</v>
      </c>
      <c r="C10" s="1">
        <v>1.7553098121818499E-2</v>
      </c>
      <c r="D10" s="1" t="s">
        <v>179</v>
      </c>
      <c r="E10" s="1">
        <v>0</v>
      </c>
      <c r="F10" s="1">
        <v>2</v>
      </c>
      <c r="G10" s="1">
        <v>0</v>
      </c>
      <c r="H10" s="1">
        <v>0</v>
      </c>
      <c r="J10" s="4">
        <v>6</v>
      </c>
      <c r="K10" s="1">
        <v>1.754693805930865E-2</v>
      </c>
      <c r="L10" s="1" t="s">
        <v>179</v>
      </c>
      <c r="M10" s="1">
        <v>0</v>
      </c>
      <c r="N10" s="1">
        <v>2</v>
      </c>
      <c r="O10" s="1">
        <v>0</v>
      </c>
      <c r="P10" s="1">
        <v>0</v>
      </c>
    </row>
    <row r="11" spans="1:16" x14ac:dyDescent="0.25">
      <c r="B11" s="9" t="s">
        <v>143</v>
      </c>
      <c r="C11" s="9">
        <f>SUM(C5:C10)</f>
        <v>99.999999999999986</v>
      </c>
      <c r="D11" s="9"/>
      <c r="E11" s="9"/>
      <c r="F11" s="9">
        <f t="shared" ref="D11:H11" si="0">SUM(F5:F10)</f>
        <v>11394</v>
      </c>
      <c r="G11" s="9">
        <f t="shared" si="0"/>
        <v>268</v>
      </c>
      <c r="H11" s="9"/>
      <c r="J11" s="4">
        <v>7</v>
      </c>
      <c r="K11" s="1">
        <f>N11/11398*100</f>
        <v>0.16669591156343216</v>
      </c>
      <c r="L11" s="4" t="s">
        <v>243</v>
      </c>
      <c r="M11" s="1">
        <f>O11/N11*100</f>
        <v>47.368421052631575</v>
      </c>
      <c r="N11" s="4">
        <v>19</v>
      </c>
      <c r="O11" s="4">
        <v>9</v>
      </c>
      <c r="P11" s="1">
        <f>K11*M11/100</f>
        <v>7.8961221266888912E-2</v>
      </c>
    </row>
    <row r="12" spans="1:16" x14ac:dyDescent="0.25">
      <c r="J12" s="9" t="s">
        <v>143</v>
      </c>
      <c r="K12" s="9">
        <f>SUM(K5:K11)</f>
        <v>100.00000000000001</v>
      </c>
      <c r="L12" s="9"/>
      <c r="M12" s="9"/>
      <c r="N12" s="9">
        <f t="shared" ref="L12:P12" si="1">SUM(N5:N11)</f>
        <v>11398</v>
      </c>
      <c r="O12" s="9">
        <f t="shared" si="1"/>
        <v>284</v>
      </c>
      <c r="P12" s="9"/>
    </row>
    <row r="14" spans="1:16" x14ac:dyDescent="0.25">
      <c r="B14" s="2"/>
      <c r="C14" s="2"/>
      <c r="D14" s="2"/>
      <c r="E14" s="2"/>
      <c r="F14" s="2"/>
      <c r="G14" s="2"/>
      <c r="H14" s="2"/>
    </row>
    <row r="15" spans="1:16" x14ac:dyDescent="0.25">
      <c r="B15" s="2"/>
      <c r="C15" s="2"/>
      <c r="D15" s="2"/>
      <c r="E15" s="2"/>
      <c r="F15" s="2"/>
      <c r="G15" s="2"/>
      <c r="H15" s="2"/>
    </row>
    <row r="16" spans="1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12"/>
      <c r="D17" s="12"/>
      <c r="F17" s="12"/>
      <c r="G17" s="12"/>
      <c r="H17" s="12"/>
    </row>
    <row r="18" spans="2:8" x14ac:dyDescent="0.25">
      <c r="B18" s="2"/>
      <c r="C18" s="2"/>
      <c r="D18" s="2"/>
      <c r="F18" s="2"/>
      <c r="G18" s="2"/>
      <c r="H18" s="2"/>
    </row>
  </sheetData>
  <sortState ref="J5:P10">
    <sortCondition descending="1" ref="N5:N10"/>
  </sortState>
  <mergeCells count="2">
    <mergeCell ref="B3:H3"/>
    <mergeCell ref="J3:P3"/>
  </mergeCells>
  <conditionalFormatting sqref="M5:M6 M8:M9 E5:E6">
    <cfRule type="cellIs" dxfId="79" priority="5" operator="between">
      <formula>1.1</formula>
      <formula>4.99</formula>
    </cfRule>
    <cfRule type="cellIs" dxfId="78" priority="6" operator="lessThan">
      <formula>1.09</formula>
    </cfRule>
    <cfRule type="cellIs" dxfId="77" priority="7" operator="greaterThan">
      <formula>5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0 M5:M11">
    <cfRule type="cellIs" dxfId="76" priority="1" operator="between">
      <formula>6</formula>
      <formula>10.99999</formula>
    </cfRule>
    <cfRule type="cellIs" dxfId="75" priority="2" operator="lessThan">
      <formula>6</formula>
    </cfRule>
    <cfRule type="cellIs" dxfId="74" priority="3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1D92-4875-4392-9901-837F00E2B65D}">
  <dimension ref="A1:P24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  <col min="4" max="4" width="23.7109375" bestFit="1" customWidth="1"/>
  </cols>
  <sheetData>
    <row r="1" spans="1:16" x14ac:dyDescent="0.25">
      <c r="A1" s="5" t="s">
        <v>145</v>
      </c>
      <c r="B1" s="6" t="s">
        <v>239</v>
      </c>
      <c r="C1" s="7" t="s">
        <v>237</v>
      </c>
      <c r="D1" s="8" t="s">
        <v>238</v>
      </c>
    </row>
    <row r="3" spans="1:16" ht="18.75" x14ac:dyDescent="0.3">
      <c r="B3" s="13" t="s">
        <v>111</v>
      </c>
      <c r="C3" s="13"/>
      <c r="D3" s="13"/>
      <c r="E3" s="13"/>
      <c r="F3" s="13"/>
      <c r="G3" s="13"/>
      <c r="H3" s="13"/>
      <c r="I3" s="3"/>
      <c r="J3" s="13" t="s">
        <v>112</v>
      </c>
      <c r="K3" s="13"/>
      <c r="L3" s="13"/>
      <c r="M3" s="13"/>
      <c r="N3" s="13"/>
      <c r="O3" s="13"/>
      <c r="P3" s="13"/>
    </row>
    <row r="4" spans="1:16" x14ac:dyDescent="0.25">
      <c r="B4" s="9" t="s">
        <v>142</v>
      </c>
      <c r="C4" s="9" t="s">
        <v>4</v>
      </c>
      <c r="D4" s="9" t="s">
        <v>48</v>
      </c>
      <c r="E4" s="9" t="s">
        <v>249</v>
      </c>
      <c r="F4" s="9" t="s">
        <v>250</v>
      </c>
      <c r="G4" s="9" t="s">
        <v>251</v>
      </c>
      <c r="H4" s="9" t="s">
        <v>252</v>
      </c>
      <c r="I4" s="2"/>
      <c r="J4" s="9" t="s">
        <v>142</v>
      </c>
      <c r="K4" s="9" t="s">
        <v>4</v>
      </c>
      <c r="L4" s="9" t="s">
        <v>48</v>
      </c>
      <c r="M4" s="9" t="s">
        <v>249</v>
      </c>
      <c r="N4" s="9" t="s">
        <v>250</v>
      </c>
      <c r="O4" s="9" t="s">
        <v>251</v>
      </c>
      <c r="P4" s="9" t="s">
        <v>252</v>
      </c>
    </row>
    <row r="5" spans="1:16" x14ac:dyDescent="0.25">
      <c r="B5" s="1">
        <v>1</v>
      </c>
      <c r="C5" s="1">
        <v>28.023521151483237</v>
      </c>
      <c r="D5" s="1" t="s">
        <v>33</v>
      </c>
      <c r="E5" s="1">
        <v>2.3175696836830566</v>
      </c>
      <c r="F5" s="1">
        <v>3193</v>
      </c>
      <c r="G5" s="1">
        <v>74</v>
      </c>
      <c r="H5" s="1">
        <v>0.64946463050728453</v>
      </c>
      <c r="I5" s="2"/>
      <c r="J5" s="4">
        <v>1</v>
      </c>
      <c r="K5" s="1">
        <v>30.8299701702053</v>
      </c>
      <c r="L5" s="1" t="s">
        <v>51</v>
      </c>
      <c r="M5" s="1">
        <v>0.88218554354012524</v>
      </c>
      <c r="N5" s="1">
        <v>3514</v>
      </c>
      <c r="O5" s="1">
        <v>31.000000000000004</v>
      </c>
      <c r="P5" s="1">
        <v>0.27197753991928408</v>
      </c>
    </row>
    <row r="6" spans="1:16" x14ac:dyDescent="0.25">
      <c r="B6" s="1">
        <v>2</v>
      </c>
      <c r="C6" s="1">
        <v>11.60259785852203</v>
      </c>
      <c r="D6" s="1" t="s">
        <v>52</v>
      </c>
      <c r="E6" s="1">
        <v>0.37821482602118001</v>
      </c>
      <c r="F6" s="1">
        <v>1322</v>
      </c>
      <c r="G6" s="1">
        <v>4.9999999999999991</v>
      </c>
      <c r="H6" s="1">
        <v>4.388274530454625E-2</v>
      </c>
      <c r="I6" s="2"/>
      <c r="J6" s="4">
        <v>2</v>
      </c>
      <c r="K6" s="1">
        <v>12.388138269871908</v>
      </c>
      <c r="L6" s="1" t="s">
        <v>52</v>
      </c>
      <c r="M6" s="1">
        <v>4.3201133144475925</v>
      </c>
      <c r="N6" s="1">
        <v>1412</v>
      </c>
      <c r="O6" s="1">
        <v>61.000000000000007</v>
      </c>
      <c r="P6" s="1">
        <v>0.53518161080891391</v>
      </c>
    </row>
    <row r="7" spans="1:16" x14ac:dyDescent="0.25">
      <c r="B7" s="1">
        <v>3</v>
      </c>
      <c r="C7" s="1">
        <v>10.31244514656837</v>
      </c>
      <c r="D7" s="1" t="s">
        <v>51</v>
      </c>
      <c r="E7" s="1">
        <v>1.1914893617021276</v>
      </c>
      <c r="F7" s="1">
        <v>1175</v>
      </c>
      <c r="G7" s="1">
        <v>13.999999999999998</v>
      </c>
      <c r="H7" s="1">
        <v>0.12287168685272951</v>
      </c>
      <c r="I7" s="2"/>
      <c r="J7" s="4">
        <v>3</v>
      </c>
      <c r="K7" s="1">
        <v>12.361817862782944</v>
      </c>
      <c r="L7" s="1" t="s">
        <v>55</v>
      </c>
      <c r="M7" s="1">
        <v>1.0645848119233499</v>
      </c>
      <c r="N7" s="1">
        <v>1409</v>
      </c>
      <c r="O7" s="1">
        <v>15</v>
      </c>
      <c r="P7" s="1">
        <v>0.13160203544481486</v>
      </c>
    </row>
    <row r="8" spans="1:16" x14ac:dyDescent="0.25">
      <c r="B8" s="1">
        <v>4</v>
      </c>
      <c r="C8" s="1">
        <v>7.6882569773565033</v>
      </c>
      <c r="D8" s="1" t="s">
        <v>53</v>
      </c>
      <c r="E8" s="1">
        <v>3.0821917808219177</v>
      </c>
      <c r="F8" s="1">
        <v>876</v>
      </c>
      <c r="G8" s="1">
        <v>27</v>
      </c>
      <c r="H8" s="1">
        <v>0.23696682464454974</v>
      </c>
      <c r="I8" s="2"/>
      <c r="J8" s="4">
        <v>4</v>
      </c>
      <c r="K8" s="1">
        <v>9.2735567643446224</v>
      </c>
      <c r="L8" s="1" t="s">
        <v>53</v>
      </c>
      <c r="M8" s="1">
        <v>2.7436140018921478</v>
      </c>
      <c r="N8" s="1">
        <v>1057</v>
      </c>
      <c r="O8" s="1">
        <v>29</v>
      </c>
      <c r="P8" s="1">
        <v>0.25443060185997546</v>
      </c>
    </row>
    <row r="9" spans="1:16" x14ac:dyDescent="0.25">
      <c r="B9" s="1">
        <v>5</v>
      </c>
      <c r="C9" s="1">
        <v>7.0300157977883098</v>
      </c>
      <c r="D9" s="1" t="s">
        <v>55</v>
      </c>
      <c r="E9" s="1">
        <v>4.868913857677903</v>
      </c>
      <c r="F9" s="1">
        <v>801</v>
      </c>
      <c r="G9" s="1">
        <v>39</v>
      </c>
      <c r="H9" s="1">
        <v>0.34228541337546081</v>
      </c>
      <c r="I9" s="2"/>
      <c r="J9" s="4">
        <v>5</v>
      </c>
      <c r="K9" s="1">
        <v>5.904544656957361</v>
      </c>
      <c r="L9" s="1" t="s">
        <v>185</v>
      </c>
      <c r="M9" s="1">
        <v>0</v>
      </c>
      <c r="N9" s="1">
        <v>673</v>
      </c>
      <c r="O9" s="1">
        <v>0</v>
      </c>
      <c r="P9" s="1">
        <v>0</v>
      </c>
    </row>
    <row r="10" spans="1:16" x14ac:dyDescent="0.25">
      <c r="B10" s="1">
        <v>6</v>
      </c>
      <c r="C10" s="1">
        <v>6.2225732841846586</v>
      </c>
      <c r="D10" s="1" t="s">
        <v>184</v>
      </c>
      <c r="E10" s="1">
        <v>0</v>
      </c>
      <c r="F10" s="1">
        <v>709</v>
      </c>
      <c r="G10" s="1">
        <v>0</v>
      </c>
      <c r="H10" s="1">
        <v>0</v>
      </c>
      <c r="I10" s="2"/>
      <c r="J10" s="4">
        <v>6</v>
      </c>
      <c r="K10" s="1">
        <v>3.6322161782768907</v>
      </c>
      <c r="L10" s="1" t="s">
        <v>206</v>
      </c>
      <c r="M10" s="1">
        <v>0</v>
      </c>
      <c r="N10" s="1">
        <v>414</v>
      </c>
      <c r="O10" s="1">
        <v>0</v>
      </c>
      <c r="P10" s="1">
        <v>0</v>
      </c>
    </row>
    <row r="11" spans="1:16" x14ac:dyDescent="0.25">
      <c r="B11" s="1">
        <v>7</v>
      </c>
      <c r="C11" s="1">
        <v>5.2044935931191851</v>
      </c>
      <c r="D11" s="1" t="s">
        <v>58</v>
      </c>
      <c r="E11" s="1">
        <v>0.16863406408094436</v>
      </c>
      <c r="F11" s="1">
        <v>593</v>
      </c>
      <c r="G11" s="1">
        <v>1</v>
      </c>
      <c r="H11" s="1">
        <v>8.7765490609092497E-3</v>
      </c>
      <c r="I11" s="2"/>
      <c r="J11" s="4">
        <v>7</v>
      </c>
      <c r="K11" s="1">
        <v>2.3512896999473591</v>
      </c>
      <c r="L11" s="1" t="s">
        <v>205</v>
      </c>
      <c r="M11" s="1">
        <v>0</v>
      </c>
      <c r="N11" s="1">
        <v>268</v>
      </c>
      <c r="O11" s="1">
        <v>0</v>
      </c>
      <c r="P11" s="1">
        <v>0</v>
      </c>
    </row>
    <row r="12" spans="1:16" x14ac:dyDescent="0.25">
      <c r="B12" s="1">
        <v>8</v>
      </c>
      <c r="C12" s="1">
        <v>4.9938564156573637</v>
      </c>
      <c r="D12" s="1" t="s">
        <v>59</v>
      </c>
      <c r="E12" s="1">
        <v>0.1757469244288225</v>
      </c>
      <c r="F12" s="1">
        <v>569</v>
      </c>
      <c r="G12" s="1">
        <v>1</v>
      </c>
      <c r="H12" s="1">
        <v>8.7765490609092514E-3</v>
      </c>
      <c r="I12" s="2"/>
      <c r="J12" s="4">
        <v>8</v>
      </c>
      <c r="K12" s="1">
        <v>1.4651693279522724</v>
      </c>
      <c r="L12" s="1" t="s">
        <v>49</v>
      </c>
      <c r="M12" s="1">
        <v>5.3892215568862278</v>
      </c>
      <c r="N12" s="1">
        <v>167</v>
      </c>
      <c r="O12" s="1">
        <v>9</v>
      </c>
      <c r="P12" s="1">
        <v>7.8961221266888926E-2</v>
      </c>
    </row>
    <row r="13" spans="1:16" x14ac:dyDescent="0.25">
      <c r="B13" s="1">
        <v>9</v>
      </c>
      <c r="C13" s="1">
        <v>3.4404072318764261</v>
      </c>
      <c r="D13" s="1" t="s">
        <v>50</v>
      </c>
      <c r="E13" s="1">
        <v>0</v>
      </c>
      <c r="F13" s="1">
        <v>392</v>
      </c>
      <c r="G13" s="1">
        <v>0</v>
      </c>
      <c r="H13" s="1">
        <v>0</v>
      </c>
      <c r="I13" s="2"/>
      <c r="J13" s="4">
        <v>9</v>
      </c>
      <c r="K13" s="1">
        <v>1.3774346376557292</v>
      </c>
      <c r="L13" s="1" t="s">
        <v>54</v>
      </c>
      <c r="M13" s="1">
        <v>17.197452229299362</v>
      </c>
      <c r="N13" s="1">
        <v>157</v>
      </c>
      <c r="O13" s="1">
        <v>27</v>
      </c>
      <c r="P13" s="1">
        <v>0.23688366380066678</v>
      </c>
    </row>
    <row r="14" spans="1:16" x14ac:dyDescent="0.25">
      <c r="B14" s="1">
        <v>10</v>
      </c>
      <c r="C14" s="1">
        <v>2.8874846410391433</v>
      </c>
      <c r="D14" s="1" t="s">
        <v>180</v>
      </c>
      <c r="E14" s="1">
        <v>0</v>
      </c>
      <c r="F14" s="1">
        <v>329</v>
      </c>
      <c r="G14" s="1">
        <v>0</v>
      </c>
      <c r="H14" s="1">
        <v>0</v>
      </c>
      <c r="I14" s="2"/>
      <c r="J14" s="4">
        <v>10</v>
      </c>
      <c r="K14" s="1">
        <v>1.1844183190033339</v>
      </c>
      <c r="L14" s="1" t="s">
        <v>183</v>
      </c>
      <c r="M14" s="1">
        <v>0</v>
      </c>
      <c r="N14" s="1">
        <v>135</v>
      </c>
      <c r="O14" s="1">
        <v>0</v>
      </c>
      <c r="P14" s="1">
        <v>0</v>
      </c>
    </row>
    <row r="15" spans="1:16" x14ac:dyDescent="0.25">
      <c r="B15" s="1">
        <v>11</v>
      </c>
      <c r="C15" s="1">
        <v>1.5973319290854835</v>
      </c>
      <c r="D15" s="1" t="s">
        <v>182</v>
      </c>
      <c r="E15" s="1">
        <v>0</v>
      </c>
      <c r="F15" s="1">
        <v>182</v>
      </c>
      <c r="G15" s="1">
        <v>0</v>
      </c>
      <c r="H15" s="1">
        <v>0</v>
      </c>
      <c r="I15" s="2"/>
      <c r="J15" s="4">
        <v>11</v>
      </c>
      <c r="K15" s="1">
        <v>1.1756448499736796</v>
      </c>
      <c r="L15" s="1" t="s">
        <v>208</v>
      </c>
      <c r="M15" s="1">
        <v>0</v>
      </c>
      <c r="N15" s="1">
        <v>134</v>
      </c>
      <c r="O15" s="1">
        <v>0</v>
      </c>
      <c r="P15" s="1">
        <v>0</v>
      </c>
    </row>
    <row r="16" spans="1:16" x14ac:dyDescent="0.25">
      <c r="B16" s="1">
        <v>12</v>
      </c>
      <c r="C16" s="10">
        <v>1.3515885553800246</v>
      </c>
      <c r="D16" s="10" t="s">
        <v>181</v>
      </c>
      <c r="E16" s="10">
        <v>0</v>
      </c>
      <c r="F16" s="10">
        <v>154</v>
      </c>
      <c r="G16" s="10">
        <v>0</v>
      </c>
      <c r="H16" s="10">
        <v>0</v>
      </c>
      <c r="I16" s="2"/>
      <c r="J16" s="4">
        <v>12</v>
      </c>
      <c r="K16" s="1">
        <v>1.1580979119143708</v>
      </c>
      <c r="L16" s="1" t="s">
        <v>209</v>
      </c>
      <c r="M16" s="1">
        <v>0</v>
      </c>
      <c r="N16" s="1">
        <v>132</v>
      </c>
      <c r="O16" s="1">
        <v>0</v>
      </c>
      <c r="P16" s="1">
        <v>0</v>
      </c>
    </row>
    <row r="17" spans="2:16" x14ac:dyDescent="0.25">
      <c r="B17" s="1">
        <v>13</v>
      </c>
      <c r="C17" s="1">
        <v>1.3252589081972967</v>
      </c>
      <c r="D17" s="1" t="s">
        <v>119</v>
      </c>
      <c r="E17" s="1">
        <v>4.6357615894039732</v>
      </c>
      <c r="F17" s="1">
        <v>151</v>
      </c>
      <c r="G17" s="1">
        <v>6.9999999999999991</v>
      </c>
      <c r="H17" s="1">
        <v>6.1435843426364746E-2</v>
      </c>
      <c r="J17" s="4">
        <v>13</v>
      </c>
      <c r="K17" s="1">
        <v>1.1054570977364451</v>
      </c>
      <c r="L17" s="1" t="s">
        <v>207</v>
      </c>
      <c r="M17" s="1">
        <v>0</v>
      </c>
      <c r="N17" s="1">
        <v>126</v>
      </c>
      <c r="O17" s="1">
        <v>0</v>
      </c>
      <c r="P17" s="1">
        <v>0</v>
      </c>
    </row>
    <row r="18" spans="2:16" x14ac:dyDescent="0.25">
      <c r="B18" s="1">
        <v>14</v>
      </c>
      <c r="C18" s="1">
        <v>1.1848341232227488</v>
      </c>
      <c r="D18" s="1" t="s">
        <v>185</v>
      </c>
      <c r="E18" s="1">
        <v>0</v>
      </c>
      <c r="F18" s="1">
        <v>135</v>
      </c>
      <c r="G18" s="1">
        <v>0</v>
      </c>
      <c r="H18" s="1">
        <v>0</v>
      </c>
      <c r="J18" s="4">
        <v>14</v>
      </c>
      <c r="K18" s="10">
        <v>0.90366731005439549</v>
      </c>
      <c r="L18" s="10" t="s">
        <v>200</v>
      </c>
      <c r="M18" s="10">
        <v>0</v>
      </c>
      <c r="N18" s="10">
        <v>103</v>
      </c>
      <c r="O18" s="10">
        <v>0</v>
      </c>
      <c r="P18" s="10">
        <v>0</v>
      </c>
    </row>
    <row r="19" spans="2:16" x14ac:dyDescent="0.25">
      <c r="B19" s="1">
        <v>15</v>
      </c>
      <c r="C19" s="1">
        <v>1.0268562401263823</v>
      </c>
      <c r="D19" s="1" t="s">
        <v>56</v>
      </c>
      <c r="E19" s="1">
        <v>0.85470085470085466</v>
      </c>
      <c r="F19" s="1">
        <v>117</v>
      </c>
      <c r="G19" s="1">
        <v>0.99999999999999989</v>
      </c>
      <c r="H19" s="1">
        <v>8.7765490609092497E-3</v>
      </c>
      <c r="J19" s="4">
        <v>15</v>
      </c>
      <c r="K19" s="1">
        <v>0.88612037199508686</v>
      </c>
      <c r="L19" s="1" t="s">
        <v>201</v>
      </c>
      <c r="M19" s="1">
        <v>0</v>
      </c>
      <c r="N19" s="1">
        <v>101</v>
      </c>
      <c r="O19" s="1">
        <v>0</v>
      </c>
      <c r="P19" s="1">
        <v>0</v>
      </c>
    </row>
    <row r="20" spans="2:16" x14ac:dyDescent="0.25">
      <c r="B20" s="1">
        <v>16</v>
      </c>
      <c r="C20" s="1">
        <v>1.0093031420045637</v>
      </c>
      <c r="D20" s="1" t="s">
        <v>183</v>
      </c>
      <c r="E20" s="1">
        <v>0</v>
      </c>
      <c r="F20" s="1">
        <v>115</v>
      </c>
      <c r="G20" s="1">
        <v>0</v>
      </c>
      <c r="H20" s="1">
        <v>0</v>
      </c>
      <c r="J20" s="4">
        <v>16</v>
      </c>
      <c r="K20" s="1">
        <v>0.780838743639235</v>
      </c>
      <c r="L20" s="1" t="s">
        <v>204</v>
      </c>
      <c r="M20" s="1">
        <v>0</v>
      </c>
      <c r="N20" s="1">
        <v>89</v>
      </c>
      <c r="O20" s="1">
        <v>0</v>
      </c>
      <c r="P20" s="1">
        <v>0</v>
      </c>
    </row>
    <row r="21" spans="2:16" x14ac:dyDescent="0.25">
      <c r="B21" s="1">
        <v>17</v>
      </c>
      <c r="C21" s="1">
        <f>F21/11394*100</f>
        <v>5.0991750043882744</v>
      </c>
      <c r="D21" s="1" t="s">
        <v>244</v>
      </c>
      <c r="E21" s="1">
        <f>G21/F21*100</f>
        <v>17.039586919104991</v>
      </c>
      <c r="F21" s="1">
        <v>581</v>
      </c>
      <c r="G21" s="1">
        <v>99</v>
      </c>
      <c r="H21" s="1">
        <f>C21*E21/100</f>
        <v>0.8688783570300157</v>
      </c>
      <c r="J21" s="4">
        <v>17</v>
      </c>
      <c r="K21" s="1">
        <v>0.69310405334269165</v>
      </c>
      <c r="L21" s="1" t="s">
        <v>203</v>
      </c>
      <c r="M21" s="1">
        <v>0</v>
      </c>
      <c r="N21" s="1">
        <v>79</v>
      </c>
      <c r="O21" s="1">
        <v>0</v>
      </c>
      <c r="P21" s="1">
        <v>0</v>
      </c>
    </row>
    <row r="22" spans="2:16" x14ac:dyDescent="0.25">
      <c r="B22" s="9" t="s">
        <v>143</v>
      </c>
      <c r="C22" s="9">
        <f>SUM(C5:C21)</f>
        <v>99.999999999999986</v>
      </c>
      <c r="D22" s="9"/>
      <c r="E22" s="9"/>
      <c r="F22" s="9">
        <f t="shared" ref="D22:H22" si="0">SUM(F5:F21)</f>
        <v>11394</v>
      </c>
      <c r="G22" s="9">
        <f t="shared" si="0"/>
        <v>268</v>
      </c>
      <c r="H22" s="9"/>
      <c r="J22" s="4">
        <v>18</v>
      </c>
      <c r="K22" s="1">
        <v>0.66678364625372877</v>
      </c>
      <c r="L22" s="1" t="s">
        <v>202</v>
      </c>
      <c r="M22" s="1">
        <v>0</v>
      </c>
      <c r="N22" s="1">
        <v>76</v>
      </c>
      <c r="O22" s="1">
        <v>0</v>
      </c>
      <c r="P22" s="1">
        <v>0</v>
      </c>
    </row>
    <row r="23" spans="2:16" x14ac:dyDescent="0.25">
      <c r="J23" s="4">
        <v>19</v>
      </c>
      <c r="K23" s="1">
        <f>N23/11398*100</f>
        <v>11.861730128092649</v>
      </c>
      <c r="L23" s="4" t="s">
        <v>245</v>
      </c>
      <c r="M23" s="1">
        <f>O23/N23*100</f>
        <v>8.2840236686390547</v>
      </c>
      <c r="N23" s="4">
        <v>1352</v>
      </c>
      <c r="O23" s="4">
        <v>112</v>
      </c>
      <c r="P23" s="1">
        <f>K23*M23/100</f>
        <v>0.98262853132128469</v>
      </c>
    </row>
    <row r="24" spans="2:16" x14ac:dyDescent="0.25">
      <c r="J24" s="9" t="s">
        <v>143</v>
      </c>
      <c r="K24" s="9">
        <f>SUM(K5:K23)</f>
        <v>100</v>
      </c>
      <c r="L24" s="9"/>
      <c r="M24" s="9"/>
      <c r="N24" s="9">
        <f t="shared" ref="L24:P24" si="1">SUM(N5:N23)</f>
        <v>11398</v>
      </c>
      <c r="O24" s="9">
        <f t="shared" si="1"/>
        <v>284</v>
      </c>
      <c r="P24" s="9"/>
    </row>
  </sheetData>
  <sortState ref="J5:P23">
    <sortCondition descending="1" ref="N5:N23"/>
  </sortState>
  <mergeCells count="2">
    <mergeCell ref="J3:P3"/>
    <mergeCell ref="B3:H3"/>
  </mergeCells>
  <conditionalFormatting sqref="E5:E17 M5:M22">
    <cfRule type="cellIs" dxfId="73" priority="5" operator="between">
      <formula>1.1</formula>
      <formula>4.99</formula>
    </cfRule>
    <cfRule type="cellIs" dxfId="72" priority="6" operator="lessThan">
      <formula>1.09</formula>
    </cfRule>
    <cfRule type="cellIs" dxfId="71" priority="7" operator="greaterThan">
      <formula>5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21 M5:M23">
    <cfRule type="cellIs" dxfId="70" priority="1" operator="between">
      <formula>6</formula>
      <formula>10.99999</formula>
    </cfRule>
    <cfRule type="cellIs" dxfId="69" priority="2" operator="lessThan">
      <formula>6</formula>
    </cfRule>
    <cfRule type="cellIs" dxfId="68" priority="3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2D79E-2B61-4274-9D35-CA806AED3342}">
  <dimension ref="A1:P9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  <col min="4" max="4" width="10.7109375" customWidth="1"/>
  </cols>
  <sheetData>
    <row r="1" spans="1:16" x14ac:dyDescent="0.25">
      <c r="A1" s="5" t="s">
        <v>145</v>
      </c>
      <c r="B1" s="6" t="s">
        <v>239</v>
      </c>
      <c r="C1" s="7" t="s">
        <v>237</v>
      </c>
      <c r="D1" s="8" t="s">
        <v>238</v>
      </c>
    </row>
    <row r="3" spans="1:16" ht="18.75" x14ac:dyDescent="0.3">
      <c r="B3" s="13" t="s">
        <v>111</v>
      </c>
      <c r="C3" s="13"/>
      <c r="D3" s="13"/>
      <c r="E3" s="13"/>
      <c r="F3" s="13"/>
      <c r="G3" s="13"/>
      <c r="H3" s="13"/>
      <c r="I3" s="3"/>
      <c r="J3" s="13" t="s">
        <v>112</v>
      </c>
      <c r="K3" s="13"/>
      <c r="L3" s="13"/>
      <c r="M3" s="13"/>
      <c r="N3" s="13"/>
      <c r="O3" s="13"/>
      <c r="P3" s="13"/>
    </row>
    <row r="4" spans="1:16" x14ac:dyDescent="0.25">
      <c r="B4" s="9" t="s">
        <v>142</v>
      </c>
      <c r="C4" s="9" t="s">
        <v>4</v>
      </c>
      <c r="D4" s="9" t="s">
        <v>60</v>
      </c>
      <c r="E4" s="9" t="s">
        <v>249</v>
      </c>
      <c r="F4" s="9" t="s">
        <v>250</v>
      </c>
      <c r="G4" s="9" t="s">
        <v>251</v>
      </c>
      <c r="H4" s="9" t="s">
        <v>252</v>
      </c>
      <c r="I4" s="2"/>
      <c r="J4" s="9" t="s">
        <v>142</v>
      </c>
      <c r="K4" s="9" t="s">
        <v>4</v>
      </c>
      <c r="L4" s="9" t="s">
        <v>60</v>
      </c>
      <c r="M4" s="9" t="s">
        <v>249</v>
      </c>
      <c r="N4" s="9" t="s">
        <v>250</v>
      </c>
      <c r="O4" s="9" t="s">
        <v>251</v>
      </c>
      <c r="P4" s="9" t="s">
        <v>252</v>
      </c>
    </row>
    <row r="5" spans="1:16" x14ac:dyDescent="0.25">
      <c r="B5" s="1">
        <v>1</v>
      </c>
      <c r="C5" s="1">
        <v>33.245567842724242</v>
      </c>
      <c r="D5" s="1" t="s">
        <v>33</v>
      </c>
      <c r="E5" s="1">
        <v>2.5343189017951424</v>
      </c>
      <c r="F5" s="1">
        <v>3788</v>
      </c>
      <c r="G5" s="1">
        <v>95.999999999999986</v>
      </c>
      <c r="H5" s="1">
        <v>0.84254870984728791</v>
      </c>
      <c r="I5" s="2"/>
      <c r="J5" s="4">
        <v>1</v>
      </c>
      <c r="K5" s="1">
        <v>53.772591682751361</v>
      </c>
      <c r="L5" s="1" t="s">
        <v>63</v>
      </c>
      <c r="M5" s="1">
        <v>1.4031652798172622</v>
      </c>
      <c r="N5" s="1">
        <v>6129</v>
      </c>
      <c r="O5" s="1">
        <v>86</v>
      </c>
      <c r="P5" s="1">
        <v>0.75451833655027201</v>
      </c>
    </row>
    <row r="6" spans="1:16" x14ac:dyDescent="0.25">
      <c r="B6" s="1">
        <v>2</v>
      </c>
      <c r="C6" s="1">
        <v>27.382833070036863</v>
      </c>
      <c r="D6" s="1" t="s">
        <v>62</v>
      </c>
      <c r="E6" s="1">
        <v>0.60897435897435892</v>
      </c>
      <c r="F6" s="1">
        <v>3120</v>
      </c>
      <c r="G6" s="1">
        <v>18.999999999999996</v>
      </c>
      <c r="H6" s="1">
        <v>0.16675443215727576</v>
      </c>
      <c r="I6" s="2"/>
      <c r="J6" s="4">
        <v>2</v>
      </c>
      <c r="K6" s="1">
        <v>19.635023688366381</v>
      </c>
      <c r="L6" s="1" t="s">
        <v>61</v>
      </c>
      <c r="M6" s="1">
        <v>4.1554959785522785</v>
      </c>
      <c r="N6" s="1">
        <v>2238</v>
      </c>
      <c r="O6" s="1">
        <v>93</v>
      </c>
      <c r="P6" s="1">
        <v>0.81593261975785225</v>
      </c>
    </row>
    <row r="7" spans="1:16" x14ac:dyDescent="0.25">
      <c r="B7" s="1">
        <v>3</v>
      </c>
      <c r="C7" s="1">
        <v>24.890293136738634</v>
      </c>
      <c r="D7" s="1" t="s">
        <v>63</v>
      </c>
      <c r="E7" s="1">
        <v>5.1128349788434413</v>
      </c>
      <c r="F7" s="1">
        <v>2836</v>
      </c>
      <c r="G7" s="1">
        <v>145</v>
      </c>
      <c r="H7" s="1">
        <v>1.2725996138318414</v>
      </c>
      <c r="I7" s="2"/>
      <c r="J7" s="4">
        <v>3</v>
      </c>
      <c r="K7" s="1">
        <v>16.362519740305316</v>
      </c>
      <c r="L7" s="1" t="s">
        <v>33</v>
      </c>
      <c r="M7" s="1">
        <v>1.0187667560321716</v>
      </c>
      <c r="N7" s="1">
        <v>1865</v>
      </c>
      <c r="O7" s="1">
        <v>19</v>
      </c>
      <c r="P7" s="1">
        <v>0.16669591156343219</v>
      </c>
    </row>
    <row r="8" spans="1:16" x14ac:dyDescent="0.25">
      <c r="B8" s="1">
        <v>4</v>
      </c>
      <c r="C8" s="1">
        <v>14.481305950500264</v>
      </c>
      <c r="D8" s="1" t="s">
        <v>61</v>
      </c>
      <c r="E8" s="1">
        <v>0.48484848484848486</v>
      </c>
      <c r="F8" s="1">
        <v>1650</v>
      </c>
      <c r="G8" s="1">
        <v>8</v>
      </c>
      <c r="H8" s="1">
        <v>7.0212392487274011E-2</v>
      </c>
      <c r="I8" s="2"/>
      <c r="J8" s="4">
        <v>4</v>
      </c>
      <c r="K8" s="1">
        <v>10.229864888576943</v>
      </c>
      <c r="L8" s="1" t="s">
        <v>62</v>
      </c>
      <c r="M8" s="1">
        <v>7.3756432246998287</v>
      </c>
      <c r="N8" s="1">
        <v>1166</v>
      </c>
      <c r="O8" s="1">
        <v>86.000000000000014</v>
      </c>
      <c r="P8" s="1">
        <v>0.75451833655027201</v>
      </c>
    </row>
    <row r="9" spans="1:16" x14ac:dyDescent="0.25">
      <c r="B9" s="9" t="s">
        <v>143</v>
      </c>
      <c r="C9" s="9">
        <f>SUM(C5:C8)</f>
        <v>100</v>
      </c>
      <c r="D9" s="9"/>
      <c r="E9" s="9"/>
      <c r="F9" s="9">
        <f t="shared" ref="D9:H9" si="0">SUM(F5:F8)</f>
        <v>11394</v>
      </c>
      <c r="G9" s="9">
        <f t="shared" si="0"/>
        <v>268</v>
      </c>
      <c r="H9" s="9"/>
      <c r="J9" s="9" t="s">
        <v>143</v>
      </c>
      <c r="K9" s="9">
        <f>SUM(K5:K8)</f>
        <v>100</v>
      </c>
      <c r="L9" s="9"/>
      <c r="M9" s="9"/>
      <c r="N9" s="9">
        <f t="shared" ref="L9:P9" si="1">SUM(N5:N8)</f>
        <v>11398</v>
      </c>
      <c r="O9" s="9">
        <f t="shared" si="1"/>
        <v>284</v>
      </c>
      <c r="P9" s="9"/>
    </row>
  </sheetData>
  <sortState ref="J5:P9">
    <sortCondition descending="1" ref="N5:N9"/>
  </sortState>
  <mergeCells count="2">
    <mergeCell ref="J3:P3"/>
    <mergeCell ref="B3:H3"/>
  </mergeCells>
  <conditionalFormatting sqref="E5:E7 M5:M8">
    <cfRule type="cellIs" dxfId="67" priority="6" operator="between">
      <formula>1.1</formula>
      <formula>4.99</formula>
    </cfRule>
    <cfRule type="cellIs" dxfId="66" priority="7" operator="lessThan">
      <formula>1.09</formula>
    </cfRule>
    <cfRule type="cellIs" dxfId="65" priority="8" operator="greaterThan">
      <formula>5</formula>
    </cfRule>
  </conditionalFormatting>
  <conditionalFormatting sqref="B1:D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8 M5:M8">
    <cfRule type="cellIs" dxfId="64" priority="1" operator="between">
      <formula>6</formula>
      <formula>10.99999</formula>
    </cfRule>
    <cfRule type="cellIs" dxfId="63" priority="2" operator="lessThan">
      <formula>6</formula>
    </cfRule>
    <cfRule type="cellIs" dxfId="62" priority="3" operator="greaterThan">
      <formula>11</formula>
    </cfRule>
    <cfRule type="cellIs" dxfId="61" priority="4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1B97-BA7D-42D3-9F2C-C989F9C1D184}">
  <dimension ref="A1:P13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  <col min="4" max="4" width="12.7109375" customWidth="1"/>
  </cols>
  <sheetData>
    <row r="1" spans="1:16" x14ac:dyDescent="0.25">
      <c r="A1" s="5" t="s">
        <v>145</v>
      </c>
      <c r="B1" s="6" t="s">
        <v>239</v>
      </c>
      <c r="C1" s="7" t="s">
        <v>237</v>
      </c>
      <c r="D1" s="8" t="s">
        <v>238</v>
      </c>
    </row>
    <row r="3" spans="1:16" ht="18.75" x14ac:dyDescent="0.3">
      <c r="B3" s="13" t="s">
        <v>111</v>
      </c>
      <c r="C3" s="13"/>
      <c r="D3" s="13"/>
      <c r="E3" s="13"/>
      <c r="F3" s="13"/>
      <c r="G3" s="13"/>
      <c r="H3" s="13"/>
      <c r="I3" s="3"/>
      <c r="J3" s="13" t="s">
        <v>112</v>
      </c>
      <c r="K3" s="13"/>
      <c r="L3" s="13"/>
      <c r="M3" s="13"/>
      <c r="N3" s="13"/>
      <c r="O3" s="13"/>
      <c r="P3" s="13"/>
    </row>
    <row r="4" spans="1:16" x14ac:dyDescent="0.25">
      <c r="B4" s="9" t="s">
        <v>142</v>
      </c>
      <c r="C4" s="9" t="s">
        <v>4</v>
      </c>
      <c r="D4" s="9" t="s">
        <v>41</v>
      </c>
      <c r="E4" s="9" t="s">
        <v>249</v>
      </c>
      <c r="F4" s="9" t="s">
        <v>250</v>
      </c>
      <c r="G4" s="9" t="s">
        <v>251</v>
      </c>
      <c r="H4" s="9" t="s">
        <v>252</v>
      </c>
      <c r="I4" s="2"/>
      <c r="J4" s="9" t="s">
        <v>142</v>
      </c>
      <c r="K4" s="9" t="s">
        <v>4</v>
      </c>
      <c r="L4" s="9" t="s">
        <v>41</v>
      </c>
      <c r="M4" s="9" t="s">
        <v>249</v>
      </c>
      <c r="N4" s="9" t="s">
        <v>250</v>
      </c>
      <c r="O4" s="9" t="s">
        <v>251</v>
      </c>
      <c r="P4" s="9" t="s">
        <v>252</v>
      </c>
    </row>
    <row r="5" spans="1:16" x14ac:dyDescent="0.25">
      <c r="B5" s="1">
        <v>1</v>
      </c>
      <c r="C5" s="1">
        <v>42.294189924521675</v>
      </c>
      <c r="D5" s="1" t="s">
        <v>42</v>
      </c>
      <c r="E5" s="1">
        <v>2.9051670471052087</v>
      </c>
      <c r="F5" s="1">
        <v>4819</v>
      </c>
      <c r="G5" s="1">
        <v>140</v>
      </c>
      <c r="H5" s="1">
        <v>1.2287168685272949</v>
      </c>
      <c r="I5" s="2"/>
      <c r="J5" s="4">
        <v>1</v>
      </c>
      <c r="K5" s="1">
        <v>55.018424284962272</v>
      </c>
      <c r="L5" s="1" t="s">
        <v>42</v>
      </c>
      <c r="M5" s="1">
        <v>2.5673736246212724</v>
      </c>
      <c r="N5" s="1">
        <v>6271</v>
      </c>
      <c r="O5" s="1">
        <v>160.99999999999997</v>
      </c>
      <c r="P5" s="1">
        <v>1.4125285137743464</v>
      </c>
    </row>
    <row r="6" spans="1:16" x14ac:dyDescent="0.25">
      <c r="B6" s="1">
        <v>2</v>
      </c>
      <c r="C6" s="1">
        <v>28.383359662980517</v>
      </c>
      <c r="D6" s="1" t="s">
        <v>44</v>
      </c>
      <c r="E6" s="1">
        <v>2.2881880024737167</v>
      </c>
      <c r="F6" s="1">
        <v>3234</v>
      </c>
      <c r="G6" s="1">
        <v>74</v>
      </c>
      <c r="H6" s="1">
        <v>0.64946463050728453</v>
      </c>
      <c r="I6" s="2"/>
      <c r="J6" s="4">
        <v>2</v>
      </c>
      <c r="K6" s="1">
        <v>16.011580979119145</v>
      </c>
      <c r="L6" s="1" t="s">
        <v>43</v>
      </c>
      <c r="M6" s="1">
        <v>0.82191780821917804</v>
      </c>
      <c r="N6" s="1">
        <v>1825</v>
      </c>
      <c r="O6" s="1">
        <v>14.999999999999998</v>
      </c>
      <c r="P6" s="1">
        <v>0.13160203544481489</v>
      </c>
    </row>
    <row r="7" spans="1:16" x14ac:dyDescent="0.25">
      <c r="B7" s="1">
        <v>3</v>
      </c>
      <c r="C7" s="1">
        <v>12.313498332455678</v>
      </c>
      <c r="D7" s="1" t="s">
        <v>43</v>
      </c>
      <c r="E7" s="1">
        <v>2.7797576621525302</v>
      </c>
      <c r="F7" s="1">
        <v>1403</v>
      </c>
      <c r="G7" s="1">
        <v>39</v>
      </c>
      <c r="H7" s="1">
        <v>0.34228541337546076</v>
      </c>
      <c r="I7" s="2"/>
      <c r="J7" s="4">
        <v>3</v>
      </c>
      <c r="K7" s="1">
        <v>13.151430075451835</v>
      </c>
      <c r="L7" s="1" t="s">
        <v>46</v>
      </c>
      <c r="M7" s="1">
        <v>0.66711140760507004</v>
      </c>
      <c r="N7" s="1">
        <v>1499</v>
      </c>
      <c r="O7" s="1">
        <v>10</v>
      </c>
      <c r="P7" s="1">
        <v>8.7734690296543252E-2</v>
      </c>
    </row>
    <row r="8" spans="1:16" x14ac:dyDescent="0.25">
      <c r="B8" s="1">
        <v>4</v>
      </c>
      <c r="C8" s="1">
        <v>8.6712304721783386</v>
      </c>
      <c r="D8" s="1" t="s">
        <v>186</v>
      </c>
      <c r="E8" s="1">
        <v>0</v>
      </c>
      <c r="F8" s="1">
        <v>988</v>
      </c>
      <c r="G8" s="1">
        <v>0</v>
      </c>
      <c r="H8" s="1">
        <v>0</v>
      </c>
      <c r="I8" s="2"/>
      <c r="J8" s="4">
        <v>4</v>
      </c>
      <c r="K8" s="1">
        <v>10.975609756097562</v>
      </c>
      <c r="L8" s="1" t="s">
        <v>45</v>
      </c>
      <c r="M8" s="1">
        <v>3.9168665067945643</v>
      </c>
      <c r="N8" s="1">
        <v>1251</v>
      </c>
      <c r="O8" s="1">
        <v>48.999999999999993</v>
      </c>
      <c r="P8" s="1">
        <v>0.42989998245306199</v>
      </c>
    </row>
    <row r="9" spans="1:16" x14ac:dyDescent="0.25">
      <c r="B9" s="1">
        <v>5</v>
      </c>
      <c r="C9" s="1">
        <v>6.389327716341934</v>
      </c>
      <c r="D9" s="1" t="s">
        <v>45</v>
      </c>
      <c r="E9" s="1">
        <v>1.098901098901099</v>
      </c>
      <c r="F9" s="1">
        <v>728</v>
      </c>
      <c r="G9" s="1">
        <v>8</v>
      </c>
      <c r="H9" s="1">
        <v>7.0212392487274011E-2</v>
      </c>
      <c r="I9" s="2"/>
      <c r="J9" s="4">
        <v>5</v>
      </c>
      <c r="K9" s="10">
        <v>1.8950693104053342</v>
      </c>
      <c r="L9" s="10" t="s">
        <v>186</v>
      </c>
      <c r="M9" s="10">
        <v>0</v>
      </c>
      <c r="N9" s="10">
        <v>216</v>
      </c>
      <c r="O9" s="10">
        <v>0</v>
      </c>
      <c r="P9" s="10">
        <v>0</v>
      </c>
    </row>
    <row r="10" spans="1:16" x14ac:dyDescent="0.25">
      <c r="B10" s="1">
        <v>6</v>
      </c>
      <c r="C10" s="1">
        <v>1.4569071441109356</v>
      </c>
      <c r="D10" s="1" t="s">
        <v>46</v>
      </c>
      <c r="E10" s="1">
        <v>3.6144578313253013</v>
      </c>
      <c r="F10" s="1">
        <v>166</v>
      </c>
      <c r="G10" s="1">
        <v>6</v>
      </c>
      <c r="H10" s="1">
        <v>5.2659294365455508E-2</v>
      </c>
      <c r="I10" s="2"/>
      <c r="J10" s="4">
        <v>6</v>
      </c>
      <c r="K10" s="1">
        <v>1.5704509563081241</v>
      </c>
      <c r="L10" s="1" t="s">
        <v>44</v>
      </c>
      <c r="M10" s="1">
        <v>0</v>
      </c>
      <c r="N10" s="1">
        <v>179</v>
      </c>
      <c r="O10" s="1">
        <v>0</v>
      </c>
      <c r="P10" s="1">
        <v>0</v>
      </c>
    </row>
    <row r="11" spans="1:16" x14ac:dyDescent="0.25">
      <c r="B11" s="1">
        <v>7</v>
      </c>
      <c r="C11" s="1">
        <v>0.47393364928909953</v>
      </c>
      <c r="D11" s="1" t="s">
        <v>47</v>
      </c>
      <c r="E11" s="1">
        <v>1.8518518518518519</v>
      </c>
      <c r="F11" s="1">
        <v>54</v>
      </c>
      <c r="G11" s="1">
        <v>1</v>
      </c>
      <c r="H11" s="1">
        <v>8.7765490609092514E-3</v>
      </c>
      <c r="I11" s="2"/>
      <c r="J11" s="4">
        <v>7</v>
      </c>
      <c r="K11" s="1">
        <v>1.3774346376557292</v>
      </c>
      <c r="L11" s="1" t="s">
        <v>118</v>
      </c>
      <c r="M11" s="1">
        <v>31.210191082802549</v>
      </c>
      <c r="N11" s="1">
        <v>157</v>
      </c>
      <c r="O11" s="1">
        <v>49</v>
      </c>
      <c r="P11" s="1">
        <v>0.42989998245306199</v>
      </c>
    </row>
    <row r="12" spans="1:16" x14ac:dyDescent="0.25">
      <c r="B12" s="1">
        <v>8</v>
      </c>
      <c r="C12" s="10">
        <v>1.7553098121818499E-2</v>
      </c>
      <c r="D12" s="10" t="s">
        <v>118</v>
      </c>
      <c r="E12" s="10">
        <v>0</v>
      </c>
      <c r="F12" s="10">
        <v>2</v>
      </c>
      <c r="G12" s="10">
        <v>0</v>
      </c>
      <c r="H12" s="10">
        <v>0</v>
      </c>
      <c r="J12" s="9" t="s">
        <v>143</v>
      </c>
      <c r="K12" s="9">
        <f>SUM(K5:K11)</f>
        <v>99.999999999999972</v>
      </c>
      <c r="L12" s="9"/>
      <c r="M12" s="9"/>
      <c r="N12" s="9">
        <f t="shared" ref="L12:P12" si="0">SUM(N5:N11)</f>
        <v>11398</v>
      </c>
      <c r="O12" s="9">
        <f t="shared" si="0"/>
        <v>284</v>
      </c>
      <c r="P12" s="9"/>
    </row>
    <row r="13" spans="1:16" x14ac:dyDescent="0.25">
      <c r="B13" s="9" t="s">
        <v>143</v>
      </c>
      <c r="C13" s="9">
        <f>SUM(C5:C12)</f>
        <v>100</v>
      </c>
      <c r="D13" s="9"/>
      <c r="E13" s="9"/>
      <c r="F13" s="9">
        <f t="shared" ref="D13:H13" si="1">SUM(F5:F12)</f>
        <v>11394</v>
      </c>
      <c r="G13" s="9">
        <f t="shared" si="1"/>
        <v>268</v>
      </c>
      <c r="H13" s="9"/>
    </row>
  </sheetData>
  <sortState ref="J5:P11">
    <sortCondition descending="1" ref="N5:N11"/>
  </sortState>
  <mergeCells count="2">
    <mergeCell ref="J3:P3"/>
    <mergeCell ref="B3:H3"/>
  </mergeCells>
  <conditionalFormatting sqref="E5:E11 M5:M10">
    <cfRule type="cellIs" dxfId="60" priority="5" operator="between">
      <formula>1.1</formula>
      <formula>4.99</formula>
    </cfRule>
    <cfRule type="cellIs" dxfId="59" priority="6" operator="lessThan">
      <formula>1.09</formula>
    </cfRule>
    <cfRule type="cellIs" dxfId="58" priority="7" operator="greaterThan">
      <formula>5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2 M5:M11">
    <cfRule type="cellIs" dxfId="57" priority="1" operator="between">
      <formula>6</formula>
      <formula>10.99999</formula>
    </cfRule>
    <cfRule type="cellIs" dxfId="56" priority="2" operator="lessThan">
      <formula>6</formula>
    </cfRule>
    <cfRule type="cellIs" dxfId="55" priority="3" operator="greaterThan">
      <formula>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E2F47-094B-4A23-8394-80CEF7F2341F}">
  <dimension ref="A1:P23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5" t="s">
        <v>145</v>
      </c>
      <c r="B1" s="6" t="s">
        <v>239</v>
      </c>
      <c r="C1" s="7" t="s">
        <v>237</v>
      </c>
      <c r="D1" s="8" t="s">
        <v>238</v>
      </c>
    </row>
    <row r="3" spans="1:16" ht="18.75" x14ac:dyDescent="0.3">
      <c r="B3" s="13" t="s">
        <v>111</v>
      </c>
      <c r="C3" s="13"/>
      <c r="D3" s="13"/>
      <c r="E3" s="13"/>
      <c r="F3" s="13"/>
      <c r="G3" s="13"/>
      <c r="H3" s="13"/>
      <c r="I3" s="3"/>
      <c r="J3" s="13" t="s">
        <v>112</v>
      </c>
      <c r="K3" s="13"/>
      <c r="L3" s="13"/>
      <c r="M3" s="13"/>
      <c r="N3" s="13"/>
      <c r="O3" s="13"/>
      <c r="P3" s="13"/>
    </row>
    <row r="4" spans="1:16" x14ac:dyDescent="0.25">
      <c r="B4" s="9" t="s">
        <v>142</v>
      </c>
      <c r="C4" s="9" t="s">
        <v>4</v>
      </c>
      <c r="D4" s="9" t="s">
        <v>20</v>
      </c>
      <c r="E4" s="9" t="s">
        <v>249</v>
      </c>
      <c r="F4" s="9" t="s">
        <v>250</v>
      </c>
      <c r="G4" s="9" t="s">
        <v>251</v>
      </c>
      <c r="H4" s="9" t="s">
        <v>252</v>
      </c>
      <c r="I4" s="2"/>
      <c r="J4" s="9" t="s">
        <v>142</v>
      </c>
      <c r="K4" s="9" t="s">
        <v>4</v>
      </c>
      <c r="L4" s="9" t="s">
        <v>20</v>
      </c>
      <c r="M4" s="9" t="s">
        <v>249</v>
      </c>
      <c r="N4" s="9" t="s">
        <v>250</v>
      </c>
      <c r="O4" s="9" t="s">
        <v>251</v>
      </c>
      <c r="P4" s="9" t="s">
        <v>252</v>
      </c>
    </row>
    <row r="5" spans="1:16" x14ac:dyDescent="0.25">
      <c r="B5" s="1">
        <v>1</v>
      </c>
      <c r="C5" s="1">
        <v>39.871862383710727</v>
      </c>
      <c r="D5" s="1" t="s">
        <v>21</v>
      </c>
      <c r="E5" s="1">
        <v>0.92449922958397535</v>
      </c>
      <c r="F5" s="1">
        <v>4543</v>
      </c>
      <c r="G5" s="1">
        <v>42</v>
      </c>
      <c r="H5" s="1">
        <v>0.3686150605581886</v>
      </c>
      <c r="I5" s="2"/>
      <c r="J5" s="4">
        <v>1</v>
      </c>
      <c r="K5" s="1">
        <v>46.57834707843481</v>
      </c>
      <c r="L5" s="1" t="s">
        <v>21</v>
      </c>
      <c r="M5" s="1">
        <v>3.1644377472216991</v>
      </c>
      <c r="N5" s="1">
        <v>5309</v>
      </c>
      <c r="O5" s="1">
        <v>168</v>
      </c>
      <c r="P5" s="1">
        <v>1.4739427969819265</v>
      </c>
    </row>
    <row r="6" spans="1:16" x14ac:dyDescent="0.25">
      <c r="B6" s="1">
        <v>2</v>
      </c>
      <c r="C6" s="1">
        <v>33.307003686150608</v>
      </c>
      <c r="D6" s="1" t="s">
        <v>25</v>
      </c>
      <c r="E6" s="1">
        <v>2.3978919631093545</v>
      </c>
      <c r="F6" s="1">
        <v>3795</v>
      </c>
      <c r="G6" s="1">
        <v>91</v>
      </c>
      <c r="H6" s="1">
        <v>0.79866596454274186</v>
      </c>
      <c r="I6" s="2"/>
      <c r="J6" s="4">
        <v>2</v>
      </c>
      <c r="K6" s="1">
        <v>41.595016669591153</v>
      </c>
      <c r="L6" s="1" t="s">
        <v>25</v>
      </c>
      <c r="M6" s="1">
        <v>0.50622231596709555</v>
      </c>
      <c r="N6" s="1">
        <v>4741</v>
      </c>
      <c r="O6" s="1">
        <v>24</v>
      </c>
      <c r="P6" s="1">
        <v>0.21056325671170381</v>
      </c>
    </row>
    <row r="7" spans="1:16" x14ac:dyDescent="0.25">
      <c r="B7" s="1">
        <v>3</v>
      </c>
      <c r="C7" s="1">
        <v>8.6361242759347032</v>
      </c>
      <c r="D7" s="1" t="s">
        <v>27</v>
      </c>
      <c r="E7" s="1">
        <v>0.1016260162601626</v>
      </c>
      <c r="F7" s="1">
        <v>984</v>
      </c>
      <c r="G7" s="1">
        <v>0.99999999999999989</v>
      </c>
      <c r="H7" s="1">
        <v>8.7765490609092514E-3</v>
      </c>
      <c r="I7" s="2"/>
      <c r="J7" s="4">
        <v>3</v>
      </c>
      <c r="K7" s="1">
        <v>5.5360589577118793</v>
      </c>
      <c r="L7" s="1" t="s">
        <v>27</v>
      </c>
      <c r="M7" s="1">
        <v>0.15847860538827258</v>
      </c>
      <c r="N7" s="1">
        <v>631</v>
      </c>
      <c r="O7" s="1">
        <v>0.99999999999999989</v>
      </c>
      <c r="P7" s="1">
        <v>8.7734690296543249E-3</v>
      </c>
    </row>
    <row r="8" spans="1:16" x14ac:dyDescent="0.25">
      <c r="B8" s="1">
        <v>4</v>
      </c>
      <c r="C8" s="1">
        <v>6.5999648938037563</v>
      </c>
      <c r="D8" s="1" t="s">
        <v>23</v>
      </c>
      <c r="E8" s="1">
        <v>13.430851063829786</v>
      </c>
      <c r="F8" s="1">
        <v>752</v>
      </c>
      <c r="G8" s="1">
        <v>100.99999999999999</v>
      </c>
      <c r="H8" s="1">
        <v>0.88643145515183419</v>
      </c>
      <c r="I8" s="2"/>
      <c r="J8" s="4">
        <v>4</v>
      </c>
      <c r="K8" s="1">
        <v>2.1319529742060013</v>
      </c>
      <c r="L8" s="1" t="s">
        <v>117</v>
      </c>
      <c r="M8" s="1">
        <v>0</v>
      </c>
      <c r="N8" s="1">
        <v>243</v>
      </c>
      <c r="O8" s="1">
        <v>0</v>
      </c>
      <c r="P8" s="1">
        <v>0</v>
      </c>
    </row>
    <row r="9" spans="1:16" x14ac:dyDescent="0.25">
      <c r="B9" s="1">
        <v>5</v>
      </c>
      <c r="C9" s="1">
        <v>2.5803054239073195</v>
      </c>
      <c r="D9" s="1" t="s">
        <v>24</v>
      </c>
      <c r="E9" s="1">
        <v>5.4421768707482991</v>
      </c>
      <c r="F9" s="1">
        <v>294</v>
      </c>
      <c r="G9" s="1">
        <v>16</v>
      </c>
      <c r="H9" s="1">
        <v>0.14042478497454799</v>
      </c>
      <c r="I9" s="2"/>
      <c r="J9" s="4">
        <v>5</v>
      </c>
      <c r="K9" s="1">
        <v>1.3598876995964204</v>
      </c>
      <c r="L9" s="1" t="s">
        <v>28</v>
      </c>
      <c r="M9" s="1">
        <v>31.612903225806452</v>
      </c>
      <c r="N9" s="1">
        <v>155</v>
      </c>
      <c r="O9" s="1">
        <v>49.000000000000007</v>
      </c>
      <c r="P9" s="1">
        <v>0.42989998245306199</v>
      </c>
    </row>
    <row r="10" spans="1:16" x14ac:dyDescent="0.25">
      <c r="B10" s="1">
        <v>6</v>
      </c>
      <c r="C10" s="1">
        <v>2.0010531858873093</v>
      </c>
      <c r="D10" s="1" t="s">
        <v>26</v>
      </c>
      <c r="E10" s="1">
        <v>2.6315789473684212</v>
      </c>
      <c r="F10" s="1">
        <v>228</v>
      </c>
      <c r="G10" s="1">
        <v>6.0000000000000009</v>
      </c>
      <c r="H10" s="1">
        <v>5.2659294365455515E-2</v>
      </c>
      <c r="I10" s="2"/>
      <c r="J10" s="4">
        <v>6</v>
      </c>
      <c r="K10" s="1">
        <v>0.67555711528338303</v>
      </c>
      <c r="L10" s="1" t="s">
        <v>30</v>
      </c>
      <c r="M10" s="1">
        <v>51.948051948051948</v>
      </c>
      <c r="N10" s="1">
        <v>77</v>
      </c>
      <c r="O10" s="1">
        <v>39.999999999999993</v>
      </c>
      <c r="P10" s="1">
        <v>0.35093876118617301</v>
      </c>
    </row>
    <row r="11" spans="1:16" x14ac:dyDescent="0.25">
      <c r="B11" s="1">
        <v>7</v>
      </c>
      <c r="C11" s="10">
        <v>1.3515885553800246</v>
      </c>
      <c r="D11" s="10" t="s">
        <v>188</v>
      </c>
      <c r="E11" s="10">
        <v>0</v>
      </c>
      <c r="F11" s="10">
        <v>154</v>
      </c>
      <c r="G11" s="10">
        <v>0</v>
      </c>
      <c r="H11" s="10">
        <v>0</v>
      </c>
      <c r="I11" s="2"/>
      <c r="J11" s="4">
        <v>7</v>
      </c>
      <c r="K11" s="10">
        <v>0.60536936304614841</v>
      </c>
      <c r="L11" s="10" t="s">
        <v>190</v>
      </c>
      <c r="M11" s="10">
        <v>0</v>
      </c>
      <c r="N11" s="10">
        <v>69</v>
      </c>
      <c r="O11" s="10">
        <v>0</v>
      </c>
      <c r="P11" s="10">
        <v>0</v>
      </c>
    </row>
    <row r="12" spans="1:16" x14ac:dyDescent="0.25">
      <c r="B12" s="1">
        <v>8</v>
      </c>
      <c r="C12" s="1">
        <v>1.1497279269791119</v>
      </c>
      <c r="D12" s="1" t="s">
        <v>28</v>
      </c>
      <c r="E12" s="1">
        <v>1.5267175572519085</v>
      </c>
      <c r="F12" s="1">
        <v>131</v>
      </c>
      <c r="G12" s="1">
        <v>2</v>
      </c>
      <c r="H12" s="1">
        <v>1.7553098121818503E-2</v>
      </c>
      <c r="I12" s="2"/>
      <c r="J12" s="4">
        <v>8</v>
      </c>
      <c r="K12" s="1">
        <v>0.55272854886822254</v>
      </c>
      <c r="L12" s="1" t="s">
        <v>187</v>
      </c>
      <c r="M12" s="1">
        <v>0</v>
      </c>
      <c r="N12" s="1">
        <v>63</v>
      </c>
      <c r="O12" s="1">
        <v>0</v>
      </c>
      <c r="P12" s="1">
        <v>0</v>
      </c>
    </row>
    <row r="13" spans="1:16" x14ac:dyDescent="0.25">
      <c r="B13" s="1">
        <v>9</v>
      </c>
      <c r="C13" s="1">
        <v>1.0268562401263823</v>
      </c>
      <c r="D13" s="1" t="s">
        <v>29</v>
      </c>
      <c r="E13" s="1">
        <v>0.85470085470085466</v>
      </c>
      <c r="F13" s="1">
        <v>117</v>
      </c>
      <c r="G13" s="1">
        <v>0.99999999999999989</v>
      </c>
      <c r="H13" s="1">
        <v>8.7765490609092497E-3</v>
      </c>
      <c r="I13" s="2"/>
      <c r="J13" s="4">
        <v>9</v>
      </c>
      <c r="K13" s="1">
        <v>0.377259168275136</v>
      </c>
      <c r="L13" s="1" t="s">
        <v>24</v>
      </c>
      <c r="M13" s="1">
        <v>4.6511627906976747</v>
      </c>
      <c r="N13" s="1">
        <v>43</v>
      </c>
      <c r="O13" s="1">
        <v>2</v>
      </c>
      <c r="P13" s="1">
        <v>1.7546938059308653E-2</v>
      </c>
    </row>
    <row r="14" spans="1:16" x14ac:dyDescent="0.25">
      <c r="B14" s="1">
        <v>10</v>
      </c>
      <c r="C14" s="1">
        <v>1.018079691065473</v>
      </c>
      <c r="D14" s="1" t="s">
        <v>22</v>
      </c>
      <c r="E14" s="1">
        <v>2.5862068965517242</v>
      </c>
      <c r="F14" s="1">
        <v>116</v>
      </c>
      <c r="G14" s="1">
        <v>3</v>
      </c>
      <c r="H14" s="1">
        <v>2.6329647182727754E-2</v>
      </c>
      <c r="I14" s="2"/>
      <c r="J14" s="4">
        <v>10</v>
      </c>
      <c r="K14" s="1">
        <v>0.30707141603790139</v>
      </c>
      <c r="L14" s="1" t="s">
        <v>192</v>
      </c>
      <c r="M14" s="1">
        <v>0</v>
      </c>
      <c r="N14" s="1">
        <v>35</v>
      </c>
      <c r="O14" s="1">
        <v>0</v>
      </c>
      <c r="P14" s="1">
        <v>0</v>
      </c>
    </row>
    <row r="15" spans="1:16" x14ac:dyDescent="0.25">
      <c r="B15" s="1">
        <v>11</v>
      </c>
      <c r="C15" s="1">
        <v>0.74600667017728628</v>
      </c>
      <c r="D15" s="1" t="s">
        <v>117</v>
      </c>
      <c r="E15" s="1">
        <v>5.882352941176471</v>
      </c>
      <c r="F15" s="1">
        <v>85</v>
      </c>
      <c r="G15" s="1">
        <v>5.0000000000000009</v>
      </c>
      <c r="H15" s="1">
        <v>4.388274530454625E-2</v>
      </c>
      <c r="J15" s="4">
        <v>11</v>
      </c>
      <c r="K15" s="1">
        <v>0.19301631865239516</v>
      </c>
      <c r="L15" s="1" t="s">
        <v>23</v>
      </c>
      <c r="M15" s="1">
        <v>0</v>
      </c>
      <c r="N15" s="1">
        <v>22</v>
      </c>
      <c r="O15" s="1">
        <v>0</v>
      </c>
      <c r="P15" s="1">
        <v>0</v>
      </c>
    </row>
    <row r="16" spans="1:16" x14ac:dyDescent="0.25">
      <c r="B16" s="1">
        <v>12</v>
      </c>
      <c r="C16" s="1">
        <v>0.68457082675092151</v>
      </c>
      <c r="D16" s="1" t="s">
        <v>30</v>
      </c>
      <c r="E16" s="1">
        <v>0</v>
      </c>
      <c r="F16" s="1">
        <v>78</v>
      </c>
      <c r="G16" s="1">
        <v>0</v>
      </c>
      <c r="H16" s="1">
        <v>0</v>
      </c>
      <c r="J16" s="4">
        <v>12</v>
      </c>
      <c r="K16" s="1">
        <v>8.7734690296543252E-2</v>
      </c>
      <c r="L16" s="1" t="s">
        <v>193</v>
      </c>
      <c r="M16" s="1">
        <v>0</v>
      </c>
      <c r="N16" s="1">
        <v>10</v>
      </c>
      <c r="O16" s="1">
        <v>0</v>
      </c>
      <c r="P16" s="1">
        <v>0</v>
      </c>
    </row>
    <row r="17" spans="2:16" x14ac:dyDescent="0.25">
      <c r="B17" s="1">
        <v>13</v>
      </c>
      <c r="C17" s="1">
        <v>0.46515710022819029</v>
      </c>
      <c r="D17" s="1" t="s">
        <v>191</v>
      </c>
      <c r="E17" s="1">
        <v>0</v>
      </c>
      <c r="F17" s="1">
        <v>53</v>
      </c>
      <c r="G17" s="1">
        <v>0</v>
      </c>
      <c r="H17" s="1">
        <v>0</v>
      </c>
      <c r="J17" s="9" t="s">
        <v>143</v>
      </c>
      <c r="K17" s="9">
        <f>SUM(K5:K16)</f>
        <v>99.999999999999972</v>
      </c>
      <c r="L17" s="9"/>
      <c r="M17" s="9"/>
      <c r="N17" s="9">
        <f t="shared" ref="L17:P17" si="0">SUM(N5:N16)</f>
        <v>11398</v>
      </c>
      <c r="O17" s="9">
        <f t="shared" si="0"/>
        <v>284</v>
      </c>
      <c r="P17" s="9"/>
    </row>
    <row r="18" spans="2:16" x14ac:dyDescent="0.25">
      <c r="B18" s="1">
        <v>14</v>
      </c>
      <c r="C18" s="1">
        <v>0.34228541337546076</v>
      </c>
      <c r="D18" s="1" t="s">
        <v>187</v>
      </c>
      <c r="E18" s="1">
        <v>0</v>
      </c>
      <c r="F18" s="1">
        <v>39</v>
      </c>
      <c r="G18" s="1">
        <v>0</v>
      </c>
      <c r="H18" s="1">
        <v>0</v>
      </c>
    </row>
    <row r="19" spans="2:16" x14ac:dyDescent="0.25">
      <c r="B19" s="1">
        <v>15</v>
      </c>
      <c r="C19" s="1">
        <v>0.15797788309636651</v>
      </c>
      <c r="D19" s="1" t="s">
        <v>189</v>
      </c>
      <c r="E19" s="1">
        <v>0</v>
      </c>
      <c r="F19" s="1">
        <v>18</v>
      </c>
      <c r="G19" s="1">
        <v>0</v>
      </c>
      <c r="H19" s="1">
        <v>0</v>
      </c>
    </row>
    <row r="20" spans="2:16" x14ac:dyDescent="0.25">
      <c r="B20" s="1">
        <v>16</v>
      </c>
      <c r="C20" s="1">
        <v>3.5106196243636999E-2</v>
      </c>
      <c r="D20" s="1" t="s">
        <v>190</v>
      </c>
      <c r="E20" s="1">
        <v>0</v>
      </c>
      <c r="F20" s="1">
        <v>4</v>
      </c>
      <c r="G20" s="1">
        <v>0</v>
      </c>
      <c r="H20" s="1">
        <v>0</v>
      </c>
    </row>
    <row r="21" spans="2:16" x14ac:dyDescent="0.25">
      <c r="B21" s="1">
        <v>17</v>
      </c>
      <c r="C21" s="1">
        <v>1.7553098121818499E-2</v>
      </c>
      <c r="D21" s="1" t="s">
        <v>193</v>
      </c>
      <c r="E21" s="1">
        <v>0</v>
      </c>
      <c r="F21" s="1">
        <v>2</v>
      </c>
      <c r="G21" s="1">
        <v>0</v>
      </c>
      <c r="H21" s="1">
        <v>0</v>
      </c>
    </row>
    <row r="22" spans="2:16" x14ac:dyDescent="0.25">
      <c r="B22" s="1">
        <v>18</v>
      </c>
      <c r="C22" s="1">
        <v>8.7765490609092497E-3</v>
      </c>
      <c r="D22" s="1" t="s">
        <v>192</v>
      </c>
      <c r="E22" s="1">
        <v>0</v>
      </c>
      <c r="F22" s="1">
        <v>1</v>
      </c>
      <c r="G22" s="1">
        <v>0</v>
      </c>
      <c r="H22" s="1">
        <v>0</v>
      </c>
    </row>
    <row r="23" spans="2:16" x14ac:dyDescent="0.25">
      <c r="B23" s="9" t="s">
        <v>143</v>
      </c>
      <c r="C23" s="9">
        <f>SUM(C5:C22)</f>
        <v>100</v>
      </c>
      <c r="D23" s="9"/>
      <c r="E23" s="9"/>
      <c r="F23" s="9">
        <f t="shared" ref="D23:H23" si="1">SUM(F5:F22)</f>
        <v>11394</v>
      </c>
      <c r="G23" s="9">
        <f t="shared" si="1"/>
        <v>268</v>
      </c>
      <c r="H23" s="9"/>
    </row>
  </sheetData>
  <sortState ref="J5:P16">
    <sortCondition descending="1" ref="N5:N16"/>
  </sortState>
  <mergeCells count="2">
    <mergeCell ref="J3:P3"/>
    <mergeCell ref="B3:H3"/>
  </mergeCells>
  <conditionalFormatting sqref="E5:E15 M5:M11">
    <cfRule type="cellIs" dxfId="54" priority="5" operator="between">
      <formula>1.1</formula>
      <formula>4.99</formula>
    </cfRule>
    <cfRule type="cellIs" dxfId="53" priority="6" operator="lessThan">
      <formula>1.09</formula>
    </cfRule>
    <cfRule type="cellIs" dxfId="52" priority="7" operator="greaterThan">
      <formula>5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22 M5:M16">
    <cfRule type="cellIs" dxfId="51" priority="1" operator="between">
      <formula>6</formula>
      <formula>10.99999</formula>
    </cfRule>
    <cfRule type="cellIs" dxfId="50" priority="2" operator="lessThan">
      <formula>6</formula>
    </cfRule>
    <cfRule type="cellIs" dxfId="49" priority="3" operator="greaterThan">
      <formula>11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05CE-0777-48EF-BD42-A90A335FAD65}">
  <dimension ref="A1:P29"/>
  <sheetViews>
    <sheetView workbookViewId="0">
      <selection activeCell="J43" sqref="J43"/>
    </sheetView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5" t="s">
        <v>145</v>
      </c>
      <c r="B1" s="6" t="s">
        <v>239</v>
      </c>
      <c r="C1" s="7" t="s">
        <v>237</v>
      </c>
      <c r="D1" s="8" t="s">
        <v>238</v>
      </c>
    </row>
    <row r="3" spans="1:16" ht="18.75" x14ac:dyDescent="0.3">
      <c r="B3" s="13" t="s">
        <v>111</v>
      </c>
      <c r="C3" s="13"/>
      <c r="D3" s="13"/>
      <c r="E3" s="13"/>
      <c r="F3" s="13"/>
      <c r="G3" s="13"/>
      <c r="H3" s="13"/>
      <c r="I3" s="3"/>
      <c r="J3" s="13" t="s">
        <v>112</v>
      </c>
      <c r="K3" s="13"/>
      <c r="L3" s="13"/>
      <c r="M3" s="13"/>
      <c r="N3" s="13"/>
      <c r="O3" s="13"/>
      <c r="P3" s="13"/>
    </row>
    <row r="4" spans="1:16" x14ac:dyDescent="0.25">
      <c r="B4" s="9" t="s">
        <v>142</v>
      </c>
      <c r="C4" s="9" t="s">
        <v>4</v>
      </c>
      <c r="D4" s="9" t="s">
        <v>31</v>
      </c>
      <c r="E4" s="9" t="s">
        <v>249</v>
      </c>
      <c r="F4" s="9" t="s">
        <v>250</v>
      </c>
      <c r="G4" s="9" t="s">
        <v>251</v>
      </c>
      <c r="H4" s="9" t="s">
        <v>252</v>
      </c>
      <c r="I4" s="2"/>
      <c r="J4" s="9" t="s">
        <v>142</v>
      </c>
      <c r="K4" s="9" t="s">
        <v>4</v>
      </c>
      <c r="L4" s="9" t="s">
        <v>31</v>
      </c>
      <c r="M4" s="9" t="s">
        <v>249</v>
      </c>
      <c r="N4" s="9" t="s">
        <v>250</v>
      </c>
      <c r="O4" s="9" t="s">
        <v>251</v>
      </c>
      <c r="P4" s="9" t="s">
        <v>252</v>
      </c>
    </row>
    <row r="5" spans="1:16" x14ac:dyDescent="0.25">
      <c r="B5" s="1">
        <v>1</v>
      </c>
      <c r="C5" s="1">
        <f>F5/11394*100</f>
        <v>85.720554677900651</v>
      </c>
      <c r="D5" s="1" t="s">
        <v>246</v>
      </c>
      <c r="E5" s="1">
        <f>G5/F5*100</f>
        <v>1.4743524111805058</v>
      </c>
      <c r="F5" s="1">
        <v>9767</v>
      </c>
      <c r="G5" s="1">
        <v>144</v>
      </c>
      <c r="H5" s="1">
        <f>C5*E5/100</f>
        <v>1.2638230647709321</v>
      </c>
      <c r="I5" s="2"/>
      <c r="J5" s="4">
        <v>1</v>
      </c>
      <c r="K5" s="1">
        <v>40.2614493770837</v>
      </c>
      <c r="L5" s="1" t="s">
        <v>38</v>
      </c>
      <c r="M5" s="1">
        <v>1.8086729134887776</v>
      </c>
      <c r="N5" s="1">
        <v>4589</v>
      </c>
      <c r="O5" s="1">
        <v>83.000000000000014</v>
      </c>
      <c r="P5" s="1">
        <v>0.72819792946130901</v>
      </c>
    </row>
    <row r="6" spans="1:16" x14ac:dyDescent="0.25">
      <c r="B6" s="1">
        <v>2</v>
      </c>
      <c r="C6" s="1">
        <v>12.796208530805687</v>
      </c>
      <c r="D6" s="1" t="s">
        <v>32</v>
      </c>
      <c r="E6" s="1">
        <v>8.0932784636488346</v>
      </c>
      <c r="F6" s="1">
        <v>1458</v>
      </c>
      <c r="G6" s="1">
        <v>118</v>
      </c>
      <c r="H6" s="1">
        <v>1.0356327891872916</v>
      </c>
      <c r="I6" s="2"/>
      <c r="J6" s="4">
        <v>2</v>
      </c>
      <c r="K6" s="1">
        <v>22.258290928233023</v>
      </c>
      <c r="L6" s="1" t="s">
        <v>36</v>
      </c>
      <c r="M6" s="1">
        <v>3.6657469452108788</v>
      </c>
      <c r="N6" s="1">
        <v>2537</v>
      </c>
      <c r="O6" s="1">
        <v>92.999999999999986</v>
      </c>
      <c r="P6" s="1">
        <v>0.81593261975785225</v>
      </c>
    </row>
    <row r="7" spans="1:16" x14ac:dyDescent="0.25">
      <c r="B7" s="10">
        <v>3</v>
      </c>
      <c r="C7" s="1">
        <f>F7/11394*100</f>
        <v>1.4832367912936633</v>
      </c>
      <c r="D7" s="1" t="s">
        <v>34</v>
      </c>
      <c r="E7" s="1">
        <f>G7/F7*100</f>
        <v>3.5502958579881656</v>
      </c>
      <c r="F7" s="1">
        <v>169</v>
      </c>
      <c r="G7" s="1">
        <v>6</v>
      </c>
      <c r="H7" s="1">
        <f>C7*E7/100</f>
        <v>5.2659294365455495E-2</v>
      </c>
      <c r="I7" s="2"/>
      <c r="J7" s="4">
        <v>3</v>
      </c>
      <c r="K7" s="1">
        <v>15.107913669064748</v>
      </c>
      <c r="L7" s="1" t="s">
        <v>33</v>
      </c>
      <c r="M7" s="1">
        <v>0.29036004645760743</v>
      </c>
      <c r="N7" s="1">
        <v>1722</v>
      </c>
      <c r="O7" s="1">
        <v>5</v>
      </c>
      <c r="P7" s="1">
        <v>4.3867345148271626E-2</v>
      </c>
    </row>
    <row r="8" spans="1:16" x14ac:dyDescent="0.25">
      <c r="B8" s="9" t="s">
        <v>143</v>
      </c>
      <c r="C8" s="9">
        <f>SUM(C5:C7)</f>
        <v>100</v>
      </c>
      <c r="D8" s="9"/>
      <c r="E8" s="9"/>
      <c r="F8" s="9">
        <f t="shared" ref="D8:H8" si="0">SUM(F5:F7)</f>
        <v>11394</v>
      </c>
      <c r="G8" s="9">
        <f t="shared" si="0"/>
        <v>268</v>
      </c>
      <c r="H8" s="9"/>
      <c r="I8" s="2"/>
      <c r="J8" s="4">
        <v>4</v>
      </c>
      <c r="K8" s="1">
        <v>6.878399719248991</v>
      </c>
      <c r="L8" s="1" t="s">
        <v>39</v>
      </c>
      <c r="M8" s="1">
        <v>1.403061224489796</v>
      </c>
      <c r="N8" s="1">
        <v>784</v>
      </c>
      <c r="O8" s="1">
        <v>11</v>
      </c>
      <c r="P8" s="1">
        <v>9.6508159326197593E-2</v>
      </c>
    </row>
    <row r="9" spans="1:16" x14ac:dyDescent="0.25">
      <c r="I9" s="2"/>
      <c r="J9" s="4">
        <v>5</v>
      </c>
      <c r="K9" s="1">
        <v>4.8429549043691873</v>
      </c>
      <c r="L9" s="1" t="s">
        <v>212</v>
      </c>
      <c r="M9" s="1">
        <v>0</v>
      </c>
      <c r="N9" s="1">
        <v>552</v>
      </c>
      <c r="O9" s="1">
        <v>0</v>
      </c>
      <c r="P9" s="1">
        <v>0</v>
      </c>
    </row>
    <row r="10" spans="1:16" x14ac:dyDescent="0.25">
      <c r="I10" s="2"/>
      <c r="J10" s="4">
        <v>6</v>
      </c>
      <c r="K10" s="1">
        <v>4.2463590103526938</v>
      </c>
      <c r="L10" s="1" t="s">
        <v>214</v>
      </c>
      <c r="M10" s="1">
        <v>0</v>
      </c>
      <c r="N10" s="1">
        <v>484</v>
      </c>
      <c r="O10" s="1">
        <v>0</v>
      </c>
      <c r="P10" s="1">
        <v>0</v>
      </c>
    </row>
    <row r="11" spans="1:16" x14ac:dyDescent="0.25">
      <c r="J11" s="4">
        <v>7</v>
      </c>
      <c r="K11" s="1">
        <v>1.3598876995964204</v>
      </c>
      <c r="L11" s="1" t="s">
        <v>130</v>
      </c>
      <c r="M11" s="1">
        <v>31.612903225806452</v>
      </c>
      <c r="N11" s="1">
        <v>155</v>
      </c>
      <c r="O11" s="1">
        <v>49.000000000000007</v>
      </c>
      <c r="P11" s="1">
        <v>0.42989998245306199</v>
      </c>
    </row>
    <row r="12" spans="1:16" x14ac:dyDescent="0.25">
      <c r="J12" s="4">
        <v>8</v>
      </c>
      <c r="K12" s="10">
        <v>0.73697139849096338</v>
      </c>
      <c r="L12" s="10" t="s">
        <v>211</v>
      </c>
      <c r="M12" s="10">
        <v>0</v>
      </c>
      <c r="N12" s="10">
        <v>84</v>
      </c>
      <c r="O12" s="10">
        <v>0</v>
      </c>
      <c r="P12" s="10">
        <v>0</v>
      </c>
    </row>
    <row r="13" spans="1:16" x14ac:dyDescent="0.25">
      <c r="J13" s="4">
        <v>9</v>
      </c>
      <c r="K13" s="1">
        <v>0.64923670819442003</v>
      </c>
      <c r="L13" s="1" t="s">
        <v>216</v>
      </c>
      <c r="M13" s="1">
        <v>0</v>
      </c>
      <c r="N13" s="1">
        <v>74</v>
      </c>
      <c r="O13" s="1">
        <v>0</v>
      </c>
      <c r="P13" s="1">
        <v>0</v>
      </c>
    </row>
    <row r="14" spans="1:16" x14ac:dyDescent="0.25">
      <c r="J14" s="4">
        <v>10</v>
      </c>
      <c r="K14" s="1">
        <v>0.48254079663098787</v>
      </c>
      <c r="L14" s="1" t="s">
        <v>213</v>
      </c>
      <c r="M14" s="1">
        <v>0</v>
      </c>
      <c r="N14" s="1">
        <v>55</v>
      </c>
      <c r="O14" s="1">
        <v>0</v>
      </c>
      <c r="P14" s="1">
        <v>0</v>
      </c>
    </row>
    <row r="15" spans="1:16" x14ac:dyDescent="0.25">
      <c r="J15" s="4">
        <v>11</v>
      </c>
      <c r="K15" s="1">
        <v>0.44744692051237062</v>
      </c>
      <c r="L15" s="1" t="s">
        <v>132</v>
      </c>
      <c r="M15" s="1">
        <v>3.9215686274509802</v>
      </c>
      <c r="N15" s="1">
        <v>51</v>
      </c>
      <c r="O15" s="1">
        <v>2</v>
      </c>
      <c r="P15" s="1">
        <v>1.754693805930865E-2</v>
      </c>
    </row>
    <row r="16" spans="1:16" x14ac:dyDescent="0.25">
      <c r="J16" s="4">
        <v>12</v>
      </c>
      <c r="K16" s="1">
        <v>0.35971223021582732</v>
      </c>
      <c r="L16" s="1" t="s">
        <v>35</v>
      </c>
      <c r="M16" s="1">
        <v>75.609756097560975</v>
      </c>
      <c r="N16" s="1">
        <v>41</v>
      </c>
      <c r="O16" s="1">
        <v>31</v>
      </c>
      <c r="P16" s="1">
        <v>0.27197753991928408</v>
      </c>
    </row>
    <row r="17" spans="10:16" x14ac:dyDescent="0.25">
      <c r="J17" s="4">
        <v>13</v>
      </c>
      <c r="K17" s="1">
        <v>0.25443060185997546</v>
      </c>
      <c r="L17" s="1" t="s">
        <v>218</v>
      </c>
      <c r="M17" s="1">
        <v>0</v>
      </c>
      <c r="N17" s="1">
        <v>29</v>
      </c>
      <c r="O17" s="1">
        <v>0</v>
      </c>
      <c r="P17" s="1">
        <v>0</v>
      </c>
    </row>
    <row r="18" spans="10:16" x14ac:dyDescent="0.25">
      <c r="J18" s="4">
        <v>14</v>
      </c>
      <c r="K18" s="1">
        <v>0.23688366380066678</v>
      </c>
      <c r="L18" s="1" t="s">
        <v>40</v>
      </c>
      <c r="M18" s="1">
        <v>3.7037037037037037</v>
      </c>
      <c r="N18" s="1">
        <v>27</v>
      </c>
      <c r="O18" s="1">
        <v>1</v>
      </c>
      <c r="P18" s="1">
        <v>8.7734690296543249E-3</v>
      </c>
    </row>
    <row r="19" spans="10:16" x14ac:dyDescent="0.25">
      <c r="J19" s="4">
        <v>15</v>
      </c>
      <c r="K19" s="1">
        <v>0.22811019477101246</v>
      </c>
      <c r="L19" s="1" t="s">
        <v>210</v>
      </c>
      <c r="M19" s="1">
        <v>0</v>
      </c>
      <c r="N19" s="1">
        <v>26</v>
      </c>
      <c r="O19" s="1">
        <v>0</v>
      </c>
      <c r="P19" s="1">
        <v>0</v>
      </c>
    </row>
    <row r="20" spans="10:16" x14ac:dyDescent="0.25">
      <c r="J20" s="4">
        <v>16</v>
      </c>
      <c r="K20" s="1">
        <v>0.21056325671170381</v>
      </c>
      <c r="L20" s="1" t="s">
        <v>133</v>
      </c>
      <c r="M20" s="1">
        <v>4.166666666666667</v>
      </c>
      <c r="N20" s="1">
        <v>24</v>
      </c>
      <c r="O20" s="1">
        <v>1</v>
      </c>
      <c r="P20" s="1">
        <v>8.7734690296543266E-3</v>
      </c>
    </row>
    <row r="21" spans="10:16" x14ac:dyDescent="0.25">
      <c r="J21" s="4">
        <v>17</v>
      </c>
      <c r="K21" s="1">
        <v>0.18424284962274085</v>
      </c>
      <c r="L21" s="1" t="s">
        <v>37</v>
      </c>
      <c r="M21" s="1">
        <v>23.80952380952381</v>
      </c>
      <c r="N21" s="1">
        <v>21</v>
      </c>
      <c r="O21" s="1">
        <v>5</v>
      </c>
      <c r="P21" s="1">
        <v>4.3867345148271626E-2</v>
      </c>
    </row>
    <row r="22" spans="10:16" x14ac:dyDescent="0.25">
      <c r="J22" s="4">
        <v>18</v>
      </c>
      <c r="K22" s="1">
        <v>0.1754693805930865</v>
      </c>
      <c r="L22" s="1" t="s">
        <v>220</v>
      </c>
      <c r="M22" s="1">
        <v>0</v>
      </c>
      <c r="N22" s="1">
        <v>20</v>
      </c>
      <c r="O22" s="1">
        <v>0</v>
      </c>
      <c r="P22" s="1">
        <v>0</v>
      </c>
    </row>
    <row r="23" spans="10:16" x14ac:dyDescent="0.25">
      <c r="J23" s="4">
        <v>19</v>
      </c>
      <c r="K23" s="1">
        <v>0.15792244253377785</v>
      </c>
      <c r="L23" s="1" t="s">
        <v>217</v>
      </c>
      <c r="M23" s="1">
        <v>0</v>
      </c>
      <c r="N23" s="1">
        <v>18</v>
      </c>
      <c r="O23" s="1">
        <v>0</v>
      </c>
      <c r="P23" s="1">
        <v>0</v>
      </c>
    </row>
    <row r="24" spans="10:16" x14ac:dyDescent="0.25">
      <c r="J24" s="4">
        <v>20</v>
      </c>
      <c r="K24" s="1">
        <v>0.15792244253377785</v>
      </c>
      <c r="L24" s="1" t="s">
        <v>219</v>
      </c>
      <c r="M24" s="1">
        <v>0</v>
      </c>
      <c r="N24" s="1">
        <v>18</v>
      </c>
      <c r="O24" s="1">
        <v>0</v>
      </c>
      <c r="P24" s="1">
        <v>0</v>
      </c>
    </row>
    <row r="25" spans="10:16" x14ac:dyDescent="0.25">
      <c r="J25" s="4">
        <v>21</v>
      </c>
      <c r="K25" s="1">
        <v>0.13160203544481489</v>
      </c>
      <c r="L25" s="1" t="s">
        <v>131</v>
      </c>
      <c r="M25" s="1">
        <v>6.666666666666667</v>
      </c>
      <c r="N25" s="1">
        <v>15</v>
      </c>
      <c r="O25" s="1">
        <v>1</v>
      </c>
      <c r="P25" s="1">
        <v>8.7734690296543266E-3</v>
      </c>
    </row>
    <row r="26" spans="10:16" x14ac:dyDescent="0.25">
      <c r="J26" s="4">
        <v>22</v>
      </c>
      <c r="K26" s="1">
        <v>0.12282856641516056</v>
      </c>
      <c r="L26" s="1" t="s">
        <v>221</v>
      </c>
      <c r="M26" s="1">
        <v>0</v>
      </c>
      <c r="N26" s="1">
        <v>14</v>
      </c>
      <c r="O26" s="1">
        <v>0</v>
      </c>
      <c r="P26" s="1">
        <v>0</v>
      </c>
    </row>
    <row r="27" spans="10:16" x14ac:dyDescent="0.25">
      <c r="J27" s="4">
        <v>23</v>
      </c>
      <c r="K27" s="1">
        <v>0.11405509738550623</v>
      </c>
      <c r="L27" s="1" t="s">
        <v>215</v>
      </c>
      <c r="M27" s="1">
        <v>0</v>
      </c>
      <c r="N27" s="1">
        <v>13</v>
      </c>
      <c r="O27" s="1">
        <v>0</v>
      </c>
      <c r="P27" s="1">
        <v>0</v>
      </c>
    </row>
    <row r="28" spans="10:16" x14ac:dyDescent="0.25">
      <c r="J28" s="4">
        <v>24</v>
      </c>
      <c r="K28" s="1">
        <f>N28/11398*100</f>
        <v>0.39480610633444463</v>
      </c>
      <c r="L28" s="1" t="s">
        <v>247</v>
      </c>
      <c r="M28" s="1">
        <f>O28/N28*100</f>
        <v>4.4444444444444446</v>
      </c>
      <c r="N28" s="1">
        <v>45</v>
      </c>
      <c r="O28" s="1">
        <v>2</v>
      </c>
      <c r="P28" s="1">
        <f>K28*M28/100</f>
        <v>1.754693805930865E-2</v>
      </c>
    </row>
    <row r="29" spans="10:16" x14ac:dyDescent="0.25">
      <c r="J29" s="9" t="s">
        <v>143</v>
      </c>
      <c r="K29" s="9">
        <f>SUM(K5:K28)</f>
        <v>100</v>
      </c>
      <c r="L29" s="9"/>
      <c r="M29" s="9"/>
      <c r="N29" s="9">
        <f t="shared" ref="L29:P29" si="1">SUM(N5:N28)</f>
        <v>11398</v>
      </c>
      <c r="O29" s="9">
        <f t="shared" si="1"/>
        <v>284</v>
      </c>
      <c r="P29" s="9"/>
    </row>
  </sheetData>
  <sortState ref="J5:P26">
    <sortCondition descending="1" ref="N5:N26"/>
  </sortState>
  <mergeCells count="2">
    <mergeCell ref="J3:P3"/>
    <mergeCell ref="B3:H3"/>
  </mergeCells>
  <conditionalFormatting sqref="M5:M18 E6:E7">
    <cfRule type="cellIs" dxfId="48" priority="5" operator="between">
      <formula>1.1</formula>
      <formula>4.99</formula>
    </cfRule>
    <cfRule type="cellIs" dxfId="47" priority="6" operator="lessThan">
      <formula>1.09</formula>
    </cfRule>
    <cfRule type="cellIs" dxfId="46" priority="7" operator="greaterThan">
      <formula>5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 M5:M28">
    <cfRule type="cellIs" dxfId="45" priority="1" operator="between">
      <formula>6</formula>
      <formula>10.99999</formula>
    </cfRule>
    <cfRule type="cellIs" dxfId="44" priority="2" operator="lessThan">
      <formula>6</formula>
    </cfRule>
    <cfRule type="cellIs" dxfId="43" priority="3" operator="greaterThan">
      <formula>11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191D-C362-49C2-A4BF-02953188B8E3}">
  <dimension ref="A1:P21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5" t="s">
        <v>145</v>
      </c>
      <c r="B1" s="6" t="s">
        <v>239</v>
      </c>
      <c r="C1" s="7" t="s">
        <v>237</v>
      </c>
      <c r="D1" s="8" t="s">
        <v>238</v>
      </c>
    </row>
    <row r="3" spans="1:16" ht="18.75" x14ac:dyDescent="0.3">
      <c r="B3" s="13" t="s">
        <v>111</v>
      </c>
      <c r="C3" s="13"/>
      <c r="D3" s="13"/>
      <c r="E3" s="13"/>
      <c r="F3" s="13"/>
      <c r="G3" s="13"/>
      <c r="H3" s="13"/>
      <c r="I3" s="3"/>
      <c r="J3" s="13" t="s">
        <v>112</v>
      </c>
      <c r="K3" s="13"/>
      <c r="L3" s="13"/>
      <c r="M3" s="13"/>
      <c r="N3" s="13"/>
      <c r="O3" s="13"/>
      <c r="P3" s="13"/>
    </row>
    <row r="4" spans="1:16" x14ac:dyDescent="0.25">
      <c r="B4" s="9" t="s">
        <v>142</v>
      </c>
      <c r="C4" s="9" t="s">
        <v>4</v>
      </c>
      <c r="D4" s="9" t="s">
        <v>81</v>
      </c>
      <c r="E4" s="9" t="s">
        <v>249</v>
      </c>
      <c r="F4" s="9" t="s">
        <v>250</v>
      </c>
      <c r="G4" s="9" t="s">
        <v>251</v>
      </c>
      <c r="H4" s="9" t="s">
        <v>252</v>
      </c>
      <c r="I4" s="2"/>
      <c r="J4" s="9" t="s">
        <v>142</v>
      </c>
      <c r="K4" s="9" t="s">
        <v>4</v>
      </c>
      <c r="L4" s="9" t="s">
        <v>81</v>
      </c>
      <c r="M4" s="9" t="s">
        <v>249</v>
      </c>
      <c r="N4" s="9" t="s">
        <v>250</v>
      </c>
      <c r="O4" s="9" t="s">
        <v>251</v>
      </c>
      <c r="P4" s="9" t="s">
        <v>252</v>
      </c>
    </row>
    <row r="5" spans="1:16" x14ac:dyDescent="0.25">
      <c r="B5" s="1">
        <v>1</v>
      </c>
      <c r="C5" s="1">
        <v>90.512550465157105</v>
      </c>
      <c r="D5" s="1" t="s">
        <v>82</v>
      </c>
      <c r="E5" s="1">
        <v>2.443517890041695</v>
      </c>
      <c r="F5" s="1">
        <v>10313</v>
      </c>
      <c r="G5" s="1">
        <v>252.00000000000003</v>
      </c>
      <c r="H5" s="1">
        <v>2.2116903633491312</v>
      </c>
      <c r="I5" s="2"/>
      <c r="J5" s="4">
        <v>1</v>
      </c>
      <c r="K5" s="1">
        <v>27.197753991928408</v>
      </c>
      <c r="L5" s="1" t="s">
        <v>82</v>
      </c>
      <c r="M5" s="1">
        <v>1.3548387096774193</v>
      </c>
      <c r="N5" s="1">
        <v>3100</v>
      </c>
      <c r="O5" s="1">
        <v>42</v>
      </c>
      <c r="P5" s="1">
        <v>0.36848569924548163</v>
      </c>
    </row>
    <row r="6" spans="1:16" x14ac:dyDescent="0.25">
      <c r="B6" s="1">
        <v>2</v>
      </c>
      <c r="C6" s="1">
        <v>3.6071616640337019</v>
      </c>
      <c r="D6" s="1" t="s">
        <v>84</v>
      </c>
      <c r="E6" s="1">
        <v>0</v>
      </c>
      <c r="F6" s="1">
        <v>411</v>
      </c>
      <c r="G6" s="1">
        <v>0</v>
      </c>
      <c r="H6" s="1">
        <v>0</v>
      </c>
      <c r="I6" s="2"/>
      <c r="J6" s="4">
        <v>2</v>
      </c>
      <c r="K6" s="1">
        <v>20.380768555886998</v>
      </c>
      <c r="L6" s="1" t="s">
        <v>91</v>
      </c>
      <c r="M6" s="1">
        <v>3.3577270770555319</v>
      </c>
      <c r="N6" s="1">
        <v>2323</v>
      </c>
      <c r="O6" s="1">
        <v>78.000000000000014</v>
      </c>
      <c r="P6" s="1">
        <v>0.6843305843130375</v>
      </c>
    </row>
    <row r="7" spans="1:16" x14ac:dyDescent="0.25">
      <c r="B7" s="1">
        <v>3</v>
      </c>
      <c r="C7" s="1">
        <v>2.4047744426891344</v>
      </c>
      <c r="D7" s="1" t="s">
        <v>83</v>
      </c>
      <c r="E7" s="1">
        <v>5.8394160583941606</v>
      </c>
      <c r="F7" s="1">
        <v>274</v>
      </c>
      <c r="G7" s="1">
        <v>16</v>
      </c>
      <c r="H7" s="1">
        <v>0.14042478497454799</v>
      </c>
      <c r="I7" s="2"/>
      <c r="J7" s="4">
        <v>3</v>
      </c>
      <c r="K7" s="1">
        <v>16.10808913844534</v>
      </c>
      <c r="L7" s="1" t="s">
        <v>134</v>
      </c>
      <c r="M7" s="1">
        <v>5.4466230936819175E-2</v>
      </c>
      <c r="N7" s="1">
        <v>1836</v>
      </c>
      <c r="O7" s="1">
        <v>1</v>
      </c>
      <c r="P7" s="1">
        <v>8.7734690296543249E-3</v>
      </c>
    </row>
    <row r="8" spans="1:16" x14ac:dyDescent="0.25">
      <c r="B8" s="1">
        <v>4</v>
      </c>
      <c r="C8" s="10">
        <v>1.3515885553800246</v>
      </c>
      <c r="D8" s="10" t="s">
        <v>194</v>
      </c>
      <c r="E8" s="10">
        <v>0</v>
      </c>
      <c r="F8" s="10">
        <v>154</v>
      </c>
      <c r="G8" s="10">
        <v>0</v>
      </c>
      <c r="H8" s="10">
        <v>0</v>
      </c>
      <c r="I8" s="2"/>
      <c r="J8" s="4">
        <v>4</v>
      </c>
      <c r="K8" s="1">
        <v>15.309703456746798</v>
      </c>
      <c r="L8" s="1" t="s">
        <v>88</v>
      </c>
      <c r="M8" s="1">
        <v>5.730659025787966E-2</v>
      </c>
      <c r="N8" s="1">
        <v>1745</v>
      </c>
      <c r="O8" s="1">
        <v>1.0000000000000002</v>
      </c>
      <c r="P8" s="1">
        <v>8.7734690296543266E-3</v>
      </c>
    </row>
    <row r="9" spans="1:16" x14ac:dyDescent="0.25">
      <c r="B9" s="1">
        <v>5</v>
      </c>
      <c r="C9" s="1">
        <v>1.0444093382482007</v>
      </c>
      <c r="D9" s="1" t="s">
        <v>85</v>
      </c>
      <c r="E9" s="1">
        <v>0</v>
      </c>
      <c r="F9" s="1">
        <v>119</v>
      </c>
      <c r="G9" s="1">
        <v>0</v>
      </c>
      <c r="H9" s="1">
        <v>0</v>
      </c>
      <c r="J9" s="4">
        <v>5</v>
      </c>
      <c r="K9" s="1">
        <v>6.4221793297069665</v>
      </c>
      <c r="L9" s="1" t="s">
        <v>86</v>
      </c>
      <c r="M9" s="1">
        <v>2.0491803278688523</v>
      </c>
      <c r="N9" s="1">
        <v>732</v>
      </c>
      <c r="O9" s="1">
        <v>14.999999999999998</v>
      </c>
      <c r="P9" s="1">
        <v>0.13160203544481489</v>
      </c>
    </row>
    <row r="10" spans="1:16" x14ac:dyDescent="0.25">
      <c r="B10" s="1">
        <v>6</v>
      </c>
      <c r="C10" s="1">
        <v>0.63191153238546605</v>
      </c>
      <c r="D10" s="1" t="s">
        <v>195</v>
      </c>
      <c r="E10" s="1">
        <v>0</v>
      </c>
      <c r="F10" s="1">
        <v>72</v>
      </c>
      <c r="G10" s="1">
        <v>0</v>
      </c>
      <c r="H10" s="1">
        <v>0</v>
      </c>
      <c r="J10" s="4">
        <v>6</v>
      </c>
      <c r="K10" s="1">
        <v>4.6938059308650644</v>
      </c>
      <c r="L10" s="1" t="s">
        <v>84</v>
      </c>
      <c r="M10" s="1">
        <v>14.953271028037383</v>
      </c>
      <c r="N10" s="1">
        <v>535</v>
      </c>
      <c r="O10" s="1">
        <v>80</v>
      </c>
      <c r="P10" s="1">
        <v>0.70187752237234602</v>
      </c>
    </row>
    <row r="11" spans="1:16" x14ac:dyDescent="0.25">
      <c r="B11" s="1">
        <v>7</v>
      </c>
      <c r="C11" s="1">
        <v>0.38616815868000703</v>
      </c>
      <c r="D11" s="1" t="s">
        <v>33</v>
      </c>
      <c r="E11" s="1">
        <v>0</v>
      </c>
      <c r="F11" s="1">
        <v>44</v>
      </c>
      <c r="G11" s="1">
        <v>0</v>
      </c>
      <c r="H11" s="1">
        <v>0</v>
      </c>
      <c r="J11" s="4">
        <v>7</v>
      </c>
      <c r="K11" s="1">
        <v>4.377961045797508</v>
      </c>
      <c r="L11" s="1" t="s">
        <v>89</v>
      </c>
      <c r="M11" s="1">
        <v>7.214428857715431</v>
      </c>
      <c r="N11" s="1">
        <v>499</v>
      </c>
      <c r="O11" s="1">
        <v>36</v>
      </c>
      <c r="P11" s="1">
        <v>0.3158448850675557</v>
      </c>
    </row>
    <row r="12" spans="1:16" x14ac:dyDescent="0.25">
      <c r="B12" s="1">
        <v>8</v>
      </c>
      <c r="C12" s="1">
        <v>5.2659294365455502E-2</v>
      </c>
      <c r="D12" s="1" t="s">
        <v>86</v>
      </c>
      <c r="E12" s="1">
        <v>0</v>
      </c>
      <c r="F12" s="1">
        <v>6</v>
      </c>
      <c r="G12" s="1">
        <v>0</v>
      </c>
      <c r="H12" s="1">
        <v>0</v>
      </c>
      <c r="J12" s="4">
        <v>8</v>
      </c>
      <c r="K12" s="1">
        <v>3.3514651693279522</v>
      </c>
      <c r="L12" s="1" t="s">
        <v>222</v>
      </c>
      <c r="M12" s="1">
        <v>0</v>
      </c>
      <c r="N12" s="1">
        <v>382</v>
      </c>
      <c r="O12" s="1">
        <v>0</v>
      </c>
      <c r="P12" s="1">
        <v>0</v>
      </c>
    </row>
    <row r="13" spans="1:16" x14ac:dyDescent="0.25">
      <c r="B13" s="1">
        <v>9</v>
      </c>
      <c r="C13" s="1">
        <v>8.7765490609092497E-3</v>
      </c>
      <c r="D13" s="1" t="s">
        <v>196</v>
      </c>
      <c r="E13" s="1">
        <v>0</v>
      </c>
      <c r="F13" s="1">
        <v>1</v>
      </c>
      <c r="G13" s="1">
        <v>0</v>
      </c>
      <c r="H13" s="1">
        <v>0</v>
      </c>
      <c r="J13" s="4">
        <v>9</v>
      </c>
      <c r="K13" s="1">
        <v>0.91244077908404986</v>
      </c>
      <c r="L13" s="1" t="s">
        <v>85</v>
      </c>
      <c r="M13" s="1">
        <v>1.9230769230769231</v>
      </c>
      <c r="N13" s="1">
        <v>104</v>
      </c>
      <c r="O13" s="1">
        <v>2</v>
      </c>
      <c r="P13" s="1">
        <v>1.7546938059308653E-2</v>
      </c>
    </row>
    <row r="14" spans="1:16" x14ac:dyDescent="0.25">
      <c r="B14" s="9" t="s">
        <v>143</v>
      </c>
      <c r="C14" s="9">
        <f>SUM(C5:C13)</f>
        <v>100</v>
      </c>
      <c r="D14" s="9"/>
      <c r="E14" s="9"/>
      <c r="F14" s="9">
        <f t="shared" ref="D14:H14" si="0">SUM(F5:F13)</f>
        <v>11394</v>
      </c>
      <c r="G14" s="9">
        <f t="shared" si="0"/>
        <v>268</v>
      </c>
      <c r="H14" s="9"/>
      <c r="J14" s="4">
        <v>10</v>
      </c>
      <c r="K14" s="10">
        <v>0.40357957536409894</v>
      </c>
      <c r="L14" s="10" t="s">
        <v>33</v>
      </c>
      <c r="M14" s="10">
        <v>0</v>
      </c>
      <c r="N14" s="10">
        <v>46</v>
      </c>
      <c r="O14" s="10">
        <v>0</v>
      </c>
      <c r="P14" s="10">
        <v>0</v>
      </c>
    </row>
    <row r="15" spans="1:16" x14ac:dyDescent="0.25">
      <c r="J15" s="4">
        <v>11</v>
      </c>
      <c r="K15" s="1">
        <v>0.32461835409721002</v>
      </c>
      <c r="L15" s="1" t="s">
        <v>224</v>
      </c>
      <c r="M15" s="1">
        <v>0</v>
      </c>
      <c r="N15" s="1">
        <v>37</v>
      </c>
      <c r="O15" s="1">
        <v>0</v>
      </c>
      <c r="P15" s="1">
        <v>0</v>
      </c>
    </row>
    <row r="16" spans="1:16" x14ac:dyDescent="0.25">
      <c r="J16" s="4">
        <v>12</v>
      </c>
      <c r="K16" s="1">
        <v>0.3158448850675557</v>
      </c>
      <c r="L16" s="1" t="s">
        <v>90</v>
      </c>
      <c r="M16" s="1">
        <v>25</v>
      </c>
      <c r="N16" s="1">
        <v>36</v>
      </c>
      <c r="O16" s="1">
        <v>9</v>
      </c>
      <c r="P16" s="1">
        <v>7.8961221266888926E-2</v>
      </c>
    </row>
    <row r="17" spans="10:16" x14ac:dyDescent="0.25">
      <c r="J17" s="4">
        <v>13</v>
      </c>
      <c r="K17" s="1">
        <v>0.15792244253377785</v>
      </c>
      <c r="L17" s="1" t="s">
        <v>87</v>
      </c>
      <c r="M17" s="1">
        <v>100</v>
      </c>
      <c r="N17" s="1">
        <v>18</v>
      </c>
      <c r="O17" s="1">
        <v>18</v>
      </c>
      <c r="P17" s="1">
        <v>0.15792244253377785</v>
      </c>
    </row>
    <row r="18" spans="10:16" x14ac:dyDescent="0.25">
      <c r="J18" s="4">
        <v>14</v>
      </c>
      <c r="K18" s="1">
        <v>1.754693805930865E-2</v>
      </c>
      <c r="L18" s="1" t="s">
        <v>138</v>
      </c>
      <c r="M18" s="1">
        <v>50</v>
      </c>
      <c r="N18" s="1">
        <v>2</v>
      </c>
      <c r="O18" s="1">
        <v>1</v>
      </c>
      <c r="P18" s="1">
        <v>8.7734690296543249E-3</v>
      </c>
    </row>
    <row r="19" spans="10:16" x14ac:dyDescent="0.25">
      <c r="J19" s="4">
        <v>15</v>
      </c>
      <c r="K19" s="1">
        <v>1.754693805930865E-2</v>
      </c>
      <c r="L19" s="1" t="s">
        <v>223</v>
      </c>
      <c r="M19" s="1">
        <v>0</v>
      </c>
      <c r="N19" s="1">
        <v>2</v>
      </c>
      <c r="O19" s="1">
        <v>0</v>
      </c>
      <c r="P19" s="1">
        <v>0</v>
      </c>
    </row>
    <row r="20" spans="10:16" x14ac:dyDescent="0.25">
      <c r="J20" s="4">
        <v>16</v>
      </c>
      <c r="K20" s="1">
        <v>8.7734690296543249E-3</v>
      </c>
      <c r="L20" s="1" t="s">
        <v>137</v>
      </c>
      <c r="M20" s="1">
        <v>100</v>
      </c>
      <c r="N20" s="1">
        <v>1</v>
      </c>
      <c r="O20" s="1">
        <v>1</v>
      </c>
      <c r="P20" s="1">
        <v>8.7734690296543249E-3</v>
      </c>
    </row>
    <row r="21" spans="10:16" x14ac:dyDescent="0.25">
      <c r="J21" s="9" t="s">
        <v>143</v>
      </c>
      <c r="K21" s="9">
        <f>SUM(K5:K20)</f>
        <v>100.00000000000001</v>
      </c>
      <c r="L21" s="9"/>
      <c r="M21" s="9"/>
      <c r="N21" s="9">
        <f t="shared" ref="L21:P21" si="1">SUM(N5:N20)</f>
        <v>11398</v>
      </c>
      <c r="O21" s="9">
        <f t="shared" si="1"/>
        <v>284</v>
      </c>
      <c r="P21" s="9"/>
    </row>
  </sheetData>
  <sortState ref="J5:P20">
    <sortCondition descending="1" ref="N5:N20"/>
  </sortState>
  <mergeCells count="2">
    <mergeCell ref="J3:P3"/>
    <mergeCell ref="B3:H3"/>
  </mergeCells>
  <conditionalFormatting sqref="E5:E7 M5:M17">
    <cfRule type="cellIs" dxfId="42" priority="5" operator="between">
      <formula>1.1</formula>
      <formula>4.99</formula>
    </cfRule>
    <cfRule type="cellIs" dxfId="41" priority="6" operator="lessThan">
      <formula>1.09</formula>
    </cfRule>
    <cfRule type="cellIs" dxfId="40" priority="7" operator="greaterThan">
      <formula>5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3 M5:M20">
    <cfRule type="cellIs" dxfId="39" priority="1" operator="between">
      <formula>6</formula>
      <formula>10.99999</formula>
    </cfRule>
    <cfRule type="cellIs" dxfId="38" priority="2" operator="lessThan">
      <formula>6</formula>
    </cfRule>
    <cfRule type="cellIs" dxfId="37" priority="3" operator="greaterThan">
      <formula>11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BDF6F-532A-4A3B-B951-E5DB2A46D1E2}">
  <dimension ref="A1:P34"/>
  <sheetViews>
    <sheetView zoomScale="115" zoomScaleNormal="115" workbookViewId="0"/>
  </sheetViews>
  <sheetFormatPr defaultRowHeight="15" x14ac:dyDescent="0.25"/>
  <cols>
    <col min="1" max="1" width="10.42578125" bestFit="1" customWidth="1"/>
    <col min="2" max="2" width="10.85546875" bestFit="1" customWidth="1"/>
    <col min="3" max="3" width="17.42578125" bestFit="1" customWidth="1"/>
  </cols>
  <sheetData>
    <row r="1" spans="1:16" x14ac:dyDescent="0.25">
      <c r="A1" s="5" t="s">
        <v>145</v>
      </c>
      <c r="B1" s="6" t="s">
        <v>239</v>
      </c>
      <c r="C1" s="7" t="s">
        <v>237</v>
      </c>
      <c r="D1" s="8" t="s">
        <v>238</v>
      </c>
    </row>
    <row r="3" spans="1:16" ht="18.75" x14ac:dyDescent="0.3">
      <c r="B3" s="13" t="s">
        <v>111</v>
      </c>
      <c r="C3" s="13"/>
      <c r="D3" s="13"/>
      <c r="E3" s="13"/>
      <c r="F3" s="13"/>
      <c r="G3" s="13"/>
      <c r="H3" s="13"/>
      <c r="I3" s="3"/>
      <c r="J3" s="13" t="s">
        <v>112</v>
      </c>
      <c r="K3" s="13"/>
      <c r="L3" s="13"/>
      <c r="M3" s="13"/>
      <c r="N3" s="13"/>
      <c r="O3" s="13"/>
      <c r="P3" s="13"/>
    </row>
    <row r="4" spans="1:16" x14ac:dyDescent="0.25">
      <c r="B4" s="9" t="s">
        <v>142</v>
      </c>
      <c r="C4" s="9" t="s">
        <v>4</v>
      </c>
      <c r="D4" s="9" t="s">
        <v>93</v>
      </c>
      <c r="E4" s="9" t="s">
        <v>249</v>
      </c>
      <c r="F4" s="9" t="s">
        <v>250</v>
      </c>
      <c r="G4" s="9" t="s">
        <v>251</v>
      </c>
      <c r="H4" s="9" t="s">
        <v>252</v>
      </c>
      <c r="I4" s="2"/>
      <c r="J4" s="9" t="s">
        <v>142</v>
      </c>
      <c r="K4" s="9" t="s">
        <v>4</v>
      </c>
      <c r="L4" s="9" t="s">
        <v>93</v>
      </c>
      <c r="M4" s="9" t="s">
        <v>249</v>
      </c>
      <c r="N4" s="9" t="s">
        <v>250</v>
      </c>
      <c r="O4" s="9" t="s">
        <v>251</v>
      </c>
      <c r="P4" s="9" t="s">
        <v>252</v>
      </c>
    </row>
    <row r="5" spans="1:16" x14ac:dyDescent="0.25">
      <c r="B5" s="1">
        <v>1</v>
      </c>
      <c r="C5" s="1">
        <f>F5/11394*100</f>
        <v>60.619624363700197</v>
      </c>
      <c r="D5" s="1" t="s">
        <v>94</v>
      </c>
      <c r="E5" s="1">
        <f>G5/F5*100</f>
        <v>2.3599247140582018</v>
      </c>
      <c r="F5" s="1">
        <v>6907</v>
      </c>
      <c r="G5" s="1">
        <v>163</v>
      </c>
      <c r="H5" s="1">
        <f>C5*E5/100</f>
        <v>1.4305774969282077</v>
      </c>
      <c r="I5" s="2"/>
      <c r="J5" s="1">
        <v>1</v>
      </c>
      <c r="K5" s="1">
        <f>N5/11398*100</f>
        <v>48.113704158624323</v>
      </c>
      <c r="L5" s="1" t="s">
        <v>94</v>
      </c>
      <c r="M5" s="1">
        <f>O5/N5*100</f>
        <v>2.6440554339897884</v>
      </c>
      <c r="N5" s="1">
        <v>5484</v>
      </c>
      <c r="O5" s="1">
        <v>145</v>
      </c>
      <c r="P5" s="1">
        <f>K5*M5/100</f>
        <v>1.2721530092998772</v>
      </c>
    </row>
    <row r="6" spans="1:16" x14ac:dyDescent="0.25">
      <c r="B6" s="1">
        <v>2</v>
      </c>
      <c r="C6" s="1">
        <f>F6/11394*100</f>
        <v>39.38037563629981</v>
      </c>
      <c r="D6" s="1" t="s">
        <v>248</v>
      </c>
      <c r="E6" s="1">
        <f>G6/F6*100</f>
        <v>2.3400936037441498</v>
      </c>
      <c r="F6" s="1">
        <v>4487</v>
      </c>
      <c r="G6" s="1">
        <v>105</v>
      </c>
      <c r="H6" s="1">
        <f>C6*E6/100</f>
        <v>0.92153765139547128</v>
      </c>
      <c r="I6" s="2"/>
      <c r="J6" s="1">
        <v>2</v>
      </c>
      <c r="K6" s="1">
        <f>N6/11398*100</f>
        <v>51.886295841375684</v>
      </c>
      <c r="L6" s="1" t="s">
        <v>248</v>
      </c>
      <c r="M6" s="1">
        <f>O6/N6*100</f>
        <v>2.3503550896178558</v>
      </c>
      <c r="N6" s="1">
        <v>5914</v>
      </c>
      <c r="O6" s="1">
        <v>139</v>
      </c>
      <c r="P6" s="1">
        <f>K6*M6/100</f>
        <v>1.2195121951219512</v>
      </c>
    </row>
    <row r="7" spans="1:16" x14ac:dyDescent="0.25">
      <c r="B7" s="9" t="s">
        <v>143</v>
      </c>
      <c r="C7" s="9">
        <f>SUM(C5:C6)</f>
        <v>100</v>
      </c>
      <c r="D7" s="9"/>
      <c r="E7" s="9"/>
      <c r="F7" s="9">
        <f t="shared" ref="D7:H7" si="0">SUM(F5:F6)</f>
        <v>11394</v>
      </c>
      <c r="G7" s="9">
        <f t="shared" si="0"/>
        <v>268</v>
      </c>
      <c r="H7" s="9"/>
      <c r="I7" s="2"/>
      <c r="J7" s="9" t="s">
        <v>143</v>
      </c>
      <c r="K7" s="9">
        <f>SUM(K5:K6)</f>
        <v>100</v>
      </c>
      <c r="L7" s="9"/>
      <c r="M7" s="9"/>
      <c r="N7" s="9">
        <f t="shared" ref="L7:P7" si="1">SUM(N5:N6)</f>
        <v>11398</v>
      </c>
      <c r="O7" s="9">
        <f t="shared" si="1"/>
        <v>284</v>
      </c>
      <c r="P7" s="9"/>
    </row>
    <row r="8" spans="1:16" x14ac:dyDescent="0.25">
      <c r="I8" s="2"/>
    </row>
    <row r="9" spans="1:16" x14ac:dyDescent="0.25">
      <c r="I9" s="2"/>
    </row>
    <row r="10" spans="1:16" x14ac:dyDescent="0.25">
      <c r="I10" s="2"/>
    </row>
    <row r="11" spans="1:16" x14ac:dyDescent="0.25">
      <c r="I11" s="2"/>
    </row>
    <row r="12" spans="1:16" x14ac:dyDescent="0.25">
      <c r="I12" s="2"/>
    </row>
    <row r="13" spans="1:16" x14ac:dyDescent="0.25">
      <c r="I13" s="2"/>
    </row>
    <row r="14" spans="1:16" x14ac:dyDescent="0.25">
      <c r="I14" s="2"/>
    </row>
    <row r="18" spans="9:9" x14ac:dyDescent="0.25">
      <c r="I18" s="2"/>
    </row>
    <row r="19" spans="9:9" x14ac:dyDescent="0.25">
      <c r="I19" s="2"/>
    </row>
    <row r="22" spans="9:9" x14ac:dyDescent="0.25">
      <c r="I22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</sheetData>
  <mergeCells count="2">
    <mergeCell ref="J3:P3"/>
    <mergeCell ref="B3:H3"/>
  </mergeCells>
  <conditionalFormatting sqref="B1:D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6 M5:M6">
    <cfRule type="cellIs" dxfId="36" priority="1" operator="less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Archives</vt:lpstr>
      <vt:lpstr>Species</vt:lpstr>
      <vt:lpstr>Strain</vt:lpstr>
      <vt:lpstr>Gender</vt:lpstr>
      <vt:lpstr>Developmental stage</vt:lpstr>
      <vt:lpstr>Brain region</vt:lpstr>
      <vt:lpstr>Cell type</vt:lpstr>
      <vt:lpstr>Stain</vt:lpstr>
      <vt:lpstr>Experimental Condition</vt:lpstr>
      <vt:lpstr>Protocol</vt:lpstr>
      <vt:lpstr>Format</vt:lpstr>
      <vt:lpstr>Magnification</vt:lpstr>
      <vt:lpstr>Objective</vt:lpstr>
      <vt:lpstr>Slice</vt:lpstr>
      <vt:lpstr>Physical integrity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Masood Akram</dc:creator>
  <cp:lastModifiedBy>vselabs</cp:lastModifiedBy>
  <dcterms:created xsi:type="dcterms:W3CDTF">2022-02-17T23:24:29Z</dcterms:created>
  <dcterms:modified xsi:type="dcterms:W3CDTF">2022-03-25T17:29:49Z</dcterms:modified>
</cp:coreProperties>
</file>