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_rels/drawing1.xml.rels" ContentType="application/vnd.openxmlformats-package.relationships+xml"/>
  <Override PartName="/xl/comments6.xml" ContentType="application/vnd.openxmlformats-officedocument.spreadsheetml.comments+xml"/>
  <Override PartName="/xl/media/image1.png" ContentType="image/png"/>
  <Override PartName="/xl/media/image2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1 2324" sheetId="1" state="visible" r:id="rId3"/>
    <sheet name="Export CSV" sheetId="2" state="visible" r:id="rId4"/>
    <sheet name="M2 2324" sheetId="3" state="visible" r:id="rId5"/>
    <sheet name="BlocsModules2125" sheetId="4" state="visible" r:id="rId6"/>
    <sheet name="MAJ" sheetId="5" state="visible" r:id="rId7"/>
    <sheet name="Calendrier 2324 SIGMA" sheetId="6" state="visible" r:id="rId8"/>
    <sheet name="202425" sheetId="7" state="visible" r:id="rId9"/>
  </sheets>
  <definedNames>
    <definedName function="false" hidden="false" localSheetId="0" name="ProjetCourantEnCours" vbProcedure="false">NA()</definedName>
    <definedName function="false" hidden="false" localSheetId="0" name="Table" vbProcedure="false">'M1 2324'!$F$6:$O$31</definedName>
    <definedName function="false" hidden="false" localSheetId="2" name="DateDebutProjet" vbProcedure="false">NA()</definedName>
    <definedName function="false" hidden="false" localSheetId="2" name="DateDebutSemaine" vbProcedure="false">'M2 2324'!$E1</definedName>
    <definedName function="false" hidden="false" localSheetId="2" name="DateRenduProjet" vbProcedure="false">NA()</definedName>
    <definedName function="false" hidden="false" localSheetId="2" name="ProjetCourantEnCours" vbProcedure="false">NA()</definedName>
    <definedName function="false" hidden="false" localSheetId="2" name="Table" vbProcedure="false">'M2 2324'!$F$6:$O$28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ML</author>
  </authors>
  <commentList>
    <comment ref="B43" authorId="0">
      <text>
        <r>
          <rPr>
            <sz val="10"/>
            <rFont val="Arial"/>
            <family val="2"/>
          </rPr>
          <t xml:space="preserve">nombre théorique de séquences basé sur une durée moyenne de 3.5h
</t>
        </r>
      </text>
    </comment>
    <comment ref="C42" authorId="0">
      <text>
        <r>
          <rPr>
            <sz val="10"/>
            <rFont val="Arial"/>
            <family val="2"/>
          </rPr>
          <t xml:space="preserve">Nb de séquences 3h/4h prévues</t>
        </r>
      </text>
    </comment>
    <comment ref="C43" authorId="0">
      <text>
        <r>
          <rPr>
            <sz val="10"/>
            <rFont val="Arial"/>
            <family val="2"/>
          </rPr>
          <t xml:space="preserve">Nb de séquences prévues
</t>
        </r>
      </text>
    </comment>
    <comment ref="D43" authorId="0">
      <text>
        <r>
          <rPr>
            <sz val="10"/>
            <rFont val="Arial"/>
            <family val="2"/>
          </rPr>
          <t xml:space="preserve">Séquences effectives en présentiel ou distanciel</t>
        </r>
      </text>
    </comment>
    <comment ref="D46" authorId="0">
      <text>
        <r>
          <rPr>
            <sz val="10"/>
            <rFont val="Arial"/>
            <family val="2"/>
          </rPr>
          <t xml:space="preserve">dont 4 demi-journées</t>
        </r>
      </text>
    </comment>
    <comment ref="D56" authorId="0">
      <text>
        <r>
          <rPr>
            <sz val="10"/>
            <rFont val="Arial"/>
            <family val="2"/>
          </rPr>
          <t xml:space="preserve">dont 9 demi-journées
</t>
        </r>
      </text>
    </comment>
    <comment ref="E30" authorId="0">
      <text>
        <r>
          <rPr>
            <sz val="10"/>
            <rFont val="Arial"/>
            <family val="2"/>
          </rPr>
          <t xml:space="preserve">Vacances UT2J
</t>
        </r>
      </text>
    </comment>
    <comment ref="E41" authorId="0">
      <text>
        <r>
          <rPr>
            <sz val="10"/>
            <rFont val="Arial"/>
            <family val="2"/>
          </rPr>
          <t xml:space="preserve">nb de crénaux libres dans le planning
</t>
        </r>
      </text>
    </comment>
    <comment ref="E42" authorId="0">
      <text>
        <r>
          <rPr>
            <sz val="10"/>
            <rFont val="Arial"/>
            <family val="2"/>
          </rPr>
          <t xml:space="preserve">nb de séquences restant à placer
</t>
        </r>
      </text>
    </comment>
    <comment ref="E43" authorId="0">
      <text>
        <r>
          <rPr>
            <sz val="10"/>
            <rFont val="Arial"/>
            <family val="2"/>
          </rPr>
          <t xml:space="preserve">Travail en Autonomie</t>
        </r>
      </text>
    </comment>
    <comment ref="F8" authorId="0">
      <text>
        <r>
          <rPr>
            <sz val="10"/>
            <rFont val="Arial"/>
            <family val="2"/>
          </rPr>
          <t xml:space="preserve">Réunion de rentrée à 9h
UE704 : 10h50-12h50
salle GS 139 </t>
        </r>
      </text>
    </comment>
    <comment ref="F9" authorId="0">
      <text>
        <r>
          <rPr>
            <sz val="10"/>
            <rFont val="Arial"/>
            <family val="2"/>
          </rPr>
          <t xml:space="preserve">UE704 : 10h50-12h50
salle GS 139 
</t>
        </r>
      </text>
    </comment>
    <comment ref="F10" authorId="0">
      <text>
        <r>
          <rPr>
            <sz val="10"/>
            <rFont val="Arial"/>
            <family val="2"/>
          </rPr>
          <t xml:space="preserve">UE704 : 10h50-12h50
salle GS 139 
</t>
        </r>
      </text>
    </comment>
    <comment ref="F11" authorId="0">
      <text>
        <r>
          <rPr>
            <sz val="10"/>
            <rFont val="Arial"/>
            <family val="2"/>
          </rPr>
          <t xml:space="preserve">UE704 : 10h50-12h50
salle GS 139 
</t>
        </r>
      </text>
    </comment>
    <comment ref="F12" authorId="0">
      <text>
        <r>
          <rPr>
            <sz val="10"/>
            <rFont val="Arial"/>
            <family val="2"/>
          </rPr>
          <t xml:space="preserve">UE704 : 10h50-12h50
salle GS 139 
</t>
        </r>
      </text>
    </comment>
    <comment ref="F16" authorId="0">
      <text>
        <r>
          <rPr>
            <sz val="10"/>
            <rFont val="Arial"/>
            <family val="2"/>
          </rPr>
          <t xml:space="preserve">UE704 : 10h50-12h50
salle GS 139 
</t>
        </r>
      </text>
    </comment>
    <comment ref="F17" authorId="0">
      <text>
        <r>
          <rPr>
            <sz val="10"/>
            <rFont val="Arial"/>
            <family val="2"/>
          </rPr>
          <t xml:space="preserve">UE704 : 10h50-12h50
salle GS 139 
</t>
        </r>
      </text>
    </comment>
    <comment ref="F18" authorId="0">
      <text>
        <r>
          <rPr>
            <sz val="10"/>
            <rFont val="Arial"/>
            <family val="2"/>
          </rPr>
          <t xml:space="preserve">UE704 : 10h50-12h50
salle GS 139 
</t>
        </r>
      </text>
    </comment>
    <comment ref="F19" authorId="0">
      <text>
        <r>
          <rPr>
            <sz val="10"/>
            <rFont val="Arial"/>
            <family val="2"/>
          </rPr>
          <t xml:space="preserve">UE704 : 10h50-12h50
salle GS 139 
</t>
        </r>
      </text>
    </comment>
    <comment ref="F29" authorId="0">
      <text>
        <r>
          <rPr>
            <sz val="10"/>
            <rFont val="Arial"/>
            <family val="2"/>
          </rPr>
          <t xml:space="preserve">V. Thierion 3h</t>
        </r>
      </text>
    </comment>
    <comment ref="G9" authorId="0">
      <text>
        <r>
          <rPr>
            <sz val="10"/>
            <rFont val="Arial"/>
            <family val="2"/>
          </rPr>
          <t xml:space="preserve">706 : P. Lake / A. Alibert (2h)
14h-16h</t>
        </r>
      </text>
    </comment>
    <comment ref="G16" authorId="0">
      <text>
        <r>
          <rPr>
            <sz val="10"/>
            <rFont val="Arial"/>
            <family val="2"/>
          </rPr>
          <t xml:space="preserve">706 : P. Lake / A. Alibert (2h)
14h-16h</t>
        </r>
      </text>
    </comment>
    <comment ref="G25" authorId="0">
      <text>
        <r>
          <rPr>
            <sz val="10"/>
            <rFont val="Arial"/>
            <family val="2"/>
          </rPr>
          <t xml:space="preserve">Nicolas Lagarrigue
13h30-17h30</t>
        </r>
      </text>
    </comment>
    <comment ref="G26" authorId="0">
      <text>
        <r>
          <rPr>
            <sz val="10"/>
            <rFont val="Arial"/>
            <family val="2"/>
          </rPr>
          <t xml:space="preserve">Nicolas Lagarrigue
13h30-17h30</t>
        </r>
      </text>
    </comment>
    <comment ref="G27" authorId="0">
      <text>
        <r>
          <rPr>
            <sz val="10"/>
            <rFont val="Arial"/>
            <family val="2"/>
          </rPr>
          <t xml:space="preserve">Nicolas Lagarrigue
13h30-17h30</t>
        </r>
      </text>
    </comment>
    <comment ref="G28" authorId="0">
      <text>
        <r>
          <rPr>
            <sz val="10"/>
            <rFont val="Arial"/>
            <family val="2"/>
          </rPr>
          <t xml:space="preserve">Nicolas Lagarrigue
13h30-17h30</t>
        </r>
      </text>
    </comment>
    <comment ref="G29" authorId="0">
      <text>
        <r>
          <rPr>
            <sz val="10"/>
            <rFont val="Arial"/>
            <family val="2"/>
          </rPr>
          <t xml:space="preserve">Nicolas Lagarrigue
13h30-17h30</t>
        </r>
      </text>
    </comment>
    <comment ref="H8" authorId="0">
      <text>
        <r>
          <rPr>
            <sz val="10"/>
            <rFont val="Arial"/>
            <family val="2"/>
          </rPr>
          <t xml:space="preserve">Nicolas Maestripieri 
8h30-12h30</t>
        </r>
      </text>
    </comment>
    <comment ref="H12" authorId="0">
      <text>
        <r>
          <rPr>
            <sz val="10"/>
            <rFont val="Arial"/>
            <family val="2"/>
          </rPr>
          <t xml:space="preserve">Nicolas Lagarrigue
9h-12h30</t>
        </r>
      </text>
    </comment>
    <comment ref="H17" authorId="0">
      <text>
        <r>
          <rPr>
            <sz val="10"/>
            <rFont val="Arial"/>
            <family val="2"/>
          </rPr>
          <t xml:space="preserve">8h-11h</t>
        </r>
      </text>
    </comment>
    <comment ref="H19" authorId="0">
      <text>
        <r>
          <rPr>
            <sz val="10"/>
            <rFont val="Arial"/>
            <family val="2"/>
          </rPr>
          <t xml:space="preserve">Nicolas Lagarrigue
9h-12h</t>
        </r>
      </text>
    </comment>
    <comment ref="H25" authorId="0">
      <text>
        <r>
          <rPr>
            <sz val="10"/>
            <rFont val="Arial"/>
            <family val="2"/>
          </rPr>
          <t xml:space="preserve">Arnaud Mansat et A. Alibert
2 à 3h + enseignants SIGMA et comm ENSAT</t>
        </r>
      </text>
    </comment>
    <comment ref="H29" authorId="0">
      <text>
        <r>
          <rPr>
            <sz val="10"/>
            <rFont val="Arial"/>
            <family val="2"/>
          </rPr>
          <t xml:space="preserve">6 séances de 4h regroupées à la fin du semestre</t>
        </r>
      </text>
    </comment>
    <comment ref="H31" authorId="0">
      <text>
        <r>
          <rPr>
            <sz val="10"/>
            <rFont val="Arial"/>
            <family val="2"/>
          </rPr>
          <t xml:space="preserve">EN AUTONOMIE
Nicolas Lagarrigue
8h30-12h</t>
        </r>
      </text>
    </comment>
    <comment ref="I8" authorId="0">
      <text>
        <r>
          <rPr>
            <sz val="10"/>
            <rFont val="Arial"/>
            <family val="2"/>
          </rPr>
          <t xml:space="preserve">Nicolas Lagarrigue
9h-12h</t>
        </r>
      </text>
    </comment>
    <comment ref="I9" authorId="0">
      <text>
        <r>
          <rPr>
            <sz val="10"/>
            <rFont val="Arial"/>
            <family val="2"/>
          </rPr>
          <t xml:space="preserve">7x4h</t>
        </r>
      </text>
    </comment>
    <comment ref="I10" authorId="0">
      <text>
        <r>
          <rPr>
            <sz val="10"/>
            <rFont val="Arial"/>
            <family val="2"/>
          </rPr>
          <t xml:space="preserve">Sebastien LE-CORRE:
Séance Mathilde Joncheray</t>
        </r>
      </text>
    </comment>
    <comment ref="I11" authorId="0">
      <text>
        <r>
          <rPr>
            <sz val="10"/>
            <rFont val="Arial"/>
            <family val="2"/>
          </rPr>
          <t xml:space="preserve">Marc Lang</t>
        </r>
      </text>
    </comment>
    <comment ref="I12" authorId="0">
      <text>
        <r>
          <rPr>
            <sz val="10"/>
            <rFont val="Arial"/>
            <family val="2"/>
          </rPr>
          <t xml:space="preserve">Nicolas Lagarrigue
13h30-17h30</t>
        </r>
      </text>
    </comment>
    <comment ref="I25" authorId="0">
      <text>
        <r>
          <rPr>
            <sz val="10"/>
            <rFont val="Arial"/>
            <family val="2"/>
          </rPr>
          <t xml:space="preserve">4 séances de 3h + 2 de 3.5 h</t>
        </r>
      </text>
    </comment>
    <comment ref="J8" authorId="0">
      <text>
        <r>
          <rPr>
            <sz val="10"/>
            <rFont val="Arial"/>
            <family val="2"/>
          </rPr>
          <t xml:space="preserve">Nicolas Lagarrigue
9h-12h</t>
        </r>
      </text>
    </comment>
    <comment ref="J9" authorId="0">
      <text>
        <r>
          <rPr>
            <sz val="10"/>
            <rFont val="Arial"/>
            <family val="2"/>
          </rPr>
          <t xml:space="preserve">4x4</t>
        </r>
      </text>
    </comment>
    <comment ref="J16" authorId="0">
      <text>
        <r>
          <rPr>
            <sz val="10"/>
            <rFont val="Arial"/>
            <family val="2"/>
          </rPr>
          <t xml:space="preserve">Séances 3h
</t>
        </r>
      </text>
    </comment>
    <comment ref="J19" authorId="0">
      <text>
        <r>
          <rPr>
            <sz val="10"/>
            <rFont val="Arial"/>
            <family val="2"/>
          </rPr>
          <t xml:space="preserve">8h30-12h30
</t>
        </r>
      </text>
    </comment>
    <comment ref="J25" authorId="0">
      <text>
        <r>
          <rPr>
            <sz val="10"/>
            <rFont val="Arial"/>
            <family val="2"/>
          </rPr>
          <t xml:space="preserve">4h
</t>
        </r>
      </text>
    </comment>
    <comment ref="J26" authorId="0">
      <text>
        <r>
          <rPr>
            <sz val="10"/>
            <rFont val="Arial"/>
            <family val="2"/>
          </rPr>
          <t xml:space="preserve">4h
</t>
        </r>
      </text>
    </comment>
    <comment ref="J27" authorId="0">
      <text>
        <r>
          <rPr>
            <sz val="10"/>
            <rFont val="Arial"/>
            <family val="2"/>
          </rPr>
          <t xml:space="preserve">4h
</t>
        </r>
      </text>
    </comment>
    <comment ref="J28" authorId="0">
      <text>
        <r>
          <rPr>
            <sz val="10"/>
            <rFont val="Arial"/>
            <family val="2"/>
          </rPr>
          <t xml:space="preserve">4h
</t>
        </r>
      </text>
    </comment>
    <comment ref="J29" authorId="0">
      <text>
        <r>
          <rPr>
            <sz val="10"/>
            <rFont val="Arial"/>
            <family val="2"/>
          </rPr>
          <t xml:space="preserve">3h
</t>
        </r>
      </text>
    </comment>
    <comment ref="J31" authorId="0">
      <text>
        <r>
          <rPr>
            <sz val="10"/>
            <rFont val="Arial"/>
            <family val="2"/>
          </rPr>
          <t xml:space="preserve">3h
</t>
        </r>
      </text>
    </comment>
    <comment ref="J32" authorId="0">
      <text>
        <r>
          <rPr>
            <sz val="10"/>
            <rFont val="Arial"/>
            <family val="2"/>
          </rPr>
          <t xml:space="preserve">3h</t>
        </r>
      </text>
    </comment>
    <comment ref="K8" authorId="0">
      <text>
        <r>
          <rPr>
            <sz val="10"/>
            <rFont val="Arial"/>
            <family val="2"/>
          </rPr>
          <t xml:space="preserve">Nicolas Lagarrigue
13h-17
h</t>
        </r>
      </text>
    </comment>
    <comment ref="K9" authorId="0">
      <text>
        <r>
          <rPr>
            <sz val="10"/>
            <rFont val="Arial"/>
            <family val="2"/>
          </rPr>
          <t xml:space="preserve">13h-17h</t>
        </r>
      </text>
    </comment>
    <comment ref="K10" authorId="0">
      <text>
        <r>
          <rPr>
            <sz val="10"/>
            <rFont val="Arial"/>
            <family val="2"/>
          </rPr>
          <t xml:space="preserve">13h30-17h30
Arnaud Mansat</t>
        </r>
      </text>
    </comment>
    <comment ref="K11" authorId="0">
      <text>
        <r>
          <rPr>
            <sz val="10"/>
            <rFont val="Arial"/>
            <family val="2"/>
          </rPr>
          <t xml:space="preserve">13h-17h</t>
        </r>
      </text>
    </comment>
    <comment ref="K12" authorId="0">
      <text>
        <r>
          <rPr>
            <sz val="10"/>
            <rFont val="Arial"/>
            <family val="2"/>
          </rPr>
          <t xml:space="preserve">13h30-15h30 Arnaud mansat
15h30-16h60 Réunion 703
</t>
        </r>
      </text>
    </comment>
    <comment ref="K16" authorId="0">
      <text>
        <r>
          <rPr>
            <sz val="10"/>
            <rFont val="Arial"/>
            <family val="2"/>
          </rPr>
          <t xml:space="preserve">13h30-17
h30 
Aranud Mansat
</t>
        </r>
      </text>
    </comment>
    <comment ref="K17" authorId="0">
      <text>
        <r>
          <rPr>
            <sz val="10"/>
            <rFont val="Arial"/>
            <family val="2"/>
          </rPr>
          <t xml:space="preserve">Arnaud Mansat
13h30-15h30
Réunion bilan 15h45_16h45
</t>
        </r>
      </text>
    </comment>
    <comment ref="K19" authorId="0">
      <text>
        <r>
          <rPr>
            <sz val="10"/>
            <rFont val="Arial"/>
            <family val="2"/>
          </rPr>
          <t xml:space="preserve">14h-16h30</t>
        </r>
      </text>
    </comment>
    <comment ref="K25" authorId="0">
      <text>
        <r>
          <rPr>
            <sz val="10"/>
            <rFont val="Arial"/>
            <family val="2"/>
          </rPr>
          <t xml:space="preserve">D. Birre 3h
13h30-16h30</t>
        </r>
      </text>
    </comment>
    <comment ref="K26" authorId="0">
      <text>
        <r>
          <rPr>
            <sz val="10"/>
            <rFont val="Arial"/>
            <family val="2"/>
          </rPr>
          <t xml:space="preserve">D. Birre 3h
13h30-16h30</t>
        </r>
      </text>
    </comment>
    <comment ref="K27" authorId="0">
      <text>
        <r>
          <rPr>
            <sz val="10"/>
            <rFont val="Arial"/>
            <family val="2"/>
          </rPr>
          <t xml:space="preserve">D. Birre 3h
13h30-16h30</t>
        </r>
      </text>
    </comment>
    <comment ref="K28" authorId="0">
      <text>
        <r>
          <rPr>
            <sz val="10"/>
            <rFont val="Arial"/>
            <family val="2"/>
          </rPr>
          <t xml:space="preserve">D. Birre 3h
13h30-16h30</t>
        </r>
      </text>
    </comment>
    <comment ref="K29" authorId="0">
      <text>
        <r>
          <rPr>
            <sz val="10"/>
            <rFont val="Arial"/>
            <family val="2"/>
          </rPr>
          <t xml:space="preserve">Nicolas Lagarrigue
13h30-16h30 (3h)</t>
        </r>
      </text>
    </comment>
    <comment ref="L4" authorId="0">
      <text>
        <r>
          <rPr>
            <sz val="10"/>
            <rFont val="Arial"/>
            <family val="2"/>
          </rPr>
          <t xml:space="preserve">ou 8h-10h /10h30-12h30</t>
        </r>
      </text>
    </comment>
    <comment ref="L8" authorId="0">
      <text>
        <r>
          <rPr>
            <sz val="10"/>
            <rFont val="Arial"/>
            <family val="2"/>
          </rPr>
          <t xml:space="preserve">8h-10h : inscription en scola ENSAT pour les inscrits INP à titre principal
10h30-12h30 : Anglais</t>
        </r>
      </text>
    </comment>
    <comment ref="L12" authorId="0">
      <text>
        <r>
          <rPr>
            <sz val="10"/>
            <rFont val="Arial"/>
            <family val="2"/>
          </rPr>
          <t xml:space="preserve">705 : A. Alibert (2h)
706 : P. Lake (2h)</t>
        </r>
      </text>
    </comment>
    <comment ref="L16" authorId="0">
      <text>
        <r>
          <rPr>
            <sz val="10"/>
            <rFont val="Arial"/>
            <family val="2"/>
          </rPr>
          <t xml:space="preserve">706 : P. Lake / A. Alibert (2h)</t>
        </r>
      </text>
    </comment>
    <comment ref="L17" authorId="0">
      <text>
        <r>
          <rPr>
            <sz val="10"/>
            <rFont val="Arial"/>
            <family val="2"/>
          </rPr>
          <t xml:space="preserve">705 : A. Alibert (2h)
706 : P. Lake (2h)</t>
        </r>
      </text>
    </comment>
    <comment ref="L18" authorId="0">
      <text>
        <r>
          <rPr>
            <sz val="10"/>
            <rFont val="Arial"/>
            <family val="2"/>
          </rPr>
          <t xml:space="preserve">705 : A. Alibert (2h)
</t>
        </r>
      </text>
    </comment>
    <comment ref="L19" authorId="0">
      <text>
        <r>
          <rPr>
            <sz val="10"/>
            <rFont val="Arial"/>
            <family val="2"/>
          </rPr>
          <t xml:space="preserve">705 : A. Alibert (2h)
706 : P. Lake (2h)</t>
        </r>
      </text>
    </comment>
    <comment ref="L25" authorId="0">
      <text>
        <r>
          <rPr>
            <sz val="10"/>
            <rFont val="Arial"/>
            <family val="2"/>
          </rPr>
          <t xml:space="preserve">Toutes les séance en Amphi 4 OdG (Dpt. de Géo)
8h20- 10h20 puis
10h50-12h50
</t>
        </r>
      </text>
    </comment>
    <comment ref="L26" authorId="0">
      <text>
        <r>
          <rPr>
            <sz val="10"/>
            <rFont val="Arial"/>
            <family val="2"/>
          </rPr>
          <t xml:space="preserve">A partir de cette date: Amhi 1 ODG
8h20- 10h20 puis
10h50-12h50</t>
        </r>
      </text>
    </comment>
    <comment ref="L27" authorId="0">
      <text>
        <r>
          <rPr>
            <sz val="10"/>
            <rFont val="Arial"/>
            <family val="2"/>
          </rPr>
          <t xml:space="preserve">8h20- 10h20 puis
10h50-12h50</t>
        </r>
      </text>
    </comment>
    <comment ref="L28" authorId="0">
      <text>
        <r>
          <rPr>
            <sz val="10"/>
            <rFont val="Arial"/>
            <family val="2"/>
          </rPr>
          <t xml:space="preserve">8h20- 10h20 puis
10h50-12h50
</t>
        </r>
      </text>
    </comment>
    <comment ref="L29" authorId="0">
      <text>
        <r>
          <rPr>
            <sz val="10"/>
            <rFont val="Arial"/>
            <family val="2"/>
          </rPr>
          <t xml:space="preserve">8h20- 10h20 puis
10h50-12h50</t>
        </r>
      </text>
    </comment>
    <comment ref="L30" authorId="0">
      <text>
        <r>
          <rPr>
            <sz val="10"/>
            <rFont val="Arial"/>
            <family val="2"/>
          </rPr>
          <t xml:space="preserve">8h20 - 10h20 
10h50-12h50</t>
        </r>
      </text>
    </comment>
    <comment ref="L31" authorId="0">
      <text>
        <r>
          <rPr>
            <sz val="10"/>
            <rFont val="Arial"/>
            <family val="2"/>
          </rPr>
          <t xml:space="preserve">8h20 - 10h20
10h50-12h50</t>
        </r>
      </text>
    </comment>
    <comment ref="L32" authorId="0">
      <text>
        <r>
          <rPr>
            <sz val="10"/>
            <rFont val="Arial"/>
            <family val="2"/>
          </rPr>
          <t xml:space="preserve">8h20: Examen</t>
        </r>
      </text>
    </comment>
    <comment ref="M4" authorId="0">
      <text>
        <r>
          <rPr>
            <sz val="10"/>
            <rFont val="Arial"/>
            <family val="2"/>
          </rPr>
          <t xml:space="preserve">ou 13h30-15h30 / 16h-18h si présence de 2 UE
</t>
        </r>
      </text>
    </comment>
    <comment ref="M8" authorId="0">
      <text>
        <r>
          <rPr>
            <sz val="10"/>
            <rFont val="Arial"/>
            <family val="2"/>
          </rPr>
          <t xml:space="preserve">3h
présentiel+Universeh
</t>
        </r>
      </text>
    </comment>
    <comment ref="M9" authorId="0">
      <text>
        <r>
          <rPr>
            <sz val="10"/>
            <rFont val="Arial"/>
            <family val="2"/>
          </rPr>
          <t xml:space="preserve">3h
présentiel+Universeh
</t>
        </r>
      </text>
    </comment>
    <comment ref="M10" authorId="0">
      <text>
        <r>
          <rPr>
            <sz val="10"/>
            <rFont val="Arial"/>
            <family val="2"/>
          </rPr>
          <t xml:space="preserve">3h
présentiel+Universeh
</t>
        </r>
      </text>
    </comment>
    <comment ref="M11" authorId="0">
      <text>
        <r>
          <rPr>
            <sz val="10"/>
            <rFont val="Arial"/>
            <family val="2"/>
          </rPr>
          <t xml:space="preserve">3h
présentiel+Universeh
</t>
        </r>
      </text>
    </comment>
    <comment ref="M12" authorId="0">
      <text>
        <r>
          <rPr>
            <sz val="10"/>
            <rFont val="Arial"/>
            <family val="2"/>
          </rPr>
          <t xml:space="preserve">3h
présentiel+Universeh
</t>
        </r>
      </text>
    </comment>
    <comment ref="M16" authorId="0">
      <text>
        <r>
          <rPr>
            <sz val="10"/>
            <rFont val="Arial"/>
            <family val="2"/>
          </rPr>
          <t xml:space="preserve">3h
présentiel+Universeh
</t>
        </r>
      </text>
    </comment>
    <comment ref="M18" authorId="0">
      <text>
        <r>
          <rPr>
            <sz val="10"/>
            <rFont val="Arial"/>
            <family val="2"/>
          </rPr>
          <t xml:space="preserve">3h
présentiel+Universeh
</t>
        </r>
      </text>
    </comment>
    <comment ref="M19" authorId="0">
      <text>
        <r>
          <rPr>
            <sz val="10"/>
            <rFont val="Arial"/>
            <family val="2"/>
          </rPr>
          <t xml:space="preserve">3h
présentiel+Universeh
</t>
        </r>
      </text>
    </comment>
    <comment ref="M25" authorId="0">
      <text>
        <r>
          <rPr>
            <sz val="10"/>
            <rFont val="Arial"/>
            <family val="2"/>
          </rPr>
          <t xml:space="preserve">Séance 1/2 A. Doury: OSM
</t>
        </r>
      </text>
    </comment>
    <comment ref="M26" authorId="0">
      <text>
        <r>
          <rPr>
            <sz val="10"/>
            <rFont val="Arial"/>
            <family val="2"/>
          </rPr>
          <t xml:space="preserve">Séance 1/2 A. Doury: OSM
</t>
        </r>
      </text>
    </comment>
    <comment ref="M27" authorId="0">
      <text>
        <r>
          <rPr>
            <sz val="10"/>
            <rFont val="Arial"/>
            <family val="2"/>
          </rPr>
          <t xml:space="preserve">4 séances de 3h
</t>
        </r>
      </text>
    </comment>
    <comment ref="N9" authorId="0">
      <text>
        <r>
          <rPr>
            <sz val="10"/>
            <rFont val="Arial"/>
            <family val="2"/>
          </rPr>
          <t xml:space="preserve">8h30-12h30
Hanan Jemmal</t>
        </r>
      </text>
    </comment>
    <comment ref="N10" authorId="0">
      <text>
        <r>
          <rPr>
            <sz val="10"/>
            <rFont val="Arial"/>
            <family val="2"/>
          </rPr>
          <t xml:space="preserve">8h-12h</t>
        </r>
      </text>
    </comment>
    <comment ref="N11" authorId="0">
      <text>
        <r>
          <rPr>
            <sz val="10"/>
            <rFont val="Arial"/>
            <family val="2"/>
          </rPr>
          <t xml:space="preserve">8h-12h</t>
        </r>
      </text>
    </comment>
    <comment ref="N12" authorId="0">
      <text>
        <r>
          <rPr>
            <sz val="10"/>
            <rFont val="Arial"/>
            <family val="2"/>
          </rPr>
          <t xml:space="preserve">706 : P. Lake 8h-10h (2h)</t>
        </r>
      </text>
    </comment>
    <comment ref="N16" authorId="0">
      <text>
        <r>
          <rPr>
            <sz val="10"/>
            <rFont val="Arial"/>
            <family val="2"/>
          </rPr>
          <t xml:space="preserve">4h
</t>
        </r>
      </text>
    </comment>
    <comment ref="N17" authorId="0">
      <text>
        <r>
          <rPr>
            <sz val="10"/>
            <rFont val="Arial"/>
            <family val="2"/>
          </rPr>
          <t xml:space="preserve">4h
</t>
        </r>
      </text>
    </comment>
    <comment ref="N18" authorId="0">
      <text>
        <r>
          <rPr>
            <sz val="10"/>
            <rFont val="Arial"/>
            <family val="2"/>
          </rPr>
          <t xml:space="preserve">4h
</t>
        </r>
      </text>
    </comment>
    <comment ref="N25" authorId="0">
      <text>
        <r>
          <rPr>
            <sz val="10"/>
            <rFont val="Arial"/>
            <family val="2"/>
          </rPr>
          <t xml:space="preserve">David:
journée évaluation 2 x 3h</t>
        </r>
      </text>
    </comment>
    <comment ref="O17" authorId="0">
      <text>
        <r>
          <rPr>
            <sz val="10"/>
            <rFont val="Arial"/>
            <family val="2"/>
          </rPr>
          <t xml:space="preserve">3h
présentiel+Universeh
</t>
        </r>
      </text>
    </comment>
    <comment ref="O18" authorId="0">
      <text>
        <r>
          <rPr>
            <sz val="10"/>
            <rFont val="Arial"/>
            <family val="2"/>
          </rPr>
          <t xml:space="preserve">Séances 3h – intervenant à fixer</t>
        </r>
      </text>
    </comment>
    <comment ref="O19" authorId="0">
      <text>
        <r>
          <rPr>
            <sz val="10"/>
            <rFont val="Arial"/>
            <family val="2"/>
          </rPr>
          <t xml:space="preserve">Séances 3h (Wilfried HEINTZ)
- confirmé !</t>
        </r>
      </text>
    </comment>
    <comment ref="O25" authorId="0">
      <text>
        <r>
          <rPr>
            <sz val="10"/>
            <rFont val="Arial"/>
            <family val="2"/>
          </rPr>
          <t xml:space="preserve">David:
journée évaluation 2 x 3h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ML</author>
  </authors>
  <commentList>
    <comment ref="B42" authorId="0">
      <text>
        <r>
          <rPr>
            <sz val="10"/>
            <rFont val="Arial"/>
            <family val="2"/>
          </rPr>
          <t xml:space="preserve">nombre théorique de séquences basé sur une durée moyenne de 3.5h
</t>
        </r>
      </text>
    </comment>
    <comment ref="C42" authorId="0">
      <text>
        <r>
          <rPr>
            <sz val="10"/>
            <rFont val="Arial"/>
            <family val="2"/>
          </rPr>
          <t xml:space="preserve">Nb de séquences prévues
</t>
        </r>
      </text>
    </comment>
    <comment ref="D42" authorId="0">
      <text>
        <r>
          <rPr>
            <sz val="10"/>
            <rFont val="Arial"/>
            <family val="2"/>
          </rPr>
          <t xml:space="preserve">Séquences effectives en présentiel ou distanciel</t>
        </r>
      </text>
    </comment>
    <comment ref="E30" authorId="0">
      <text>
        <r>
          <rPr>
            <sz val="10"/>
            <rFont val="Arial"/>
            <family val="2"/>
          </rPr>
          <t xml:space="preserve">Vacances UT2J
</t>
        </r>
      </text>
    </comment>
    <comment ref="E42" authorId="0">
      <text>
        <r>
          <rPr>
            <sz val="10"/>
            <rFont val="Arial"/>
            <family val="2"/>
          </rPr>
          <t xml:space="preserve">Travail en Autonomie</t>
        </r>
      </text>
    </comment>
    <comment ref="F8" authorId="0">
      <text>
        <r>
          <rPr>
            <sz val="10"/>
            <rFont val="Arial"/>
            <family val="2"/>
          </rPr>
          <t xml:space="preserve">Rentrée 3A ENSAT - 11H30 Présentation SPORT EPS en Amphi</t>
        </r>
      </text>
    </comment>
    <comment ref="F9" authorId="0">
      <text>
        <r>
          <rPr>
            <sz val="10"/>
            <rFont val="Arial"/>
            <family val="2"/>
          </rPr>
          <t xml:space="preserve">Journée RANDO PYRENEES et APS PLEIN AIR (7H/18H)</t>
        </r>
      </text>
    </comment>
    <comment ref="F10" authorId="0">
      <text>
        <r>
          <rPr>
            <sz val="10"/>
            <rFont val="Arial"/>
            <family val="2"/>
          </rPr>
          <t xml:space="preserve">S. Ladet 4h (ODK Collect) – confirmé !</t>
        </r>
      </text>
    </comment>
    <comment ref="F11" authorId="0">
      <text>
        <r>
          <rPr>
            <sz val="10"/>
            <rFont val="Arial"/>
            <family val="2"/>
          </rPr>
          <t xml:space="preserve">V. Thierion</t>
        </r>
      </text>
    </comment>
    <comment ref="F12" authorId="0">
      <text>
        <r>
          <rPr>
            <sz val="10"/>
            <rFont val="Arial"/>
            <family val="2"/>
          </rPr>
          <t xml:space="preserve">D. Birre 4h</t>
        </r>
      </text>
    </comment>
    <comment ref="F16" authorId="0">
      <text>
        <r>
          <rPr>
            <sz val="10"/>
            <rFont val="Arial"/>
            <family val="2"/>
          </rPr>
          <t xml:space="preserve">Y. Hamrouni
</t>
        </r>
      </text>
    </comment>
    <comment ref="F17" authorId="0">
      <text>
        <r>
          <rPr>
            <sz val="10"/>
            <rFont val="Arial"/>
            <family val="2"/>
          </rPr>
          <t xml:space="preserve">Y. Hamrouni
</t>
        </r>
      </text>
    </comment>
    <comment ref="F18" authorId="0">
      <text>
        <r>
          <rPr>
            <sz val="10"/>
            <rFont val="Arial"/>
            <family val="2"/>
          </rPr>
          <t xml:space="preserve">David (LiDAR) - 4h</t>
        </r>
      </text>
    </comment>
    <comment ref="F19" authorId="0">
      <text>
        <r>
          <rPr>
            <sz val="10"/>
            <rFont val="Arial"/>
            <family val="2"/>
          </rPr>
          <t xml:space="preserve">David (LiDAR) - 4h</t>
        </r>
      </text>
    </comment>
    <comment ref="F25" authorId="0">
      <text>
        <r>
          <rPr>
            <sz val="10"/>
            <rFont val="Arial"/>
            <family val="2"/>
          </rPr>
          <t xml:space="preserve">Fabien Laroche 9h-12h</t>
        </r>
      </text>
    </comment>
    <comment ref="F26" authorId="0">
      <text>
        <r>
          <rPr>
            <sz val="10"/>
            <rFont val="Arial"/>
            <family val="2"/>
          </rPr>
          <t xml:space="preserve">Journée RANDO HIVER Plateau de BEILLE et APS PLEIN AIR ( 7H/18H)
</t>
        </r>
      </text>
    </comment>
    <comment ref="F27" authorId="0">
      <text>
        <r>
          <rPr>
            <sz val="10"/>
            <rFont val="Arial"/>
            <family val="2"/>
          </rPr>
          <t xml:space="preserve">David Sheeren 8h-10h (2h CM) + JF Dejoux 10h20 – 12h20
</t>
        </r>
      </text>
    </comment>
    <comment ref="G8" authorId="0">
      <text>
        <r>
          <rPr>
            <sz val="10"/>
            <rFont val="Arial"/>
            <family val="2"/>
          </rPr>
          <t xml:space="preserve">M. Lang (3h)</t>
        </r>
      </text>
    </comment>
    <comment ref="G10" authorId="0">
      <text>
        <r>
          <rPr>
            <sz val="10"/>
            <rFont val="Arial"/>
            <family val="2"/>
          </rPr>
          <t xml:space="preserve">1/2 Journée RAID KAYAK RUN et APS PLEIN AIR ( 13H30/17H)</t>
        </r>
      </text>
    </comment>
    <comment ref="G11" authorId="0">
      <text>
        <r>
          <rPr>
            <sz val="10"/>
            <rFont val="Arial"/>
            <family val="2"/>
          </rPr>
          <t xml:space="preserve">Wilfried Heintz (3h) Centipède RTK à l’UT2J
</t>
        </r>
      </text>
    </comment>
    <comment ref="G12" authorId="0">
      <text>
        <r>
          <rPr>
            <sz val="10"/>
            <rFont val="Arial"/>
            <family val="2"/>
          </rPr>
          <t xml:space="preserve">1/2 Journée TRAIL et APS PLEIN AIR ( 13H30/17H</t>
        </r>
      </text>
    </comment>
    <comment ref="G16" authorId="0">
      <text>
        <r>
          <rPr>
            <sz val="10"/>
            <rFont val="Arial"/>
            <family val="2"/>
          </rPr>
          <t xml:space="preserve">D. Birre (4h)</t>
        </r>
      </text>
    </comment>
    <comment ref="G17" authorId="0">
      <text>
        <r>
          <rPr>
            <sz val="10"/>
            <rFont val="Arial"/>
            <family val="2"/>
          </rPr>
          <t xml:space="preserve">D. Birre (4h)</t>
        </r>
      </text>
    </comment>
    <comment ref="G18" authorId="0">
      <text>
        <r>
          <rPr>
            <sz val="10"/>
            <rFont val="Arial"/>
            <family val="2"/>
          </rPr>
          <t xml:space="preserve">D. Birre (4h)</t>
        </r>
      </text>
    </comment>
    <comment ref="G19" authorId="0">
      <text>
        <r>
          <rPr>
            <sz val="10"/>
            <rFont val="Arial"/>
            <family val="2"/>
          </rPr>
          <t xml:space="preserve">D. Birre (4h)</t>
        </r>
      </text>
    </comment>
    <comment ref="G25" authorId="0">
      <text>
        <r>
          <rPr>
            <sz val="10"/>
            <rFont val="Arial"/>
            <family val="2"/>
          </rPr>
          <t xml:space="preserve">CNES (outils CARS)
F. Buffe
</t>
        </r>
      </text>
    </comment>
    <comment ref="G27" authorId="0">
      <text>
        <r>
          <rPr>
            <sz val="10"/>
            <rFont val="Arial"/>
            <family val="2"/>
          </rPr>
          <t xml:space="preserve">D. Sheeren 4h TD</t>
        </r>
      </text>
    </comment>
    <comment ref="H8" authorId="0">
      <text>
        <r>
          <rPr>
            <sz val="10"/>
            <rFont val="Arial"/>
            <family val="2"/>
          </rPr>
          <t xml:space="preserve">S. Le Corre
</t>
        </r>
      </text>
    </comment>
    <comment ref="H9" authorId="0">
      <text>
        <r>
          <rPr>
            <sz val="10"/>
            <rFont val="Arial"/>
            <family val="2"/>
          </rPr>
          <t xml:space="preserve">8h - 11h
M. Paegelow</t>
        </r>
      </text>
    </comment>
    <comment ref="H10" authorId="0">
      <text>
        <r>
          <rPr>
            <sz val="10"/>
            <rFont val="Arial"/>
            <family val="2"/>
          </rPr>
          <t xml:space="preserve">8h - 11h
M. Paegelow</t>
        </r>
      </text>
    </comment>
    <comment ref="H11" authorId="0">
      <text>
        <r>
          <rPr>
            <sz val="10"/>
            <rFont val="Arial"/>
            <family val="2"/>
          </rPr>
          <t xml:space="preserve">8h - 11h
M.Paegelow</t>
        </r>
      </text>
    </comment>
    <comment ref="H12" authorId="0">
      <text>
        <r>
          <rPr>
            <sz val="10"/>
            <rFont val="Arial"/>
            <family val="2"/>
          </rPr>
          <t xml:space="preserve">8h - 11h
M. Paegelow</t>
        </r>
      </text>
    </comment>
    <comment ref="H16" authorId="0">
      <text>
        <r>
          <rPr>
            <sz val="10"/>
            <rFont val="Arial"/>
            <family val="2"/>
          </rPr>
          <t xml:space="preserve">8h - 11h
M. Paegelow
</t>
        </r>
      </text>
    </comment>
    <comment ref="H17" authorId="0">
      <text>
        <r>
          <rPr>
            <sz val="10"/>
            <rFont val="Arial"/>
            <family val="2"/>
          </rPr>
          <t xml:space="preserve">8h- 11h
M. Paegelow</t>
        </r>
      </text>
    </comment>
    <comment ref="H18" authorId="0">
      <text>
        <r>
          <rPr>
            <sz val="10"/>
            <rFont val="Arial"/>
            <family val="2"/>
          </rPr>
          <t xml:space="preserve">Nicolas Lagarrigue
9h-12h30</t>
        </r>
      </text>
    </comment>
    <comment ref="H19" authorId="0">
      <text>
        <r>
          <rPr>
            <sz val="10"/>
            <rFont val="Arial"/>
            <family val="2"/>
          </rPr>
          <t xml:space="preserve">Laurent (3)</t>
        </r>
      </text>
    </comment>
    <comment ref="H25" authorId="0">
      <text>
        <r>
          <rPr>
            <sz val="10"/>
            <rFont val="Arial"/>
            <family val="2"/>
          </rPr>
          <t xml:space="preserve">Doctorants GdR MAGIS 10h00-12h00 </t>
        </r>
      </text>
    </comment>
    <comment ref="H26" authorId="0">
      <text>
        <r>
          <rPr>
            <sz val="10"/>
            <rFont val="Arial"/>
            <family val="2"/>
          </rPr>
          <t xml:space="preserve">906 Mathieu Fauvel 2h (8h-10h)
</t>
        </r>
      </text>
    </comment>
    <comment ref="H27" authorId="0">
      <text>
        <r>
          <rPr>
            <sz val="10"/>
            <rFont val="Arial"/>
            <family val="2"/>
          </rPr>
          <t xml:space="preserve">D. Sheeren 4h TD</t>
        </r>
      </text>
    </comment>
    <comment ref="H37" authorId="0">
      <text>
        <r>
          <rPr>
            <sz val="10"/>
            <rFont val="Arial"/>
            <family val="2"/>
          </rPr>
          <t xml:space="preserve">Disponibilité de la GS027 au 1er semestre: 8h- 16h15
</t>
        </r>
      </text>
    </comment>
    <comment ref="I8" authorId="0">
      <text>
        <r>
          <rPr>
            <sz val="10"/>
            <rFont val="Arial"/>
            <family val="2"/>
          </rPr>
          <t xml:space="preserve">S. Le Corre</t>
        </r>
      </text>
    </comment>
    <comment ref="I9" authorId="0">
      <text>
        <r>
          <rPr>
            <sz val="10"/>
            <rFont val="Arial"/>
            <family val="2"/>
          </rPr>
          <t xml:space="preserve">13h - 16h
séance en autonomie</t>
        </r>
      </text>
    </comment>
    <comment ref="I11" authorId="0">
      <text>
        <r>
          <rPr>
            <sz val="10"/>
            <rFont val="Arial"/>
            <family val="2"/>
          </rPr>
          <t xml:space="preserve">13h - 16h
séance en autonomie
</t>
        </r>
      </text>
    </comment>
    <comment ref="I25" authorId="0">
      <text>
        <r>
          <rPr>
            <sz val="10"/>
            <rFont val="Arial"/>
            <family val="2"/>
          </rPr>
          <t xml:space="preserve">Fabien Laroche 13h30-16h30</t>
        </r>
      </text>
    </comment>
    <comment ref="I26" authorId="0">
      <text>
        <r>
          <rPr>
            <sz val="10"/>
            <rFont val="Arial"/>
            <family val="2"/>
          </rPr>
          <t xml:space="preserve">Fabien Laroche 13h30-16h30</t>
        </r>
      </text>
    </comment>
    <comment ref="I27" authorId="0">
      <text>
        <r>
          <rPr>
            <sz val="10"/>
            <rFont val="Arial"/>
            <family val="2"/>
          </rPr>
          <t xml:space="preserve">Christophe Laplanche 14h-17h</t>
        </r>
      </text>
    </comment>
    <comment ref="J8" authorId="0">
      <text>
        <r>
          <rPr>
            <sz val="10"/>
            <rFont val="Arial"/>
            <family val="2"/>
          </rPr>
          <t xml:space="preserve">M. Lang</t>
        </r>
      </text>
    </comment>
    <comment ref="J9" authorId="0">
      <text>
        <r>
          <rPr>
            <sz val="10"/>
            <rFont val="Arial"/>
            <family val="2"/>
          </rPr>
          <t xml:space="preserve">Marc Lang
</t>
        </r>
      </text>
    </comment>
    <comment ref="J10" authorId="0">
      <text>
        <r>
          <rPr>
            <sz val="10"/>
            <rFont val="Arial"/>
            <family val="2"/>
          </rPr>
          <t xml:space="preserve">Marc Lang
</t>
        </r>
      </text>
    </comment>
    <comment ref="J11" authorId="0">
      <text>
        <r>
          <rPr>
            <sz val="10"/>
            <rFont val="Arial"/>
            <family val="2"/>
          </rPr>
          <t xml:space="preserve">Marc Lang
</t>
        </r>
      </text>
    </comment>
    <comment ref="J12" authorId="0">
      <text>
        <r>
          <rPr>
            <sz val="10"/>
            <rFont val="Arial"/>
            <family val="2"/>
          </rPr>
          <t xml:space="preserve">Marc Lang
</t>
        </r>
      </text>
    </comment>
    <comment ref="J16" authorId="0">
      <text>
        <r>
          <rPr>
            <sz val="10"/>
            <rFont val="Arial"/>
            <family val="2"/>
          </rPr>
          <t xml:space="preserve">Marc Lang
</t>
        </r>
      </text>
    </comment>
    <comment ref="J17" authorId="0">
      <text>
        <r>
          <rPr>
            <sz val="10"/>
            <rFont val="Arial"/>
            <family val="2"/>
          </rPr>
          <t xml:space="preserve">M.Fauvel 4h
13h30-17h30</t>
        </r>
      </text>
    </comment>
    <comment ref="J18" authorId="0">
      <text>
        <r>
          <rPr>
            <sz val="10"/>
            <rFont val="Arial"/>
            <family val="2"/>
          </rPr>
          <t xml:space="preserve">M. Fauvel 4h</t>
        </r>
      </text>
    </comment>
    <comment ref="J19" authorId="0">
      <text>
        <r>
          <rPr>
            <sz val="10"/>
            <rFont val="Arial"/>
            <family val="2"/>
          </rPr>
          <t xml:space="preserve">M. Fauvel 4h</t>
        </r>
      </text>
    </comment>
    <comment ref="J25" authorId="0">
      <text>
        <r>
          <rPr>
            <sz val="10"/>
            <rFont val="Arial"/>
            <family val="2"/>
          </rPr>
          <t xml:space="preserve">Mathieu Fauvel 4h</t>
        </r>
      </text>
    </comment>
    <comment ref="J26" authorId="0">
      <text>
        <r>
          <rPr>
            <sz val="10"/>
            <rFont val="Arial"/>
            <family val="2"/>
          </rPr>
          <t xml:space="preserve">Mathieu Fauvel 4h</t>
        </r>
      </text>
    </comment>
    <comment ref="J27" authorId="0">
      <text>
        <r>
          <rPr>
            <sz val="10"/>
            <rFont val="Arial"/>
            <family val="2"/>
          </rPr>
          <t xml:space="preserve">David Sheeren (4h)</t>
        </r>
      </text>
    </comment>
    <comment ref="K9" authorId="0">
      <text>
        <r>
          <rPr>
            <sz val="10"/>
            <rFont val="Arial"/>
            <family val="2"/>
          </rPr>
          <t xml:space="preserve">14h : intervention J. Caminade (service relations entreprises)
</t>
        </r>
      </text>
    </comment>
    <comment ref="K12" authorId="0">
      <text>
        <r>
          <rPr>
            <sz val="10"/>
            <rFont val="Arial"/>
            <family val="2"/>
          </rPr>
          <t xml:space="preserve">David:
D. Sheeren 3h (14h-17h)</t>
        </r>
      </text>
    </comment>
    <comment ref="K16" authorId="0">
      <text>
        <r>
          <rPr>
            <sz val="10"/>
            <rFont val="Arial"/>
            <family val="2"/>
          </rPr>
          <t xml:space="preserve">Jérôme Grapy / ML De Capella 3h – salle 1001 ENSAt</t>
        </r>
      </text>
    </comment>
    <comment ref="K17" authorId="0">
      <text>
        <r>
          <rPr>
            <sz val="10"/>
            <rFont val="Arial"/>
            <family val="2"/>
          </rPr>
          <t xml:space="preserve">D. Sheeren 4h
8h30-12h30</t>
        </r>
      </text>
    </comment>
    <comment ref="K18" authorId="0">
      <text>
        <r>
          <rPr>
            <sz val="10"/>
            <rFont val="Arial"/>
            <family val="2"/>
          </rPr>
          <t xml:space="preserve">M. Deconchat (INRAE) 2h
13h30-15h30</t>
        </r>
      </text>
    </comment>
    <comment ref="K19" authorId="0">
      <text>
        <r>
          <rPr>
            <sz val="10"/>
            <rFont val="Arial"/>
            <family val="2"/>
          </rPr>
          <t xml:space="preserve">S. Christophe (IGN) 2h
13h30-15h30</t>
        </r>
      </text>
    </comment>
    <comment ref="K25" authorId="0">
      <text>
        <r>
          <rPr>
            <sz val="10"/>
            <rFont val="Arial"/>
            <family val="2"/>
          </rPr>
          <t xml:space="preserve">Fabien Laroche 13h30-16h30</t>
        </r>
      </text>
    </comment>
    <comment ref="K26" authorId="0">
      <text>
        <r>
          <rPr>
            <sz val="10"/>
            <rFont val="Arial"/>
            <family val="2"/>
          </rPr>
          <t xml:space="preserve">David - 2h CM
J. Perret (IGN) - 2h</t>
        </r>
      </text>
    </comment>
    <comment ref="K27" authorId="0">
      <text>
        <r>
          <rPr>
            <sz val="10"/>
            <rFont val="Arial"/>
            <family val="2"/>
          </rPr>
          <t xml:space="preserve">Christophe Laplanche 14h-17h</t>
        </r>
      </text>
    </comment>
    <comment ref="L4" authorId="0">
      <text>
        <r>
          <rPr>
            <sz val="10"/>
            <rFont val="Arial"/>
            <family val="2"/>
          </rPr>
          <t xml:space="preserve">ou 8h-10h /10h30-12h30</t>
        </r>
      </text>
    </comment>
    <comment ref="L9" authorId="0">
      <text>
        <r>
          <rPr>
            <sz val="10"/>
            <rFont val="Arial"/>
            <family val="2"/>
          </rPr>
          <t xml:space="preserve">9h30-12h30 - 3h
Sarah Moure</t>
        </r>
      </text>
    </comment>
    <comment ref="L10" authorId="0">
      <text>
        <r>
          <rPr>
            <sz val="10"/>
            <rFont val="Arial"/>
            <family val="2"/>
          </rPr>
          <t xml:space="preserve">8h30 - 11h30
Séance en autonomie</t>
        </r>
      </text>
    </comment>
    <comment ref="L11" authorId="0">
      <text>
        <r>
          <rPr>
            <sz val="10"/>
            <rFont val="Arial"/>
            <family val="2"/>
          </rPr>
          <t xml:space="preserve">Nicolas Lagarrigue
4h</t>
        </r>
      </text>
    </comment>
    <comment ref="L12" authorId="0">
      <text>
        <r>
          <rPr>
            <sz val="10"/>
            <rFont val="Arial"/>
            <family val="2"/>
          </rPr>
          <t xml:space="preserve">Nicolas Lagarrigue
4h</t>
        </r>
      </text>
    </comment>
    <comment ref="L17" authorId="0">
      <text>
        <r>
          <rPr>
            <sz val="10"/>
            <rFont val="Arial"/>
            <family val="2"/>
          </rPr>
          <t xml:space="preserve">Nicolas Lagarrigue
9h-12h30</t>
        </r>
      </text>
    </comment>
    <comment ref="L18" authorId="0">
      <text>
        <r>
          <rPr>
            <sz val="10"/>
            <rFont val="Arial"/>
            <family val="2"/>
          </rPr>
          <t xml:space="preserve">Laurent (2)
</t>
        </r>
      </text>
    </comment>
    <comment ref="L25" authorId="0">
      <text>
        <r>
          <rPr>
            <sz val="10"/>
            <rFont val="Arial"/>
            <family val="2"/>
          </rPr>
          <t xml:space="preserve">L. Jégou (4)</t>
        </r>
      </text>
    </comment>
    <comment ref="L26" authorId="0">
      <text>
        <r>
          <rPr>
            <sz val="10"/>
            <rFont val="Arial"/>
            <family val="2"/>
          </rPr>
          <t xml:space="preserve">D. Sheeren  3h
9h-12h</t>
        </r>
      </text>
    </comment>
    <comment ref="L27" authorId="0">
      <text>
        <r>
          <rPr>
            <sz val="10"/>
            <rFont val="Arial"/>
            <family val="2"/>
          </rPr>
          <t xml:space="preserve">David Sheeren 14h-17h (clustering)</t>
        </r>
      </text>
    </comment>
    <comment ref="M4" authorId="0">
      <text>
        <r>
          <rPr>
            <sz val="10"/>
            <rFont val="Arial"/>
            <family val="2"/>
          </rPr>
          <t xml:space="preserve">ou 13h30-15h30 / 16h-18h si présence de 2 UE
</t>
        </r>
      </text>
    </comment>
    <comment ref="M9" authorId="0">
      <text>
        <r>
          <rPr>
            <sz val="10"/>
            <rFont val="Arial"/>
            <family val="2"/>
          </rPr>
          <t xml:space="preserve">13h30-16h30 3h
Sarah Moure</t>
        </r>
      </text>
    </comment>
    <comment ref="M10" authorId="0">
      <text>
        <r>
          <rPr>
            <sz val="10"/>
            <rFont val="Arial"/>
            <family val="2"/>
          </rPr>
          <t xml:space="preserve">13h30-16h30 3h
Sarah Moure</t>
        </r>
      </text>
    </comment>
    <comment ref="M11" authorId="0">
      <text>
        <r>
          <rPr>
            <sz val="10"/>
            <rFont val="Arial"/>
            <family val="2"/>
          </rPr>
          <t xml:space="preserve">Nicolas Lagarrigue
4h</t>
        </r>
      </text>
    </comment>
    <comment ref="M12" authorId="0">
      <text>
        <r>
          <rPr>
            <sz val="10"/>
            <rFont val="Arial"/>
            <family val="2"/>
          </rPr>
          <t xml:space="preserve">Nicolas Lagarrigue
13h30-17h0</t>
        </r>
      </text>
    </comment>
    <comment ref="M16" authorId="0">
      <text>
        <r>
          <rPr>
            <sz val="10"/>
            <rFont val="Arial"/>
            <family val="2"/>
          </rPr>
          <t xml:space="preserve">Laurent (1)</t>
        </r>
      </text>
    </comment>
    <comment ref="M17" authorId="0">
      <text>
        <r>
          <rPr>
            <sz val="10"/>
            <rFont val="Arial"/>
            <family val="2"/>
          </rPr>
          <t xml:space="preserve">Table-ronde de 13h30 à 15h</t>
        </r>
      </text>
    </comment>
    <comment ref="M26" authorId="0">
      <text>
        <r>
          <rPr>
            <sz val="10"/>
            <rFont val="Arial"/>
            <family val="2"/>
          </rPr>
          <t xml:space="preserve">D. Sheeren 2h30
13h30-16h</t>
        </r>
      </text>
    </comment>
    <comment ref="M27" authorId="0">
      <text>
        <r>
          <rPr>
            <sz val="10"/>
            <rFont val="Arial"/>
            <family val="2"/>
          </rPr>
          <t xml:space="preserve">M Fauvel en 906 – examen
14h00 – 16h00</t>
        </r>
      </text>
    </comment>
    <comment ref="N9" authorId="0">
      <text>
        <r>
          <rPr>
            <sz val="10"/>
            <rFont val="Arial"/>
            <family val="2"/>
          </rPr>
          <t xml:space="preserve">COURS ARCHEO JOURNEE COMPLETE</t>
        </r>
      </text>
    </comment>
    <comment ref="N11" authorId="0">
      <text>
        <r>
          <rPr>
            <sz val="10"/>
            <rFont val="Arial"/>
            <family val="2"/>
          </rPr>
          <t xml:space="preserve">8h30-11h30
Séance en autonomie
</t>
        </r>
      </text>
    </comment>
    <comment ref="N12" authorId="0">
      <text>
        <r>
          <rPr>
            <sz val="10"/>
            <rFont val="Arial"/>
            <family val="2"/>
          </rPr>
          <t xml:space="preserve">Philippe Abbadie (IGN)
Amphi ODG 4
9-12h
</t>
        </r>
      </text>
    </comment>
    <comment ref="N16" authorId="0">
      <text>
        <r>
          <rPr>
            <sz val="10"/>
            <rFont val="Arial"/>
            <family val="2"/>
          </rPr>
          <t xml:space="preserve">Nicolas Lagarrigue
9h-12h30</t>
        </r>
      </text>
    </comment>
    <comment ref="N27" authorId="0">
      <text>
        <r>
          <rPr>
            <sz val="10"/>
            <rFont val="Arial"/>
            <family val="2"/>
          </rPr>
          <t xml:space="preserve">L Jegou (GWR)</t>
        </r>
      </text>
    </comment>
    <comment ref="O9" authorId="0">
      <text>
        <r>
          <rPr>
            <sz val="10"/>
            <rFont val="Arial"/>
            <family val="2"/>
          </rPr>
          <t xml:space="preserve">COURS ARCHEO JOURNEE COMPLETE</t>
        </r>
      </text>
    </comment>
    <comment ref="O11" authorId="0">
      <text>
        <r>
          <rPr>
            <sz val="10"/>
            <rFont val="Arial"/>
            <family val="2"/>
          </rPr>
          <t xml:space="preserve">13h - 16h
Séance en autonomie</t>
        </r>
      </text>
    </comment>
    <comment ref="O12" authorId="0">
      <text>
        <r>
          <rPr>
            <sz val="10"/>
            <rFont val="Arial"/>
            <family val="2"/>
          </rPr>
          <t xml:space="preserve">904 Mathieu Noucher 2h (14h00-16h00)</t>
        </r>
      </text>
    </comment>
    <comment ref="O16" authorId="0">
      <text>
        <r>
          <rPr>
            <sz val="10"/>
            <rFont val="Arial"/>
            <family val="2"/>
          </rPr>
          <t xml:space="preserve">Nicolas Lagarrigue
13h30-17h30</t>
        </r>
      </text>
    </comment>
    <comment ref="O17" authorId="0">
      <text>
        <r>
          <rPr>
            <sz val="10"/>
            <rFont val="Arial"/>
            <family val="2"/>
          </rPr>
          <t xml:space="preserve">ENSAT, 14h30-16h
Table ronde géomatique à animer</t>
        </r>
      </text>
    </comment>
    <comment ref="O18" authorId="0">
      <text>
        <r>
          <rPr>
            <sz val="10"/>
            <rFont val="Arial"/>
            <family val="2"/>
          </rPr>
          <t xml:space="preserve">Clément Igonet 13h30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ML</author>
  </authors>
  <commentList>
    <comment ref="X36" authorId="0">
      <text>
        <r>
          <rPr>
            <sz val="10"/>
            <rFont val="Arial"/>
            <family val="2"/>
          </rPr>
          <t xml:space="preserve">semaines 6 + 7: évaluation / travail perso, dossier alternance équivalent Atelier
</t>
        </r>
      </text>
    </comment>
    <comment ref="X49" authorId="0">
      <text>
        <r>
          <rPr>
            <sz val="10"/>
            <rFont val="Arial"/>
            <family val="2"/>
          </rPr>
          <t xml:space="preserve">Semaine 6: évaluation / travail perso, dossier
</t>
        </r>
      </text>
    </comment>
  </commentList>
</comments>
</file>

<file path=xl/sharedStrings.xml><?xml version="1.0" encoding="utf-8"?>
<sst xmlns="http://schemas.openxmlformats.org/spreadsheetml/2006/main" count="1252" uniqueCount="382">
  <si>
    <t xml:space="preserve">Pour les salles à l'ENSAT :</t>
  </si>
  <si>
    <t xml:space="preserve">https://edt.inp-toulouse.fr/direct/myplanning.jsp</t>
  </si>
  <si>
    <t xml:space="preserve">M1</t>
  </si>
  <si>
    <t xml:space="preserve">Aujourdhui :</t>
  </si>
  <si>
    <t xml:space="preserve">Horaires si ENSAT =&gt;</t>
  </si>
  <si>
    <t xml:space="preserve"> 8h30-12h30</t>
  </si>
  <si>
    <t xml:space="preserve">13h30-17h30</t>
  </si>
  <si>
    <t xml:space="preserve"> 8h-12h</t>
  </si>
  <si>
    <t xml:space="preserve">13h30-16h</t>
  </si>
  <si>
    <t xml:space="preserve">date</t>
  </si>
  <si>
    <t xml:space="preserve">Lu Matin</t>
  </si>
  <si>
    <t xml:space="preserve">Lu Aprem</t>
  </si>
  <si>
    <t xml:space="preserve">Ma Matin</t>
  </si>
  <si>
    <t xml:space="preserve">Ma Aprem</t>
  </si>
  <si>
    <t xml:space="preserve">Me Matin</t>
  </si>
  <si>
    <t xml:space="preserve">Me Aprem</t>
  </si>
  <si>
    <t xml:space="preserve">Je Matin</t>
  </si>
  <si>
    <t xml:space="preserve">Je Aprem</t>
  </si>
  <si>
    <t xml:space="preserve">Ve Matin</t>
  </si>
  <si>
    <t xml:space="preserve">Ve Aprem</t>
  </si>
  <si>
    <t xml:space="preserve">701_10</t>
  </si>
  <si>
    <t xml:space="preserve">Rentrée / 704</t>
  </si>
  <si>
    <t xml:space="preserve">701_11</t>
  </si>
  <si>
    <t xml:space="preserve">inscr.INP / ---</t>
  </si>
  <si>
    <t xml:space="preserve">701_2</t>
  </si>
  <si>
    <t xml:space="preserve">701_4 Sortie terrain</t>
  </si>
  <si>
    <t xml:space="preserve">--- / 704</t>
  </si>
  <si>
    <t xml:space="preserve">706 / ---</t>
  </si>
  <si>
    <t xml:space="preserve">701_12</t>
  </si>
  <si>
    <t xml:space="preserve">701_32</t>
  </si>
  <si>
    <t xml:space="preserve">702_1</t>
  </si>
  <si>
    <t xml:space="preserve">X / 704</t>
  </si>
  <si>
    <t xml:space="preserve">707 / ---</t>
  </si>
  <si>
    <t xml:space="preserve">708 / ---</t>
  </si>
  <si>
    <t xml:space="preserve">702_2</t>
  </si>
  <si>
    <t xml:space="preserve">702_1 – Eval</t>
  </si>
  <si>
    <t xml:space="preserve">709 / ---</t>
  </si>
  <si>
    <t xml:space="preserve">705 / R 703</t>
  </si>
  <si>
    <t xml:space="preserve">705 / 706</t>
  </si>
  <si>
    <t xml:space="preserve">706 / 702_2</t>
  </si>
  <si>
    <t xml:space="preserve">703 (projet) ou alternance (entreprise)</t>
  </si>
  <si>
    <t xml:space="preserve">férie</t>
  </si>
  <si>
    <t xml:space="preserve">férié</t>
  </si>
  <si>
    <t xml:space="preserve"> -</t>
  </si>
  <si>
    <t xml:space="preserve">701_31</t>
  </si>
  <si>
    <t xml:space="preserve">--- / 706</t>
  </si>
  <si>
    <t xml:space="preserve">802_11</t>
  </si>
  <si>
    <t xml:space="preserve">701_12 exam</t>
  </si>
  <si>
    <t xml:space="preserve">705 / R bilan</t>
  </si>
  <si>
    <t xml:space="preserve">Forum-Carrière</t>
  </si>
  <si>
    <t xml:space="preserve">&lt;- ??</t>
  </si>
  <si>
    <t xml:space="preserve">701_4</t>
  </si>
  <si>
    <t xml:space="preserve">702_3</t>
  </si>
  <si>
    <t xml:space="preserve"> - </t>
  </si>
  <si>
    <t xml:space="preserve">(séance 20 minutes de coaching par étudiant pour UE 706 – à planifier en semaine 2 avec enseignants)</t>
  </si>
  <si>
    <t xml:space="preserve">802_22</t>
  </si>
  <si>
    <t xml:space="preserve">802_12</t>
  </si>
  <si>
    <t xml:space="preserve">705 Eval / ---</t>
  </si>
  <si>
    <t xml:space="preserve">802_21</t>
  </si>
  <si>
    <t xml:space="preserve">802_21A</t>
  </si>
  <si>
    <t xml:space="preserve">802_23</t>
  </si>
  <si>
    <t xml:space="preserve">802_12A</t>
  </si>
  <si>
    <t xml:space="preserve">Réunion bilan</t>
  </si>
  <si>
    <t xml:space="preserve">802_11 exam</t>
  </si>
  <si>
    <t xml:space="preserve">Localisation des enseignements</t>
  </si>
  <si>
    <t xml:space="preserve">salle sans ordi</t>
  </si>
  <si>
    <t xml:space="preserve">salle avec ordi</t>
  </si>
  <si>
    <t xml:space="preserve">Les 1/2 journées vierges pourront être utilisées pour des conférences</t>
  </si>
  <si>
    <t xml:space="preserve">UT2J sans PC</t>
  </si>
  <si>
    <t xml:space="preserve">Toulouse II</t>
  </si>
  <si>
    <t xml:space="preserve">UT2J GS027</t>
  </si>
  <si>
    <t xml:space="preserve">UT2J GS021</t>
  </si>
  <si>
    <t xml:space="preserve">ou séquences de TP non encadrées ou de projet</t>
  </si>
  <si>
    <t xml:space="preserve">Ensat sans PC</t>
  </si>
  <si>
    <t xml:space="preserve">ENSAT</t>
  </si>
  <si>
    <t xml:space="preserve">1003-Langue</t>
  </si>
  <si>
    <t xml:space="preserve">&lt;= si possible</t>
  </si>
  <si>
    <t xml:space="preserve">Ex. NNN</t>
  </si>
  <si>
    <t xml:space="preserve">Examen unité(s) spécifiée(s)</t>
  </si>
  <si>
    <t xml:space="preserve">libre</t>
  </si>
  <si>
    <t xml:space="preserve">à placer</t>
  </si>
  <si>
    <t xml:space="preserve">durée h</t>
  </si>
  <si>
    <t xml:space="preserve">nb séq</t>
  </si>
  <si>
    <t xml:space="preserve">séq. Prév</t>
  </si>
  <si>
    <t xml:space="preserve">séq. Prés.</t>
  </si>
  <si>
    <t xml:space="preserve">Séquences en Autonomie</t>
  </si>
  <si>
    <t xml:space="preserve">Unité</t>
  </si>
  <si>
    <t xml:space="preserve">Interv.</t>
  </si>
  <si>
    <t xml:space="preserve">OBSERVATIONS</t>
  </si>
  <si>
    <t xml:space="preserve">DATE DEBUT DE PROJET</t>
  </si>
  <si>
    <t xml:space="preserve">DATE RENDU DE PROJET</t>
  </si>
  <si>
    <t xml:space="preserve">Lagarrigue</t>
  </si>
  <si>
    <t xml:space="preserve">2 x 2.5h + 1 x 4h</t>
  </si>
  <si>
    <t xml:space="preserve">-</t>
  </si>
  <si>
    <t xml:space="preserve">Le Corre &amp; al.</t>
  </si>
  <si>
    <t xml:space="preserve">7 x 4h</t>
  </si>
  <si>
    <t xml:space="preserve">2 x Mathilde Joncheray, 2 x Nicolas Lagarrigue, 3 x Sébastien Le Corre</t>
  </si>
  <si>
    <t xml:space="preserve">Lang</t>
  </si>
  <si>
    <t xml:space="preserve">9 x 3h (pour compatibilité avec Universeh)</t>
  </si>
  <si>
    <t xml:space="preserve">Jégou</t>
  </si>
  <si>
    <t xml:space="preserve">3 x 3h</t>
  </si>
  <si>
    <t xml:space="preserve">Jégou &amp; al.</t>
  </si>
  <si>
    <t xml:space="preserve">4 x 4h</t>
  </si>
  <si>
    <t xml:space="preserve">4 x 3.5h + 6h</t>
  </si>
  <si>
    <t xml:space="preserve">Jemmal</t>
  </si>
  <si>
    <t xml:space="preserve">Thierion</t>
  </si>
  <si>
    <t xml:space="preserve">1 x 2h  + 4 x 4h</t>
  </si>
  <si>
    <t xml:space="preserve">Heintz</t>
  </si>
  <si>
    <t xml:space="preserve">1 x 3h (métadonnées et non plus 2x3h) =&gt; annulation d’une séance ou intervenant ext ?</t>
  </si>
  <si>
    <t xml:space="preserve">Paegelow &amp; al.</t>
  </si>
  <si>
    <t xml:space="preserve">10 séquences en autonomie</t>
  </si>
  <si>
    <t xml:space="preserve">(mutualisé)</t>
  </si>
  <si>
    <t xml:space="preserve">12 x 2h</t>
  </si>
  <si>
    <t xml:space="preserve">Alibert &amp; al.</t>
  </si>
  <si>
    <t xml:space="preserve">A. Alibert 4x2h (8h), A. Mansat 1x2h, 2x4h + 1x2h ou 3h eval (13h), N. Lagarrigue (3h), N. Maestripieri 4h</t>
  </si>
  <si>
    <t xml:space="preserve">P. Lake, A. Alibert</t>
  </si>
  <si>
    <t xml:space="preserve">9 x 2h + 1 journée évaluation (2x3h)</t>
  </si>
  <si>
    <t xml:space="preserve">???</t>
  </si>
  <si>
    <t xml:space="preserve">10 séquences prévues  : préciser durée et nature pour 32h d'enseignements + 5h en autonomie + examen</t>
  </si>
  <si>
    <t xml:space="preserve">23h Lagarrigue (5x4 + 1x3)  + 4h travail autonome (pas dans EDT)</t>
  </si>
  <si>
    <t xml:space="preserve">Le Corre</t>
  </si>
  <si>
    <t xml:space="preserve">1 x 4h Lagarrigue +  Le Corre (11h) Quelle séance en autonomie ?</t>
  </si>
  <si>
    <t xml:space="preserve">4 x 4h + 1 x 3h (dont  1 séance V. Thierion)</t>
  </si>
  <si>
    <t xml:space="preserve">Bohbot</t>
  </si>
  <si>
    <t xml:space="preserve">3 jours bloqués (intervenant venant de loin) [validé]</t>
  </si>
  <si>
    <t xml:space="preserve">Boignard &amp; Doury</t>
  </si>
  <si>
    <t xml:space="preserve">JP Boignard 4 séances  + 2 x 4h A. Doury à UT2J</t>
  </si>
  <si>
    <t xml:space="preserve">Jégou &amp; Sheeren</t>
  </si>
  <si>
    <t xml:space="preserve">4 x 3h (Sheeren) + 4 x 3h (Jégou) </t>
  </si>
  <si>
    <t xml:space="preserve">12 x 2h sur 8 semaines le jeudi matin =&gt; actuellemement 9 semaines ? Certains jeudis à 4h ?</t>
  </si>
  <si>
    <t xml:space="preserve">6 x 4h</t>
  </si>
  <si>
    <t xml:space="preserve">Subject</t>
  </si>
  <si>
    <t xml:space="preserve">Start Date</t>
  </si>
  <si>
    <t xml:space="preserve">Start Time</t>
  </si>
  <si>
    <t xml:space="preserve">End Date</t>
  </si>
  <si>
    <t xml:space="preserve">End Time</t>
  </si>
  <si>
    <t xml:space="preserve">Location</t>
  </si>
  <si>
    <t xml:space="preserve">Description</t>
  </si>
  <si>
    <t xml:space="preserve">Réunion de rentrée</t>
  </si>
  <si>
    <t xml:space="preserve">GS139</t>
  </si>
  <si>
    <t xml:space="preserve">Réunion</t>
  </si>
  <si>
    <t xml:space="preserve">UE704</t>
  </si>
  <si>
    <t xml:space="preserve">Lois et grands programmes de la transition environnementale</t>
  </si>
  <si>
    <t xml:space="preserve">UE705</t>
  </si>
  <si>
    <t xml:space="preserve">GS027</t>
  </si>
  <si>
    <t xml:space="preserve">Communication</t>
  </si>
  <si>
    <t xml:space="preserve">UE701-11</t>
  </si>
  <si>
    <t xml:space="preserve">GS021</t>
  </si>
  <si>
    <t xml:space="preserve">SIG: notions de base, N. Lagarrigue</t>
  </si>
  <si>
    <t xml:space="preserve">Inscriptions INP</t>
  </si>
  <si>
    <t xml:space="preserve">INP</t>
  </si>
  <si>
    <t xml:space="preserve">Inscriptions</t>
  </si>
  <si>
    <t xml:space="preserve">UE701-2</t>
  </si>
  <si>
    <t xml:space="preserve">Télédétection: notions introductives</t>
  </si>
  <si>
    <t xml:space="preserve">UE701-4</t>
  </si>
  <si>
    <t xml:space="preserve">Terrain</t>
  </si>
  <si>
    <t xml:space="preserve">Sortie terrain</t>
  </si>
  <si>
    <t xml:space="preserve">Export</t>
  </si>
  <si>
    <t xml:space="preserve">Filtre</t>
  </si>
  <si>
    <t xml:space="preserve">Information </t>
  </si>
  <si>
    <t xml:space="preserve">Utilisation du script</t>
  </si>
  <si>
    <t xml:space="preserve">csv</t>
  </si>
  <si>
    <t xml:space="preserve">Lieu</t>
  </si>
  <si>
    <t xml:space="preserve">exécuter un script</t>
  </si>
  <si>
    <t xml:space="preserve">UE706</t>
  </si>
  <si>
    <t xml:space="preserve">Anglais appliqué à la géomatique</t>
  </si>
  <si>
    <t xml:space="preserve">UE</t>
  </si>
  <si>
    <t xml:space="preserve">jour</t>
  </si>
  <si>
    <t xml:space="preserve">cliquer sur un bouton </t>
  </si>
  <si>
    <t xml:space="preserve">UE701-12</t>
  </si>
  <si>
    <t xml:space="preserve">SIG: prise en main et traitements</t>
  </si>
  <si>
    <t xml:space="preserve">Intervenant.e</t>
  </si>
  <si>
    <t xml:space="preserve">horaire demi journée</t>
  </si>
  <si>
    <t xml:space="preserve">UE701-32</t>
  </si>
  <si>
    <t xml:space="preserve">Cartographie</t>
  </si>
  <si>
    <t xml:space="preserve">ical</t>
  </si>
  <si>
    <t xml:space="preserve">UE803</t>
  </si>
  <si>
    <t xml:space="preserve">Gestion de projet</t>
  </si>
  <si>
    <t xml:space="preserve">horaire quart de journée</t>
  </si>
  <si>
    <t xml:space="preserve">horaire précis</t>
  </si>
  <si>
    <t xml:space="preserve">UE702-1</t>
  </si>
  <si>
    <t xml:space="preserve">Analyse et conception des systèmes d’information</t>
  </si>
  <si>
    <t xml:space="preserve">agenda google</t>
  </si>
  <si>
    <t xml:space="preserve">salle</t>
  </si>
  <si>
    <t xml:space="preserve">intervenant.e</t>
  </si>
  <si>
    <t xml:space="preserve">UE702-2</t>
  </si>
  <si>
    <t xml:space="preserve">Théorie et ingénierie des bases de données</t>
  </si>
  <si>
    <t xml:space="preserve">Analyse et conception des systèmes d’information - Évaluation</t>
  </si>
  <si>
    <t xml:space="preserve">UE703</t>
  </si>
  <si>
    <t xml:space="preserve">Réunion démarrage projets géomatiques</t>
  </si>
  <si>
    <t xml:space="preserve">12010/2023</t>
  </si>
  <si>
    <t xml:space="preserve">Distanciel</t>
  </si>
  <si>
    <t xml:space="preserve">Projets / Alternance</t>
  </si>
  <si>
    <t xml:space="preserve">UE701-31</t>
  </si>
  <si>
    <t xml:space="preserve">Conception graphique</t>
  </si>
  <si>
    <t xml:space="preserve">UE802-11</t>
  </si>
  <si>
    <t xml:space="preserve">Algorithmique et Programmation orientées objet</t>
  </si>
  <si>
    <t xml:space="preserve">SIG: prise en main et traitements - Évaluation</t>
  </si>
  <si>
    <t xml:space="preserve">Bilan</t>
  </si>
  <si>
    <t xml:space="preserve">Réunion - bilan</t>
  </si>
  <si>
    <t xml:space="preserve">Forum Carrières</t>
  </si>
  <si>
    <t xml:space="preserve">Géomatique Terrain</t>
  </si>
  <si>
    <t xml:space="preserve">UE702-3</t>
  </si>
  <si>
    <t xml:space="preserve">Normes, métadonnées, INSPIRE</t>
  </si>
  <si>
    <t xml:space="preserve">UE802-22</t>
  </si>
  <si>
    <t xml:space="preserve">Connexions SIG - BD</t>
  </si>
  <si>
    <t xml:space="preserve">UE802-12</t>
  </si>
  <si>
    <t xml:space="preserve">Mise en œuvre d'applications Web</t>
  </si>
  <si>
    <t xml:space="preserve">Communication - Évaluation</t>
  </si>
  <si>
    <t xml:space="preserve">UE802-21</t>
  </si>
  <si>
    <t xml:space="preserve">Programmation et bases de données spatialisées</t>
  </si>
  <si>
    <t xml:space="preserve">UE804</t>
  </si>
  <si>
    <t xml:space="preserve">Analyse spatiale</t>
  </si>
  <si>
    <t xml:space="preserve">UE805</t>
  </si>
  <si>
    <t xml:space="preserve">Amphi4</t>
  </si>
  <si>
    <t xml:space="preserve">Planification stratégique et urbanisme opérationnel</t>
  </si>
  <si>
    <t xml:space="preserve">Anglais appliqué à la géomatique - Évaluation</t>
  </si>
  <si>
    <t xml:space="preserve">UE806</t>
  </si>
  <si>
    <t xml:space="preserve">SIG : mise en situation</t>
  </si>
  <si>
    <t xml:space="preserve">UE802-23</t>
  </si>
  <si>
    <t xml:space="preserve">Programmation SIG </t>
  </si>
  <si>
    <t xml:space="preserve">Mise en œuvre d'applications Web - Autonomie</t>
  </si>
  <si>
    <t xml:space="preserve">Algorithmique et Programmation orientées objet - Évaluation</t>
  </si>
  <si>
    <t xml:space="preserve">M2</t>
  </si>
  <si>
    <t xml:space="preserve">Rentrée</t>
  </si>
  <si>
    <t xml:space="preserve">   Soutenances      de       stage   de     la     promotion      précédente</t>
  </si>
  <si>
    <t xml:space="preserve">Sport</t>
  </si>
  <si>
    <t xml:space="preserve">901_11</t>
  </si>
  <si>
    <t xml:space="preserve">901_11A</t>
  </si>
  <si>
    <t xml:space="preserve">901_32</t>
  </si>
  <si>
    <t xml:space="preserve">901_32A</t>
  </si>
  <si>
    <t xml:space="preserve">901_21</t>
  </si>
  <si>
    <t xml:space="preserve">prepa Forum</t>
  </si>
  <si>
    <t xml:space="preserve">901_12</t>
  </si>
  <si>
    <t xml:space="preserve">901_31</t>
  </si>
  <si>
    <t xml:space="preserve">904 / ---</t>
  </si>
  <si>
    <t xml:space="preserve">901_22</t>
  </si>
  <si>
    <t xml:space="preserve">902_1</t>
  </si>
  <si>
    <t xml:space="preserve">Forum – Carrière </t>
  </si>
  <si>
    <t xml:space="preserve">Forum - Carrière</t>
  </si>
  <si>
    <t xml:space="preserve">Viste CNES (901_22)</t>
  </si>
  <si>
    <t xml:space="preserve">902_2</t>
  </si>
  <si>
    <t xml:space="preserve">--- / 904</t>
  </si>
  <si>
    <t xml:space="preserve">906 / ---</t>
  </si>
  <si>
    <t xml:space="preserve">901_32 / 904</t>
  </si>
  <si>
    <t xml:space="preserve">T r a v a i l                     i n d i v i d u e l                       d o s s i e r s</t>
  </si>
  <si>
    <t xml:space="preserve">Alternants: travail sur dossier mission / compétences</t>
  </si>
  <si>
    <t xml:space="preserve">Non    Alternants :    début    de    période    de    stage   /    Alternants :   travail     sur    dossier   mission   /   compétences</t>
  </si>
  <si>
    <t xml:space="preserve">UT2J GS028</t>
  </si>
  <si>
    <t xml:space="preserve">Les séquences de sport ne concernent que les agrogéomaticiens</t>
  </si>
  <si>
    <t xml:space="preserve">1x 4h Marc + 2x4h Sébastien + 5 séances TA de 4h</t>
  </si>
  <si>
    <t xml:space="preserve">1x4h (V.Thierion) + 4 x 4h (L. Jégou)</t>
  </si>
  <si>
    <t xml:space="preserve">5 x 4h</t>
  </si>
  <si>
    <t xml:space="preserve">Yousra 2x4h Radar, David 2x4h Lidar, F. Buffe (CNES) 4h, visite CNES 4h</t>
  </si>
  <si>
    <t xml:space="preserve">Sheeren</t>
  </si>
  <si>
    <t xml:space="preserve">5 x 4h </t>
  </si>
  <si>
    <t xml:space="preserve">Martin (5x3h modélis. Pattern, 2x3h EMC + 5x3h TA), David (4h CM Agent+UML, 8h TD Netlogo)</t>
  </si>
  <si>
    <t xml:space="preserve">9 x 4h</t>
  </si>
  <si>
    <t xml:space="preserve">3 x 4h + 1 x 3h</t>
  </si>
  <si>
    <t xml:space="preserve">Lang &amp; al.</t>
  </si>
  <si>
    <t xml:space="preserve">1 x 3h (M. Lang), 4 x 4h (N.Lagarrigue), 3 x 3h (S. Moore)</t>
  </si>
  <si>
    <t xml:space="preserve">2 x 3h au début + 6 x 2h (conférences) + journée 13 déc</t>
  </si>
  <si>
    <t xml:space="preserve">8 x 3h (Fabien Laroche GLM/LMM/GLMM 12h ; C. Laplanche ACP/AFC 6h ; L. Jegou GWR 3h ; D. Sheeren Clustering 3h)</t>
  </si>
  <si>
    <t xml:space="preserve">4h D. Sheeren (2 x 2h) + 20h M. Fauvel (4x4h + 2x2h) </t>
  </si>
  <si>
    <t xml:space="preserve">séances de 2, 3 et 4 h</t>
  </si>
  <si>
    <t xml:space="preserve">6 x 4h (avec 4h S. Ladet ODK Collect ; 3-4h W. Heintz sur Centipède RTK + 2x4h archéo et 2x4h??)</t>
  </si>
  <si>
    <t xml:space="preserve">Mise à jour :</t>
  </si>
  <si>
    <t xml:space="preserve">Code</t>
  </si>
  <si>
    <t xml:space="preserve">Intitulé </t>
  </si>
  <si>
    <t xml:space="preserve">HETD</t>
  </si>
  <si>
    <t xml:space="preserve">H autonomie</t>
  </si>
  <si>
    <t xml:space="preserve">Coef</t>
  </si>
  <si>
    <t xml:space="preserve">ECTS</t>
  </si>
  <si>
    <t xml:space="preserve">Responsable</t>
  </si>
  <si>
    <t xml:space="preserve">Fondamentaux en SIG et télédétection</t>
  </si>
  <si>
    <t xml:space="preserve">S. Le Corre</t>
  </si>
  <si>
    <t xml:space="preserve">701_1</t>
  </si>
  <si>
    <t xml:space="preserve">SIG : notions introductives</t>
  </si>
  <si>
    <t xml:space="preserve">SIG: notions de base</t>
  </si>
  <si>
    <t xml:space="preserve">N. Lagarrigue</t>
  </si>
  <si>
    <t xml:space="preserve">M. Lang</t>
  </si>
  <si>
    <t xml:space="preserve">701_3</t>
  </si>
  <si>
    <t xml:space="preserve">Cartographie et conception graphique</t>
  </si>
  <si>
    <t xml:space="preserve">L. Jégou</t>
  </si>
  <si>
    <t xml:space="preserve">Ingénierie de bases de données spatiales</t>
  </si>
  <si>
    <t xml:space="preserve">H. Jemmal</t>
  </si>
  <si>
    <t xml:space="preserve">V. Thierion</t>
  </si>
  <si>
    <t xml:space="preserve">W. Heintz</t>
  </si>
  <si>
    <t xml:space="preserve">Projets géomatiques</t>
  </si>
  <si>
    <t xml:space="preserve">D. Sheeren, M. Paegelow</t>
  </si>
  <si>
    <t xml:space="preserve">D. Marc</t>
  </si>
  <si>
    <t xml:space="preserve">M. Paegelow</t>
  </si>
  <si>
    <t xml:space="preserve">Anne Alibert</t>
  </si>
  <si>
    <t xml:space="preserve">Stage</t>
  </si>
  <si>
    <t xml:space="preserve">Algorithmique et programmation</t>
  </si>
  <si>
    <t xml:space="preserve">802_1</t>
  </si>
  <si>
    <t xml:space="preserve">Algorithmique, programmation et développement web</t>
  </si>
  <si>
    <t xml:space="preserve">802_2</t>
  </si>
  <si>
    <t xml:space="preserve">UE 802_2</t>
  </si>
  <si>
    <t xml:space="preserve">Programmation et BD spatialisées</t>
  </si>
  <si>
    <t xml:space="preserve">H. Bobot</t>
  </si>
  <si>
    <t xml:space="preserve">J.P. Boignard</t>
  </si>
  <si>
    <t xml:space="preserve">L. Jégou, D. Sheeren</t>
  </si>
  <si>
    <t xml:space="preserve">F. Escaffre</t>
  </si>
  <si>
    <t xml:space="preserve">Géomatique avancée: SIG, télédétection et modélisation</t>
  </si>
  <si>
    <t xml:space="preserve">D. Sheeren</t>
  </si>
  <si>
    <t xml:space="preserve">901_1</t>
  </si>
  <si>
    <t xml:space="preserve">Programmation SIG avancée</t>
  </si>
  <si>
    <t xml:space="preserve">Y. Hamrouni</t>
  </si>
  <si>
    <t xml:space="preserve">Mise à niveau</t>
  </si>
  <si>
    <t xml:space="preserve">Programmation Javascript et outils de versionnement</t>
  </si>
  <si>
    <t xml:space="preserve">901_2</t>
  </si>
  <si>
    <t xml:space="preserve">Télédétection avancée</t>
  </si>
  <si>
    <t xml:space="preserve">Traitement d'image satellite: approfondissement</t>
  </si>
  <si>
    <t xml:space="preserve">Nouveaux capteurs</t>
  </si>
  <si>
    <t xml:space="preserve">901_3</t>
  </si>
  <si>
    <t xml:space="preserve">Analyse spatio-temporelle et Modélisation</t>
  </si>
  <si>
    <t xml:space="preserve">Traitements spatialisés dans les SIG</t>
  </si>
  <si>
    <t xml:space="preserve">Modélisation spatio-temporelle</t>
  </si>
  <si>
    <t xml:space="preserve">Visualisation de données et webmapping</t>
  </si>
  <si>
    <t xml:space="preserve">Webmapping</t>
  </si>
  <si>
    <t xml:space="preserve">Dataviz</t>
  </si>
  <si>
    <t xml:space="preserve">Algorithmique avancée en traitement de données spatiales</t>
  </si>
  <si>
    <t xml:space="preserve">La recherche en géomatique</t>
  </si>
  <si>
    <t xml:space="preserve">Analyse statistique de données spatiales</t>
  </si>
  <si>
    <t xml:space="preserve">Qualité et fouille de données</t>
  </si>
  <si>
    <t xml:space="preserve">Ateliers Géomatiques</t>
  </si>
  <si>
    <t xml:space="preserve">Géomatique en environnement, aménagement et agronomie</t>
  </si>
  <si>
    <t xml:space="preserve">Techniques d'acquisition - terrain</t>
  </si>
  <si>
    <t xml:space="preserve">Date MAJ</t>
  </si>
  <si>
    <t xml:space="preserve">Par</t>
  </si>
  <si>
    <t xml:space="preserve">An</t>
  </si>
  <si>
    <t xml:space="preserve">Opération</t>
  </si>
  <si>
    <t xml:space="preserve">Martin</t>
  </si>
  <si>
    <t xml:space="preserve">basculement de la séance 903 de Nicolas du mercredi 27/09 (ENSAT) au jeudi 05/10 (UT2J)</t>
  </si>
  <si>
    <t xml:space="preserve">plusieurs</t>
  </si>
  <si>
    <t xml:space="preserve">Tous les cours du mardi après-midi basculeront en salle GS021 (salle mobile)</t>
  </si>
  <si>
    <t xml:space="preserve">Nicolas</t>
  </si>
  <si>
    <t xml:space="preserve">M1-M2</t>
  </si>
  <si>
    <t xml:space="preserve">Mise à jour des notes de cellules me concernant avec Mon nom + horaires</t>
  </si>
  <si>
    <t xml:space="preserve">701_4, 803</t>
  </si>
  <si>
    <t xml:space="preserve">Permutation des séances 803 du mardi 28 novembre &lt;=&gt; et des séances 701_4 du mercredi 6 décembre.</t>
  </si>
  <si>
    <t xml:space="preserve">séance N. Maestripieri du mardi 14/11 PM avancée au mardi 19/09 matin</t>
  </si>
  <si>
    <t xml:space="preserve">Calendrier de l'alternance SIGMA Master 1</t>
  </si>
  <si>
    <t xml:space="preserve">Période Université</t>
  </si>
  <si>
    <t xml:space="preserve">Période Entreprise</t>
  </si>
  <si>
    <t xml:space="preserve">Jour férié</t>
  </si>
  <si>
    <t xml:space="preserve">Soutenance</t>
  </si>
  <si>
    <t xml:space="preserve">Année 2023-2024  </t>
  </si>
  <si>
    <t xml:space="preserve">SEMESTRE 9</t>
  </si>
  <si>
    <t xml:space="preserve">SEMESTRE 10</t>
  </si>
  <si>
    <t xml:space="preserve">Jour/mois</t>
  </si>
  <si>
    <t xml:space="preserve">Sem</t>
  </si>
  <si>
    <t xml:space="preserve">LUN</t>
  </si>
  <si>
    <t xml:space="preserve">R</t>
  </si>
  <si>
    <t xml:space="preserve">MAR</t>
  </si>
  <si>
    <t xml:space="preserve">MER</t>
  </si>
  <si>
    <t xml:space="preserve">JEU</t>
  </si>
  <si>
    <t xml:space="preserve">VEN</t>
  </si>
  <si>
    <t xml:space="preserve">Calendrier SIGMA Master 1 sans alternance</t>
  </si>
  <si>
    <t xml:space="preserve">Période Atelier</t>
  </si>
  <si>
    <t xml:space="preserve">Période Stage</t>
  </si>
  <si>
    <t xml:space="preserve">Vacances</t>
  </si>
  <si>
    <t xml:space="preserve">Calendrier de l'alternance SIGMA Master 2</t>
  </si>
  <si>
    <t xml:space="preserve">Calendrier SIGMA Master 2 sans alternance</t>
  </si>
  <si>
    <t xml:space="preserve">Calendrier 3A Agrogéomatique (alternance – contrat pro)</t>
  </si>
  <si>
    <t xml:space="preserve">SEMESTRE 10 </t>
  </si>
  <si>
    <t xml:space="preserve">aout-24</t>
  </si>
  <si>
    <t xml:space="preserve">S</t>
  </si>
  <si>
    <t xml:space="preserve">Période entreprise</t>
  </si>
  <si>
    <t xml:space="preserve">Période école </t>
  </si>
  <si>
    <t xml:space="preserve"> Rentrée </t>
  </si>
  <si>
    <t xml:space="preserve"> Jour férié</t>
  </si>
  <si>
    <t xml:space="preserve">Soutenance </t>
  </si>
  <si>
    <t xml:space="preserve">Master 2 </t>
  </si>
  <si>
    <t xml:space="preserve">Dates Master 2 </t>
  </si>
  <si>
    <t xml:space="preserve">Rentrée (mardi)</t>
  </si>
  <si>
    <t xml:space="preserve">Soutenances  mercredi - vendredi</t>
  </si>
  <si>
    <t xml:space="preserve">2023/24</t>
  </si>
  <si>
    <t xml:space="preserve">11 - 12 - 13 septembre 2024</t>
  </si>
  <si>
    <t xml:space="preserve">2024/25</t>
  </si>
  <si>
    <t xml:space="preserve">10-11-12 septembre 2025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</si>
</sst>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/mm/yyyy"/>
    <numFmt numFmtId="166" formatCode="0"/>
    <numFmt numFmtId="167" formatCode="0.0"/>
    <numFmt numFmtId="168" formatCode="0&quot; TA&quot;"/>
    <numFmt numFmtId="169" formatCode="ddd\ dd/mm/yy;@"/>
    <numFmt numFmtId="170" formatCode="hh:mm"/>
    <numFmt numFmtId="171" formatCode="&quot;GE0S&quot;0\T"/>
    <numFmt numFmtId="172" formatCode="mmm\-yy"/>
    <numFmt numFmtId="173" formatCode="d/m;@"/>
    <numFmt numFmtId="174" formatCode="dddd&quot;, &quot;mmmm\ dd&quot;, &quot;yyyy"/>
  </numFmts>
  <fonts count="53">
    <font>
      <sz val="11"/>
      <color rgb="FF333333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i val="true"/>
      <u val="single"/>
      <sz val="10"/>
      <color rgb="FF0000FF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4"/>
      <color rgb="FFFF33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993366"/>
      <name val="Arial"/>
      <family val="2"/>
      <charset val="1"/>
    </font>
    <font>
      <sz val="8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1"/>
      <color rgb="FF333333"/>
      <name val="Calibri"/>
      <family val="2"/>
      <charset val="1"/>
    </font>
    <font>
      <sz val="10"/>
      <color rgb="FFD9D9D9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i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b val="true"/>
      <u val="single"/>
      <sz val="10"/>
      <name val="Arial"/>
      <family val="2"/>
      <charset val="1"/>
    </font>
    <font>
      <sz val="10"/>
      <color rgb="FFFF3300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b val="true"/>
      <sz val="10"/>
      <color rgb="FFFF6600"/>
      <name val="Arial"/>
      <family val="2"/>
      <charset val="1"/>
    </font>
    <font>
      <b val="true"/>
      <sz val="10"/>
      <color rgb="FF008000"/>
      <name val="Arial"/>
      <family val="2"/>
      <charset val="1"/>
    </font>
    <font>
      <b val="true"/>
      <sz val="9"/>
      <name val="Arial"/>
      <family val="2"/>
      <charset val="1"/>
    </font>
    <font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BFBFBF"/>
      <name val="Arial"/>
      <family val="2"/>
      <charset val="1"/>
    </font>
    <font>
      <sz val="10"/>
      <name val="Arial"/>
      <family val="2"/>
    </font>
    <font>
      <i val="true"/>
      <sz val="11"/>
      <color rgb="FF7F7F7F"/>
      <name val="Calibri"/>
      <family val="2"/>
      <charset val="1"/>
    </font>
    <font>
      <b val="true"/>
      <i val="true"/>
      <sz val="9"/>
      <name val="Arial"/>
      <family val="2"/>
      <charset val="1"/>
    </font>
    <font>
      <b val="true"/>
      <sz val="9"/>
      <color rgb="FF333333"/>
      <name val="Arial"/>
      <family val="2"/>
      <charset val="1"/>
    </font>
    <font>
      <b val="true"/>
      <sz val="8"/>
      <name val="Arial"/>
      <family val="2"/>
      <charset val="1"/>
    </font>
    <font>
      <b val="true"/>
      <sz val="9"/>
      <color rgb="FF333333"/>
      <name val="Tahoma"/>
      <family val="2"/>
      <charset val="1"/>
    </font>
    <font>
      <i val="true"/>
      <sz val="8"/>
      <name val="Arial"/>
      <family val="2"/>
      <charset val="1"/>
    </font>
    <font>
      <sz val="11"/>
      <color rgb="FFFF3300"/>
      <name val="Calibri"/>
      <family val="2"/>
      <charset val="1"/>
    </font>
    <font>
      <b val="true"/>
      <sz val="10"/>
      <color rgb="FFFF3300"/>
      <name val="Arial"/>
      <family val="2"/>
      <charset val="1"/>
    </font>
    <font>
      <b val="true"/>
      <sz val="12"/>
      <color rgb="FF00CCFF"/>
      <name val="Arial"/>
      <family val="2"/>
      <charset val="1"/>
    </font>
    <font>
      <u val="single"/>
      <sz val="10"/>
      <name val="Arial"/>
      <family val="2"/>
      <charset val="1"/>
    </font>
    <font>
      <sz val="9"/>
      <color rgb="FF333333"/>
      <name val="Calibri"/>
      <family val="2"/>
      <charset val="1"/>
    </font>
    <font>
      <b val="true"/>
      <sz val="14"/>
      <color rgb="FF333333"/>
      <name val="Calibri"/>
      <family val="2"/>
      <charset val="1"/>
    </font>
    <font>
      <sz val="8"/>
      <color rgb="FF333333"/>
      <name val="Calibri"/>
      <family val="2"/>
      <charset val="1"/>
    </font>
    <font>
      <b val="true"/>
      <sz val="12"/>
      <color rgb="FF333333"/>
      <name val="Calibri"/>
      <family val="2"/>
      <charset val="1"/>
    </font>
    <font>
      <sz val="10"/>
      <color rgb="FF33333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4472C4"/>
      <name val="Calibri"/>
      <family val="2"/>
      <charset val="1"/>
    </font>
    <font>
      <b val="true"/>
      <sz val="16"/>
      <color rgb="FF4472C4"/>
      <name val="Calibri"/>
      <family val="2"/>
      <charset val="1"/>
    </font>
    <font>
      <sz val="16"/>
      <color rgb="FF333333"/>
      <name val="Calibri"/>
      <family val="2"/>
      <charset val="1"/>
    </font>
  </fonts>
  <fills count="32">
    <fill>
      <patternFill patternType="none"/>
    </fill>
    <fill>
      <patternFill patternType="gray125"/>
    </fill>
    <fill>
      <patternFill patternType="solid">
        <fgColor rgb="FFFF9933"/>
        <bgColor rgb="FFEF8F30"/>
      </patternFill>
    </fill>
    <fill>
      <patternFill patternType="solid">
        <fgColor rgb="FFFFCC66"/>
        <bgColor rgb="FFFFCC99"/>
      </patternFill>
    </fill>
    <fill>
      <patternFill patternType="solid">
        <fgColor rgb="FFF8CBAD"/>
        <bgColor rgb="FFFFCC99"/>
      </patternFill>
    </fill>
    <fill>
      <patternFill patternType="solid">
        <fgColor rgb="FF99CCFF"/>
        <bgColor rgb="FF8FBFF0"/>
      </patternFill>
    </fill>
    <fill>
      <patternFill patternType="solid">
        <fgColor rgb="FFA9D18E"/>
        <bgColor rgb="FF92D050"/>
      </patternFill>
    </fill>
    <fill>
      <patternFill patternType="solid">
        <fgColor rgb="FFE2F0D9"/>
        <bgColor rgb="FFDAE3F3"/>
      </patternFill>
    </fill>
    <fill>
      <patternFill patternType="solid">
        <fgColor rgb="FFD9D9D9"/>
        <bgColor rgb="FFDAE3F3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F8CBAD"/>
      </patternFill>
    </fill>
    <fill>
      <patternFill patternType="solid">
        <fgColor rgb="FFFF9900"/>
        <bgColor rgb="FFFF9933"/>
      </patternFill>
    </fill>
    <fill>
      <patternFill patternType="solid">
        <fgColor rgb="FF00CC00"/>
        <bgColor rgb="FF00B050"/>
      </patternFill>
    </fill>
    <fill>
      <patternFill patternType="solid">
        <fgColor rgb="FFFFC000"/>
        <bgColor rgb="FFFF9900"/>
      </patternFill>
    </fill>
    <fill>
      <patternFill patternType="solid">
        <fgColor rgb="FF008000"/>
        <bgColor rgb="FF00B050"/>
      </patternFill>
    </fill>
    <fill>
      <patternFill patternType="solid">
        <fgColor rgb="FF8FBFF0"/>
        <bgColor rgb="FF99CCFF"/>
      </patternFill>
    </fill>
    <fill>
      <patternFill patternType="solid">
        <fgColor rgb="FFEF8F30"/>
        <bgColor rgb="FFFF9933"/>
      </patternFill>
    </fill>
    <fill>
      <patternFill patternType="solid">
        <fgColor rgb="FF92D050"/>
        <bgColor rgb="FFA9D18E"/>
      </patternFill>
    </fill>
    <fill>
      <patternFill patternType="solid">
        <fgColor rgb="FF66CC00"/>
        <bgColor rgb="FF70AD47"/>
      </patternFill>
    </fill>
    <fill>
      <patternFill patternType="solid">
        <fgColor rgb="FFCCFFFF"/>
        <bgColor rgb="FFCCFFCC"/>
      </patternFill>
    </fill>
    <fill>
      <patternFill patternType="solid">
        <fgColor rgb="FF70AD47"/>
        <bgColor rgb="FF92D050"/>
      </patternFill>
    </fill>
    <fill>
      <patternFill patternType="solid">
        <fgColor rgb="FFFFE699"/>
        <bgColor rgb="FFFFFF99"/>
      </patternFill>
    </fill>
    <fill>
      <patternFill patternType="solid">
        <fgColor rgb="FFFF99CC"/>
        <bgColor rgb="FFF8CBAD"/>
      </patternFill>
    </fill>
    <fill>
      <patternFill patternType="solid">
        <fgColor rgb="FF333333"/>
        <bgColor rgb="FF3C3C3C"/>
      </patternFill>
    </fill>
    <fill>
      <patternFill patternType="solid">
        <fgColor rgb="FFB4C7E7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00B050"/>
        <bgColor rgb="FF00CC00"/>
      </patternFill>
    </fill>
    <fill>
      <patternFill patternType="solid">
        <fgColor rgb="FF0070C0"/>
        <bgColor rgb="FF0563C1"/>
      </patternFill>
    </fill>
    <fill>
      <patternFill patternType="solid">
        <fgColor rgb="FF000000"/>
        <bgColor rgb="FF003300"/>
      </patternFill>
    </fill>
    <fill>
      <patternFill patternType="solid">
        <fgColor rgb="FF2E75B6"/>
        <bgColor rgb="FF4472C4"/>
      </patternFill>
    </fill>
    <fill>
      <patternFill patternType="solid">
        <fgColor rgb="FFFFFF00"/>
        <bgColor rgb="FFFFC000"/>
      </patternFill>
    </fill>
    <fill>
      <patternFill patternType="solid">
        <fgColor rgb="FFDAE3F3"/>
        <bgColor rgb="FFD9D9D9"/>
      </patternFill>
    </fill>
  </fills>
  <borders count="65">
    <border diagonalUp="false" diagonalDown="false">
      <left/>
      <right/>
      <top/>
      <bottom/>
      <diagonal/>
    </border>
    <border diagonalUp="false" diagonalDown="false">
      <left style="medium">
        <color rgb="FF3C3C3C"/>
      </left>
      <right style="thin">
        <color rgb="FF3C3C3C"/>
      </right>
      <top style="medium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medium">
        <color rgb="FF3C3C3C"/>
      </right>
      <top style="medium">
        <color rgb="FF3C3C3C"/>
      </top>
      <bottom style="thin">
        <color rgb="FF3C3C3C"/>
      </bottom>
      <diagonal/>
    </border>
    <border diagonalUp="false" diagonalDown="false">
      <left style="medium">
        <color rgb="FF3C3C3C"/>
      </left>
      <right/>
      <top style="medium">
        <color rgb="FF3C3C3C"/>
      </top>
      <bottom style="thin">
        <color rgb="FF3C3C3C"/>
      </bottom>
      <diagonal/>
    </border>
    <border diagonalUp="false" diagonalDown="false">
      <left/>
      <right/>
      <top style="medium">
        <color rgb="FF3C3C3C"/>
      </top>
      <bottom style="thin">
        <color rgb="FF3C3C3C"/>
      </bottom>
      <diagonal/>
    </border>
    <border diagonalUp="false" diagonalDown="false">
      <left/>
      <right style="medium">
        <color rgb="FF3C3C3C"/>
      </right>
      <top style="medium">
        <color rgb="FF3C3C3C"/>
      </top>
      <bottom style="thin">
        <color rgb="FF3C3C3C"/>
      </bottom>
      <diagonal/>
    </border>
    <border diagonalUp="false" diagonalDown="false">
      <left style="medium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medium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 style="thin">
        <color rgb="FF3C3C3C"/>
      </left>
      <right/>
      <top/>
      <bottom/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/>
      <right style="thin">
        <color rgb="FF3C3C3C"/>
      </right>
      <top style="thin">
        <color rgb="FF3C3C3C"/>
      </top>
      <bottom/>
      <diagonal/>
    </border>
    <border diagonalUp="false" diagonalDown="false">
      <left/>
      <right style="thin">
        <color rgb="FF3C3C3C"/>
      </right>
      <top/>
      <bottom/>
      <diagonal/>
    </border>
    <border diagonalUp="false" diagonalDown="false">
      <left style="thin">
        <color rgb="FF3C3C3C"/>
      </left>
      <right/>
      <top/>
      <bottom style="thin">
        <color rgb="FF3C3C3C"/>
      </bottom>
      <diagonal/>
    </border>
    <border diagonalUp="false" diagonalDown="false">
      <left/>
      <right/>
      <top/>
      <bottom style="thin">
        <color rgb="FF3C3C3C"/>
      </bottom>
      <diagonal/>
    </border>
    <border diagonalUp="false" diagonalDown="false">
      <left/>
      <right style="thin">
        <color rgb="FF3C3C3C"/>
      </right>
      <top/>
      <bottom style="thin">
        <color rgb="FF3C3C3C"/>
      </bottom>
      <diagonal/>
    </border>
    <border diagonalUp="false" diagonalDown="false">
      <left style="medium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medium">
        <color rgb="FF3C3C3C"/>
      </left>
      <right style="medium">
        <color rgb="FF3C3C3C"/>
      </right>
      <top style="medium">
        <color rgb="FF3C3C3C"/>
      </top>
      <bottom/>
      <diagonal/>
    </border>
    <border diagonalUp="false" diagonalDown="false"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 style="medium">
        <color rgb="FF3C3C3C"/>
      </left>
      <right style="medium">
        <color rgb="FF3C3C3C"/>
      </right>
      <top/>
      <bottom style="medium">
        <color rgb="FF3C3C3C"/>
      </bottom>
      <diagonal/>
    </border>
    <border diagonalUp="false" diagonalDown="false">
      <left style="medium">
        <color rgb="FF3C3C3C"/>
      </left>
      <right style="medium">
        <color rgb="FF3C3C3C"/>
      </right>
      <top style="medium">
        <color rgb="FF3C3C3C"/>
      </top>
      <bottom style="thin">
        <color rgb="FF3C3C3C"/>
      </bottom>
      <diagonal/>
    </border>
    <border diagonalUp="false" diagonalDown="false">
      <left style="medium">
        <color rgb="FF3C3C3C"/>
      </left>
      <right/>
      <top style="thin">
        <color rgb="FF3C3C3C"/>
      </top>
      <bottom/>
      <diagonal/>
    </border>
    <border diagonalUp="false" diagonalDown="false">
      <left style="medium">
        <color rgb="FF3C3C3C"/>
      </left>
      <right style="medium">
        <color rgb="FF3C3C3C"/>
      </right>
      <top style="thin">
        <color rgb="FF3C3C3C"/>
      </top>
      <bottom/>
      <diagonal/>
    </border>
    <border diagonalUp="false" diagonalDown="false">
      <left style="medium">
        <color rgb="FF3C3C3C"/>
      </left>
      <right/>
      <top style="medium">
        <color rgb="FF3C3C3C"/>
      </top>
      <bottom/>
      <diagonal/>
    </border>
    <border diagonalUp="false" diagonalDown="false">
      <left/>
      <right/>
      <top style="medium">
        <color rgb="FF3C3C3C"/>
      </top>
      <bottom/>
      <diagonal/>
    </border>
    <border diagonalUp="false" diagonalDown="false">
      <left style="medium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 style="thin">
        <color rgb="FF3C3C3C"/>
      </bottom>
      <diagonal/>
    </border>
    <border diagonalUp="false" diagonalDown="false">
      <left style="medium">
        <color rgb="FF3C3C3C"/>
      </left>
      <right style="medium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medium">
        <color rgb="FF3C3C3C"/>
      </left>
      <right/>
      <top style="thick">
        <color rgb="FF3C3C3C"/>
      </top>
      <bottom style="medium">
        <color rgb="FF3C3C3C"/>
      </bottom>
      <diagonal/>
    </border>
    <border diagonalUp="false" diagonalDown="false">
      <left/>
      <right/>
      <top style="thick">
        <color rgb="FF3C3C3C"/>
      </top>
      <bottom style="medium">
        <color rgb="FF3C3C3C"/>
      </bottom>
      <diagonal/>
    </border>
    <border diagonalUp="false" diagonalDown="false">
      <left style="medium">
        <color rgb="FF3C3C3C"/>
      </left>
      <right style="medium">
        <color rgb="FF3C3C3C"/>
      </right>
      <top style="thick">
        <color rgb="FF3C3C3C"/>
      </top>
      <bottom style="medium">
        <color rgb="FF3C3C3C"/>
      </bottom>
      <diagonal/>
    </border>
    <border diagonalUp="false" diagonalDown="false">
      <left style="medium">
        <color rgb="FF3C3C3C"/>
      </left>
      <right/>
      <top style="medium">
        <color rgb="FF3C3C3C"/>
      </top>
      <bottom style="medium">
        <color rgb="FF3C3C3C"/>
      </bottom>
      <diagonal/>
    </border>
    <border diagonalUp="false" diagonalDown="false">
      <left/>
      <right/>
      <top style="medium">
        <color rgb="FF3C3C3C"/>
      </top>
      <bottom style="medium">
        <color rgb="FF3C3C3C"/>
      </bottom>
      <diagonal/>
    </border>
    <border diagonalUp="false" diagonalDown="false">
      <left/>
      <right style="medium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 style="thin">
        <color rgb="FF3C3C3C"/>
      </left>
      <right style="medium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/>
      <right style="medium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/>
      <diagonal/>
    </border>
    <border diagonalUp="false" diagonalDown="false">
      <left/>
      <right style="medium">
        <color rgb="FF3C3C3C"/>
      </right>
      <top/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/>
      <right style="medium">
        <color rgb="FF3C3C3C"/>
      </right>
      <top/>
      <bottom/>
      <diagonal/>
    </border>
    <border diagonalUp="false" diagonalDown="false">
      <left style="medium">
        <color rgb="FF3C3C3C"/>
      </left>
      <right/>
      <top style="thin">
        <color rgb="FF3C3C3C"/>
      </top>
      <bottom style="medium">
        <color rgb="FF3C3C3C"/>
      </bottom>
      <diagonal/>
    </border>
    <border diagonalUp="false" diagonalDown="false">
      <left/>
      <right/>
      <top style="thin">
        <color rgb="FF3C3C3C"/>
      </top>
      <bottom style="medium">
        <color rgb="FF3C3C3C"/>
      </bottom>
      <diagonal/>
    </border>
    <border diagonalUp="false" diagonalDown="false">
      <left style="medium">
        <color rgb="FF3C3C3C"/>
      </left>
      <right style="medium">
        <color rgb="FF3C3C3C"/>
      </right>
      <top style="thin">
        <color rgb="FF3C3C3C"/>
      </top>
      <bottom style="medium">
        <color rgb="FF3C3C3C"/>
      </bottom>
      <diagonal/>
    </border>
    <border diagonalUp="false" diagonalDown="false">
      <left style="medium">
        <color rgb="FF3C3C3C"/>
      </left>
      <right style="medium">
        <color rgb="FF3C3C3C"/>
      </right>
      <top/>
      <bottom style="thin">
        <color rgb="FF3C3C3C"/>
      </bottom>
      <diagonal/>
    </border>
    <border diagonalUp="false" diagonalDown="false">
      <left style="medium">
        <color rgb="FF3C3C3C"/>
      </left>
      <right/>
      <top/>
      <bottom style="thin">
        <color rgb="FF3C3C3C"/>
      </bottom>
      <diagonal/>
    </border>
    <border diagonalUp="false" diagonalDown="false">
      <left style="medium">
        <color rgb="FF3C3C3C"/>
      </left>
      <right/>
      <top style="medium">
        <color rgb="FF3C3C3C"/>
      </top>
      <bottom style="thick">
        <color rgb="FF3C3C3C"/>
      </bottom>
      <diagonal/>
    </border>
    <border diagonalUp="false" diagonalDown="false">
      <left/>
      <right/>
      <top style="medium">
        <color rgb="FF3C3C3C"/>
      </top>
      <bottom style="thick">
        <color rgb="FF3C3C3C"/>
      </bottom>
      <diagonal/>
    </border>
    <border diagonalUp="false" diagonalDown="false">
      <left style="medium">
        <color rgb="FF3C3C3C"/>
      </left>
      <right style="medium">
        <color rgb="FF3C3C3C"/>
      </right>
      <top style="medium">
        <color rgb="FF3C3C3C"/>
      </top>
      <bottom style="thick">
        <color rgb="FF3C3C3C"/>
      </bottom>
      <diagonal/>
    </border>
    <border diagonalUp="false" diagonalDown="false">
      <left style="medium">
        <color rgb="FF3C3C3C"/>
      </left>
      <right/>
      <top/>
      <bottom style="medium">
        <color rgb="FF3C3C3C"/>
      </bottom>
      <diagonal/>
    </border>
    <border diagonalUp="false" diagonalDown="false">
      <left/>
      <right/>
      <top/>
      <bottom style="medium">
        <color rgb="FF3C3C3C"/>
      </bottom>
      <diagonal/>
    </border>
    <border diagonalUp="false" diagonalDown="false">
      <left/>
      <right style="medium">
        <color rgb="FF3C3C3C"/>
      </right>
      <top style="medium">
        <color rgb="FF3C3C3C"/>
      </top>
      <bottom/>
      <diagonal/>
    </border>
    <border diagonalUp="false" diagonalDown="false">
      <left style="medium">
        <color rgb="FF3C3C3C"/>
      </left>
      <right style="medium">
        <color rgb="FF3C3C3C"/>
      </right>
      <top/>
      <bottom/>
      <diagonal/>
    </border>
    <border diagonalUp="false" diagonalDown="false">
      <left/>
      <right style="medium">
        <color rgb="FF3C3C3C"/>
      </right>
      <top style="thin">
        <color rgb="FF3C3C3C"/>
      </top>
      <bottom/>
      <diagonal/>
    </border>
    <border diagonalUp="false" diagonalDown="false">
      <left/>
      <right style="medium">
        <color rgb="FF3C3C3C"/>
      </right>
      <top/>
      <bottom style="medium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medium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 style="medium">
        <color rgb="FF3C3C3C"/>
      </top>
      <bottom style="thin">
        <color rgb="FF3C3C3C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64" fontId="5" fillId="0" borderId="0" xfId="2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65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3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2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6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2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5" fillId="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7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2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2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2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8" fillId="7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8" borderId="1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21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22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3" fillId="10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23" fillId="11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22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3" fillId="9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26" fillId="5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2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2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29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64" fontId="29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6" fontId="29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22" fillId="0" borderId="2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2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7" fillId="0" borderId="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27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4" fillId="8" borderId="2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7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1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7" fillId="0" borderId="1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8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27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4" fillId="8" borderId="2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7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2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7" fillId="0" borderId="2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8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27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4" fillId="8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7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2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7" fillId="0" borderId="2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8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27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4" fillId="8" borderId="2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7" fillId="12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7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3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7" fillId="0" borderId="3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8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27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4" fillId="8" borderId="3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7" fillId="13" borderId="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8" fillId="13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7" fillId="0" borderId="1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9" fontId="27" fillId="0" borderId="2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27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3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7" fillId="0" borderId="3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8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7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2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34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27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4" fillId="8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7" fillId="13" borderId="35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21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32" fillId="2" borderId="3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1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5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2" borderId="2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5" borderId="2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2" borderId="3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33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15" fillId="1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4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11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26" fillId="5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5" borderId="4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11" borderId="3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11" borderId="4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5" borderId="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11" borderId="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11" borderId="1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26" fillId="11" borderId="3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5" borderId="3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11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11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5" borderId="4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2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11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11" borderId="4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26" fillId="5" borderId="1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11" borderId="4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5" borderId="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11" borderId="3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11" borderId="1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11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6" fillId="9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9" borderId="4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11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11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6" fillId="5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5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5" borderId="1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2" borderId="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14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0" fillId="14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27" fillId="17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9" fontId="21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1" fillId="8" borderId="2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7" fillId="17" borderId="4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4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7" fillId="0" borderId="4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45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9" fontId="21" fillId="0" borderId="4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1" fillId="8" borderId="4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1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16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9" fontId="21" fillId="0" borderId="4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1" fillId="8" borderId="4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37" fillId="0" borderId="4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7" fillId="18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27" fillId="17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9" fontId="21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1" fillId="8" borderId="2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7" fillId="18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18" borderId="4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7" fillId="17" borderId="3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34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9" fontId="21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1" fillId="8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7" fillId="18" borderId="3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37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7" fillId="18" borderId="4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5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7" fillId="0" borderId="5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50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9" fontId="21" fillId="0" borderId="5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1" fillId="8" borderId="5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7" fillId="0" borderId="5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5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7" fillId="0" borderId="5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53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9" fontId="21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1" fillId="8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7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8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0" xfId="21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0" xfId="21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" fillId="19" borderId="19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2" fillId="19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19" borderId="5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19" borderId="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2" fillId="13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2" fillId="13" borderId="0" xfId="21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28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13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7" fillId="2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43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21" borderId="5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22" fillId="9" borderId="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19" borderId="54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19" borderId="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13" borderId="2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13" borderId="1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20" borderId="1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5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21" borderId="0" xfId="21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22" fillId="13" borderId="2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13" borderId="56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0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2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5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19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2" fillId="19" borderId="2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2" fillId="19" borderId="5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19" borderId="2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19" borderId="5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19" borderId="2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2" fillId="19" borderId="3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19" borderId="2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19" borderId="3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2" fillId="19" borderId="2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19" borderId="3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19" borderId="2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19" borderId="3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2" fillId="19" borderId="19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19" borderId="19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19" borderId="2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19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2" fillId="19" borderId="5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19" borderId="5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19" borderId="59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22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27" fillId="0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2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3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3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5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1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4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3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3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4" borderId="4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0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0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6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6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6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6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6" borderId="6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7" borderId="6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7" borderId="6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8" borderId="6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7" fillId="26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7" fillId="29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7" fillId="28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6" borderId="6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0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6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6" borderId="6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27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6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9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1" fillId="3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2" fillId="3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2" fillId="3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_BuiltIn_Texte explicatif" xfId="21"/>
  </cellStyles>
  <dxfs count="7">
    <dxf>
      <font>
        <color rgb="FF333333"/>
        <sz val="11"/>
      </font>
      <fill>
        <patternFill>
          <bgColor rgb="FFFFC000"/>
        </patternFill>
      </fill>
    </dxf>
    <dxf>
      <font>
        <b val="1"/>
        <color rgb="FFFF3300"/>
        <sz val="11"/>
      </font>
    </dxf>
    <dxf>
      <font>
        <color rgb="FF333333"/>
        <sz val="11"/>
      </font>
      <fill>
        <patternFill>
          <bgColor rgb="FFFFC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FF"/>
        <sz val="11"/>
      </font>
      <fill>
        <patternFill>
          <bgColor rgb="FFFFFF99"/>
        </patternFill>
      </fill>
    </dxf>
    <dxf>
      <font>
        <color rgb="FF808080"/>
        <sz val="11"/>
      </font>
      <fill>
        <patternFill>
          <bgColor rgb="FFC0C0C0"/>
        </patternFill>
      </fill>
    </dxf>
    <dxf>
      <font>
        <b val="1"/>
        <color rgb="FF800080"/>
        <sz val="11"/>
      </font>
    </dxf>
    <dxf>
      <font>
        <color rgb="FFD9D9D9"/>
        <sz val="11"/>
      </font>
      <fill>
        <patternFill>
          <bgColor rgb="FFCC3300"/>
        </patternFill>
      </fill>
    </dxf>
  </dxfs>
  <colors>
    <indexedColors>
      <rgbColor rgb="FF000000"/>
      <rgbColor rgb="FFFFFFFF"/>
      <rgbColor rgb="FFFF3300"/>
      <rgbColor rgb="FF00CC00"/>
      <rgbColor rgb="FF0000FF"/>
      <rgbColor rgb="FFFFFF00"/>
      <rgbColor rgb="FFFF00FF"/>
      <rgbColor rgb="FFD9D9D9"/>
      <rgbColor rgb="FF800000"/>
      <rgbColor rgb="FF008000"/>
      <rgbColor rgb="FF000080"/>
      <rgbColor rgb="FF70AD47"/>
      <rgbColor rgb="FF800080"/>
      <rgbColor rgb="FF0070C0"/>
      <rgbColor rgb="FFC0C0C0"/>
      <rgbColor rgb="FF808080"/>
      <rgbColor rgb="FF8FBFF0"/>
      <rgbColor rgb="FF993366"/>
      <rgbColor rgb="FFE2F0D9"/>
      <rgbColor rgb="FFCCFFFF"/>
      <rgbColor rgb="FF660066"/>
      <rgbColor rgb="FFEF8F30"/>
      <rgbColor rgb="FF0563C1"/>
      <rgbColor rgb="FFB4C7E7"/>
      <rgbColor rgb="FF000080"/>
      <rgbColor rgb="FFFF00FF"/>
      <rgbColor rgb="FFFFCC66"/>
      <rgbColor rgb="FFF8CBAD"/>
      <rgbColor rgb="FF800080"/>
      <rgbColor rgb="FF800000"/>
      <rgbColor rgb="FF2E75B6"/>
      <rgbColor rgb="FF0000FF"/>
      <rgbColor rgb="FF00CCFF"/>
      <rgbColor rgb="FFDAE3F3"/>
      <rgbColor rgb="FFCCFFCC"/>
      <rgbColor rgb="FFFFFF99"/>
      <rgbColor rgb="FF99CCFF"/>
      <rgbColor rgb="FFFF99CC"/>
      <rgbColor rgb="FFBFBFBF"/>
      <rgbColor rgb="FFFFCC99"/>
      <rgbColor rgb="FF4472C4"/>
      <rgbColor rgb="FFA9D18E"/>
      <rgbColor rgb="FF92D050"/>
      <rgbColor rgb="FFFFC000"/>
      <rgbColor rgb="FFFF9900"/>
      <rgbColor rgb="FFFF6600"/>
      <rgbColor rgb="FF66CC00"/>
      <rgbColor rgb="FF7F7F7F"/>
      <rgbColor rgb="FF003366"/>
      <rgbColor rgb="FF00B050"/>
      <rgbColor rgb="FF003300"/>
      <rgbColor rgb="FF3C3C3C"/>
      <rgbColor rgb="FFCC3300"/>
      <rgbColor rgb="FFFF9933"/>
      <rgbColor rgb="FFFFE6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3</xdr:col>
      <xdr:colOff>8280</xdr:colOff>
      <xdr:row>2</xdr:row>
      <xdr:rowOff>65520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0"/>
          <a:ext cx="1109520" cy="427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0</xdr:col>
      <xdr:colOff>9360</xdr:colOff>
      <xdr:row>26</xdr:row>
      <xdr:rowOff>162000</xdr:rowOff>
    </xdr:from>
    <xdr:to>
      <xdr:col>3</xdr:col>
      <xdr:colOff>1440</xdr:colOff>
      <xdr:row>29</xdr:row>
      <xdr:rowOff>37080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9360" y="5077080"/>
          <a:ext cx="1093320" cy="427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18</xdr:col>
      <xdr:colOff>38160</xdr:colOff>
      <xdr:row>55</xdr:row>
      <xdr:rowOff>133200</xdr:rowOff>
    </xdr:from>
    <xdr:to>
      <xdr:col>21</xdr:col>
      <xdr:colOff>227520</xdr:colOff>
      <xdr:row>57</xdr:row>
      <xdr:rowOff>84600</xdr:rowOff>
    </xdr:to>
    <xdr:pic>
      <xdr:nvPicPr>
        <xdr:cNvPr id="2" name="Image 2" descr=""/>
        <xdr:cNvPicPr/>
      </xdr:nvPicPr>
      <xdr:blipFill>
        <a:blip r:embed="rId3"/>
        <a:stretch/>
      </xdr:blipFill>
      <xdr:spPr>
        <a:xfrm>
          <a:off x="4977720" y="10448640"/>
          <a:ext cx="919080" cy="3610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edt.inp-toulouse.fr/direct/myplanning.jsp" TargetMode="Externa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edt.inp-toulouse.fr/direct/myplanning.jsp" TargetMode="External"/><Relationship Id="rId3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6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G10" activeCellId="0" sqref="G10:H10"/>
    </sheetView>
  </sheetViews>
  <sheetFormatPr defaultColWidth="9.18359375" defaultRowHeight="14.25" customHeight="true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7"/>
    <col collapsed="false" customWidth="true" hidden="false" outlineLevel="0" max="3" min="3" style="1" width="5.18"/>
    <col collapsed="false" customWidth="true" hidden="false" outlineLevel="0" max="4" min="4" style="1" width="11.36"/>
    <col collapsed="false" customWidth="true" hidden="false" outlineLevel="0" max="5" min="5" style="1" width="13.18"/>
    <col collapsed="false" customWidth="true" hidden="false" outlineLevel="0" max="6" min="6" style="1" width="12.18"/>
    <col collapsed="false" customWidth="true" hidden="false" outlineLevel="0" max="7" min="7" style="1" width="10.82"/>
    <col collapsed="false" customWidth="true" hidden="false" outlineLevel="0" max="8" min="8" style="1" width="12.36"/>
    <col collapsed="false" customWidth="true" hidden="false" outlineLevel="0" max="9" min="9" style="1" width="10.82"/>
    <col collapsed="false" customWidth="true" hidden="false" outlineLevel="0" max="10" min="10" style="1" width="12.45"/>
    <col collapsed="false" customWidth="true" hidden="false" outlineLevel="0" max="11" min="11" style="1" width="13.18"/>
    <col collapsed="false" customWidth="true" hidden="false" outlineLevel="0" max="12" min="12" style="1" width="12.63"/>
    <col collapsed="false" customWidth="true" hidden="false" outlineLevel="0" max="13" min="13" style="1" width="15.63"/>
    <col collapsed="false" customWidth="true" hidden="false" outlineLevel="0" max="14" min="14" style="1" width="12.63"/>
    <col collapsed="false" customWidth="true" hidden="false" outlineLevel="0" max="15" min="15" style="1" width="13.18"/>
    <col collapsed="false" customWidth="true" hidden="false" outlineLevel="0" max="16" min="16" style="1" width="10.82"/>
  </cols>
  <sheetData>
    <row r="1" customFormat="false" ht="14.25" hidden="false" customHeight="true" outlineLevel="0" collapsed="false">
      <c r="A1" s="1" t="n">
        <v>3</v>
      </c>
    </row>
    <row r="2" customFormat="false" ht="14.25" hidden="false" customHeight="false" outlineLevel="0" collapsed="false">
      <c r="E2" s="2" t="s">
        <v>0</v>
      </c>
      <c r="F2" s="3" t="s">
        <v>1</v>
      </c>
    </row>
    <row r="3" customFormat="false" ht="18" hidden="false" customHeight="true" outlineLevel="0" collapsed="false">
      <c r="E3" s="4" t="s">
        <v>2</v>
      </c>
      <c r="F3" s="5" t="e">
        <f aca="false">NA()</f>
        <v>#N/A</v>
      </c>
      <c r="G3" s="5"/>
      <c r="H3" s="5"/>
      <c r="I3" s="5"/>
      <c r="J3" s="5"/>
      <c r="K3" s="5"/>
      <c r="L3" s="5"/>
      <c r="M3" s="5"/>
      <c r="N3" s="6" t="s">
        <v>3</v>
      </c>
      <c r="O3" s="7" t="n">
        <f aca="true">TODAY()</f>
        <v>45741</v>
      </c>
    </row>
    <row r="4" customFormat="false" ht="14.25" hidden="false" customHeight="false" outlineLevel="0" collapsed="false">
      <c r="E4" s="8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5</v>
      </c>
      <c r="K4" s="9" t="s">
        <v>6</v>
      </c>
      <c r="L4" s="9" t="s">
        <v>5</v>
      </c>
      <c r="M4" s="9" t="s">
        <v>6</v>
      </c>
      <c r="N4" s="9" t="s">
        <v>5</v>
      </c>
      <c r="O4" s="9" t="s">
        <v>6</v>
      </c>
    </row>
    <row r="5" customFormat="false" ht="14.25" hidden="false" customHeight="false" outlineLevel="0" collapsed="false">
      <c r="C5" s="10"/>
      <c r="D5" s="11"/>
      <c r="E5" s="12" t="s">
        <v>9</v>
      </c>
      <c r="F5" s="13" t="s">
        <v>10</v>
      </c>
      <c r="G5" s="14" t="s">
        <v>11</v>
      </c>
      <c r="H5" s="14" t="s">
        <v>12</v>
      </c>
      <c r="I5" s="14" t="s">
        <v>13</v>
      </c>
      <c r="J5" s="14" t="s">
        <v>14</v>
      </c>
      <c r="K5" s="14" t="s">
        <v>15</v>
      </c>
      <c r="L5" s="14" t="s">
        <v>16</v>
      </c>
      <c r="M5" s="14" t="s">
        <v>17</v>
      </c>
      <c r="N5" s="14" t="s">
        <v>18</v>
      </c>
      <c r="O5" s="15" t="s">
        <v>19</v>
      </c>
    </row>
    <row r="6" customFormat="false" ht="14.25" hidden="false" customHeight="false" outlineLevel="0" collapsed="false">
      <c r="C6" s="16" t="n">
        <v>45173</v>
      </c>
      <c r="D6" s="17" t="n">
        <v>36</v>
      </c>
      <c r="E6" s="18" t="str">
        <f aca="false">TEXT(C6,"jj")&amp;"-"&amp;TEXT(C6+4,"jj mmm aa")</f>
        <v>04-08 sept. 23</v>
      </c>
      <c r="F6" s="19"/>
      <c r="G6" s="19"/>
      <c r="H6" s="19"/>
      <c r="I6" s="19"/>
      <c r="J6" s="19"/>
      <c r="K6" s="19"/>
      <c r="L6" s="19"/>
      <c r="M6" s="19"/>
      <c r="N6" s="19"/>
      <c r="O6" s="19"/>
      <c r="R6" s="20"/>
    </row>
    <row r="7" customFormat="false" ht="14.25" hidden="false" customHeight="false" outlineLevel="0" collapsed="false">
      <c r="C7" s="16" t="n">
        <f aca="false">C6+7</f>
        <v>45180</v>
      </c>
      <c r="D7" s="17" t="n">
        <f aca="false">D6+1</f>
        <v>37</v>
      </c>
      <c r="E7" s="18" t="str">
        <f aca="false">TEXT(C7,"jj")&amp;"-"&amp;TEXT(C7+4,"jj mmm aa")</f>
        <v>11-15 sept. 23</v>
      </c>
      <c r="F7" s="19"/>
      <c r="G7" s="21"/>
      <c r="H7" s="21" t="n">
        <v>704</v>
      </c>
      <c r="I7" s="22" t="s">
        <v>20</v>
      </c>
      <c r="J7" s="19"/>
      <c r="K7" s="19"/>
      <c r="L7" s="19"/>
      <c r="M7" s="19"/>
      <c r="N7" s="19"/>
      <c r="O7" s="19"/>
      <c r="R7" s="23"/>
      <c r="S7" s="24"/>
    </row>
    <row r="8" customFormat="false" ht="14.25" hidden="false" customHeight="false" outlineLevel="0" collapsed="false">
      <c r="C8" s="16" t="n">
        <f aca="false">C7+7</f>
        <v>45187</v>
      </c>
      <c r="D8" s="17" t="n">
        <f aca="false">D7+1</f>
        <v>38</v>
      </c>
      <c r="E8" s="25" t="str">
        <f aca="false">TEXT(C8,"jj")&amp;"-"&amp;TEXT(C8+4,"jj mmm aa")</f>
        <v>18-22 sept. 23</v>
      </c>
      <c r="F8" s="26" t="s">
        <v>21</v>
      </c>
      <c r="G8" s="19"/>
      <c r="H8" s="21" t="n">
        <v>705</v>
      </c>
      <c r="I8" s="22" t="s">
        <v>22</v>
      </c>
      <c r="J8" s="21" t="s">
        <v>22</v>
      </c>
      <c r="K8" s="21" t="s">
        <v>22</v>
      </c>
      <c r="L8" s="27" t="s">
        <v>23</v>
      </c>
      <c r="M8" s="27" t="s">
        <v>24</v>
      </c>
      <c r="N8" s="28" t="s">
        <v>25</v>
      </c>
      <c r="O8" s="28"/>
      <c r="R8" s="23"/>
      <c r="S8" s="24"/>
    </row>
    <row r="9" customFormat="false" ht="14.25" hidden="false" customHeight="false" outlineLevel="0" collapsed="false">
      <c r="C9" s="16" t="n">
        <f aca="false">C8+7</f>
        <v>45194</v>
      </c>
      <c r="D9" s="17" t="n">
        <f aca="false">D8+1</f>
        <v>39</v>
      </c>
      <c r="E9" s="25" t="str">
        <f aca="false">TEXT(C9,"jj")&amp;"-"&amp;TEXT(C9+4,"jj mmm aa")</f>
        <v>25-29 sept. 23</v>
      </c>
      <c r="F9" s="29" t="s">
        <v>26</v>
      </c>
      <c r="G9" s="27" t="s">
        <v>27</v>
      </c>
      <c r="H9" s="21" t="n">
        <v>706</v>
      </c>
      <c r="I9" s="22" t="s">
        <v>28</v>
      </c>
      <c r="J9" s="21" t="s">
        <v>29</v>
      </c>
      <c r="K9" s="21" t="n">
        <v>803</v>
      </c>
      <c r="L9" s="27"/>
      <c r="M9" s="27" t="s">
        <v>24</v>
      </c>
      <c r="N9" s="27" t="s">
        <v>30</v>
      </c>
      <c r="O9" s="27" t="s">
        <v>30</v>
      </c>
      <c r="R9" s="23"/>
      <c r="S9" s="24"/>
    </row>
    <row r="10" customFormat="false" ht="14.25" hidden="false" customHeight="false" outlineLevel="0" collapsed="false">
      <c r="C10" s="16" t="n">
        <f aca="false">C9+7</f>
        <v>45201</v>
      </c>
      <c r="D10" s="17" t="n">
        <f aca="false">D9+1</f>
        <v>40</v>
      </c>
      <c r="E10" s="25" t="str">
        <f aca="false">TEXT(C10,"jj")&amp;"-"&amp;TEXT(C10+4,"jj mmm aa")</f>
        <v>02-06 oct. 23</v>
      </c>
      <c r="F10" s="29" t="s">
        <v>31</v>
      </c>
      <c r="G10" s="27" t="s">
        <v>32</v>
      </c>
      <c r="H10" s="27" t="s">
        <v>33</v>
      </c>
      <c r="I10" s="22" t="s">
        <v>28</v>
      </c>
      <c r="J10" s="21" t="s">
        <v>29</v>
      </c>
      <c r="K10" s="21" t="n">
        <v>705</v>
      </c>
      <c r="L10" s="27"/>
      <c r="M10" s="27" t="s">
        <v>24</v>
      </c>
      <c r="N10" s="27" t="s">
        <v>30</v>
      </c>
      <c r="O10" s="27" t="s">
        <v>34</v>
      </c>
      <c r="R10" s="23"/>
      <c r="S10" s="24"/>
    </row>
    <row r="11" customFormat="false" ht="14.25" hidden="false" customHeight="false" outlineLevel="0" collapsed="false">
      <c r="C11" s="16" t="n">
        <f aca="false">C10+7</f>
        <v>45208</v>
      </c>
      <c r="D11" s="17" t="n">
        <f aca="false">D10+1</f>
        <v>41</v>
      </c>
      <c r="E11" s="25" t="str">
        <f aca="false">TEXT(C11,"jj")&amp;"-"&amp;TEXT(C11+4,"jj mmm aa")</f>
        <v>09-13 oct. 23</v>
      </c>
      <c r="F11" s="29" t="s">
        <v>31</v>
      </c>
      <c r="G11" s="27" t="s">
        <v>33</v>
      </c>
      <c r="H11" s="19"/>
      <c r="I11" s="22" t="s">
        <v>28</v>
      </c>
      <c r="J11" s="21" t="s">
        <v>29</v>
      </c>
      <c r="K11" s="21" t="n">
        <v>803</v>
      </c>
      <c r="L11" s="27"/>
      <c r="M11" s="27" t="s">
        <v>24</v>
      </c>
      <c r="N11" s="27" t="s">
        <v>35</v>
      </c>
      <c r="O11" s="27" t="s">
        <v>34</v>
      </c>
      <c r="R11" s="23"/>
      <c r="S11" s="24"/>
    </row>
    <row r="12" customFormat="false" ht="14.25" hidden="false" customHeight="false" outlineLevel="0" collapsed="false">
      <c r="C12" s="16" t="n">
        <f aca="false">C11+7</f>
        <v>45215</v>
      </c>
      <c r="D12" s="17" t="n">
        <f aca="false">D11+1</f>
        <v>42</v>
      </c>
      <c r="E12" s="25" t="str">
        <f aca="false">TEXT(C12,"jj")&amp;"-"&amp;TEXT(C12+4,"jj mmm aa")</f>
        <v>16-20 oct. 23</v>
      </c>
      <c r="F12" s="29" t="s">
        <v>31</v>
      </c>
      <c r="G12" s="27" t="s">
        <v>36</v>
      </c>
      <c r="H12" s="21" t="s">
        <v>28</v>
      </c>
      <c r="I12" s="22" t="s">
        <v>28</v>
      </c>
      <c r="J12" s="21" t="s">
        <v>29</v>
      </c>
      <c r="K12" s="21" t="s">
        <v>37</v>
      </c>
      <c r="L12" s="27" t="s">
        <v>38</v>
      </c>
      <c r="M12" s="27" t="s">
        <v>24</v>
      </c>
      <c r="N12" s="27" t="s">
        <v>39</v>
      </c>
      <c r="O12" s="27" t="s">
        <v>34</v>
      </c>
      <c r="R12" s="30"/>
      <c r="S12" s="24"/>
    </row>
    <row r="13" customFormat="false" ht="14.25" hidden="false" customHeight="false" outlineLevel="0" collapsed="false">
      <c r="C13" s="16" t="n">
        <f aca="false">C12+7</f>
        <v>45222</v>
      </c>
      <c r="D13" s="31" t="n">
        <f aca="false">D12+1</f>
        <v>43</v>
      </c>
      <c r="E13" s="32" t="str">
        <f aca="false">TEXT(C13,"jj")&amp;"-"&amp;TEXT(C13+4,"jj mmm aa")</f>
        <v>23-27 oct. 23</v>
      </c>
      <c r="F13" s="33"/>
      <c r="G13" s="34"/>
      <c r="H13" s="35"/>
      <c r="I13" s="35"/>
      <c r="J13" s="35"/>
      <c r="K13" s="35"/>
      <c r="L13" s="35"/>
      <c r="M13" s="35"/>
      <c r="N13" s="35"/>
      <c r="O13" s="36"/>
      <c r="R13" s="23"/>
      <c r="S13" s="24"/>
    </row>
    <row r="14" customFormat="false" ht="14.25" hidden="false" customHeight="false" outlineLevel="0" collapsed="false">
      <c r="C14" s="16" t="n">
        <f aca="false">C13+7</f>
        <v>45229</v>
      </c>
      <c r="D14" s="17" t="n">
        <f aca="false">D13+1</f>
        <v>44</v>
      </c>
      <c r="E14" s="18" t="str">
        <f aca="false">TEXT(C14,"jj")&amp;"-"&amp;TEXT(C14+4,"jj mmm aa")</f>
        <v>30-03 nov. 23</v>
      </c>
      <c r="F14" s="37"/>
      <c r="G14" s="38" t="s">
        <v>40</v>
      </c>
      <c r="H14" s="39"/>
      <c r="I14" s="39"/>
      <c r="J14" s="40" t="s">
        <v>41</v>
      </c>
      <c r="K14" s="40" t="s">
        <v>42</v>
      </c>
      <c r="L14" s="39" t="s">
        <v>43</v>
      </c>
      <c r="M14" s="39" t="s">
        <v>43</v>
      </c>
      <c r="N14" s="39" t="s">
        <v>43</v>
      </c>
      <c r="O14" s="41" t="s">
        <v>43</v>
      </c>
      <c r="R14" s="23"/>
      <c r="S14" s="24"/>
    </row>
    <row r="15" customFormat="false" ht="14.25" hidden="false" customHeight="false" outlineLevel="0" collapsed="false">
      <c r="C15" s="16" t="n">
        <f aca="false">C14+7</f>
        <v>45236</v>
      </c>
      <c r="D15" s="17" t="n">
        <f aca="false">D14+1</f>
        <v>45</v>
      </c>
      <c r="E15" s="25" t="str">
        <f aca="false">TEXT(C15,"jj")&amp;"-"&amp;TEXT(C15+4,"jj mmm aa")</f>
        <v>06-10 nov. 23</v>
      </c>
      <c r="F15" s="42"/>
      <c r="G15" s="43"/>
      <c r="H15" s="43"/>
      <c r="I15" s="43"/>
      <c r="J15" s="43"/>
      <c r="K15" s="43"/>
      <c r="L15" s="43"/>
      <c r="M15" s="43"/>
      <c r="N15" s="43"/>
      <c r="O15" s="44"/>
      <c r="R15" s="23"/>
      <c r="S15" s="24"/>
    </row>
    <row r="16" customFormat="false" ht="14.25" hidden="false" customHeight="false" outlineLevel="0" collapsed="false">
      <c r="C16" s="16" t="n">
        <f aca="false">C15+7</f>
        <v>45243</v>
      </c>
      <c r="D16" s="17" t="n">
        <f aca="false">D15+1</f>
        <v>46</v>
      </c>
      <c r="E16" s="25" t="str">
        <f aca="false">TEXT(C16,"jj")&amp;"-"&amp;TEXT(C16+4,"jj mmm aa")</f>
        <v>13-17 nov. 23</v>
      </c>
      <c r="F16" s="29" t="s">
        <v>26</v>
      </c>
      <c r="G16" s="27" t="s">
        <v>27</v>
      </c>
      <c r="H16" s="21" t="s">
        <v>28</v>
      </c>
      <c r="I16" s="22"/>
      <c r="J16" s="21" t="s">
        <v>44</v>
      </c>
      <c r="K16" s="21" t="n">
        <v>705</v>
      </c>
      <c r="L16" s="27" t="s">
        <v>45</v>
      </c>
      <c r="M16" s="27" t="s">
        <v>24</v>
      </c>
      <c r="N16" s="27" t="s">
        <v>46</v>
      </c>
      <c r="O16" s="27" t="s">
        <v>34</v>
      </c>
      <c r="R16" s="23"/>
      <c r="S16" s="24"/>
    </row>
    <row r="17" customFormat="false" ht="14.25" hidden="false" customHeight="false" outlineLevel="0" collapsed="false">
      <c r="C17" s="16" t="n">
        <f aca="false">C16+7</f>
        <v>45250</v>
      </c>
      <c r="D17" s="17" t="n">
        <f aca="false">D16+1</f>
        <v>47</v>
      </c>
      <c r="E17" s="18" t="str">
        <f aca="false">TEXT(C17,"jj")&amp;"-"&amp;TEXT(C17+4,"jj mmm aa")</f>
        <v>20-24 nov. 23</v>
      </c>
      <c r="F17" s="29" t="s">
        <v>26</v>
      </c>
      <c r="G17" s="27" t="s">
        <v>32</v>
      </c>
      <c r="H17" s="21" t="s">
        <v>47</v>
      </c>
      <c r="I17" s="22" t="s">
        <v>44</v>
      </c>
      <c r="J17" s="21" t="s">
        <v>44</v>
      </c>
      <c r="K17" s="21" t="s">
        <v>48</v>
      </c>
      <c r="L17" s="27" t="s">
        <v>38</v>
      </c>
      <c r="M17" s="45" t="s">
        <v>49</v>
      </c>
      <c r="N17" s="27" t="s">
        <v>46</v>
      </c>
      <c r="O17" s="45" t="s">
        <v>24</v>
      </c>
      <c r="P17" s="1" t="s">
        <v>50</v>
      </c>
      <c r="R17" s="23"/>
      <c r="S17" s="24"/>
    </row>
    <row r="18" customFormat="false" ht="14.25" hidden="false" customHeight="false" outlineLevel="0" collapsed="false">
      <c r="C18" s="16" t="n">
        <f aca="false">C17+7</f>
        <v>45257</v>
      </c>
      <c r="D18" s="17" t="n">
        <f aca="false">D17+1</f>
        <v>48</v>
      </c>
      <c r="E18" s="18" t="str">
        <f aca="false">TEXT(C18,"jj")&amp;"-"&amp;TEXT(C18+4,"jj mmm aa")</f>
        <v>27-01 déc. 23</v>
      </c>
      <c r="F18" s="29" t="s">
        <v>26</v>
      </c>
      <c r="G18" s="19"/>
      <c r="H18" s="21" t="s">
        <v>51</v>
      </c>
      <c r="I18" s="22" t="s">
        <v>51</v>
      </c>
      <c r="J18" s="21" t="s">
        <v>51</v>
      </c>
      <c r="K18" s="21" t="s">
        <v>51</v>
      </c>
      <c r="L18" s="27" t="s">
        <v>38</v>
      </c>
      <c r="M18" s="27" t="s">
        <v>24</v>
      </c>
      <c r="N18" s="27" t="s">
        <v>46</v>
      </c>
      <c r="O18" s="27" t="s">
        <v>52</v>
      </c>
      <c r="R18" s="23"/>
      <c r="S18" s="24"/>
    </row>
    <row r="19" customFormat="false" ht="14.25" hidden="false" customHeight="false" outlineLevel="0" collapsed="false">
      <c r="C19" s="16" t="n">
        <f aca="false">C18+7</f>
        <v>45264</v>
      </c>
      <c r="D19" s="17" t="n">
        <f aca="false">D18+1</f>
        <v>49</v>
      </c>
      <c r="E19" s="18" t="str">
        <f aca="false">TEXT(C19,"jj")&amp;"-"&amp;TEXT(C19+4,"jj mmm aa")</f>
        <v>04-08 déc. 23</v>
      </c>
      <c r="F19" s="29" t="s">
        <v>26</v>
      </c>
      <c r="G19" s="19"/>
      <c r="H19" s="21" t="n">
        <v>705</v>
      </c>
      <c r="I19" s="21" t="n">
        <v>802</v>
      </c>
      <c r="J19" s="21" t="n">
        <v>803</v>
      </c>
      <c r="K19" s="21" t="n">
        <v>803</v>
      </c>
      <c r="L19" s="27" t="s">
        <v>38</v>
      </c>
      <c r="M19" s="27" t="s">
        <v>24</v>
      </c>
      <c r="N19" s="27"/>
      <c r="O19" s="27" t="s">
        <v>52</v>
      </c>
      <c r="R19" s="23"/>
      <c r="S19" s="24"/>
    </row>
    <row r="20" customFormat="false" ht="14.25" hidden="false" customHeight="false" outlineLevel="0" collapsed="false">
      <c r="C20" s="16" t="n">
        <f aca="false">C19+7</f>
        <v>45271</v>
      </c>
      <c r="D20" s="17" t="n">
        <f aca="false">D19+1</f>
        <v>50</v>
      </c>
      <c r="E20" s="32" t="str">
        <f aca="false">TEXT(C20,"jj")&amp;"-"&amp;TEXT(C20+4,"jj mmm aa")</f>
        <v>11-15 déc. 23</v>
      </c>
      <c r="F20" s="46"/>
      <c r="G20" s="35"/>
      <c r="H20" s="35"/>
      <c r="I20" s="35"/>
      <c r="J20" s="35"/>
      <c r="K20" s="35"/>
      <c r="L20" s="35"/>
      <c r="M20" s="35"/>
      <c r="N20" s="35"/>
      <c r="O20" s="36"/>
      <c r="R20" s="23"/>
      <c r="S20" s="24"/>
    </row>
    <row r="21" customFormat="false" ht="14.25" hidden="false" customHeight="false" outlineLevel="0" collapsed="false">
      <c r="C21" s="16" t="n">
        <f aca="false">C20+7</f>
        <v>45278</v>
      </c>
      <c r="D21" s="17" t="n">
        <f aca="false">D20+1</f>
        <v>51</v>
      </c>
      <c r="E21" s="47" t="str">
        <f aca="false">TEXT(C21,"jj")&amp;"-"&amp;TEXT(C21+4,"jj mmm aa")</f>
        <v>18-22 déc. 23</v>
      </c>
      <c r="F21" s="33"/>
      <c r="G21" s="38" t="s">
        <v>40</v>
      </c>
      <c r="H21" s="39"/>
      <c r="I21" s="39"/>
      <c r="J21" s="39"/>
      <c r="K21" s="39"/>
      <c r="L21" s="39"/>
      <c r="M21" s="39"/>
      <c r="N21" s="39"/>
      <c r="O21" s="41"/>
      <c r="R21" s="23"/>
    </row>
    <row r="22" customFormat="false" ht="14.25" hidden="false" customHeight="false" outlineLevel="0" collapsed="false">
      <c r="C22" s="16" t="n">
        <f aca="false">C21+7</f>
        <v>45285</v>
      </c>
      <c r="D22" s="17" t="n">
        <f aca="false">D21+1</f>
        <v>52</v>
      </c>
      <c r="E22" s="47" t="str">
        <f aca="false">TEXT(C22,"jj")&amp;"-"&amp;TEXT(C22+4,"jj mmm aa")</f>
        <v>25-29 déc. 23</v>
      </c>
      <c r="F22" s="33" t="s">
        <v>53</v>
      </c>
      <c r="G22" s="39" t="s">
        <v>43</v>
      </c>
      <c r="H22" s="39" t="s">
        <v>43</v>
      </c>
      <c r="I22" s="39" t="s">
        <v>43</v>
      </c>
      <c r="J22" s="39" t="s">
        <v>43</v>
      </c>
      <c r="K22" s="39" t="s">
        <v>43</v>
      </c>
      <c r="L22" s="39" t="s">
        <v>43</v>
      </c>
      <c r="M22" s="39" t="s">
        <v>43</v>
      </c>
      <c r="N22" s="39" t="s">
        <v>43</v>
      </c>
      <c r="O22" s="41" t="s">
        <v>43</v>
      </c>
    </row>
    <row r="23" customFormat="false" ht="14.25" hidden="false" customHeight="false" outlineLevel="0" collapsed="false">
      <c r="C23" s="16" t="n">
        <f aca="false">C22+7</f>
        <v>45292</v>
      </c>
      <c r="D23" s="48" t="n">
        <v>1</v>
      </c>
      <c r="E23" s="49" t="str">
        <f aca="false">TEXT(C23,"jj")&amp;"-"&amp;TEXT(C23+4,"jj mmm aa")</f>
        <v>01-05 janv. 24</v>
      </c>
      <c r="F23" s="33" t="s">
        <v>53</v>
      </c>
      <c r="G23" s="39" t="s">
        <v>43</v>
      </c>
      <c r="H23" s="39" t="s">
        <v>43</v>
      </c>
      <c r="I23" s="39" t="s">
        <v>43</v>
      </c>
      <c r="J23" s="39" t="s">
        <v>43</v>
      </c>
      <c r="K23" s="39" t="s">
        <v>43</v>
      </c>
      <c r="L23" s="39" t="s">
        <v>43</v>
      </c>
      <c r="M23" s="39" t="s">
        <v>43</v>
      </c>
      <c r="N23" s="39" t="s">
        <v>43</v>
      </c>
      <c r="O23" s="41" t="s">
        <v>43</v>
      </c>
      <c r="R23" s="30"/>
    </row>
    <row r="24" customFormat="false" ht="14.25" hidden="false" customHeight="false" outlineLevel="0" collapsed="false">
      <c r="C24" s="16" t="n">
        <f aca="false">C23+7</f>
        <v>45299</v>
      </c>
      <c r="D24" s="48" t="n">
        <f aca="false">D23+1</f>
        <v>2</v>
      </c>
      <c r="E24" s="50" t="str">
        <f aca="false">TEXT(C24,"jj")&amp;"-"&amp;TEXT(C24+4,"jj mmm aa")</f>
        <v>08-12 janv. 24</v>
      </c>
      <c r="F24" s="42"/>
      <c r="G24" s="43"/>
      <c r="H24" s="51"/>
      <c r="I24" s="43"/>
      <c r="J24" s="43"/>
      <c r="K24" s="52" t="s">
        <v>54</v>
      </c>
      <c r="L24" s="43"/>
      <c r="M24" s="43"/>
      <c r="N24" s="43"/>
      <c r="O24" s="44"/>
    </row>
    <row r="25" customFormat="false" ht="14.25" hidden="false" customHeight="false" outlineLevel="0" collapsed="false">
      <c r="C25" s="16" t="n">
        <f aca="false">C24+7</f>
        <v>45306</v>
      </c>
      <c r="D25" s="48" t="n">
        <f aca="false">D24+1</f>
        <v>3</v>
      </c>
      <c r="E25" s="50" t="str">
        <f aca="false">TEXT(C25,"jj")&amp;"-"&amp;TEXT(C25+4,"jj mmm aa")</f>
        <v>15-19 janv. 24</v>
      </c>
      <c r="F25" s="21" t="s">
        <v>55</v>
      </c>
      <c r="G25" s="21" t="s">
        <v>56</v>
      </c>
      <c r="H25" s="27" t="s">
        <v>57</v>
      </c>
      <c r="I25" s="21" t="s">
        <v>58</v>
      </c>
      <c r="J25" s="27" t="s">
        <v>46</v>
      </c>
      <c r="K25" s="27" t="n">
        <v>804</v>
      </c>
      <c r="L25" s="26" t="n">
        <v>805</v>
      </c>
      <c r="M25" s="21" t="n">
        <v>803</v>
      </c>
      <c r="N25" s="27" t="n">
        <v>706</v>
      </c>
      <c r="O25" s="27" t="n">
        <v>706</v>
      </c>
    </row>
    <row r="26" customFormat="false" ht="14.25" hidden="false" customHeight="false" outlineLevel="0" collapsed="false">
      <c r="C26" s="16" t="n">
        <f aca="false">C25+7</f>
        <v>45313</v>
      </c>
      <c r="D26" s="48" t="n">
        <f aca="false">D25+1</f>
        <v>4</v>
      </c>
      <c r="E26" s="50" t="str">
        <f aca="false">TEXT(C26,"jj")&amp;"-"&amp;TEXT(C26+4,"jj mmm aa")</f>
        <v>22-26 janv. 24</v>
      </c>
      <c r="F26" s="21" t="s">
        <v>55</v>
      </c>
      <c r="G26" s="21" t="s">
        <v>56</v>
      </c>
      <c r="H26" s="53"/>
      <c r="I26" s="21" t="s">
        <v>58</v>
      </c>
      <c r="J26" s="27" t="s">
        <v>46</v>
      </c>
      <c r="K26" s="27" t="n">
        <v>804</v>
      </c>
      <c r="L26" s="26" t="n">
        <v>805</v>
      </c>
      <c r="M26" s="21" t="n">
        <v>803</v>
      </c>
      <c r="N26" s="19"/>
      <c r="O26" s="19"/>
    </row>
    <row r="27" customFormat="false" ht="14.25" hidden="false" customHeight="false" outlineLevel="0" collapsed="false">
      <c r="C27" s="16" t="n">
        <f aca="false">C26+7</f>
        <v>45320</v>
      </c>
      <c r="D27" s="48" t="n">
        <f aca="false">D26+1</f>
        <v>5</v>
      </c>
      <c r="E27" s="50" t="str">
        <f aca="false">TEXT(C27,"jj")&amp;"-"&amp;TEXT(C27+4,"jj mmm aa")</f>
        <v>29-02 févr. 24</v>
      </c>
      <c r="F27" s="21" t="s">
        <v>55</v>
      </c>
      <c r="G27" s="21" t="s">
        <v>56</v>
      </c>
      <c r="H27" s="21" t="n">
        <v>804</v>
      </c>
      <c r="I27" s="21" t="s">
        <v>58</v>
      </c>
      <c r="J27" s="27" t="s">
        <v>46</v>
      </c>
      <c r="K27" s="27" t="n">
        <v>804</v>
      </c>
      <c r="L27" s="26" t="n">
        <v>805</v>
      </c>
      <c r="M27" s="21" t="n">
        <v>804</v>
      </c>
      <c r="N27" s="19"/>
      <c r="O27" s="19"/>
    </row>
    <row r="28" customFormat="false" ht="14.25" hidden="false" customHeight="false" outlineLevel="0" collapsed="false">
      <c r="C28" s="16" t="n">
        <f aca="false">C27+7</f>
        <v>45327</v>
      </c>
      <c r="D28" s="48" t="n">
        <f aca="false">D27+1</f>
        <v>6</v>
      </c>
      <c r="E28" s="25" t="str">
        <f aca="false">TEXT(C28,"jj")&amp;"-"&amp;TEXT(C28+4,"jj mmm aa")</f>
        <v>05-09 févr. 24</v>
      </c>
      <c r="F28" s="21" t="s">
        <v>55</v>
      </c>
      <c r="G28" s="21" t="s">
        <v>56</v>
      </c>
      <c r="H28" s="21" t="n">
        <v>804</v>
      </c>
      <c r="I28" s="21" t="s">
        <v>59</v>
      </c>
      <c r="J28" s="27" t="s">
        <v>46</v>
      </c>
      <c r="K28" s="27" t="n">
        <v>804</v>
      </c>
      <c r="L28" s="26" t="n">
        <v>805</v>
      </c>
      <c r="M28" s="21" t="n">
        <v>804</v>
      </c>
      <c r="O28" s="19"/>
    </row>
    <row r="29" customFormat="false" ht="14.25" hidden="false" customHeight="false" outlineLevel="0" collapsed="false">
      <c r="C29" s="16" t="n">
        <f aca="false">C28+7</f>
        <v>45334</v>
      </c>
      <c r="D29" s="48" t="n">
        <f aca="false">D28+1</f>
        <v>7</v>
      </c>
      <c r="E29" s="47" t="str">
        <f aca="false">TEXT(C29,"jj")&amp;"-"&amp;TEXT(C29+4,"jj mmm aa")</f>
        <v>12-16 févr. 24</v>
      </c>
      <c r="F29" s="21" t="s">
        <v>55</v>
      </c>
      <c r="G29" s="21" t="s">
        <v>56</v>
      </c>
      <c r="H29" s="21" t="n">
        <v>806</v>
      </c>
      <c r="I29" s="21" t="s">
        <v>58</v>
      </c>
      <c r="J29" s="27" t="s">
        <v>46</v>
      </c>
      <c r="K29" s="27" t="s">
        <v>56</v>
      </c>
      <c r="L29" s="26" t="n">
        <v>805</v>
      </c>
      <c r="M29" s="19"/>
      <c r="N29" s="19"/>
      <c r="O29" s="19"/>
    </row>
    <row r="30" customFormat="false" ht="14.25" hidden="false" customHeight="false" outlineLevel="0" collapsed="false">
      <c r="C30" s="16" t="n">
        <f aca="false">C29+7</f>
        <v>45341</v>
      </c>
      <c r="D30" s="48" t="n">
        <f aca="false">D29+1</f>
        <v>8</v>
      </c>
      <c r="E30" s="54" t="str">
        <f aca="false">TEXT(C30,"jj")&amp;"-"&amp;TEXT(C30+4,"jj mmm aa")</f>
        <v>19-23 févr. 24</v>
      </c>
      <c r="F30" s="27" t="s">
        <v>60</v>
      </c>
      <c r="G30" s="27" t="s">
        <v>60</v>
      </c>
      <c r="H30" s="27" t="s">
        <v>60</v>
      </c>
      <c r="I30" s="27" t="s">
        <v>60</v>
      </c>
      <c r="J30" s="27" t="s">
        <v>60</v>
      </c>
      <c r="K30" s="27" t="s">
        <v>60</v>
      </c>
      <c r="L30" s="26" t="n">
        <v>805</v>
      </c>
      <c r="M30" s="19"/>
      <c r="N30" s="19"/>
      <c r="O30" s="19"/>
    </row>
    <row r="31" customFormat="false" ht="14.25" hidden="false" customHeight="false" outlineLevel="0" collapsed="false">
      <c r="C31" s="16" t="n">
        <f aca="false">C30+7</f>
        <v>45348</v>
      </c>
      <c r="D31" s="48" t="n">
        <f aca="false">D30+1</f>
        <v>9</v>
      </c>
      <c r="E31" s="25" t="str">
        <f aca="false">TEXT(C31,"jj")&amp;"-"&amp;TEXT(C31+4,"jj mmm aa")</f>
        <v>26-01 mars 24</v>
      </c>
      <c r="F31" s="21" t="n">
        <v>806</v>
      </c>
      <c r="G31" s="21" t="n">
        <v>806</v>
      </c>
      <c r="H31" s="21" t="s">
        <v>61</v>
      </c>
      <c r="I31" s="21" t="s">
        <v>58</v>
      </c>
      <c r="J31" s="27" t="s">
        <v>46</v>
      </c>
      <c r="K31" s="53"/>
      <c r="L31" s="26" t="n">
        <v>805</v>
      </c>
      <c r="M31" s="19"/>
      <c r="N31" s="19"/>
      <c r="O31" s="19"/>
    </row>
    <row r="32" customFormat="false" ht="14.25" hidden="false" customHeight="false" outlineLevel="0" collapsed="false">
      <c r="C32" s="16" t="n">
        <f aca="false">C31+7</f>
        <v>45355</v>
      </c>
      <c r="D32" s="48" t="n">
        <f aca="false">D31+1</f>
        <v>10</v>
      </c>
      <c r="E32" s="25" t="str">
        <f aca="false">TEXT(C32,"jj")&amp;"-"&amp;TEXT(C32+4,"jj mmm aa")</f>
        <v>04-08 mars 24</v>
      </c>
      <c r="F32" s="21" t="n">
        <v>806</v>
      </c>
      <c r="G32" s="21" t="n">
        <v>806</v>
      </c>
      <c r="H32" s="21" t="n">
        <v>806</v>
      </c>
      <c r="I32" s="21" t="s">
        <v>62</v>
      </c>
      <c r="J32" s="27" t="s">
        <v>63</v>
      </c>
      <c r="K32" s="53"/>
      <c r="L32" s="26" t="n">
        <v>805</v>
      </c>
      <c r="M32" s="19"/>
      <c r="N32" s="19"/>
      <c r="O32" s="19"/>
    </row>
    <row r="33" customFormat="false" ht="14.25" hidden="false" customHeight="false" outlineLevel="0" collapsed="false">
      <c r="C33" s="16" t="n">
        <f aca="false">C32+7</f>
        <v>45362</v>
      </c>
      <c r="D33" s="48" t="n">
        <f aca="false">D32+1</f>
        <v>11</v>
      </c>
      <c r="E33" s="25" t="str">
        <f aca="false">TEXT(C33,"jj")&amp;"-"&amp;TEXT(C33+4,"jj mmm aa")</f>
        <v>11-15 mars 24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5" customFormat="false" ht="14.25" hidden="false" customHeight="false" outlineLevel="0" collapsed="false">
      <c r="F35" s="55" t="s">
        <v>64</v>
      </c>
      <c r="G35" s="55"/>
      <c r="H35" s="55"/>
      <c r="I35" s="56"/>
      <c r="J35" s="56"/>
      <c r="K35" s="10"/>
      <c r="L35" s="10"/>
      <c r="M35" s="57"/>
      <c r="N35" s="10"/>
      <c r="O35" s="10"/>
    </row>
    <row r="36" customFormat="false" ht="14.25" hidden="false" customHeight="false" outlineLevel="0" collapsed="false">
      <c r="F36" s="10" t="s">
        <v>65</v>
      </c>
      <c r="G36" s="10"/>
      <c r="H36" s="10" t="s">
        <v>66</v>
      </c>
      <c r="I36" s="10"/>
      <c r="J36" s="58" t="s">
        <v>67</v>
      </c>
      <c r="K36" s="58"/>
      <c r="L36" s="58"/>
      <c r="M36" s="58"/>
      <c r="N36" s="58"/>
      <c r="O36" s="58"/>
    </row>
    <row r="37" customFormat="false" ht="14.25" hidden="false" customHeight="false" outlineLevel="0" collapsed="false">
      <c r="F37" s="59" t="s">
        <v>68</v>
      </c>
      <c r="G37" s="60" t="s">
        <v>69</v>
      </c>
      <c r="H37" s="61" t="s">
        <v>70</v>
      </c>
      <c r="I37" s="62" t="s">
        <v>71</v>
      </c>
      <c r="J37" s="63" t="s">
        <v>72</v>
      </c>
      <c r="K37" s="63"/>
      <c r="L37" s="63"/>
      <c r="M37" s="63"/>
      <c r="N37" s="63"/>
      <c r="O37" s="63"/>
    </row>
    <row r="38" customFormat="false" ht="14.25" hidden="false" customHeight="false" outlineLevel="0" collapsed="false">
      <c r="F38" s="64" t="s">
        <v>73</v>
      </c>
      <c r="G38" s="65" t="s">
        <v>74</v>
      </c>
      <c r="H38" s="66" t="s">
        <v>75</v>
      </c>
      <c r="I38" s="67" t="s">
        <v>76</v>
      </c>
      <c r="J38" s="10"/>
      <c r="K38" s="10"/>
      <c r="L38" s="10"/>
      <c r="M38" s="10"/>
      <c r="N38" s="10"/>
      <c r="O38" s="10"/>
    </row>
    <row r="39" customFormat="false" ht="14.25" hidden="false" customHeight="false" outlineLevel="0" collapsed="false">
      <c r="F39" s="68" t="s">
        <v>77</v>
      </c>
      <c r="G39" s="69" t="s">
        <v>78</v>
      </c>
      <c r="H39" s="70"/>
      <c r="I39" s="10"/>
      <c r="J39" s="10"/>
      <c r="K39" s="10"/>
      <c r="L39" s="10"/>
      <c r="M39" s="10"/>
      <c r="N39" s="10"/>
      <c r="O39" s="10"/>
    </row>
    <row r="41" customFormat="false" ht="14.25" hidden="false" customHeight="false" outlineLevel="0" collapsed="false">
      <c r="A41" s="10"/>
      <c r="B41" s="10"/>
      <c r="C41" s="10"/>
      <c r="D41" s="71"/>
      <c r="E41" s="72" t="n">
        <f aca="false">COUNTBLANK(Table)</f>
        <v>96</v>
      </c>
      <c r="F41" s="73" t="s">
        <v>79</v>
      </c>
      <c r="G41" s="10"/>
      <c r="H41" s="10"/>
      <c r="I41" s="10"/>
      <c r="J41" s="10"/>
      <c r="K41" s="10"/>
      <c r="L41" s="10"/>
      <c r="M41" s="10"/>
      <c r="N41" s="10"/>
      <c r="O41" s="10"/>
      <c r="P41" s="10" t="e">
        <f aca="false">P42&amp;" projet"&amp;IF(P42&gt;1,"s","")&amp;" avec date(s) à actualiser"</f>
        <v>#N/A</v>
      </c>
      <c r="Q41" s="10"/>
      <c r="R41" s="10"/>
      <c r="S41" s="10"/>
    </row>
    <row r="42" customFormat="false" ht="14.25" hidden="false" customHeight="false" outlineLevel="0" collapsed="false">
      <c r="A42" s="10"/>
      <c r="B42" s="10"/>
      <c r="C42" s="71" t="e">
        <f aca="false">SUM(C45:C66)</f>
        <v>#N/A</v>
      </c>
      <c r="D42" s="10"/>
      <c r="E42" s="74" t="e">
        <f aca="false">SUM(C45:C66)-SUM(D45:E66)</f>
        <v>#N/A</v>
      </c>
      <c r="F42" s="73" t="s">
        <v>80</v>
      </c>
      <c r="G42" s="10"/>
      <c r="H42" s="10"/>
      <c r="I42" s="10"/>
      <c r="J42" s="10"/>
      <c r="K42" s="10"/>
      <c r="L42" s="10"/>
      <c r="M42" s="10"/>
      <c r="N42" s="10"/>
      <c r="O42" s="75" t="e">
        <f aca="false">NA()</f>
        <v>#N/A</v>
      </c>
      <c r="P42" s="75" t="e">
        <f aca="false">MAX(O42,Q42)</f>
        <v>#N/A</v>
      </c>
      <c r="Q42" s="75" t="e">
        <f aca="false">NA()</f>
        <v>#N/A</v>
      </c>
      <c r="R42" s="10"/>
      <c r="S42" s="10"/>
    </row>
    <row r="43" customFormat="false" ht="51.75" hidden="false" customHeight="true" outlineLevel="0" collapsed="false">
      <c r="A43" s="76" t="s">
        <v>81</v>
      </c>
      <c r="B43" s="76" t="s">
        <v>82</v>
      </c>
      <c r="C43" s="76" t="s">
        <v>83</v>
      </c>
      <c r="D43" s="77" t="s">
        <v>84</v>
      </c>
      <c r="E43" s="77" t="s">
        <v>85</v>
      </c>
      <c r="F43" s="78" t="s">
        <v>86</v>
      </c>
      <c r="G43" s="78" t="s">
        <v>87</v>
      </c>
      <c r="H43" s="79" t="s">
        <v>88</v>
      </c>
      <c r="I43" s="78"/>
      <c r="J43" s="78"/>
      <c r="K43" s="78"/>
      <c r="L43" s="78"/>
      <c r="M43" s="78"/>
      <c r="N43" s="78"/>
      <c r="O43" s="80" t="s">
        <v>89</v>
      </c>
      <c r="P43" s="80"/>
      <c r="Q43" s="80" t="s">
        <v>90</v>
      </c>
      <c r="R43" s="78"/>
      <c r="S43" s="78"/>
    </row>
    <row r="44" customFormat="false" ht="14.25" hidden="false" customHeight="false" outlineLevel="0" collapsed="false">
      <c r="A44" s="10" t="e">
        <f aca="false">NA()</f>
        <v>#N/A</v>
      </c>
      <c r="B44" s="81" t="e">
        <f aca="false">A44/3.5</f>
        <v>#N/A</v>
      </c>
      <c r="C44" s="82" t="e">
        <f aca="false">ROUND(B44,0)</f>
        <v>#N/A</v>
      </c>
      <c r="D44" s="10" t="n">
        <f aca="false">COUNTIF(Table,$F44)</f>
        <v>3</v>
      </c>
      <c r="E44" s="83" t="n">
        <f aca="false">COUNTIF(Table,$F44&amp;"A")</f>
        <v>0</v>
      </c>
      <c r="F44" s="84" t="s">
        <v>22</v>
      </c>
      <c r="G44" s="85" t="s">
        <v>91</v>
      </c>
      <c r="H44" s="86" t="s">
        <v>92</v>
      </c>
      <c r="I44" s="87"/>
      <c r="J44" s="87"/>
      <c r="K44" s="87"/>
      <c r="L44" s="87"/>
      <c r="M44" s="87"/>
      <c r="N44" s="87"/>
      <c r="O44" s="88" t="s">
        <v>93</v>
      </c>
      <c r="P44" s="89" t="s">
        <v>93</v>
      </c>
      <c r="Q44" s="88" t="s">
        <v>93</v>
      </c>
      <c r="R44" s="90" t="e">
        <f aca="false">NA()</f>
        <v>#N/A</v>
      </c>
      <c r="S44" s="10"/>
    </row>
    <row r="45" customFormat="false" ht="14.25" hidden="false" customHeight="false" outlineLevel="0" collapsed="false">
      <c r="A45" s="10" t="e">
        <f aca="false">NA()</f>
        <v>#N/A</v>
      </c>
      <c r="B45" s="81" t="e">
        <f aca="false">A45/3.5</f>
        <v>#N/A</v>
      </c>
      <c r="C45" s="82" t="n">
        <v>7</v>
      </c>
      <c r="D45" s="10" t="n">
        <f aca="false">COUNTIF(Table,$F45)</f>
        <v>6</v>
      </c>
      <c r="E45" s="83" t="n">
        <f aca="false">COUNTIF(Table,$F45&amp;"A")</f>
        <v>0</v>
      </c>
      <c r="F45" s="91" t="s">
        <v>28</v>
      </c>
      <c r="G45" s="92" t="s">
        <v>94</v>
      </c>
      <c r="H45" s="93" t="s">
        <v>95</v>
      </c>
      <c r="I45" s="94" t="s">
        <v>96</v>
      </c>
      <c r="J45" s="94"/>
      <c r="K45" s="94"/>
      <c r="L45" s="94"/>
      <c r="M45" s="94"/>
      <c r="N45" s="94"/>
      <c r="O45" s="95" t="s">
        <v>93</v>
      </c>
      <c r="P45" s="96" t="s">
        <v>93</v>
      </c>
      <c r="Q45" s="95" t="s">
        <v>93</v>
      </c>
      <c r="R45" s="90" t="e">
        <f aca="false">NA()</f>
        <v>#N/A</v>
      </c>
      <c r="S45" s="10"/>
    </row>
    <row r="46" customFormat="false" ht="14.25" hidden="false" customHeight="false" outlineLevel="0" collapsed="false">
      <c r="A46" s="10" t="e">
        <f aca="false">NA()</f>
        <v>#N/A</v>
      </c>
      <c r="B46" s="81" t="e">
        <f aca="false">A46/3.5</f>
        <v>#N/A</v>
      </c>
      <c r="C46" s="82" t="n">
        <v>9</v>
      </c>
      <c r="D46" s="10" t="n">
        <f aca="false">COUNTIF(Table,$F46)+4</f>
        <v>13</v>
      </c>
      <c r="E46" s="83" t="n">
        <f aca="false">COUNTIF(Table,$F46&amp;"A")</f>
        <v>0</v>
      </c>
      <c r="F46" s="97" t="s">
        <v>24</v>
      </c>
      <c r="G46" s="98" t="s">
        <v>97</v>
      </c>
      <c r="H46" s="99" t="s">
        <v>98</v>
      </c>
      <c r="I46" s="100"/>
      <c r="J46" s="100"/>
      <c r="K46" s="100"/>
      <c r="L46" s="100"/>
      <c r="M46" s="100"/>
      <c r="N46" s="100"/>
      <c r="O46" s="101" t="s">
        <v>93</v>
      </c>
      <c r="P46" s="102" t="s">
        <v>93</v>
      </c>
      <c r="Q46" s="101" t="s">
        <v>93</v>
      </c>
      <c r="R46" s="90" t="e">
        <f aca="false">NA()</f>
        <v>#N/A</v>
      </c>
      <c r="S46" s="10"/>
    </row>
    <row r="47" customFormat="false" ht="14.25" hidden="false" customHeight="false" outlineLevel="0" collapsed="false">
      <c r="A47" s="10" t="e">
        <f aca="false">NA()</f>
        <v>#N/A</v>
      </c>
      <c r="B47" s="81" t="e">
        <f aca="false">A47/3.5</f>
        <v>#N/A</v>
      </c>
      <c r="C47" s="82" t="e">
        <f aca="false">ROUND(B47,0)</f>
        <v>#N/A</v>
      </c>
      <c r="D47" s="10" t="n">
        <f aca="false">COUNTIF(Table,$F47)</f>
        <v>3</v>
      </c>
      <c r="E47" s="83" t="n">
        <f aca="false">COUNTIF(Table,$F47&amp;"A")</f>
        <v>0</v>
      </c>
      <c r="F47" s="84" t="s">
        <v>44</v>
      </c>
      <c r="G47" s="85" t="s">
        <v>99</v>
      </c>
      <c r="H47" s="86" t="s">
        <v>100</v>
      </c>
      <c r="I47" s="87"/>
      <c r="J47" s="87"/>
      <c r="K47" s="87"/>
      <c r="L47" s="87"/>
      <c r="M47" s="87"/>
      <c r="N47" s="87"/>
      <c r="O47" s="88" t="n">
        <v>44839</v>
      </c>
      <c r="P47" s="89" t="s">
        <v>93</v>
      </c>
      <c r="Q47" s="88" t="n">
        <v>44900</v>
      </c>
      <c r="R47" s="90" t="e">
        <f aca="false">NA()</f>
        <v>#N/A</v>
      </c>
      <c r="S47" s="10"/>
    </row>
    <row r="48" customFormat="false" ht="14.25" hidden="false" customHeight="false" outlineLevel="0" collapsed="false">
      <c r="A48" s="10" t="e">
        <f aca="false">NA()</f>
        <v>#N/A</v>
      </c>
      <c r="B48" s="81" t="e">
        <f aca="false">A48/3.5</f>
        <v>#N/A</v>
      </c>
      <c r="C48" s="82" t="n">
        <v>4</v>
      </c>
      <c r="D48" s="10" t="n">
        <f aca="false">COUNTIF(Table,$F48)</f>
        <v>4</v>
      </c>
      <c r="E48" s="83" t="n">
        <f aca="false">COUNTIF(Table,$F48&amp;"A")</f>
        <v>0</v>
      </c>
      <c r="F48" s="103" t="s">
        <v>29</v>
      </c>
      <c r="G48" s="92" t="s">
        <v>101</v>
      </c>
      <c r="H48" s="93" t="s">
        <v>102</v>
      </c>
      <c r="I48" s="94"/>
      <c r="J48" s="94"/>
      <c r="K48" s="94"/>
      <c r="L48" s="94"/>
      <c r="M48" s="94"/>
      <c r="N48" s="94"/>
      <c r="O48" s="95" t="n">
        <v>44860</v>
      </c>
      <c r="P48" s="96" t="s">
        <v>93</v>
      </c>
      <c r="Q48" s="95" t="n">
        <v>44911</v>
      </c>
      <c r="R48" s="90" t="e">
        <f aca="false">NA()</f>
        <v>#N/A</v>
      </c>
      <c r="S48" s="10"/>
    </row>
    <row r="49" customFormat="false" ht="14.25" hidden="false" customHeight="false" outlineLevel="0" collapsed="false">
      <c r="A49" s="10" t="e">
        <f aca="false">NA()</f>
        <v>#N/A</v>
      </c>
      <c r="B49" s="81" t="e">
        <f aca="false">A49/3.5</f>
        <v>#N/A</v>
      </c>
      <c r="C49" s="82" t="n">
        <v>6</v>
      </c>
      <c r="D49" s="10" t="n">
        <f aca="false">COUNTIF(Table,$F49)</f>
        <v>4</v>
      </c>
      <c r="E49" s="83" t="n">
        <f aca="false">COUNTIF(Table,$F49&amp;"A")</f>
        <v>0</v>
      </c>
      <c r="F49" s="104" t="s">
        <v>51</v>
      </c>
      <c r="G49" s="98" t="s">
        <v>94</v>
      </c>
      <c r="H49" s="99" t="s">
        <v>103</v>
      </c>
      <c r="I49" s="100"/>
      <c r="J49" s="100"/>
      <c r="K49" s="100"/>
      <c r="L49" s="100"/>
      <c r="M49" s="100"/>
      <c r="N49" s="100"/>
      <c r="O49" s="101" t="s">
        <v>93</v>
      </c>
      <c r="P49" s="102" t="s">
        <v>93</v>
      </c>
      <c r="Q49" s="101" t="s">
        <v>93</v>
      </c>
      <c r="R49" s="90" t="e">
        <f aca="false">NA()</f>
        <v>#N/A</v>
      </c>
      <c r="S49" s="10"/>
    </row>
    <row r="50" customFormat="false" ht="14.25" hidden="false" customHeight="false" outlineLevel="0" collapsed="false">
      <c r="A50" s="10" t="e">
        <f aca="false">NA()</f>
        <v>#N/A</v>
      </c>
      <c r="B50" s="81" t="e">
        <f aca="false">A50/3.5</f>
        <v>#N/A</v>
      </c>
      <c r="C50" s="82" t="n">
        <v>4</v>
      </c>
      <c r="D50" s="10" t="n">
        <f aca="false">COUNTIF(Table,$F50)</f>
        <v>3</v>
      </c>
      <c r="E50" s="83" t="n">
        <f aca="false">COUNTIF(Table,$F50&amp;"A")</f>
        <v>0</v>
      </c>
      <c r="F50" s="105" t="s">
        <v>30</v>
      </c>
      <c r="G50" s="85" t="s">
        <v>104</v>
      </c>
      <c r="H50" s="86" t="s">
        <v>102</v>
      </c>
      <c r="I50" s="87"/>
      <c r="J50" s="87"/>
      <c r="K50" s="87"/>
      <c r="L50" s="87"/>
      <c r="M50" s="87"/>
      <c r="N50" s="87"/>
      <c r="O50" s="101" t="s">
        <v>93</v>
      </c>
      <c r="P50" s="89" t="s">
        <v>93</v>
      </c>
      <c r="Q50" s="88" t="s">
        <v>93</v>
      </c>
      <c r="R50" s="90" t="e">
        <f aca="false">NA()</f>
        <v>#N/A</v>
      </c>
      <c r="S50" s="10"/>
    </row>
    <row r="51" customFormat="false" ht="14.25" hidden="false" customHeight="false" outlineLevel="0" collapsed="false">
      <c r="A51" s="10" t="e">
        <f aca="false">NA()</f>
        <v>#N/A</v>
      </c>
      <c r="B51" s="81" t="e">
        <f aca="false">A51/3.5</f>
        <v>#N/A</v>
      </c>
      <c r="C51" s="82" t="e">
        <f aca="false">ROUND(B51,0)</f>
        <v>#N/A</v>
      </c>
      <c r="D51" s="10" t="n">
        <f aca="false">COUNTIF(Table,$F51)+1</f>
        <v>5</v>
      </c>
      <c r="E51" s="83" t="n">
        <f aca="false">COUNTIF(Table,$F51&amp;"A")</f>
        <v>0</v>
      </c>
      <c r="F51" s="106" t="s">
        <v>34</v>
      </c>
      <c r="G51" s="107" t="s">
        <v>105</v>
      </c>
      <c r="H51" s="108" t="s">
        <v>106</v>
      </c>
      <c r="I51" s="109"/>
      <c r="J51" s="109"/>
      <c r="K51" s="109"/>
      <c r="L51" s="109"/>
      <c r="M51" s="109"/>
      <c r="N51" s="109"/>
      <c r="O51" s="110" t="s">
        <v>93</v>
      </c>
      <c r="P51" s="111" t="s">
        <v>93</v>
      </c>
      <c r="Q51" s="110" t="s">
        <v>93</v>
      </c>
      <c r="R51" s="90" t="e">
        <f aca="false">NA()</f>
        <v>#N/A</v>
      </c>
      <c r="S51" s="10"/>
    </row>
    <row r="52" customFormat="false" ht="14.25" hidden="false" customHeight="false" outlineLevel="0" collapsed="false">
      <c r="A52" s="10" t="e">
        <f aca="false">NA()</f>
        <v>#N/A</v>
      </c>
      <c r="B52" s="81" t="e">
        <f aca="false">A52/3.5</f>
        <v>#N/A</v>
      </c>
      <c r="C52" s="82" t="e">
        <f aca="false">ROUND(B52,0)</f>
        <v>#N/A</v>
      </c>
      <c r="D52" s="10" t="n">
        <f aca="false">COUNTIF(Table,$F52)</f>
        <v>2</v>
      </c>
      <c r="E52" s="83" t="n">
        <f aca="false">COUNTIF(Table,$F52&amp;"A")</f>
        <v>0</v>
      </c>
      <c r="F52" s="91" t="s">
        <v>52</v>
      </c>
      <c r="G52" s="92" t="s">
        <v>107</v>
      </c>
      <c r="H52" s="93" t="s">
        <v>108</v>
      </c>
      <c r="I52" s="94"/>
      <c r="J52" s="94"/>
      <c r="K52" s="94"/>
      <c r="L52" s="94"/>
      <c r="M52" s="94"/>
      <c r="N52" s="94"/>
      <c r="O52" s="95" t="s">
        <v>93</v>
      </c>
      <c r="P52" s="96" t="s">
        <v>93</v>
      </c>
      <c r="Q52" s="95" t="s">
        <v>93</v>
      </c>
      <c r="R52" s="90" t="e">
        <f aca="false">NA()</f>
        <v>#N/A</v>
      </c>
      <c r="S52" s="10"/>
    </row>
    <row r="53" customFormat="false" ht="14.25" hidden="false" customHeight="false" outlineLevel="0" collapsed="false">
      <c r="A53" s="10" t="e">
        <f aca="false">NA()</f>
        <v>#N/A</v>
      </c>
      <c r="B53" s="81" t="e">
        <f aca="false">A53/3.5</f>
        <v>#N/A</v>
      </c>
      <c r="C53" s="82" t="n">
        <v>10</v>
      </c>
      <c r="D53" s="10" t="n">
        <f aca="false">COUNTIF(Table,$F53)</f>
        <v>0</v>
      </c>
      <c r="E53" s="83" t="n">
        <f aca="false">COUNTIF(Table,$F53&amp;"A")</f>
        <v>0</v>
      </c>
      <c r="F53" s="97" t="n">
        <v>703</v>
      </c>
      <c r="G53" s="98" t="s">
        <v>109</v>
      </c>
      <c r="H53" s="99" t="s">
        <v>110</v>
      </c>
      <c r="I53" s="100"/>
      <c r="J53" s="100"/>
      <c r="K53" s="100"/>
      <c r="L53" s="100"/>
      <c r="M53" s="100"/>
      <c r="N53" s="100"/>
      <c r="O53" s="101" t="s">
        <v>93</v>
      </c>
      <c r="P53" s="102" t="s">
        <v>93</v>
      </c>
      <c r="Q53" s="101" t="s">
        <v>93</v>
      </c>
      <c r="R53" s="90" t="e">
        <f aca="false">NA()</f>
        <v>#N/A</v>
      </c>
      <c r="S53" s="10"/>
    </row>
    <row r="54" customFormat="false" ht="14.25" hidden="false" customHeight="false" outlineLevel="0" collapsed="false">
      <c r="A54" s="10" t="e">
        <f aca="false">NA()</f>
        <v>#N/A</v>
      </c>
      <c r="B54" s="81" t="e">
        <f aca="false">A54/3.5</f>
        <v>#N/A</v>
      </c>
      <c r="C54" s="82" t="n">
        <v>12</v>
      </c>
      <c r="D54" s="10" t="n">
        <v>12</v>
      </c>
      <c r="E54" s="83" t="n">
        <f aca="false">COUNTIF(Table,$F54&amp;"A")</f>
        <v>0</v>
      </c>
      <c r="F54" s="97" t="n">
        <v>704</v>
      </c>
      <c r="G54" s="98" t="s">
        <v>111</v>
      </c>
      <c r="H54" s="99" t="s">
        <v>112</v>
      </c>
      <c r="I54" s="100"/>
      <c r="J54" s="100"/>
      <c r="K54" s="100"/>
      <c r="L54" s="100"/>
      <c r="M54" s="100"/>
      <c r="N54" s="100"/>
      <c r="O54" s="101" t="s">
        <v>93</v>
      </c>
      <c r="P54" s="102" t="s">
        <v>93</v>
      </c>
      <c r="Q54" s="101" t="s">
        <v>93</v>
      </c>
      <c r="R54" s="90" t="e">
        <f aca="false">NA()</f>
        <v>#N/A</v>
      </c>
      <c r="S54" s="10"/>
    </row>
    <row r="55" customFormat="false" ht="14.25" hidden="false" customHeight="false" outlineLevel="0" collapsed="false">
      <c r="A55" s="10" t="e">
        <f aca="false">NA()</f>
        <v>#N/A</v>
      </c>
      <c r="B55" s="81" t="e">
        <f aca="false">A55/3.5</f>
        <v>#N/A</v>
      </c>
      <c r="C55" s="82" t="n">
        <v>9</v>
      </c>
      <c r="D55" s="10" t="n">
        <f aca="false">COUNTIF(Table,$F55)</f>
        <v>4</v>
      </c>
      <c r="E55" s="83" t="n">
        <f aca="false">COUNTIF(Table,$F55&amp;"A")</f>
        <v>0</v>
      </c>
      <c r="F55" s="112" t="n">
        <v>705</v>
      </c>
      <c r="G55" s="98" t="s">
        <v>113</v>
      </c>
      <c r="H55" s="99" t="s">
        <v>114</v>
      </c>
      <c r="I55" s="100"/>
      <c r="J55" s="100"/>
      <c r="K55" s="100"/>
      <c r="L55" s="100"/>
      <c r="M55" s="100"/>
      <c r="N55" s="100"/>
      <c r="O55" s="101" t="s">
        <v>93</v>
      </c>
      <c r="P55" s="102" t="s">
        <v>93</v>
      </c>
      <c r="Q55" s="101" t="s">
        <v>93</v>
      </c>
      <c r="R55" s="90" t="e">
        <f aca="false">NA()</f>
        <v>#N/A</v>
      </c>
      <c r="S55" s="10"/>
    </row>
    <row r="56" customFormat="false" ht="14.25" hidden="false" customHeight="false" outlineLevel="0" collapsed="false">
      <c r="A56" s="10" t="e">
        <f aca="false">NA()</f>
        <v>#N/A</v>
      </c>
      <c r="B56" s="81" t="e">
        <f aca="false">A56/3.5</f>
        <v>#N/A</v>
      </c>
      <c r="C56" s="82" t="n">
        <v>11</v>
      </c>
      <c r="D56" s="10" t="n">
        <f aca="false">COUNTIF(Table,$F56)+9</f>
        <v>12</v>
      </c>
      <c r="E56" s="83" t="n">
        <f aca="false">COUNTIF(Table,$F56&amp;"A")</f>
        <v>0</v>
      </c>
      <c r="F56" s="112" t="n">
        <v>706</v>
      </c>
      <c r="G56" s="98" t="s">
        <v>115</v>
      </c>
      <c r="H56" s="99" t="s">
        <v>116</v>
      </c>
      <c r="I56" s="100"/>
      <c r="J56" s="100"/>
      <c r="K56" s="100"/>
      <c r="L56" s="100"/>
      <c r="M56" s="100"/>
      <c r="N56" s="100"/>
      <c r="O56" s="101" t="s">
        <v>93</v>
      </c>
      <c r="P56" s="102" t="s">
        <v>93</v>
      </c>
      <c r="Q56" s="101" t="s">
        <v>93</v>
      </c>
      <c r="R56" s="90" t="e">
        <f aca="false">NA()</f>
        <v>#N/A</v>
      </c>
      <c r="S56" s="10"/>
    </row>
    <row r="57" customFormat="false" ht="14.25" hidden="false" customHeight="false" outlineLevel="0" collapsed="false">
      <c r="A57" s="10" t="e">
        <f aca="false">NA()</f>
        <v>#N/A</v>
      </c>
      <c r="B57" s="81"/>
      <c r="C57" s="82"/>
      <c r="D57" s="10" t="n">
        <f aca="false">COUNTIF(Table,$F57)</f>
        <v>0</v>
      </c>
      <c r="E57" s="83" t="n">
        <f aca="false">COUNTIF(Table,$F57&amp;"A")</f>
        <v>0</v>
      </c>
      <c r="F57" s="113" t="n">
        <v>801</v>
      </c>
      <c r="G57" s="114"/>
      <c r="H57" s="115"/>
      <c r="I57" s="116"/>
      <c r="J57" s="116"/>
      <c r="K57" s="116"/>
      <c r="L57" s="116"/>
      <c r="M57" s="116"/>
      <c r="N57" s="116"/>
      <c r="O57" s="117" t="s">
        <v>93</v>
      </c>
      <c r="P57" s="118" t="s">
        <v>93</v>
      </c>
      <c r="Q57" s="117" t="s">
        <v>93</v>
      </c>
      <c r="R57" s="90" t="e">
        <f aca="false">NA()</f>
        <v>#N/A</v>
      </c>
      <c r="S57" s="10"/>
    </row>
    <row r="58" customFormat="false" ht="14.25" hidden="false" customHeight="false" outlineLevel="0" collapsed="false">
      <c r="A58" s="10" t="e">
        <f aca="false">NA()</f>
        <v>#N/A</v>
      </c>
      <c r="B58" s="81" t="e">
        <f aca="false">A58/3.5</f>
        <v>#N/A</v>
      </c>
      <c r="C58" s="82" t="n">
        <v>10</v>
      </c>
      <c r="D58" s="10" t="n">
        <f aca="false">COUNTIF(Table,$F58)</f>
        <v>9</v>
      </c>
      <c r="E58" s="83" t="n">
        <f aca="false">COUNTIF(Table,$F58&amp;"A")</f>
        <v>0</v>
      </c>
      <c r="F58" s="84" t="s">
        <v>46</v>
      </c>
      <c r="G58" s="85" t="s">
        <v>117</v>
      </c>
      <c r="H58" s="119" t="s">
        <v>118</v>
      </c>
      <c r="I58" s="120"/>
      <c r="J58" s="120"/>
      <c r="K58" s="120"/>
      <c r="L58" s="120"/>
      <c r="M58" s="120"/>
      <c r="N58" s="120"/>
      <c r="O58" s="88" t="s">
        <v>93</v>
      </c>
      <c r="P58" s="89" t="s">
        <v>93</v>
      </c>
      <c r="Q58" s="88" t="s">
        <v>93</v>
      </c>
      <c r="R58" s="90" t="e">
        <f aca="false">NA()</f>
        <v>#N/A</v>
      </c>
      <c r="S58" s="10"/>
    </row>
    <row r="59" customFormat="false" ht="14.25" hidden="false" customHeight="false" outlineLevel="0" collapsed="false">
      <c r="A59" s="10" t="e">
        <f aca="false">NA()</f>
        <v>#N/A</v>
      </c>
      <c r="B59" s="81" t="e">
        <f aca="false">A59/3.5</f>
        <v>#N/A</v>
      </c>
      <c r="C59" s="82" t="n">
        <v>7</v>
      </c>
      <c r="D59" s="10" t="n">
        <f aca="false">COUNTIF(Table,$F59)</f>
        <v>6</v>
      </c>
      <c r="E59" s="83" t="n">
        <f aca="false">COUNTIF(Table,$F59&amp;"A")</f>
        <v>1</v>
      </c>
      <c r="F59" s="91" t="s">
        <v>56</v>
      </c>
      <c r="G59" s="92" t="s">
        <v>91</v>
      </c>
      <c r="H59" s="93" t="s">
        <v>119</v>
      </c>
      <c r="I59" s="94"/>
      <c r="J59" s="94"/>
      <c r="K59" s="94"/>
      <c r="L59" s="94"/>
      <c r="M59" s="94"/>
      <c r="N59" s="94"/>
      <c r="O59" s="95" t="s">
        <v>93</v>
      </c>
      <c r="P59" s="96" t="s">
        <v>93</v>
      </c>
      <c r="Q59" s="95" t="s">
        <v>93</v>
      </c>
      <c r="R59" s="90" t="e">
        <f aca="false">NA()</f>
        <v>#N/A</v>
      </c>
      <c r="S59" s="10"/>
    </row>
    <row r="60" customFormat="false" ht="14.25" hidden="false" customHeight="false" outlineLevel="0" collapsed="false">
      <c r="A60" s="10" t="e">
        <f aca="false">NA()</f>
        <v>#N/A</v>
      </c>
      <c r="B60" s="81" t="e">
        <f aca="false">A60/3.5</f>
        <v>#N/A</v>
      </c>
      <c r="C60" s="82" t="n">
        <v>6</v>
      </c>
      <c r="D60" s="10" t="n">
        <f aca="false">COUNTIF(Table,$F60)</f>
        <v>5</v>
      </c>
      <c r="E60" s="83" t="n">
        <f aca="false">COUNTIF(Table,$F60&amp;"A")</f>
        <v>1</v>
      </c>
      <c r="F60" s="84" t="s">
        <v>58</v>
      </c>
      <c r="G60" s="85" t="s">
        <v>120</v>
      </c>
      <c r="H60" s="86" t="s">
        <v>121</v>
      </c>
      <c r="I60" s="87"/>
      <c r="J60" s="87"/>
      <c r="K60" s="87"/>
      <c r="L60" s="87"/>
      <c r="M60" s="87"/>
      <c r="N60" s="87"/>
      <c r="O60" s="88" t="s">
        <v>93</v>
      </c>
      <c r="P60" s="89" t="s">
        <v>93</v>
      </c>
      <c r="Q60" s="88" t="s">
        <v>93</v>
      </c>
      <c r="R60" s="90" t="e">
        <f aca="false">NA()</f>
        <v>#N/A</v>
      </c>
      <c r="S60" s="10"/>
    </row>
    <row r="61" customFormat="false" ht="14.25" hidden="false" customHeight="false" outlineLevel="0" collapsed="false">
      <c r="A61" s="10" t="e">
        <f aca="false">NA()</f>
        <v>#N/A</v>
      </c>
      <c r="B61" s="81" t="e">
        <f aca="false">A61/3.5</f>
        <v>#N/A</v>
      </c>
      <c r="C61" s="82" t="e">
        <f aca="false">ROUND(B61,0)</f>
        <v>#N/A</v>
      </c>
      <c r="D61" s="10" t="n">
        <f aca="false">COUNTIF(Table,$F61)</f>
        <v>5</v>
      </c>
      <c r="E61" s="83" t="n">
        <f aca="false">COUNTIF(Table,$F61&amp;"A")</f>
        <v>0</v>
      </c>
      <c r="F61" s="106" t="s">
        <v>55</v>
      </c>
      <c r="G61" s="107" t="s">
        <v>120</v>
      </c>
      <c r="H61" s="121" t="s">
        <v>122</v>
      </c>
      <c r="I61" s="109"/>
      <c r="J61" s="109"/>
      <c r="K61" s="109"/>
      <c r="L61" s="109"/>
      <c r="M61" s="109"/>
      <c r="N61" s="109"/>
      <c r="O61" s="110" t="s">
        <v>93</v>
      </c>
      <c r="P61" s="111" t="s">
        <v>93</v>
      </c>
      <c r="Q61" s="110" t="s">
        <v>93</v>
      </c>
      <c r="R61" s="90" t="e">
        <f aca="false">NA()</f>
        <v>#N/A</v>
      </c>
      <c r="S61" s="10"/>
    </row>
    <row r="62" customFormat="false" ht="14.25" hidden="false" customHeight="false" outlineLevel="0" collapsed="false">
      <c r="A62" s="10" t="e">
        <f aca="false">NA()</f>
        <v>#N/A</v>
      </c>
      <c r="B62" s="81" t="e">
        <f aca="false">A62/3.5</f>
        <v>#N/A</v>
      </c>
      <c r="C62" s="82" t="n">
        <v>6</v>
      </c>
      <c r="D62" s="10" t="n">
        <f aca="false">COUNTIF(Table,$F62)</f>
        <v>6</v>
      </c>
      <c r="E62" s="83" t="n">
        <f aca="false">COUNTIF(Table,$F62&amp;"A")</f>
        <v>0</v>
      </c>
      <c r="F62" s="91" t="s">
        <v>60</v>
      </c>
      <c r="G62" s="92" t="s">
        <v>123</v>
      </c>
      <c r="H62" s="93" t="s">
        <v>124</v>
      </c>
      <c r="I62" s="94"/>
      <c r="J62" s="94"/>
      <c r="K62" s="94"/>
      <c r="L62" s="94"/>
      <c r="M62" s="94"/>
      <c r="N62" s="94"/>
      <c r="O62" s="95" t="s">
        <v>93</v>
      </c>
      <c r="P62" s="96" t="s">
        <v>93</v>
      </c>
      <c r="Q62" s="122" t="s">
        <v>93</v>
      </c>
      <c r="R62" s="90" t="e">
        <f aca="false">NA()</f>
        <v>#N/A</v>
      </c>
      <c r="S62" s="10"/>
    </row>
    <row r="63" customFormat="false" ht="14.25" hidden="false" customHeight="false" outlineLevel="0" collapsed="false">
      <c r="A63" s="10" t="e">
        <f aca="false">NA()</f>
        <v>#N/A</v>
      </c>
      <c r="B63" s="81" t="e">
        <f aca="false">A63/3.5</f>
        <v>#N/A</v>
      </c>
      <c r="C63" s="82" t="n">
        <v>7</v>
      </c>
      <c r="D63" s="10" t="n">
        <f aca="false">COUNTIF(Table,$F63)</f>
        <v>6</v>
      </c>
      <c r="E63" s="83" t="n">
        <f aca="false">COUNTIF(Table,$F63&amp;"A")</f>
        <v>0</v>
      </c>
      <c r="F63" s="123" t="n">
        <v>803</v>
      </c>
      <c r="G63" s="124" t="s">
        <v>125</v>
      </c>
      <c r="H63" s="125" t="s">
        <v>126</v>
      </c>
      <c r="I63" s="126"/>
      <c r="J63" s="126"/>
      <c r="K63" s="126"/>
      <c r="L63" s="126"/>
      <c r="M63" s="126"/>
      <c r="N63" s="126"/>
      <c r="O63" s="127" t="s">
        <v>93</v>
      </c>
      <c r="P63" s="128"/>
      <c r="Q63" s="129" t="s">
        <v>93</v>
      </c>
      <c r="R63" s="90" t="e">
        <f aca="false">NA()</f>
        <v>#N/A</v>
      </c>
      <c r="S63" s="10"/>
    </row>
    <row r="64" customFormat="false" ht="15.75" hidden="false" customHeight="true" outlineLevel="0" collapsed="false">
      <c r="A64" s="10" t="e">
        <f aca="false">NA()</f>
        <v>#N/A</v>
      </c>
      <c r="B64" s="81" t="e">
        <f aca="false">A64/3.5</f>
        <v>#N/A</v>
      </c>
      <c r="C64" s="82" t="n">
        <v>8</v>
      </c>
      <c r="D64" s="10" t="n">
        <f aca="false">COUNTIF(Table,$F64)</f>
        <v>8</v>
      </c>
      <c r="E64" s="83" t="n">
        <f aca="false">COUNTIF(Table,$F64&amp;"A")</f>
        <v>0</v>
      </c>
      <c r="F64" s="123" t="n">
        <v>804</v>
      </c>
      <c r="G64" s="124" t="s">
        <v>127</v>
      </c>
      <c r="H64" s="130" t="s">
        <v>128</v>
      </c>
      <c r="I64" s="130"/>
      <c r="J64" s="130"/>
      <c r="K64" s="130"/>
      <c r="L64" s="130"/>
      <c r="M64" s="130"/>
      <c r="N64" s="130"/>
      <c r="O64" s="131" t="n">
        <v>44950</v>
      </c>
      <c r="P64" s="132" t="s">
        <v>93</v>
      </c>
      <c r="Q64" s="131" t="n">
        <v>44991</v>
      </c>
      <c r="R64" s="90" t="e">
        <f aca="false">NA()</f>
        <v>#N/A</v>
      </c>
      <c r="S64" s="10"/>
    </row>
    <row r="65" customFormat="false" ht="15.75" hidden="false" customHeight="true" outlineLevel="0" collapsed="false">
      <c r="A65" s="10" t="e">
        <f aca="false">NA()</f>
        <v>#N/A</v>
      </c>
      <c r="B65" s="81" t="e">
        <f aca="false">A65/3.5</f>
        <v>#N/A</v>
      </c>
      <c r="C65" s="82" t="n">
        <v>12</v>
      </c>
      <c r="D65" s="10" t="n">
        <f aca="false">COUNTIF(Table,$F65)</f>
        <v>7</v>
      </c>
      <c r="E65" s="83" t="n">
        <f aca="false">COUNTIF(Table,$F65&amp;"A")</f>
        <v>0</v>
      </c>
      <c r="F65" s="123" t="n">
        <v>805</v>
      </c>
      <c r="G65" s="124" t="s">
        <v>111</v>
      </c>
      <c r="H65" s="133" t="s">
        <v>129</v>
      </c>
      <c r="I65" s="133"/>
      <c r="J65" s="133"/>
      <c r="K65" s="133"/>
      <c r="L65" s="133"/>
      <c r="M65" s="133"/>
      <c r="N65" s="133"/>
      <c r="O65" s="131" t="s">
        <v>93</v>
      </c>
      <c r="P65" s="132" t="s">
        <v>93</v>
      </c>
      <c r="Q65" s="131" t="s">
        <v>93</v>
      </c>
      <c r="R65" s="90" t="e">
        <f aca="false">NA()</f>
        <v>#N/A</v>
      </c>
      <c r="S65" s="10"/>
    </row>
    <row r="66" customFormat="false" ht="14.25" hidden="false" customHeight="false" outlineLevel="0" collapsed="false">
      <c r="A66" s="10" t="e">
        <f aca="false">NA()</f>
        <v>#N/A</v>
      </c>
      <c r="B66" s="81" t="e">
        <f aca="false">A66/3.5</f>
        <v>#N/A</v>
      </c>
      <c r="C66" s="82" t="n">
        <v>6</v>
      </c>
      <c r="D66" s="10" t="n">
        <f aca="false">COUNTIF(Table,$F66)</f>
        <v>3</v>
      </c>
      <c r="E66" s="83" t="n">
        <f aca="false">COUNTIF(Table,$F66&amp;"A")</f>
        <v>0</v>
      </c>
      <c r="F66" s="123" t="n">
        <v>806</v>
      </c>
      <c r="G66" s="124" t="s">
        <v>120</v>
      </c>
      <c r="H66" s="125" t="s">
        <v>130</v>
      </c>
      <c r="I66" s="126"/>
      <c r="J66" s="126"/>
      <c r="K66" s="126"/>
      <c r="L66" s="126"/>
      <c r="M66" s="126"/>
      <c r="N66" s="126"/>
      <c r="O66" s="131" t="s">
        <v>93</v>
      </c>
      <c r="P66" s="132" t="s">
        <v>93</v>
      </c>
      <c r="Q66" s="131" t="s">
        <v>93</v>
      </c>
      <c r="R66" s="90" t="e">
        <f aca="false">NA()</f>
        <v>#N/A</v>
      </c>
      <c r="S66" s="10"/>
    </row>
  </sheetData>
  <mergeCells count="7">
    <mergeCell ref="F3:M3"/>
    <mergeCell ref="N8:O8"/>
    <mergeCell ref="F35:H35"/>
    <mergeCell ref="J36:O36"/>
    <mergeCell ref="J37:O37"/>
    <mergeCell ref="H64:N64"/>
    <mergeCell ref="H65:N65"/>
  </mergeCells>
  <conditionalFormatting sqref="D44:E66">
    <cfRule type="expression" priority="2" aboveAverage="0" equalAverage="0" bottom="0" percent="0" rank="0" text="" dxfId="0">
      <formula>NA()</formula>
    </cfRule>
    <cfRule type="expression" priority="3" aboveAverage="0" equalAverage="0" bottom="0" percent="0" rank="0" text="" dxfId="1">
      <formula>NA()</formula>
    </cfRule>
  </conditionalFormatting>
  <conditionalFormatting sqref="O41:Q41">
    <cfRule type="expression" priority="4" aboveAverage="0" equalAverage="0" bottom="0" percent="0" rank="0" text="" dxfId="2">
      <formula>NA()</formula>
    </cfRule>
  </conditionalFormatting>
  <hyperlinks>
    <hyperlink ref="F2" r:id="rId2" display="https://edt.inp-toulouse.fr/direct/myplanning.jsp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7" activeCellId="1" sqref="G10:H10 O17"/>
    </sheetView>
  </sheetViews>
  <sheetFormatPr defaultColWidth="10.73046875" defaultRowHeight="14.25" customHeight="true" zeroHeight="false" outlineLevelRow="0" outlineLevelCol="0"/>
  <cols>
    <col collapsed="false" customWidth="true" hidden="false" outlineLevel="0" max="14" min="14" style="1" width="14.73"/>
    <col collapsed="false" customWidth="true" hidden="false" outlineLevel="0" max="15" min="15" style="1" width="13.45"/>
    <col collapsed="false" customWidth="true" hidden="false" outlineLevel="0" max="16" min="16" style="1" width="21.91"/>
    <col collapsed="false" customWidth="true" hidden="false" outlineLevel="0" max="17" min="17" style="1" width="13.45"/>
    <col collapsed="false" customWidth="true" hidden="false" outlineLevel="0" max="18" min="18" style="1" width="21.91"/>
  </cols>
  <sheetData>
    <row r="1" customFormat="false" ht="14.25" hidden="false" customHeight="false" outlineLevel="0" collapsed="false">
      <c r="A1" s="134" t="s">
        <v>131</v>
      </c>
      <c r="B1" s="134" t="s">
        <v>132</v>
      </c>
      <c r="C1" s="134" t="s">
        <v>133</v>
      </c>
      <c r="D1" s="134" t="s">
        <v>134</v>
      </c>
      <c r="E1" s="134" t="s">
        <v>135</v>
      </c>
      <c r="F1" s="134" t="s">
        <v>136</v>
      </c>
      <c r="G1" s="134" t="s">
        <v>137</v>
      </c>
    </row>
    <row r="2" customFormat="false" ht="14.25" hidden="false" customHeight="false" outlineLevel="0" collapsed="false">
      <c r="A2" s="1" t="s">
        <v>138</v>
      </c>
      <c r="B2" s="135" t="n">
        <v>45187</v>
      </c>
      <c r="C2" s="136" t="n">
        <v>0.375</v>
      </c>
      <c r="D2" s="135" t="n">
        <v>45187</v>
      </c>
      <c r="E2" s="136" t="n">
        <v>0.451388888888889</v>
      </c>
      <c r="F2" s="1" t="s">
        <v>139</v>
      </c>
      <c r="G2" s="1" t="s">
        <v>140</v>
      </c>
    </row>
    <row r="3" customFormat="false" ht="14.25" hidden="false" customHeight="false" outlineLevel="0" collapsed="false">
      <c r="A3" s="1" t="s">
        <v>141</v>
      </c>
      <c r="B3" s="135" t="n">
        <v>45187</v>
      </c>
      <c r="C3" s="136" t="n">
        <v>0.451388888888889</v>
      </c>
      <c r="D3" s="135" t="n">
        <v>45187</v>
      </c>
      <c r="E3" s="136" t="n">
        <v>0.534722222222222</v>
      </c>
      <c r="F3" s="1" t="s">
        <v>139</v>
      </c>
      <c r="G3" s="1" t="s">
        <v>142</v>
      </c>
    </row>
    <row r="4" customFormat="false" ht="14.25" hidden="false" customHeight="false" outlineLevel="0" collapsed="false">
      <c r="A4" s="1" t="s">
        <v>143</v>
      </c>
      <c r="B4" s="135" t="n">
        <v>45188</v>
      </c>
      <c r="C4" s="136" t="n">
        <v>0.333333333333333</v>
      </c>
      <c r="D4" s="135" t="n">
        <v>45188</v>
      </c>
      <c r="E4" s="136" t="n">
        <v>0.5</v>
      </c>
      <c r="F4" s="1" t="s">
        <v>144</v>
      </c>
      <c r="G4" s="1" t="s">
        <v>145</v>
      </c>
    </row>
    <row r="5" customFormat="false" ht="14.25" hidden="false" customHeight="false" outlineLevel="0" collapsed="false">
      <c r="A5" s="1" t="s">
        <v>146</v>
      </c>
      <c r="B5" s="135" t="n">
        <v>45188</v>
      </c>
      <c r="C5" s="136" t="n">
        <v>0.541666666666667</v>
      </c>
      <c r="D5" s="135" t="n">
        <v>45188</v>
      </c>
      <c r="E5" s="136" t="n">
        <v>0.666666666666667</v>
      </c>
      <c r="F5" s="1" t="s">
        <v>147</v>
      </c>
      <c r="G5" s="1" t="s">
        <v>148</v>
      </c>
    </row>
    <row r="6" customFormat="false" ht="14.25" hidden="false" customHeight="false" outlineLevel="0" collapsed="false">
      <c r="A6" s="1" t="s">
        <v>146</v>
      </c>
      <c r="B6" s="135" t="n">
        <v>45189</v>
      </c>
      <c r="C6" s="136" t="n">
        <v>0.375</v>
      </c>
      <c r="D6" s="135" t="n">
        <v>45189</v>
      </c>
      <c r="E6" s="136" t="n">
        <v>0.5</v>
      </c>
      <c r="F6" s="1" t="s">
        <v>144</v>
      </c>
      <c r="G6" s="1" t="s">
        <v>148</v>
      </c>
    </row>
    <row r="7" customFormat="false" ht="14.25" hidden="false" customHeight="false" outlineLevel="0" collapsed="false">
      <c r="A7" s="1" t="s">
        <v>146</v>
      </c>
      <c r="B7" s="135" t="n">
        <v>45189</v>
      </c>
      <c r="C7" s="136" t="n">
        <v>0.541666666666667</v>
      </c>
      <c r="D7" s="135" t="n">
        <v>45189</v>
      </c>
      <c r="E7" s="136" t="n">
        <v>0.708333333333333</v>
      </c>
      <c r="F7" s="1" t="s">
        <v>144</v>
      </c>
      <c r="G7" s="1" t="s">
        <v>148</v>
      </c>
    </row>
    <row r="8" customFormat="false" ht="14.25" hidden="false" customHeight="false" outlineLevel="0" collapsed="false">
      <c r="A8" s="1" t="s">
        <v>149</v>
      </c>
      <c r="B8" s="135" t="n">
        <v>45190</v>
      </c>
      <c r="C8" s="136" t="n">
        <v>0.375</v>
      </c>
      <c r="D8" s="135" t="n">
        <v>45190</v>
      </c>
      <c r="E8" s="136" t="n">
        <v>0.5</v>
      </c>
      <c r="F8" s="1" t="s">
        <v>150</v>
      </c>
      <c r="G8" s="1" t="s">
        <v>151</v>
      </c>
    </row>
    <row r="9" customFormat="false" ht="14.25" hidden="false" customHeight="false" outlineLevel="0" collapsed="false">
      <c r="A9" s="1" t="s">
        <v>152</v>
      </c>
      <c r="B9" s="135" t="n">
        <v>45190</v>
      </c>
      <c r="C9" s="136" t="n">
        <v>0.5625</v>
      </c>
      <c r="D9" s="135" t="n">
        <v>45190</v>
      </c>
      <c r="E9" s="136" t="n">
        <v>0.6875</v>
      </c>
      <c r="F9" s="1" t="n">
        <v>1003</v>
      </c>
      <c r="G9" s="1" t="s">
        <v>153</v>
      </c>
    </row>
    <row r="10" customFormat="false" ht="14.25" hidden="false" customHeight="false" outlineLevel="0" collapsed="false">
      <c r="A10" s="1" t="s">
        <v>154</v>
      </c>
      <c r="B10" s="135" t="n">
        <v>45191</v>
      </c>
      <c r="C10" s="136" t="n">
        <v>0.375</v>
      </c>
      <c r="D10" s="135" t="n">
        <v>45191</v>
      </c>
      <c r="E10" s="136" t="n">
        <v>0.708333333333333</v>
      </c>
      <c r="F10" s="1" t="s">
        <v>155</v>
      </c>
      <c r="G10" s="1" t="s">
        <v>156</v>
      </c>
      <c r="N10" s="1" t="s">
        <v>157</v>
      </c>
      <c r="O10" s="1" t="s">
        <v>158</v>
      </c>
      <c r="P10" s="1" t="s">
        <v>159</v>
      </c>
      <c r="R10" s="1" t="s">
        <v>160</v>
      </c>
    </row>
    <row r="11" customFormat="false" ht="14.25" hidden="false" customHeight="false" outlineLevel="0" collapsed="false">
      <c r="A11" s="1" t="s">
        <v>141</v>
      </c>
      <c r="B11" s="135" t="n">
        <v>45194</v>
      </c>
      <c r="C11" s="136" t="n">
        <v>0.451388888888889</v>
      </c>
      <c r="D11" s="135" t="n">
        <v>45194</v>
      </c>
      <c r="E11" s="136" t="n">
        <v>0.534722222222222</v>
      </c>
      <c r="F11" s="1" t="s">
        <v>139</v>
      </c>
      <c r="G11" s="1" t="s">
        <v>142</v>
      </c>
      <c r="N11" s="1" t="s">
        <v>161</v>
      </c>
      <c r="O11" s="1" t="s">
        <v>162</v>
      </c>
      <c r="P11" s="1" t="s">
        <v>162</v>
      </c>
      <c r="R11" s="1" t="s">
        <v>163</v>
      </c>
    </row>
    <row r="12" customFormat="false" ht="14.25" hidden="false" customHeight="false" outlineLevel="0" collapsed="false">
      <c r="A12" s="1" t="s">
        <v>164</v>
      </c>
      <c r="B12" s="135" t="n">
        <v>45194</v>
      </c>
      <c r="C12" s="136" t="n">
        <v>0.583333333333333</v>
      </c>
      <c r="D12" s="135" t="n">
        <v>45194</v>
      </c>
      <c r="E12" s="136" t="n">
        <v>0.666666666666667</v>
      </c>
      <c r="F12" s="1" t="n">
        <v>1003</v>
      </c>
      <c r="G12" s="1" t="s">
        <v>165</v>
      </c>
      <c r="O12" s="1" t="s">
        <v>166</v>
      </c>
      <c r="P12" s="1" t="s">
        <v>167</v>
      </c>
      <c r="R12" s="1" t="s">
        <v>168</v>
      </c>
    </row>
    <row r="13" customFormat="false" ht="14.25" hidden="false" customHeight="false" outlineLevel="0" collapsed="false">
      <c r="A13" s="1" t="s">
        <v>169</v>
      </c>
      <c r="B13" s="135" t="n">
        <v>45195</v>
      </c>
      <c r="C13" s="136" t="n">
        <v>0.5625</v>
      </c>
      <c r="D13" s="135" t="n">
        <v>45195</v>
      </c>
      <c r="E13" s="136" t="n">
        <v>0.729166666666667</v>
      </c>
      <c r="F13" s="1" t="s">
        <v>147</v>
      </c>
      <c r="G13" s="1" t="s">
        <v>170</v>
      </c>
      <c r="O13" s="1" t="s">
        <v>171</v>
      </c>
      <c r="P13" s="1" t="s">
        <v>172</v>
      </c>
    </row>
    <row r="14" customFormat="false" ht="14.25" hidden="false" customHeight="false" outlineLevel="0" collapsed="false">
      <c r="A14" s="1" t="s">
        <v>173</v>
      </c>
      <c r="B14" s="135" t="n">
        <v>45196</v>
      </c>
      <c r="C14" s="136" t="n">
        <v>0.354166666666667</v>
      </c>
      <c r="D14" s="135" t="n">
        <v>45196</v>
      </c>
      <c r="E14" s="136" t="n">
        <v>0.520833333333333</v>
      </c>
      <c r="F14" s="1" t="s">
        <v>144</v>
      </c>
      <c r="G14" s="1" t="s">
        <v>174</v>
      </c>
      <c r="N14" s="1" t="s">
        <v>175</v>
      </c>
      <c r="O14" s="1" t="s">
        <v>162</v>
      </c>
      <c r="P14" s="1" t="s">
        <v>166</v>
      </c>
    </row>
    <row r="15" customFormat="false" ht="14.25" hidden="false" customHeight="false" outlineLevel="0" collapsed="false">
      <c r="A15" s="1" t="s">
        <v>176</v>
      </c>
      <c r="B15" s="135" t="n">
        <v>45196</v>
      </c>
      <c r="C15" s="136" t="n">
        <v>0.541666666666667</v>
      </c>
      <c r="D15" s="135" t="n">
        <v>45196</v>
      </c>
      <c r="E15" s="136" t="n">
        <v>0.708333333333333</v>
      </c>
      <c r="F15" s="1" t="s">
        <v>144</v>
      </c>
      <c r="G15" s="1" t="s">
        <v>177</v>
      </c>
      <c r="O15" s="1" t="s">
        <v>166</v>
      </c>
      <c r="P15" s="1" t="s">
        <v>178</v>
      </c>
    </row>
    <row r="16" customFormat="false" ht="14.25" hidden="false" customHeight="false" outlineLevel="0" collapsed="false">
      <c r="A16" s="1" t="s">
        <v>152</v>
      </c>
      <c r="B16" s="135" t="n">
        <v>45197</v>
      </c>
      <c r="C16" s="136" t="n">
        <v>0.5625</v>
      </c>
      <c r="D16" s="135" t="n">
        <v>45197</v>
      </c>
      <c r="E16" s="136" t="n">
        <v>0.729166666666667</v>
      </c>
      <c r="F16" s="1" t="n">
        <v>1003</v>
      </c>
      <c r="G16" s="1" t="s">
        <v>153</v>
      </c>
      <c r="O16" s="1" t="s">
        <v>171</v>
      </c>
      <c r="P16" s="1" t="s">
        <v>179</v>
      </c>
    </row>
    <row r="17" customFormat="false" ht="14.25" hidden="false" customHeight="false" outlineLevel="0" collapsed="false">
      <c r="A17" s="1" t="s">
        <v>180</v>
      </c>
      <c r="B17" s="135" t="n">
        <v>45198</v>
      </c>
      <c r="C17" s="136" t="n">
        <v>0.354166666666667</v>
      </c>
      <c r="D17" s="135" t="n">
        <v>45198</v>
      </c>
      <c r="E17" s="136" t="n">
        <v>0.520833333333333</v>
      </c>
      <c r="F17" s="1" t="n">
        <v>1003</v>
      </c>
      <c r="G17" s="137" t="s">
        <v>181</v>
      </c>
      <c r="N17" s="1" t="s">
        <v>182</v>
      </c>
      <c r="O17" s="1" t="s">
        <v>162</v>
      </c>
      <c r="P17" s="1" t="s">
        <v>183</v>
      </c>
    </row>
    <row r="18" customFormat="false" ht="14.25" hidden="false" customHeight="false" outlineLevel="0" collapsed="false">
      <c r="A18" s="1" t="s">
        <v>180</v>
      </c>
      <c r="B18" s="135" t="n">
        <v>45198</v>
      </c>
      <c r="C18" s="136" t="n">
        <v>0.5625</v>
      </c>
      <c r="D18" s="135" t="n">
        <v>45198</v>
      </c>
      <c r="E18" s="136" t="n">
        <v>0.729166666666667</v>
      </c>
      <c r="F18" s="1" t="n">
        <v>1003</v>
      </c>
      <c r="G18" s="137" t="s">
        <v>181</v>
      </c>
      <c r="O18" s="1" t="s">
        <v>166</v>
      </c>
      <c r="P18" s="1" t="s">
        <v>184</v>
      </c>
    </row>
    <row r="19" customFormat="false" ht="14.25" hidden="false" customHeight="false" outlineLevel="0" collapsed="false">
      <c r="A19" s="1" t="s">
        <v>141</v>
      </c>
      <c r="B19" s="135" t="n">
        <v>45201</v>
      </c>
      <c r="C19" s="136" t="n">
        <v>0.451388888888889</v>
      </c>
      <c r="D19" s="135" t="n">
        <v>45201</v>
      </c>
      <c r="E19" s="136" t="n">
        <v>0.534722222222222</v>
      </c>
      <c r="F19" s="1" t="s">
        <v>139</v>
      </c>
      <c r="G19" s="1" t="s">
        <v>142</v>
      </c>
      <c r="O19" s="1" t="s">
        <v>171</v>
      </c>
    </row>
    <row r="20" customFormat="false" ht="14.25" hidden="false" customHeight="false" outlineLevel="0" collapsed="false">
      <c r="A20" s="1" t="s">
        <v>169</v>
      </c>
      <c r="B20" s="135" t="n">
        <v>45202</v>
      </c>
      <c r="C20" s="136" t="n">
        <v>0.5625</v>
      </c>
      <c r="D20" s="135" t="n">
        <v>45202</v>
      </c>
      <c r="E20" s="136" t="n">
        <v>0.729166666666667</v>
      </c>
      <c r="F20" s="1" t="s">
        <v>147</v>
      </c>
      <c r="G20" s="1" t="s">
        <v>170</v>
      </c>
    </row>
    <row r="21" customFormat="false" ht="14.25" hidden="false" customHeight="false" outlineLevel="0" collapsed="false">
      <c r="A21" s="1" t="s">
        <v>173</v>
      </c>
      <c r="B21" s="135" t="n">
        <v>45203</v>
      </c>
      <c r="C21" s="136" t="n">
        <v>0.354166666666667</v>
      </c>
      <c r="D21" s="135" t="n">
        <v>45203</v>
      </c>
      <c r="E21" s="136" t="n">
        <v>0.520833333333333</v>
      </c>
      <c r="F21" s="1" t="s">
        <v>144</v>
      </c>
      <c r="G21" s="1" t="s">
        <v>174</v>
      </c>
    </row>
    <row r="22" customFormat="false" ht="14.25" hidden="false" customHeight="false" outlineLevel="0" collapsed="false">
      <c r="A22" s="1" t="s">
        <v>143</v>
      </c>
      <c r="B22" s="135" t="n">
        <v>45203</v>
      </c>
      <c r="C22" s="136" t="n">
        <v>0.5625</v>
      </c>
      <c r="D22" s="135" t="n">
        <v>45203</v>
      </c>
      <c r="E22" s="136" t="n">
        <v>0.729166666666667</v>
      </c>
      <c r="F22" s="1" t="s">
        <v>144</v>
      </c>
      <c r="G22" s="1" t="s">
        <v>145</v>
      </c>
    </row>
    <row r="23" customFormat="false" ht="14.25" hidden="false" customHeight="false" outlineLevel="0" collapsed="false">
      <c r="A23" s="1" t="s">
        <v>152</v>
      </c>
      <c r="B23" s="135" t="n">
        <v>45204</v>
      </c>
      <c r="C23" s="136" t="n">
        <v>0.5625</v>
      </c>
      <c r="D23" s="135" t="n">
        <v>45204</v>
      </c>
      <c r="E23" s="136" t="n">
        <v>0.729166666666667</v>
      </c>
      <c r="F23" s="1" t="n">
        <v>1003</v>
      </c>
      <c r="G23" s="1" t="s">
        <v>153</v>
      </c>
    </row>
    <row r="24" customFormat="false" ht="14.25" hidden="false" customHeight="false" outlineLevel="0" collapsed="false">
      <c r="A24" s="1" t="s">
        <v>180</v>
      </c>
      <c r="B24" s="135" t="n">
        <v>45205</v>
      </c>
      <c r="C24" s="136" t="n">
        <v>0.354166666666667</v>
      </c>
      <c r="D24" s="135" t="n">
        <v>45205</v>
      </c>
      <c r="E24" s="136" t="n">
        <v>0.520833333333333</v>
      </c>
      <c r="F24" s="1" t="n">
        <v>1003</v>
      </c>
      <c r="G24" s="137" t="s">
        <v>181</v>
      </c>
    </row>
    <row r="25" customFormat="false" ht="14.25" hidden="false" customHeight="false" outlineLevel="0" collapsed="false">
      <c r="A25" s="1" t="s">
        <v>185</v>
      </c>
      <c r="B25" s="135" t="n">
        <v>45205</v>
      </c>
      <c r="C25" s="136" t="n">
        <v>0.5625</v>
      </c>
      <c r="D25" s="135" t="n">
        <v>45205</v>
      </c>
      <c r="E25" s="136" t="n">
        <v>0.729166666666667</v>
      </c>
      <c r="F25" s="1" t="n">
        <v>1003</v>
      </c>
      <c r="G25" s="137" t="s">
        <v>186</v>
      </c>
    </row>
    <row r="26" customFormat="false" ht="14.25" hidden="false" customHeight="false" outlineLevel="0" collapsed="false">
      <c r="A26" s="1" t="s">
        <v>141</v>
      </c>
      <c r="B26" s="135" t="n">
        <v>45208</v>
      </c>
      <c r="C26" s="136" t="n">
        <v>0.451388888888889</v>
      </c>
      <c r="D26" s="135" t="n">
        <v>45208</v>
      </c>
      <c r="E26" s="136" t="n">
        <v>0.534722222222222</v>
      </c>
      <c r="F26" s="1" t="s">
        <v>139</v>
      </c>
      <c r="G26" s="1" t="s">
        <v>142</v>
      </c>
    </row>
    <row r="27" customFormat="false" ht="14.25" hidden="false" customHeight="false" outlineLevel="0" collapsed="false">
      <c r="A27" s="1" t="s">
        <v>169</v>
      </c>
      <c r="B27" s="135" t="n">
        <v>45209</v>
      </c>
      <c r="C27" s="136" t="n">
        <v>0.5625</v>
      </c>
      <c r="D27" s="135" t="n">
        <v>45209</v>
      </c>
      <c r="E27" s="136" t="n">
        <v>0.729166666666667</v>
      </c>
      <c r="F27" s="1" t="s">
        <v>147</v>
      </c>
      <c r="G27" s="1" t="s">
        <v>170</v>
      </c>
    </row>
    <row r="28" customFormat="false" ht="14.25" hidden="false" customHeight="false" outlineLevel="0" collapsed="false">
      <c r="A28" s="1" t="s">
        <v>173</v>
      </c>
      <c r="B28" s="135" t="n">
        <v>45210</v>
      </c>
      <c r="C28" s="136" t="n">
        <v>0.354166666666667</v>
      </c>
      <c r="D28" s="135" t="n">
        <v>45210</v>
      </c>
      <c r="E28" s="136" t="n">
        <v>0.520833333333333</v>
      </c>
      <c r="F28" s="1" t="s">
        <v>144</v>
      </c>
      <c r="G28" s="1" t="s">
        <v>174</v>
      </c>
    </row>
    <row r="29" customFormat="false" ht="14.25" hidden="false" customHeight="false" outlineLevel="0" collapsed="false">
      <c r="A29" s="1" t="s">
        <v>176</v>
      </c>
      <c r="B29" s="135" t="n">
        <v>45210</v>
      </c>
      <c r="C29" s="136" t="n">
        <v>0.541666666666667</v>
      </c>
      <c r="D29" s="135" t="n">
        <v>45210</v>
      </c>
      <c r="E29" s="136" t="n">
        <v>0.708333333333333</v>
      </c>
      <c r="F29" s="1" t="s">
        <v>144</v>
      </c>
      <c r="G29" s="1" t="s">
        <v>177</v>
      </c>
    </row>
    <row r="30" customFormat="false" ht="14.25" hidden="false" customHeight="false" outlineLevel="0" collapsed="false">
      <c r="A30" s="1" t="s">
        <v>152</v>
      </c>
      <c r="B30" s="135" t="n">
        <v>45211</v>
      </c>
      <c r="C30" s="136" t="n">
        <v>0.5625</v>
      </c>
      <c r="D30" s="135" t="n">
        <v>45204</v>
      </c>
      <c r="E30" s="136" t="n">
        <v>0.729166666666667</v>
      </c>
      <c r="F30" s="1" t="n">
        <v>1003</v>
      </c>
      <c r="G30" s="1" t="s">
        <v>153</v>
      </c>
    </row>
    <row r="31" customFormat="false" ht="14.25" hidden="false" customHeight="false" outlineLevel="0" collapsed="false">
      <c r="A31" s="1" t="s">
        <v>180</v>
      </c>
      <c r="B31" s="135" t="n">
        <v>45212</v>
      </c>
      <c r="C31" s="136" t="n">
        <v>0.354166666666667</v>
      </c>
      <c r="D31" s="135" t="n">
        <v>45211</v>
      </c>
      <c r="E31" s="136" t="n">
        <v>0.520833333333333</v>
      </c>
      <c r="F31" s="1" t="n">
        <v>1003</v>
      </c>
      <c r="G31" s="137" t="s">
        <v>187</v>
      </c>
    </row>
    <row r="32" customFormat="false" ht="14.25" hidden="false" customHeight="false" outlineLevel="0" collapsed="false">
      <c r="A32" s="1" t="s">
        <v>185</v>
      </c>
      <c r="B32" s="135" t="n">
        <v>45212</v>
      </c>
      <c r="C32" s="136" t="n">
        <v>0.5625</v>
      </c>
      <c r="D32" s="135" t="n">
        <v>45211</v>
      </c>
      <c r="E32" s="136" t="n">
        <v>0.729166666666667</v>
      </c>
      <c r="F32" s="1" t="n">
        <v>1003</v>
      </c>
      <c r="G32" s="137" t="s">
        <v>186</v>
      </c>
    </row>
    <row r="33" customFormat="false" ht="14.25" hidden="false" customHeight="false" outlineLevel="0" collapsed="false">
      <c r="A33" s="1" t="s">
        <v>141</v>
      </c>
      <c r="B33" s="135" t="n">
        <v>45215</v>
      </c>
      <c r="C33" s="136" t="n">
        <v>0.451388888888889</v>
      </c>
      <c r="D33" s="135" t="n">
        <v>45215</v>
      </c>
      <c r="E33" s="136" t="n">
        <v>0.534722222222222</v>
      </c>
      <c r="F33" s="1" t="s">
        <v>139</v>
      </c>
      <c r="G33" s="1" t="s">
        <v>142</v>
      </c>
    </row>
    <row r="34" customFormat="false" ht="14.25" hidden="false" customHeight="false" outlineLevel="0" collapsed="false">
      <c r="A34" s="1" t="s">
        <v>169</v>
      </c>
      <c r="B34" s="135" t="n">
        <v>45216</v>
      </c>
      <c r="C34" s="136" t="n">
        <v>0.375</v>
      </c>
      <c r="D34" s="135" t="n">
        <v>45216</v>
      </c>
      <c r="E34" s="136" t="n">
        <v>0.520833333333333</v>
      </c>
      <c r="F34" s="1" t="s">
        <v>144</v>
      </c>
      <c r="G34" s="1" t="s">
        <v>170</v>
      </c>
    </row>
    <row r="35" customFormat="false" ht="14.25" hidden="false" customHeight="false" outlineLevel="0" collapsed="false">
      <c r="A35" s="1" t="s">
        <v>169</v>
      </c>
      <c r="B35" s="135" t="n">
        <v>45216</v>
      </c>
      <c r="C35" s="136" t="n">
        <v>0.5625</v>
      </c>
      <c r="D35" s="135" t="n">
        <v>45216</v>
      </c>
      <c r="E35" s="136" t="n">
        <v>0.729166666666667</v>
      </c>
      <c r="F35" s="1" t="s">
        <v>147</v>
      </c>
      <c r="G35" s="1" t="s">
        <v>170</v>
      </c>
    </row>
    <row r="36" customFormat="false" ht="14.25" hidden="false" customHeight="false" outlineLevel="0" collapsed="false">
      <c r="A36" s="1" t="s">
        <v>173</v>
      </c>
      <c r="B36" s="135" t="n">
        <v>45217</v>
      </c>
      <c r="C36" s="136" t="n">
        <v>0.354166666666667</v>
      </c>
      <c r="D36" s="135" t="n">
        <v>45217</v>
      </c>
      <c r="E36" s="136" t="n">
        <v>0.520833333333333</v>
      </c>
      <c r="F36" s="1" t="s">
        <v>144</v>
      </c>
      <c r="G36" s="1" t="s">
        <v>174</v>
      </c>
    </row>
    <row r="37" customFormat="false" ht="14.25" hidden="false" customHeight="false" outlineLevel="0" collapsed="false">
      <c r="A37" s="1" t="s">
        <v>143</v>
      </c>
      <c r="B37" s="135" t="n">
        <v>45217</v>
      </c>
      <c r="C37" s="136" t="n">
        <v>0.5625</v>
      </c>
      <c r="D37" s="135" t="n">
        <v>45217</v>
      </c>
      <c r="E37" s="136" t="n">
        <v>0.645833333333333</v>
      </c>
      <c r="F37" s="1" t="s">
        <v>144</v>
      </c>
      <c r="G37" s="1" t="s">
        <v>145</v>
      </c>
    </row>
    <row r="38" customFormat="false" ht="14.25" hidden="false" customHeight="false" outlineLevel="0" collapsed="false">
      <c r="A38" s="1" t="s">
        <v>188</v>
      </c>
      <c r="B38" s="135" t="n">
        <v>45217</v>
      </c>
      <c r="C38" s="136" t="n">
        <v>0.645833333333333</v>
      </c>
      <c r="D38" s="135" t="n">
        <v>45217</v>
      </c>
      <c r="E38" s="136" t="n">
        <v>0.6875</v>
      </c>
      <c r="F38" s="1" t="s">
        <v>144</v>
      </c>
      <c r="G38" s="1" t="s">
        <v>189</v>
      </c>
    </row>
    <row r="39" customFormat="false" ht="14.25" hidden="false" customHeight="false" outlineLevel="0" collapsed="false">
      <c r="A39" s="1" t="s">
        <v>143</v>
      </c>
      <c r="B39" s="135" t="n">
        <v>45218</v>
      </c>
      <c r="C39" s="136" t="n">
        <v>0.354166666666667</v>
      </c>
      <c r="D39" s="135" t="n">
        <v>45218</v>
      </c>
      <c r="E39" s="136" t="n">
        <v>0.4375</v>
      </c>
      <c r="F39" s="1" t="n">
        <v>1003</v>
      </c>
      <c r="G39" s="1" t="s">
        <v>145</v>
      </c>
    </row>
    <row r="40" customFormat="false" ht="14.25" hidden="false" customHeight="false" outlineLevel="0" collapsed="false">
      <c r="A40" s="1" t="s">
        <v>164</v>
      </c>
      <c r="B40" s="135" t="n">
        <v>45218</v>
      </c>
      <c r="C40" s="136" t="n">
        <v>0.4375</v>
      </c>
      <c r="D40" s="135" t="n">
        <v>45218</v>
      </c>
      <c r="E40" s="136" t="n">
        <v>0.520833333333333</v>
      </c>
      <c r="F40" s="1" t="n">
        <v>1003</v>
      </c>
      <c r="G40" s="1" t="s">
        <v>165</v>
      </c>
    </row>
    <row r="41" customFormat="false" ht="14.25" hidden="false" customHeight="false" outlineLevel="0" collapsed="false">
      <c r="A41" s="1" t="s">
        <v>152</v>
      </c>
      <c r="B41" s="135" t="n">
        <v>45218</v>
      </c>
      <c r="C41" s="136" t="n">
        <v>0.5625</v>
      </c>
      <c r="D41" s="135" t="n">
        <v>45218</v>
      </c>
      <c r="E41" s="136" t="n">
        <v>0.729166666666667</v>
      </c>
      <c r="F41" s="1" t="n">
        <v>1003</v>
      </c>
      <c r="G41" s="1" t="s">
        <v>153</v>
      </c>
    </row>
    <row r="42" customFormat="false" ht="14.25" hidden="false" customHeight="false" outlineLevel="0" collapsed="false">
      <c r="A42" s="1" t="s">
        <v>164</v>
      </c>
      <c r="B42" s="135" t="n">
        <v>45219</v>
      </c>
      <c r="C42" s="136" t="n">
        <v>0.354166666666667</v>
      </c>
      <c r="D42" s="135" t="s">
        <v>190</v>
      </c>
      <c r="E42" s="136" t="n">
        <v>0.4375</v>
      </c>
      <c r="F42" s="1" t="n">
        <v>1003</v>
      </c>
      <c r="G42" s="1" t="s">
        <v>165</v>
      </c>
    </row>
    <row r="43" customFormat="false" ht="14.25" hidden="false" customHeight="false" outlineLevel="0" collapsed="false">
      <c r="A43" s="1" t="s">
        <v>185</v>
      </c>
      <c r="B43" s="135" t="n">
        <v>45219</v>
      </c>
      <c r="C43" s="136" t="n">
        <v>0.4375</v>
      </c>
      <c r="D43" s="135" t="n">
        <v>45219</v>
      </c>
      <c r="E43" s="136" t="n">
        <v>0.520833333333333</v>
      </c>
      <c r="F43" s="1" t="n">
        <v>1003</v>
      </c>
      <c r="G43" s="137" t="s">
        <v>186</v>
      </c>
    </row>
    <row r="44" customFormat="false" ht="14.25" hidden="false" customHeight="false" outlineLevel="0" collapsed="false">
      <c r="A44" s="1" t="s">
        <v>185</v>
      </c>
      <c r="B44" s="135" t="n">
        <v>45219</v>
      </c>
      <c r="C44" s="136" t="n">
        <v>0.5625</v>
      </c>
      <c r="D44" s="135" t="n">
        <v>45219</v>
      </c>
      <c r="E44" s="136" t="n">
        <v>0.729166666666667</v>
      </c>
      <c r="F44" s="1" t="n">
        <v>1003</v>
      </c>
      <c r="G44" s="137" t="s">
        <v>186</v>
      </c>
    </row>
    <row r="45" customFormat="false" ht="14.25" hidden="false" customHeight="false" outlineLevel="0" collapsed="false">
      <c r="A45" s="1" t="s">
        <v>188</v>
      </c>
      <c r="B45" s="135" t="n">
        <v>45222</v>
      </c>
      <c r="C45" s="136" t="n">
        <v>0.354166666666667</v>
      </c>
      <c r="D45" s="135" t="n">
        <v>45240</v>
      </c>
      <c r="E45" s="136" t="n">
        <v>0.729166666666667</v>
      </c>
      <c r="F45" s="1" t="s">
        <v>191</v>
      </c>
      <c r="G45" s="1" t="s">
        <v>192</v>
      </c>
    </row>
    <row r="46" customFormat="false" ht="14.25" hidden="false" customHeight="false" outlineLevel="0" collapsed="false">
      <c r="A46" s="1" t="s">
        <v>141</v>
      </c>
      <c r="B46" s="135" t="n">
        <v>45243</v>
      </c>
      <c r="C46" s="136" t="n">
        <v>0.451388888888889</v>
      </c>
      <c r="D46" s="135" t="n">
        <v>45243</v>
      </c>
      <c r="E46" s="136" t="n">
        <v>0.534722222222222</v>
      </c>
      <c r="F46" s="1" t="s">
        <v>139</v>
      </c>
      <c r="G46" s="1" t="s">
        <v>142</v>
      </c>
    </row>
    <row r="47" customFormat="false" ht="14.25" hidden="false" customHeight="false" outlineLevel="0" collapsed="false">
      <c r="A47" s="1" t="s">
        <v>164</v>
      </c>
      <c r="B47" s="135" t="n">
        <v>45243</v>
      </c>
      <c r="C47" s="136" t="n">
        <v>0.583333333333333</v>
      </c>
      <c r="D47" s="135" t="n">
        <v>45243</v>
      </c>
      <c r="E47" s="136" t="n">
        <v>0.666666666666667</v>
      </c>
      <c r="F47" s="1" t="n">
        <v>1003</v>
      </c>
      <c r="G47" s="1" t="s">
        <v>165</v>
      </c>
    </row>
    <row r="48" customFormat="false" ht="14.25" hidden="false" customHeight="false" outlineLevel="0" collapsed="false">
      <c r="A48" s="1" t="s">
        <v>169</v>
      </c>
      <c r="B48" s="135" t="n">
        <v>45244</v>
      </c>
      <c r="C48" s="136" t="n">
        <v>0.354166666666667</v>
      </c>
      <c r="D48" s="135" t="n">
        <v>45244</v>
      </c>
      <c r="E48" s="136" t="n">
        <v>0.520833333333333</v>
      </c>
      <c r="F48" s="1" t="s">
        <v>144</v>
      </c>
      <c r="G48" s="1" t="s">
        <v>170</v>
      </c>
    </row>
    <row r="49" customFormat="false" ht="14.25" hidden="false" customHeight="false" outlineLevel="0" collapsed="false">
      <c r="A49" s="1" t="s">
        <v>193</v>
      </c>
      <c r="B49" s="135" t="n">
        <v>45245</v>
      </c>
      <c r="C49" s="136" t="n">
        <v>0.354166666666667</v>
      </c>
      <c r="D49" s="135" t="n">
        <v>45245</v>
      </c>
      <c r="E49" s="136" t="n">
        <v>0.479166666666667</v>
      </c>
      <c r="F49" s="1" t="s">
        <v>144</v>
      </c>
      <c r="G49" s="1" t="s">
        <v>194</v>
      </c>
    </row>
    <row r="50" customFormat="false" ht="14.25" hidden="false" customHeight="false" outlineLevel="0" collapsed="false">
      <c r="A50" s="1" t="s">
        <v>143</v>
      </c>
      <c r="B50" s="135" t="n">
        <v>45245</v>
      </c>
      <c r="C50" s="136" t="n">
        <v>0.5625</v>
      </c>
      <c r="D50" s="135" t="n">
        <v>45245</v>
      </c>
      <c r="E50" s="136" t="n">
        <v>0.708333333333333</v>
      </c>
      <c r="F50" s="1" t="s">
        <v>144</v>
      </c>
      <c r="G50" s="1" t="s">
        <v>145</v>
      </c>
    </row>
    <row r="51" customFormat="false" ht="14.25" hidden="false" customHeight="false" outlineLevel="0" collapsed="false">
      <c r="A51" s="1" t="s">
        <v>164</v>
      </c>
      <c r="B51" s="135" t="n">
        <v>45246</v>
      </c>
      <c r="C51" s="136" t="n">
        <v>0.354166666666667</v>
      </c>
      <c r="D51" s="135" t="n">
        <v>45246</v>
      </c>
      <c r="E51" s="136" t="n">
        <v>0.520833333333333</v>
      </c>
      <c r="F51" s="1" t="n">
        <v>1003</v>
      </c>
      <c r="G51" s="1" t="s">
        <v>165</v>
      </c>
    </row>
    <row r="52" customFormat="false" ht="14.25" hidden="false" customHeight="false" outlineLevel="0" collapsed="false">
      <c r="A52" s="1" t="s">
        <v>152</v>
      </c>
      <c r="B52" s="135" t="n">
        <v>45246</v>
      </c>
      <c r="C52" s="136" t="n">
        <v>0.5625</v>
      </c>
      <c r="D52" s="135" t="n">
        <v>45246</v>
      </c>
      <c r="E52" s="136" t="n">
        <v>0.729166666666667</v>
      </c>
      <c r="F52" s="1" t="n">
        <v>1003</v>
      </c>
      <c r="G52" s="1" t="s">
        <v>153</v>
      </c>
    </row>
    <row r="53" customFormat="false" ht="14.25" hidden="false" customHeight="false" outlineLevel="0" collapsed="false">
      <c r="A53" s="1" t="s">
        <v>195</v>
      </c>
      <c r="B53" s="135" t="n">
        <v>45247</v>
      </c>
      <c r="C53" s="136" t="n">
        <v>0.354166666666667</v>
      </c>
      <c r="D53" s="135" t="n">
        <v>45247</v>
      </c>
      <c r="E53" s="136" t="n">
        <v>0.520833333333333</v>
      </c>
      <c r="F53" s="1" t="n">
        <v>1003</v>
      </c>
      <c r="G53" s="1" t="s">
        <v>196</v>
      </c>
    </row>
    <row r="54" customFormat="false" ht="14.25" hidden="false" customHeight="false" outlineLevel="0" collapsed="false">
      <c r="A54" s="1" t="s">
        <v>185</v>
      </c>
      <c r="B54" s="135" t="n">
        <v>45219</v>
      </c>
      <c r="C54" s="136" t="n">
        <v>0.5625</v>
      </c>
      <c r="D54" s="135" t="n">
        <v>45219</v>
      </c>
      <c r="E54" s="136" t="n">
        <v>0.729166666666667</v>
      </c>
      <c r="F54" s="1" t="n">
        <v>1003</v>
      </c>
      <c r="G54" s="137" t="s">
        <v>186</v>
      </c>
    </row>
    <row r="55" customFormat="false" ht="14.25" hidden="false" customHeight="false" outlineLevel="0" collapsed="false">
      <c r="A55" s="1" t="s">
        <v>141</v>
      </c>
      <c r="B55" s="135" t="n">
        <v>45250</v>
      </c>
      <c r="C55" s="136" t="n">
        <v>0.451388888888889</v>
      </c>
      <c r="D55" s="135" t="n">
        <v>45250</v>
      </c>
      <c r="E55" s="136" t="n">
        <v>0.534722222222222</v>
      </c>
      <c r="F55" s="1" t="s">
        <v>139</v>
      </c>
      <c r="G55" s="1" t="s">
        <v>142</v>
      </c>
    </row>
    <row r="56" customFormat="false" ht="14.25" hidden="false" customHeight="false" outlineLevel="0" collapsed="false">
      <c r="A56" s="1" t="s">
        <v>169</v>
      </c>
      <c r="B56" s="135" t="n">
        <v>45251</v>
      </c>
      <c r="C56" s="136" t="n">
        <v>0.354166666666667</v>
      </c>
      <c r="D56" s="135" t="n">
        <v>45251</v>
      </c>
      <c r="E56" s="136" t="n">
        <v>0.520833333333333</v>
      </c>
      <c r="F56" s="1" t="s">
        <v>144</v>
      </c>
      <c r="G56" s="1" t="s">
        <v>197</v>
      </c>
    </row>
    <row r="57" customFormat="false" ht="14.25" hidden="false" customHeight="false" outlineLevel="0" collapsed="false">
      <c r="A57" s="1" t="s">
        <v>193</v>
      </c>
      <c r="B57" s="135" t="n">
        <v>45251</v>
      </c>
      <c r="C57" s="136" t="n">
        <v>0.5625</v>
      </c>
      <c r="D57" s="135" t="n">
        <v>45251</v>
      </c>
      <c r="E57" s="136" t="n">
        <v>0.6875</v>
      </c>
      <c r="F57" s="1" t="s">
        <v>147</v>
      </c>
      <c r="G57" s="1" t="s">
        <v>194</v>
      </c>
    </row>
    <row r="58" customFormat="false" ht="14.25" hidden="false" customHeight="false" outlineLevel="0" collapsed="false">
      <c r="A58" s="1" t="s">
        <v>193</v>
      </c>
      <c r="B58" s="135" t="n">
        <v>45252</v>
      </c>
      <c r="C58" s="136" t="n">
        <v>0.354166666666667</v>
      </c>
      <c r="D58" s="135" t="n">
        <v>45252</v>
      </c>
      <c r="E58" s="136" t="n">
        <v>0.479166666666667</v>
      </c>
      <c r="F58" s="1" t="s">
        <v>144</v>
      </c>
      <c r="G58" s="1" t="s">
        <v>194</v>
      </c>
    </row>
    <row r="59" customFormat="false" ht="14.25" hidden="false" customHeight="false" outlineLevel="0" collapsed="false">
      <c r="A59" s="1" t="s">
        <v>143</v>
      </c>
      <c r="B59" s="135" t="n">
        <v>45252</v>
      </c>
      <c r="C59" s="136" t="n">
        <v>0.5625</v>
      </c>
      <c r="D59" s="135" t="n">
        <v>45252</v>
      </c>
      <c r="E59" s="136" t="n">
        <v>0.645833333333333</v>
      </c>
      <c r="F59" s="1" t="s">
        <v>144</v>
      </c>
      <c r="G59" s="1" t="s">
        <v>145</v>
      </c>
    </row>
    <row r="60" customFormat="false" ht="14.25" hidden="false" customHeight="false" outlineLevel="0" collapsed="false">
      <c r="A60" s="1" t="s">
        <v>198</v>
      </c>
      <c r="B60" s="135" t="n">
        <v>45252</v>
      </c>
      <c r="C60" s="136" t="n">
        <v>0.645833333333333</v>
      </c>
      <c r="D60" s="135" t="n">
        <v>45252</v>
      </c>
      <c r="E60" s="136" t="n">
        <v>0.729166666666667</v>
      </c>
      <c r="F60" s="1" t="s">
        <v>144</v>
      </c>
      <c r="G60" s="1" t="s">
        <v>199</v>
      </c>
    </row>
    <row r="61" customFormat="false" ht="14.25" hidden="false" customHeight="false" outlineLevel="0" collapsed="false">
      <c r="A61" s="1" t="s">
        <v>143</v>
      </c>
      <c r="B61" s="135" t="n">
        <v>45253</v>
      </c>
      <c r="C61" s="136" t="n">
        <v>0.354166666666667</v>
      </c>
      <c r="D61" s="135" t="n">
        <v>45253</v>
      </c>
      <c r="E61" s="136" t="n">
        <v>0.4375</v>
      </c>
      <c r="F61" s="1" t="n">
        <v>1003</v>
      </c>
      <c r="G61" s="1" t="s">
        <v>145</v>
      </c>
    </row>
    <row r="62" customFormat="false" ht="14.25" hidden="false" customHeight="false" outlineLevel="0" collapsed="false">
      <c r="A62" s="1" t="s">
        <v>164</v>
      </c>
      <c r="B62" s="135" t="n">
        <v>45253</v>
      </c>
      <c r="C62" s="136" t="n">
        <v>0.4375</v>
      </c>
      <c r="D62" s="135" t="n">
        <v>45253</v>
      </c>
      <c r="E62" s="136" t="n">
        <v>0.520833333333333</v>
      </c>
      <c r="F62" s="1" t="n">
        <v>1003</v>
      </c>
      <c r="G62" s="1" t="s">
        <v>165</v>
      </c>
    </row>
    <row r="63" customFormat="false" ht="14.25" hidden="false" customHeight="false" outlineLevel="0" collapsed="false">
      <c r="A63" s="1" t="s">
        <v>200</v>
      </c>
      <c r="B63" s="135" t="n">
        <v>45253</v>
      </c>
      <c r="C63" s="136" t="n">
        <v>0.5625</v>
      </c>
      <c r="D63" s="135" t="n">
        <v>45253</v>
      </c>
      <c r="E63" s="136" t="n">
        <v>0.729166666666667</v>
      </c>
      <c r="F63" s="1" t="s">
        <v>74</v>
      </c>
      <c r="G63" s="1" t="s">
        <v>200</v>
      </c>
    </row>
    <row r="64" customFormat="false" ht="14.25" hidden="false" customHeight="false" outlineLevel="0" collapsed="false">
      <c r="A64" s="1" t="s">
        <v>195</v>
      </c>
      <c r="B64" s="135" t="n">
        <v>45254</v>
      </c>
      <c r="C64" s="136" t="n">
        <v>0.354166666666667</v>
      </c>
      <c r="D64" s="135" t="n">
        <v>45247</v>
      </c>
      <c r="E64" s="136" t="n">
        <v>0.520833333333333</v>
      </c>
      <c r="F64" s="1" t="n">
        <v>1003</v>
      </c>
      <c r="G64" s="1" t="s">
        <v>196</v>
      </c>
    </row>
    <row r="65" customFormat="false" ht="14.25" hidden="false" customHeight="false" outlineLevel="0" collapsed="false">
      <c r="A65" s="1" t="s">
        <v>152</v>
      </c>
      <c r="B65" s="135" t="n">
        <v>45254</v>
      </c>
      <c r="C65" s="136" t="n">
        <v>0.5625</v>
      </c>
      <c r="D65" s="135" t="n">
        <v>45247</v>
      </c>
      <c r="E65" s="136" t="n">
        <v>0.729166666666667</v>
      </c>
      <c r="F65" s="1" t="s">
        <v>74</v>
      </c>
      <c r="G65" s="1" t="s">
        <v>153</v>
      </c>
    </row>
    <row r="66" customFormat="false" ht="14.25" hidden="false" customHeight="false" outlineLevel="0" collapsed="false">
      <c r="A66" s="1" t="s">
        <v>141</v>
      </c>
      <c r="B66" s="135" t="n">
        <v>45257</v>
      </c>
      <c r="C66" s="136" t="n">
        <v>0.451388888888889</v>
      </c>
      <c r="D66" s="135" t="n">
        <v>45257</v>
      </c>
      <c r="E66" s="136" t="n">
        <v>0.534722222222222</v>
      </c>
      <c r="F66" s="1" t="s">
        <v>139</v>
      </c>
      <c r="G66" s="1" t="s">
        <v>142</v>
      </c>
    </row>
    <row r="67" customFormat="false" ht="14.25" hidden="false" customHeight="false" outlineLevel="0" collapsed="false">
      <c r="A67" s="1" t="s">
        <v>154</v>
      </c>
      <c r="B67" s="135" t="n">
        <v>45258</v>
      </c>
      <c r="C67" s="136" t="n">
        <v>0.354166666666667</v>
      </c>
      <c r="D67" s="135" t="n">
        <v>45258</v>
      </c>
      <c r="E67" s="136" t="n">
        <v>0.520833333333333</v>
      </c>
      <c r="F67" s="1" t="s">
        <v>144</v>
      </c>
      <c r="G67" s="1" t="s">
        <v>201</v>
      </c>
    </row>
    <row r="68" customFormat="false" ht="14.25" hidden="false" customHeight="false" outlineLevel="0" collapsed="false">
      <c r="A68" s="1" t="s">
        <v>154</v>
      </c>
      <c r="B68" s="135" t="n">
        <v>45258</v>
      </c>
      <c r="C68" s="136" t="n">
        <v>0.5625</v>
      </c>
      <c r="D68" s="135" t="n">
        <v>45258</v>
      </c>
      <c r="E68" s="136" t="n">
        <v>0.729166666666667</v>
      </c>
      <c r="F68" s="1" t="s">
        <v>147</v>
      </c>
      <c r="G68" s="1" t="s">
        <v>201</v>
      </c>
    </row>
    <row r="69" customFormat="false" ht="14.25" hidden="false" customHeight="false" outlineLevel="0" collapsed="false">
      <c r="A69" s="1" t="s">
        <v>154</v>
      </c>
      <c r="B69" s="135" t="n">
        <v>45259</v>
      </c>
      <c r="C69" s="136" t="n">
        <v>0.354166666666667</v>
      </c>
      <c r="D69" s="135" t="n">
        <v>45259</v>
      </c>
      <c r="E69" s="136" t="n">
        <v>0.520833333333333</v>
      </c>
      <c r="F69" s="1" t="s">
        <v>144</v>
      </c>
      <c r="G69" s="1" t="s">
        <v>201</v>
      </c>
    </row>
    <row r="70" customFormat="false" ht="14.25" hidden="false" customHeight="false" outlineLevel="0" collapsed="false">
      <c r="A70" s="1" t="s">
        <v>154</v>
      </c>
      <c r="B70" s="135" t="n">
        <v>45259</v>
      </c>
      <c r="C70" s="136" t="n">
        <v>0.5625</v>
      </c>
      <c r="D70" s="135" t="n">
        <v>45259</v>
      </c>
      <c r="E70" s="136" t="n">
        <v>0.729166666666667</v>
      </c>
      <c r="F70" s="1" t="s">
        <v>147</v>
      </c>
      <c r="G70" s="1" t="s">
        <v>201</v>
      </c>
    </row>
    <row r="71" customFormat="false" ht="14.25" hidden="false" customHeight="false" outlineLevel="0" collapsed="false">
      <c r="A71" s="1" t="s">
        <v>143</v>
      </c>
      <c r="B71" s="135" t="n">
        <v>45260</v>
      </c>
      <c r="C71" s="136" t="n">
        <v>0.354166666666667</v>
      </c>
      <c r="D71" s="135" t="n">
        <v>45260</v>
      </c>
      <c r="E71" s="136" t="n">
        <v>0.4375</v>
      </c>
      <c r="F71" s="1" t="n">
        <v>1003</v>
      </c>
      <c r="G71" s="1" t="s">
        <v>145</v>
      </c>
    </row>
    <row r="72" customFormat="false" ht="14.25" hidden="false" customHeight="false" outlineLevel="0" collapsed="false">
      <c r="A72" s="1" t="s">
        <v>164</v>
      </c>
      <c r="B72" s="135" t="n">
        <v>45260</v>
      </c>
      <c r="C72" s="136" t="n">
        <v>0.4375</v>
      </c>
      <c r="D72" s="135" t="n">
        <v>45260</v>
      </c>
      <c r="E72" s="136" t="n">
        <v>0.520833333333333</v>
      </c>
      <c r="F72" s="1" t="n">
        <v>1003</v>
      </c>
      <c r="G72" s="1" t="s">
        <v>165</v>
      </c>
    </row>
    <row r="73" customFormat="false" ht="14.25" hidden="false" customHeight="false" outlineLevel="0" collapsed="false">
      <c r="A73" s="1" t="s">
        <v>152</v>
      </c>
      <c r="B73" s="135" t="n">
        <v>45260</v>
      </c>
      <c r="C73" s="136" t="n">
        <v>0.5625</v>
      </c>
      <c r="D73" s="135" t="n">
        <v>45260</v>
      </c>
      <c r="E73" s="136" t="n">
        <v>0.729166666666667</v>
      </c>
      <c r="F73" s="1" t="s">
        <v>74</v>
      </c>
      <c r="G73" s="1" t="s">
        <v>153</v>
      </c>
    </row>
    <row r="74" customFormat="false" ht="14.25" hidden="false" customHeight="false" outlineLevel="0" collapsed="false">
      <c r="A74" s="1" t="s">
        <v>195</v>
      </c>
      <c r="B74" s="135" t="n">
        <v>45261</v>
      </c>
      <c r="C74" s="136" t="n">
        <v>0.354166666666667</v>
      </c>
      <c r="D74" s="135" t="n">
        <v>45261</v>
      </c>
      <c r="E74" s="136" t="n">
        <v>0.520833333333333</v>
      </c>
      <c r="F74" s="1" t="n">
        <v>1003</v>
      </c>
      <c r="G74" s="1" t="s">
        <v>196</v>
      </c>
    </row>
    <row r="75" customFormat="false" ht="14.25" hidden="false" customHeight="false" outlineLevel="0" collapsed="false">
      <c r="A75" s="1" t="s">
        <v>202</v>
      </c>
      <c r="B75" s="135" t="n">
        <v>45261</v>
      </c>
      <c r="C75" s="136" t="n">
        <v>0.5625</v>
      </c>
      <c r="D75" s="135" t="n">
        <v>45261</v>
      </c>
      <c r="E75" s="136" t="n">
        <v>0.6875</v>
      </c>
      <c r="F75" s="1" t="n">
        <v>1003</v>
      </c>
      <c r="G75" s="1" t="s">
        <v>203</v>
      </c>
    </row>
    <row r="76" customFormat="false" ht="14.25" hidden="false" customHeight="false" outlineLevel="0" collapsed="false">
      <c r="A76" s="1" t="s">
        <v>141</v>
      </c>
      <c r="B76" s="135" t="n">
        <v>45264</v>
      </c>
      <c r="C76" s="136" t="n">
        <v>0.451388888888889</v>
      </c>
      <c r="D76" s="135" t="n">
        <v>45264</v>
      </c>
      <c r="E76" s="136" t="n">
        <v>0.534722222222222</v>
      </c>
      <c r="F76" s="1" t="s">
        <v>139</v>
      </c>
      <c r="G76" s="1" t="s">
        <v>142</v>
      </c>
    </row>
    <row r="77" customFormat="false" ht="14.25" hidden="false" customHeight="false" outlineLevel="0" collapsed="false">
      <c r="A77" s="1" t="s">
        <v>143</v>
      </c>
      <c r="B77" s="135" t="n">
        <v>45265</v>
      </c>
      <c r="C77" s="136" t="n">
        <v>0.375</v>
      </c>
      <c r="D77" s="135" t="n">
        <v>45265</v>
      </c>
      <c r="E77" s="136" t="n">
        <v>0.5</v>
      </c>
      <c r="F77" s="1" t="s">
        <v>144</v>
      </c>
      <c r="G77" s="1" t="s">
        <v>145</v>
      </c>
    </row>
    <row r="78" customFormat="false" ht="14.25" hidden="false" customHeight="false" outlineLevel="0" collapsed="false">
      <c r="A78" s="1" t="s">
        <v>176</v>
      </c>
      <c r="B78" s="135" t="n">
        <v>45266</v>
      </c>
      <c r="C78" s="136" t="n">
        <v>0.354166666666667</v>
      </c>
      <c r="D78" s="135" t="n">
        <v>45266</v>
      </c>
      <c r="E78" s="136" t="n">
        <v>0.520833333333333</v>
      </c>
      <c r="F78" s="1" t="s">
        <v>144</v>
      </c>
      <c r="G78" s="1" t="s">
        <v>177</v>
      </c>
    </row>
    <row r="79" customFormat="false" ht="14.25" hidden="false" customHeight="false" outlineLevel="0" collapsed="false">
      <c r="A79" s="1" t="s">
        <v>176</v>
      </c>
      <c r="B79" s="135" t="n">
        <v>45266</v>
      </c>
      <c r="C79" s="136" t="n">
        <v>0.583333333333333</v>
      </c>
      <c r="D79" s="135" t="n">
        <v>45266</v>
      </c>
      <c r="E79" s="136" t="n">
        <v>0.6875</v>
      </c>
      <c r="F79" s="1" t="s">
        <v>144</v>
      </c>
      <c r="G79" s="1" t="s">
        <v>177</v>
      </c>
    </row>
    <row r="80" customFormat="false" ht="14.25" hidden="false" customHeight="false" outlineLevel="0" collapsed="false">
      <c r="A80" s="1" t="s">
        <v>143</v>
      </c>
      <c r="B80" s="135" t="n">
        <v>45267</v>
      </c>
      <c r="C80" s="136" t="n">
        <v>0.354166666666667</v>
      </c>
      <c r="D80" s="135" t="n">
        <v>45267</v>
      </c>
      <c r="E80" s="136" t="n">
        <v>0.4375</v>
      </c>
      <c r="F80" s="1" t="n">
        <v>1003</v>
      </c>
      <c r="G80" s="1" t="s">
        <v>145</v>
      </c>
    </row>
    <row r="81" customFormat="false" ht="14.25" hidden="false" customHeight="false" outlineLevel="0" collapsed="false">
      <c r="A81" s="1" t="s">
        <v>164</v>
      </c>
      <c r="B81" s="135" t="n">
        <v>45267</v>
      </c>
      <c r="C81" s="136" t="n">
        <v>0.4375</v>
      </c>
      <c r="D81" s="135" t="n">
        <v>45267</v>
      </c>
      <c r="E81" s="136" t="n">
        <v>0.520833333333333</v>
      </c>
      <c r="F81" s="1" t="n">
        <v>1003</v>
      </c>
      <c r="G81" s="1" t="s">
        <v>165</v>
      </c>
    </row>
    <row r="82" customFormat="false" ht="14.25" hidden="false" customHeight="false" outlineLevel="0" collapsed="false">
      <c r="A82" s="1" t="s">
        <v>152</v>
      </c>
      <c r="B82" s="135" t="n">
        <v>45267</v>
      </c>
      <c r="C82" s="136" t="n">
        <v>0.5625</v>
      </c>
      <c r="D82" s="135" t="n">
        <v>45267</v>
      </c>
      <c r="E82" s="136" t="n">
        <v>0.729166666666667</v>
      </c>
      <c r="F82" s="1" t="n">
        <v>1003</v>
      </c>
      <c r="G82" s="1" t="s">
        <v>153</v>
      </c>
    </row>
    <row r="83" customFormat="false" ht="14.25" hidden="false" customHeight="false" outlineLevel="0" collapsed="false">
      <c r="A83" s="1" t="s">
        <v>202</v>
      </c>
      <c r="B83" s="135" t="n">
        <v>45268</v>
      </c>
      <c r="C83" s="136" t="n">
        <v>0.5625</v>
      </c>
      <c r="D83" s="135" t="n">
        <v>45268</v>
      </c>
      <c r="E83" s="136" t="n">
        <v>0.729166666666667</v>
      </c>
      <c r="F83" s="1" t="n">
        <v>1003</v>
      </c>
      <c r="G83" s="1" t="s">
        <v>203</v>
      </c>
    </row>
    <row r="84" customFormat="false" ht="14.25" hidden="false" customHeight="false" outlineLevel="0" collapsed="false">
      <c r="A84" s="1" t="s">
        <v>188</v>
      </c>
      <c r="B84" s="135" t="n">
        <v>45271</v>
      </c>
      <c r="C84" s="136" t="n">
        <v>0.354166666666667</v>
      </c>
      <c r="D84" s="135" t="n">
        <v>45303</v>
      </c>
      <c r="E84" s="136" t="n">
        <v>0.729166666666667</v>
      </c>
      <c r="F84" s="1" t="s">
        <v>191</v>
      </c>
      <c r="G84" s="1" t="s">
        <v>192</v>
      </c>
    </row>
    <row r="85" customFormat="false" ht="14.25" hidden="false" customHeight="false" outlineLevel="0" collapsed="false">
      <c r="A85" s="1" t="s">
        <v>204</v>
      </c>
      <c r="B85" s="135" t="n">
        <v>45306</v>
      </c>
      <c r="C85" s="136" t="n">
        <v>0.354166666666667</v>
      </c>
      <c r="D85" s="135" t="n">
        <v>45306</v>
      </c>
      <c r="E85" s="136" t="n">
        <v>0.520833333333333</v>
      </c>
      <c r="F85" s="1" t="s">
        <v>144</v>
      </c>
      <c r="G85" s="1" t="s">
        <v>205</v>
      </c>
    </row>
    <row r="86" customFormat="false" ht="14.25" hidden="false" customHeight="false" outlineLevel="0" collapsed="false">
      <c r="A86" s="1" t="s">
        <v>206</v>
      </c>
      <c r="B86" s="135" t="n">
        <v>45306</v>
      </c>
      <c r="C86" s="136" t="n">
        <v>0.5625</v>
      </c>
      <c r="D86" s="135" t="n">
        <v>45306</v>
      </c>
      <c r="E86" s="136" t="n">
        <v>0.729166666666667</v>
      </c>
      <c r="F86" s="1" t="s">
        <v>144</v>
      </c>
      <c r="G86" s="1" t="s">
        <v>207</v>
      </c>
    </row>
    <row r="87" customFormat="false" ht="14.25" hidden="false" customHeight="false" outlineLevel="0" collapsed="false">
      <c r="A87" s="1" t="s">
        <v>143</v>
      </c>
      <c r="B87" s="135" t="n">
        <v>45307</v>
      </c>
      <c r="C87" s="136" t="n">
        <v>0.354166666666667</v>
      </c>
      <c r="D87" s="135" t="n">
        <v>45307</v>
      </c>
      <c r="E87" s="136" t="n">
        <v>0.520833333333333</v>
      </c>
      <c r="F87" s="1" t="n">
        <v>1003</v>
      </c>
      <c r="G87" s="1" t="s">
        <v>208</v>
      </c>
    </row>
    <row r="88" customFormat="false" ht="14.25" hidden="false" customHeight="false" outlineLevel="0" collapsed="false">
      <c r="A88" s="1" t="s">
        <v>209</v>
      </c>
      <c r="B88" s="135" t="n">
        <v>45307</v>
      </c>
      <c r="C88" s="136" t="n">
        <v>0.5625</v>
      </c>
      <c r="D88" s="135" t="n">
        <v>45307</v>
      </c>
      <c r="E88" s="136" t="n">
        <v>0.729166666666667</v>
      </c>
      <c r="F88" s="1" t="s">
        <v>144</v>
      </c>
      <c r="G88" s="1" t="s">
        <v>210</v>
      </c>
    </row>
    <row r="89" customFormat="false" ht="14.25" hidden="false" customHeight="false" outlineLevel="0" collapsed="false">
      <c r="A89" s="1" t="s">
        <v>195</v>
      </c>
      <c r="B89" s="135" t="n">
        <v>45308</v>
      </c>
      <c r="C89" s="136" t="n">
        <v>0.354166666666667</v>
      </c>
      <c r="D89" s="135" t="n">
        <v>45308</v>
      </c>
      <c r="E89" s="136" t="n">
        <v>0.520833333333333</v>
      </c>
      <c r="F89" s="1" t="n">
        <v>1003</v>
      </c>
      <c r="G89" s="1" t="s">
        <v>196</v>
      </c>
    </row>
    <row r="90" customFormat="false" ht="14.25" hidden="false" customHeight="false" outlineLevel="0" collapsed="false">
      <c r="A90" s="1" t="s">
        <v>211</v>
      </c>
      <c r="B90" s="135" t="n">
        <v>45308</v>
      </c>
      <c r="C90" s="136" t="n">
        <v>0.5625</v>
      </c>
      <c r="D90" s="135" t="n">
        <v>45308</v>
      </c>
      <c r="E90" s="136" t="n">
        <v>0.6875</v>
      </c>
      <c r="F90" s="1" t="n">
        <v>1003</v>
      </c>
      <c r="G90" s="1" t="s">
        <v>212</v>
      </c>
    </row>
    <row r="91" customFormat="false" ht="14.25" hidden="false" customHeight="false" outlineLevel="0" collapsed="false">
      <c r="A91" s="1" t="s">
        <v>213</v>
      </c>
      <c r="B91" s="135" t="n">
        <v>45309</v>
      </c>
      <c r="C91" s="136" t="n">
        <v>0.347222222222222</v>
      </c>
      <c r="D91" s="135" t="n">
        <v>45309</v>
      </c>
      <c r="E91" s="136" t="n">
        <v>0.534722222222222</v>
      </c>
      <c r="F91" s="1" t="s">
        <v>214</v>
      </c>
      <c r="G91" s="1" t="s">
        <v>215</v>
      </c>
    </row>
    <row r="92" customFormat="false" ht="14.25" hidden="false" customHeight="false" outlineLevel="0" collapsed="false">
      <c r="A92" s="1" t="s">
        <v>176</v>
      </c>
      <c r="B92" s="135" t="n">
        <v>45309</v>
      </c>
      <c r="C92" s="136" t="n">
        <v>0.5625</v>
      </c>
      <c r="D92" s="135" t="n">
        <v>45309</v>
      </c>
      <c r="E92" s="136" t="n">
        <v>0.6875</v>
      </c>
      <c r="F92" s="1" t="s">
        <v>144</v>
      </c>
      <c r="G92" s="1" t="s">
        <v>177</v>
      </c>
    </row>
    <row r="93" customFormat="false" ht="14.25" hidden="false" customHeight="false" outlineLevel="0" collapsed="false">
      <c r="A93" s="1" t="s">
        <v>164</v>
      </c>
      <c r="B93" s="135" t="n">
        <v>45310</v>
      </c>
      <c r="C93" s="136" t="n">
        <v>0.354166666666667</v>
      </c>
      <c r="D93" s="135" t="n">
        <v>45310</v>
      </c>
      <c r="E93" s="136" t="n">
        <v>0.520833333333333</v>
      </c>
      <c r="F93" s="1" t="n">
        <v>1003</v>
      </c>
      <c r="G93" s="1" t="s">
        <v>216</v>
      </c>
    </row>
    <row r="94" customFormat="false" ht="14.25" hidden="false" customHeight="false" outlineLevel="0" collapsed="false">
      <c r="A94" s="1" t="s">
        <v>164</v>
      </c>
      <c r="B94" s="135" t="n">
        <v>45310</v>
      </c>
      <c r="C94" s="136" t="n">
        <v>0.5625</v>
      </c>
      <c r="D94" s="135" t="n">
        <v>45310</v>
      </c>
      <c r="E94" s="136" t="n">
        <v>0.729166666666667</v>
      </c>
      <c r="F94" s="1" t="n">
        <v>1003</v>
      </c>
      <c r="G94" s="1" t="s">
        <v>216</v>
      </c>
    </row>
    <row r="95" customFormat="false" ht="14.25" hidden="false" customHeight="false" outlineLevel="0" collapsed="false">
      <c r="A95" s="1" t="s">
        <v>204</v>
      </c>
      <c r="B95" s="135" t="n">
        <v>45313</v>
      </c>
      <c r="C95" s="136" t="n">
        <v>0.354166666666667</v>
      </c>
      <c r="D95" s="135" t="n">
        <v>45313</v>
      </c>
      <c r="E95" s="136" t="n">
        <v>0.520833333333333</v>
      </c>
      <c r="F95" s="1" t="s">
        <v>144</v>
      </c>
      <c r="G95" s="1" t="s">
        <v>205</v>
      </c>
    </row>
    <row r="96" customFormat="false" ht="14.25" hidden="false" customHeight="false" outlineLevel="0" collapsed="false">
      <c r="A96" s="1" t="s">
        <v>206</v>
      </c>
      <c r="B96" s="135" t="n">
        <v>45313</v>
      </c>
      <c r="C96" s="136" t="n">
        <v>0.5625</v>
      </c>
      <c r="D96" s="135" t="n">
        <v>45313</v>
      </c>
      <c r="E96" s="136" t="n">
        <v>0.729166666666667</v>
      </c>
      <c r="F96" s="1" t="s">
        <v>144</v>
      </c>
      <c r="G96" s="1" t="s">
        <v>207</v>
      </c>
    </row>
    <row r="97" customFormat="false" ht="14.25" hidden="false" customHeight="false" outlineLevel="0" collapsed="false">
      <c r="A97" s="1" t="s">
        <v>209</v>
      </c>
      <c r="B97" s="135" t="n">
        <v>45314</v>
      </c>
      <c r="C97" s="136" t="n">
        <v>0.5625</v>
      </c>
      <c r="D97" s="135" t="n">
        <v>45314</v>
      </c>
      <c r="E97" s="136" t="n">
        <v>0.729166666666667</v>
      </c>
      <c r="F97" s="1" t="s">
        <v>144</v>
      </c>
      <c r="G97" s="1" t="s">
        <v>210</v>
      </c>
    </row>
    <row r="98" customFormat="false" ht="14.25" hidden="false" customHeight="false" outlineLevel="0" collapsed="false">
      <c r="A98" s="1" t="s">
        <v>195</v>
      </c>
      <c r="B98" s="135" t="n">
        <v>45315</v>
      </c>
      <c r="C98" s="136" t="n">
        <v>0.354166666666667</v>
      </c>
      <c r="D98" s="135" t="n">
        <v>45315</v>
      </c>
      <c r="E98" s="136" t="n">
        <v>0.520833333333333</v>
      </c>
      <c r="F98" s="1" t="n">
        <v>1003</v>
      </c>
      <c r="G98" s="1" t="s">
        <v>196</v>
      </c>
    </row>
    <row r="99" customFormat="false" ht="14.25" hidden="false" customHeight="false" outlineLevel="0" collapsed="false">
      <c r="A99" s="1" t="s">
        <v>211</v>
      </c>
      <c r="B99" s="135" t="n">
        <v>45315</v>
      </c>
      <c r="C99" s="136" t="n">
        <v>0.5625</v>
      </c>
      <c r="D99" s="135" t="n">
        <v>45315</v>
      </c>
      <c r="E99" s="136" t="n">
        <v>0.6875</v>
      </c>
      <c r="F99" s="1" t="n">
        <v>1003</v>
      </c>
      <c r="G99" s="1" t="s">
        <v>212</v>
      </c>
    </row>
    <row r="100" customFormat="false" ht="14.25" hidden="false" customHeight="false" outlineLevel="0" collapsed="false">
      <c r="A100" s="1" t="s">
        <v>213</v>
      </c>
      <c r="B100" s="135" t="n">
        <v>45316</v>
      </c>
      <c r="C100" s="136" t="n">
        <v>0.347222222222222</v>
      </c>
      <c r="D100" s="135" t="n">
        <v>45316</v>
      </c>
      <c r="E100" s="136" t="n">
        <v>0.534722222222222</v>
      </c>
      <c r="F100" s="1" t="s">
        <v>214</v>
      </c>
      <c r="G100" s="1" t="s">
        <v>215</v>
      </c>
    </row>
    <row r="101" customFormat="false" ht="14.25" hidden="false" customHeight="false" outlineLevel="0" collapsed="false">
      <c r="A101" s="1" t="s">
        <v>176</v>
      </c>
      <c r="B101" s="135" t="n">
        <v>45316</v>
      </c>
      <c r="C101" s="136" t="n">
        <v>0.5625</v>
      </c>
      <c r="D101" s="135" t="n">
        <v>45316</v>
      </c>
      <c r="E101" s="136" t="n">
        <v>0.6875</v>
      </c>
      <c r="F101" s="1" t="s">
        <v>144</v>
      </c>
      <c r="G101" s="1" t="s">
        <v>177</v>
      </c>
    </row>
    <row r="102" customFormat="false" ht="14.25" hidden="false" customHeight="false" outlineLevel="0" collapsed="false">
      <c r="A102" s="1" t="s">
        <v>204</v>
      </c>
      <c r="B102" s="135" t="n">
        <v>45320</v>
      </c>
      <c r="C102" s="136" t="n">
        <v>0.354166666666667</v>
      </c>
      <c r="D102" s="135" t="n">
        <v>45320</v>
      </c>
      <c r="E102" s="136" t="n">
        <v>0.520833333333333</v>
      </c>
      <c r="F102" s="1" t="s">
        <v>144</v>
      </c>
      <c r="G102" s="1" t="s">
        <v>205</v>
      </c>
    </row>
    <row r="103" customFormat="false" ht="14.25" hidden="false" customHeight="false" outlineLevel="0" collapsed="false">
      <c r="A103" s="1" t="s">
        <v>206</v>
      </c>
      <c r="B103" s="135" t="n">
        <v>45320</v>
      </c>
      <c r="C103" s="136" t="n">
        <v>0.5625</v>
      </c>
      <c r="D103" s="135" t="n">
        <v>45320</v>
      </c>
      <c r="E103" s="136" t="n">
        <v>0.729166666666667</v>
      </c>
      <c r="F103" s="1" t="s">
        <v>144</v>
      </c>
      <c r="G103" s="1" t="s">
        <v>207</v>
      </c>
    </row>
    <row r="104" customFormat="false" ht="14.25" hidden="false" customHeight="false" outlineLevel="0" collapsed="false">
      <c r="A104" s="1" t="s">
        <v>211</v>
      </c>
      <c r="B104" s="135" t="n">
        <v>45321</v>
      </c>
      <c r="C104" s="136" t="n">
        <v>0.354166666666667</v>
      </c>
      <c r="D104" s="135" t="n">
        <v>45321</v>
      </c>
      <c r="E104" s="136" t="n">
        <v>0.479166666666667</v>
      </c>
      <c r="F104" s="1" t="s">
        <v>144</v>
      </c>
      <c r="G104" s="1" t="s">
        <v>212</v>
      </c>
    </row>
    <row r="105" customFormat="false" ht="14.25" hidden="false" customHeight="false" outlineLevel="0" collapsed="false">
      <c r="A105" s="1" t="s">
        <v>209</v>
      </c>
      <c r="B105" s="135" t="n">
        <v>45321</v>
      </c>
      <c r="C105" s="136" t="n">
        <v>0.5625</v>
      </c>
      <c r="D105" s="135" t="n">
        <v>45321</v>
      </c>
      <c r="E105" s="136" t="n">
        <v>0.729166666666667</v>
      </c>
      <c r="F105" s="1" t="s">
        <v>144</v>
      </c>
      <c r="G105" s="1" t="s">
        <v>210</v>
      </c>
    </row>
    <row r="106" customFormat="false" ht="14.25" hidden="false" customHeight="false" outlineLevel="0" collapsed="false">
      <c r="A106" s="1" t="s">
        <v>195</v>
      </c>
      <c r="B106" s="135" t="n">
        <v>45322</v>
      </c>
      <c r="C106" s="136" t="n">
        <v>0.354166666666667</v>
      </c>
      <c r="D106" s="135" t="n">
        <v>45322</v>
      </c>
      <c r="E106" s="136" t="n">
        <v>0.520833333333333</v>
      </c>
      <c r="F106" s="1" t="n">
        <v>1003</v>
      </c>
      <c r="G106" s="1" t="s">
        <v>196</v>
      </c>
    </row>
    <row r="107" customFormat="false" ht="14.25" hidden="false" customHeight="false" outlineLevel="0" collapsed="false">
      <c r="A107" s="1" t="s">
        <v>211</v>
      </c>
      <c r="B107" s="135" t="n">
        <v>45322</v>
      </c>
      <c r="C107" s="136" t="n">
        <v>0.5625</v>
      </c>
      <c r="D107" s="135" t="n">
        <v>45322</v>
      </c>
      <c r="E107" s="136" t="n">
        <v>0.6875</v>
      </c>
      <c r="F107" s="1" t="n">
        <v>1003</v>
      </c>
      <c r="G107" s="1" t="s">
        <v>212</v>
      </c>
    </row>
    <row r="108" customFormat="false" ht="14.25" hidden="false" customHeight="false" outlineLevel="0" collapsed="false">
      <c r="A108" s="1" t="s">
        <v>213</v>
      </c>
      <c r="B108" s="135" t="n">
        <v>45323</v>
      </c>
      <c r="C108" s="136" t="n">
        <v>0.347222222222222</v>
      </c>
      <c r="D108" s="135" t="n">
        <v>45323</v>
      </c>
      <c r="E108" s="136" t="n">
        <v>0.534722222222222</v>
      </c>
      <c r="F108" s="1" t="s">
        <v>214</v>
      </c>
      <c r="G108" s="1" t="s">
        <v>215</v>
      </c>
    </row>
    <row r="109" customFormat="false" ht="14.25" hidden="false" customHeight="false" outlineLevel="0" collapsed="false">
      <c r="A109" s="1" t="s">
        <v>211</v>
      </c>
      <c r="B109" s="135" t="n">
        <v>45323</v>
      </c>
      <c r="C109" s="136" t="n">
        <v>0.5625</v>
      </c>
      <c r="D109" s="135" t="n">
        <v>45323</v>
      </c>
      <c r="E109" s="136" t="n">
        <v>0.6875</v>
      </c>
      <c r="F109" s="1" t="s">
        <v>144</v>
      </c>
      <c r="G109" s="1" t="s">
        <v>212</v>
      </c>
    </row>
    <row r="110" customFormat="false" ht="14.25" hidden="false" customHeight="false" outlineLevel="0" collapsed="false">
      <c r="A110" s="1" t="s">
        <v>204</v>
      </c>
      <c r="B110" s="135" t="n">
        <v>45327</v>
      </c>
      <c r="C110" s="136" t="n">
        <v>0.354166666666667</v>
      </c>
      <c r="D110" s="135" t="n">
        <v>45327</v>
      </c>
      <c r="E110" s="136" t="n">
        <v>0.520833333333333</v>
      </c>
      <c r="F110" s="1" t="s">
        <v>144</v>
      </c>
      <c r="G110" s="1" t="s">
        <v>205</v>
      </c>
    </row>
    <row r="111" customFormat="false" ht="14.25" hidden="false" customHeight="false" outlineLevel="0" collapsed="false">
      <c r="A111" s="1" t="s">
        <v>206</v>
      </c>
      <c r="B111" s="135" t="n">
        <v>45327</v>
      </c>
      <c r="C111" s="136" t="n">
        <v>0.5625</v>
      </c>
      <c r="D111" s="135" t="n">
        <v>45327</v>
      </c>
      <c r="E111" s="136" t="n">
        <v>0.729166666666667</v>
      </c>
      <c r="F111" s="1" t="s">
        <v>144</v>
      </c>
      <c r="G111" s="1" t="s">
        <v>207</v>
      </c>
    </row>
    <row r="112" customFormat="false" ht="14.25" hidden="false" customHeight="false" outlineLevel="0" collapsed="false">
      <c r="A112" s="1" t="s">
        <v>211</v>
      </c>
      <c r="B112" s="135" t="n">
        <v>45328</v>
      </c>
      <c r="C112" s="136" t="n">
        <v>0.354166666666667</v>
      </c>
      <c r="D112" s="135" t="n">
        <v>45328</v>
      </c>
      <c r="E112" s="136" t="n">
        <v>0.479166666666667</v>
      </c>
      <c r="F112" s="1" t="s">
        <v>144</v>
      </c>
      <c r="G112" s="1" t="s">
        <v>212</v>
      </c>
    </row>
    <row r="113" customFormat="false" ht="14.25" hidden="false" customHeight="false" outlineLevel="0" collapsed="false">
      <c r="A113" s="1" t="s">
        <v>209</v>
      </c>
      <c r="B113" s="135" t="n">
        <v>45328</v>
      </c>
      <c r="C113" s="136" t="n">
        <v>0.5625</v>
      </c>
      <c r="D113" s="135" t="n">
        <v>45328</v>
      </c>
      <c r="E113" s="136" t="n">
        <v>0.729166666666667</v>
      </c>
      <c r="F113" s="1" t="s">
        <v>144</v>
      </c>
      <c r="G113" s="1" t="s">
        <v>210</v>
      </c>
    </row>
    <row r="114" customFormat="false" ht="14.25" hidden="false" customHeight="false" outlineLevel="0" collapsed="false">
      <c r="A114" s="1" t="s">
        <v>195</v>
      </c>
      <c r="B114" s="135" t="n">
        <v>45329</v>
      </c>
      <c r="C114" s="136" t="n">
        <v>0.354166666666667</v>
      </c>
      <c r="D114" s="135" t="n">
        <v>45329</v>
      </c>
      <c r="E114" s="136" t="n">
        <v>0.520833333333333</v>
      </c>
      <c r="F114" s="1" t="n">
        <v>1003</v>
      </c>
      <c r="G114" s="1" t="s">
        <v>196</v>
      </c>
    </row>
    <row r="115" customFormat="false" ht="14.25" hidden="false" customHeight="false" outlineLevel="0" collapsed="false">
      <c r="A115" s="1" t="s">
        <v>211</v>
      </c>
      <c r="B115" s="135" t="n">
        <v>45329</v>
      </c>
      <c r="C115" s="136" t="n">
        <v>0.5625</v>
      </c>
      <c r="D115" s="135" t="n">
        <v>45329</v>
      </c>
      <c r="E115" s="136" t="n">
        <v>0.6875</v>
      </c>
      <c r="F115" s="1" t="n">
        <v>1003</v>
      </c>
      <c r="G115" s="1" t="s">
        <v>212</v>
      </c>
    </row>
    <row r="116" customFormat="false" ht="14.25" hidden="false" customHeight="false" outlineLevel="0" collapsed="false">
      <c r="A116" s="1" t="s">
        <v>213</v>
      </c>
      <c r="B116" s="135" t="n">
        <v>45330</v>
      </c>
      <c r="C116" s="136" t="n">
        <v>0.347222222222222</v>
      </c>
      <c r="D116" s="135" t="n">
        <v>45330</v>
      </c>
      <c r="E116" s="136" t="n">
        <v>0.534722222222222</v>
      </c>
      <c r="F116" s="1" t="s">
        <v>214</v>
      </c>
      <c r="G116" s="1" t="s">
        <v>215</v>
      </c>
    </row>
    <row r="117" customFormat="false" ht="14.25" hidden="false" customHeight="false" outlineLevel="0" collapsed="false">
      <c r="A117" s="1" t="s">
        <v>211</v>
      </c>
      <c r="B117" s="135" t="n">
        <v>45330</v>
      </c>
      <c r="C117" s="136" t="n">
        <v>0.5625</v>
      </c>
      <c r="D117" s="135" t="n">
        <v>45330</v>
      </c>
      <c r="E117" s="136" t="n">
        <v>0.6875</v>
      </c>
      <c r="F117" s="1" t="s">
        <v>144</v>
      </c>
      <c r="G117" s="1" t="s">
        <v>212</v>
      </c>
    </row>
    <row r="118" customFormat="false" ht="14.25" hidden="false" customHeight="false" outlineLevel="0" collapsed="false">
      <c r="A118" s="1" t="s">
        <v>204</v>
      </c>
      <c r="B118" s="135" t="n">
        <v>45334</v>
      </c>
      <c r="C118" s="136" t="n">
        <v>0.354166666666667</v>
      </c>
      <c r="D118" s="135" t="n">
        <v>45334</v>
      </c>
      <c r="E118" s="136" t="n">
        <v>0.520833333333333</v>
      </c>
      <c r="F118" s="1" t="s">
        <v>144</v>
      </c>
      <c r="G118" s="1" t="s">
        <v>205</v>
      </c>
    </row>
    <row r="119" customFormat="false" ht="14.25" hidden="false" customHeight="false" outlineLevel="0" collapsed="false">
      <c r="A119" s="1" t="s">
        <v>206</v>
      </c>
      <c r="B119" s="135" t="n">
        <v>45334</v>
      </c>
      <c r="C119" s="136" t="n">
        <v>0.5625</v>
      </c>
      <c r="D119" s="135" t="n">
        <v>45334</v>
      </c>
      <c r="E119" s="136" t="n">
        <v>0.729166666666667</v>
      </c>
      <c r="F119" s="1" t="s">
        <v>144</v>
      </c>
      <c r="G119" s="1" t="s">
        <v>207</v>
      </c>
    </row>
    <row r="120" customFormat="false" ht="14.25" hidden="false" customHeight="false" outlineLevel="0" collapsed="false">
      <c r="A120" s="1" t="s">
        <v>217</v>
      </c>
      <c r="B120" s="135" t="n">
        <v>45335</v>
      </c>
      <c r="C120" s="136" t="n">
        <v>0.354166666666667</v>
      </c>
      <c r="D120" s="135" t="n">
        <v>45335</v>
      </c>
      <c r="E120" s="136" t="n">
        <v>0.520833333333333</v>
      </c>
      <c r="F120" s="1" t="s">
        <v>144</v>
      </c>
      <c r="G120" s="1" t="s">
        <v>218</v>
      </c>
    </row>
    <row r="121" customFormat="false" ht="14.25" hidden="false" customHeight="false" outlineLevel="0" collapsed="false">
      <c r="A121" s="1" t="s">
        <v>209</v>
      </c>
      <c r="B121" s="135" t="n">
        <v>45335</v>
      </c>
      <c r="C121" s="136" t="n">
        <v>0.5625</v>
      </c>
      <c r="D121" s="135" t="n">
        <v>45335</v>
      </c>
      <c r="E121" s="136" t="n">
        <v>0.729166666666667</v>
      </c>
      <c r="F121" s="1" t="s">
        <v>144</v>
      </c>
      <c r="G121" s="1" t="s">
        <v>210</v>
      </c>
    </row>
    <row r="122" customFormat="false" ht="14.25" hidden="false" customHeight="false" outlineLevel="0" collapsed="false">
      <c r="A122" s="1" t="s">
        <v>195</v>
      </c>
      <c r="B122" s="135" t="n">
        <v>45336</v>
      </c>
      <c r="C122" s="136" t="n">
        <v>0.354166666666667</v>
      </c>
      <c r="D122" s="135" t="n">
        <v>45336</v>
      </c>
      <c r="E122" s="136" t="n">
        <v>0.520833333333333</v>
      </c>
      <c r="F122" s="1" t="n">
        <v>1003</v>
      </c>
      <c r="G122" s="1" t="s">
        <v>196</v>
      </c>
    </row>
    <row r="123" customFormat="false" ht="14.25" hidden="false" customHeight="false" outlineLevel="0" collapsed="false">
      <c r="A123" s="1" t="s">
        <v>206</v>
      </c>
      <c r="B123" s="135" t="n">
        <v>45336</v>
      </c>
      <c r="C123" s="136" t="n">
        <v>0.5625</v>
      </c>
      <c r="D123" s="135" t="n">
        <v>45336</v>
      </c>
      <c r="E123" s="136" t="n">
        <v>0.6875</v>
      </c>
      <c r="F123" s="1" t="n">
        <v>1003</v>
      </c>
      <c r="G123" s="1" t="s">
        <v>207</v>
      </c>
    </row>
    <row r="124" customFormat="false" ht="14.25" hidden="false" customHeight="false" outlineLevel="0" collapsed="false">
      <c r="A124" s="1" t="s">
        <v>213</v>
      </c>
      <c r="B124" s="135" t="n">
        <v>45337</v>
      </c>
      <c r="C124" s="136" t="n">
        <v>0.347222222222222</v>
      </c>
      <c r="D124" s="135" t="n">
        <v>45337</v>
      </c>
      <c r="E124" s="136" t="n">
        <v>0.534722222222222</v>
      </c>
      <c r="F124" s="1" t="s">
        <v>214</v>
      </c>
      <c r="G124" s="1" t="s">
        <v>215</v>
      </c>
    </row>
    <row r="125" customFormat="false" ht="14.25" hidden="false" customHeight="false" outlineLevel="0" collapsed="false">
      <c r="A125" s="1" t="s">
        <v>219</v>
      </c>
      <c r="B125" s="135" t="n">
        <v>45341</v>
      </c>
      <c r="C125" s="136" t="n">
        <v>0.354166666666667</v>
      </c>
      <c r="D125" s="135" t="n">
        <v>45341</v>
      </c>
      <c r="E125" s="136" t="n">
        <v>0.520833333333333</v>
      </c>
      <c r="F125" s="1" t="n">
        <v>1003</v>
      </c>
      <c r="G125" s="1" t="s">
        <v>220</v>
      </c>
    </row>
    <row r="126" customFormat="false" ht="14.25" hidden="false" customHeight="false" outlineLevel="0" collapsed="false">
      <c r="A126" s="1" t="s">
        <v>219</v>
      </c>
      <c r="B126" s="135" t="n">
        <v>45341</v>
      </c>
      <c r="C126" s="136" t="n">
        <v>0.5625</v>
      </c>
      <c r="D126" s="135" t="n">
        <v>45341</v>
      </c>
      <c r="E126" s="136" t="n">
        <v>0.729166666666667</v>
      </c>
      <c r="F126" s="1" t="n">
        <v>1003</v>
      </c>
      <c r="G126" s="1" t="s">
        <v>220</v>
      </c>
    </row>
    <row r="127" customFormat="false" ht="14.25" hidden="false" customHeight="false" outlineLevel="0" collapsed="false">
      <c r="A127" s="1" t="s">
        <v>219</v>
      </c>
      <c r="B127" s="135" t="n">
        <v>45342</v>
      </c>
      <c r="C127" s="136" t="n">
        <v>0.354166666666667</v>
      </c>
      <c r="D127" s="135" t="n">
        <v>45342</v>
      </c>
      <c r="E127" s="136" t="n">
        <v>0.520833333333333</v>
      </c>
      <c r="F127" s="1" t="n">
        <v>1003</v>
      </c>
      <c r="G127" s="1" t="s">
        <v>220</v>
      </c>
    </row>
    <row r="128" customFormat="false" ht="14.25" hidden="false" customHeight="false" outlineLevel="0" collapsed="false">
      <c r="A128" s="1" t="s">
        <v>219</v>
      </c>
      <c r="B128" s="135" t="n">
        <v>45342</v>
      </c>
      <c r="C128" s="136" t="n">
        <v>0.5625</v>
      </c>
      <c r="D128" s="135" t="n">
        <v>45342</v>
      </c>
      <c r="E128" s="136" t="n">
        <v>0.729166666666667</v>
      </c>
      <c r="F128" s="1" t="n">
        <v>1003</v>
      </c>
      <c r="G128" s="1" t="s">
        <v>220</v>
      </c>
    </row>
    <row r="129" customFormat="false" ht="14.25" hidden="false" customHeight="false" outlineLevel="0" collapsed="false">
      <c r="A129" s="1" t="s">
        <v>219</v>
      </c>
      <c r="B129" s="135" t="n">
        <v>45343</v>
      </c>
      <c r="C129" s="136" t="n">
        <v>0.354166666666667</v>
      </c>
      <c r="D129" s="135" t="n">
        <v>45343</v>
      </c>
      <c r="E129" s="136" t="n">
        <v>0.520833333333333</v>
      </c>
      <c r="F129" s="1" t="n">
        <v>1003</v>
      </c>
      <c r="G129" s="1" t="s">
        <v>220</v>
      </c>
    </row>
    <row r="130" customFormat="false" ht="14.25" hidden="false" customHeight="false" outlineLevel="0" collapsed="false">
      <c r="A130" s="1" t="s">
        <v>219</v>
      </c>
      <c r="B130" s="135" t="n">
        <v>45343</v>
      </c>
      <c r="C130" s="136" t="n">
        <v>0.5625</v>
      </c>
      <c r="D130" s="135" t="n">
        <v>45343</v>
      </c>
      <c r="E130" s="136" t="n">
        <v>0.729166666666667</v>
      </c>
      <c r="F130" s="1" t="n">
        <v>1003</v>
      </c>
      <c r="G130" s="1" t="s">
        <v>220</v>
      </c>
    </row>
    <row r="131" customFormat="false" ht="14.25" hidden="false" customHeight="false" outlineLevel="0" collapsed="false">
      <c r="A131" s="1" t="s">
        <v>213</v>
      </c>
      <c r="B131" s="135" t="n">
        <v>45344</v>
      </c>
      <c r="C131" s="136" t="n">
        <v>0.347222222222222</v>
      </c>
      <c r="D131" s="135" t="n">
        <v>45344</v>
      </c>
      <c r="E131" s="136" t="n">
        <v>0.534722222222222</v>
      </c>
      <c r="F131" s="1" t="s">
        <v>214</v>
      </c>
      <c r="G131" s="1" t="s">
        <v>215</v>
      </c>
    </row>
    <row r="132" customFormat="false" ht="14.25" hidden="false" customHeight="false" outlineLevel="0" collapsed="false">
      <c r="A132" s="1" t="s">
        <v>217</v>
      </c>
      <c r="B132" s="135" t="n">
        <v>45348</v>
      </c>
      <c r="C132" s="136" t="n">
        <v>0.354166666666667</v>
      </c>
      <c r="D132" s="135" t="n">
        <v>45348</v>
      </c>
      <c r="E132" s="136" t="n">
        <v>0.520833333333333</v>
      </c>
      <c r="F132" s="1" t="s">
        <v>144</v>
      </c>
      <c r="G132" s="1" t="s">
        <v>218</v>
      </c>
    </row>
    <row r="133" customFormat="false" ht="14.25" hidden="false" customHeight="false" outlineLevel="0" collapsed="false">
      <c r="A133" s="1" t="s">
        <v>217</v>
      </c>
      <c r="B133" s="135" t="n">
        <v>45348</v>
      </c>
      <c r="C133" s="136" t="n">
        <v>0.5625</v>
      </c>
      <c r="D133" s="135" t="n">
        <v>45348</v>
      </c>
      <c r="E133" s="136" t="n">
        <v>0.729166666666667</v>
      </c>
      <c r="F133" s="1" t="s">
        <v>144</v>
      </c>
      <c r="G133" s="1" t="s">
        <v>218</v>
      </c>
    </row>
    <row r="134" customFormat="false" ht="14.25" hidden="false" customHeight="false" outlineLevel="0" collapsed="false">
      <c r="A134" s="1" t="s">
        <v>206</v>
      </c>
      <c r="B134" s="135" t="n">
        <v>45349</v>
      </c>
      <c r="C134" s="136" t="n">
        <v>0.354166666666667</v>
      </c>
      <c r="D134" s="135" t="n">
        <v>45349</v>
      </c>
      <c r="E134" s="136" t="n">
        <v>0.5</v>
      </c>
      <c r="F134" s="1" t="s">
        <v>144</v>
      </c>
      <c r="G134" s="1" t="s">
        <v>221</v>
      </c>
    </row>
    <row r="135" customFormat="false" ht="14.25" hidden="false" customHeight="false" outlineLevel="0" collapsed="false">
      <c r="A135" s="1" t="s">
        <v>209</v>
      </c>
      <c r="B135" s="135" t="n">
        <v>45349</v>
      </c>
      <c r="C135" s="136" t="n">
        <v>0.5625</v>
      </c>
      <c r="D135" s="135" t="n">
        <v>45349</v>
      </c>
      <c r="E135" s="136" t="n">
        <v>0.729166666666667</v>
      </c>
      <c r="F135" s="1" t="s">
        <v>144</v>
      </c>
      <c r="G135" s="1" t="s">
        <v>210</v>
      </c>
    </row>
    <row r="136" customFormat="false" ht="14.25" hidden="false" customHeight="false" outlineLevel="0" collapsed="false">
      <c r="A136" s="1" t="s">
        <v>195</v>
      </c>
      <c r="B136" s="135" t="n">
        <v>45350</v>
      </c>
      <c r="C136" s="136" t="n">
        <v>0.354166666666667</v>
      </c>
      <c r="D136" s="135" t="n">
        <v>45350</v>
      </c>
      <c r="E136" s="136" t="n">
        <v>0.520833333333333</v>
      </c>
      <c r="F136" s="1" t="n">
        <v>1003</v>
      </c>
      <c r="G136" s="1" t="s">
        <v>196</v>
      </c>
    </row>
    <row r="137" customFormat="false" ht="14.25" hidden="false" customHeight="false" outlineLevel="0" collapsed="false">
      <c r="A137" s="1" t="s">
        <v>213</v>
      </c>
      <c r="B137" s="135" t="n">
        <v>45351</v>
      </c>
      <c r="C137" s="136" t="n">
        <v>0.347222222222222</v>
      </c>
      <c r="D137" s="135" t="n">
        <v>45351</v>
      </c>
      <c r="E137" s="136" t="n">
        <v>0.534722222222222</v>
      </c>
      <c r="F137" s="1" t="s">
        <v>214</v>
      </c>
      <c r="G137" s="1" t="s">
        <v>215</v>
      </c>
    </row>
    <row r="138" customFormat="false" ht="14.25" hidden="false" customHeight="false" outlineLevel="0" collapsed="false">
      <c r="A138" s="1" t="s">
        <v>217</v>
      </c>
      <c r="B138" s="135" t="n">
        <v>45355</v>
      </c>
      <c r="C138" s="136" t="n">
        <v>0.354166666666667</v>
      </c>
      <c r="D138" s="135" t="n">
        <v>45355</v>
      </c>
      <c r="E138" s="136" t="n">
        <v>0.520833333333333</v>
      </c>
      <c r="F138" s="1" t="s">
        <v>144</v>
      </c>
      <c r="G138" s="1" t="s">
        <v>218</v>
      </c>
    </row>
    <row r="139" customFormat="false" ht="14.25" hidden="false" customHeight="false" outlineLevel="0" collapsed="false">
      <c r="A139" s="1" t="s">
        <v>217</v>
      </c>
      <c r="B139" s="135" t="n">
        <v>45355</v>
      </c>
      <c r="C139" s="136" t="n">
        <v>0.5625</v>
      </c>
      <c r="D139" s="135" t="n">
        <v>45355</v>
      </c>
      <c r="E139" s="136" t="n">
        <v>0.729166666666667</v>
      </c>
      <c r="F139" s="1" t="s">
        <v>144</v>
      </c>
      <c r="G139" s="1" t="s">
        <v>218</v>
      </c>
    </row>
    <row r="140" customFormat="false" ht="14.25" hidden="false" customHeight="false" outlineLevel="0" collapsed="false">
      <c r="A140" s="1" t="s">
        <v>217</v>
      </c>
      <c r="B140" s="135" t="n">
        <v>45356</v>
      </c>
      <c r="C140" s="136" t="n">
        <v>0.354166666666667</v>
      </c>
      <c r="D140" s="135" t="n">
        <v>45356</v>
      </c>
      <c r="E140" s="136" t="n">
        <v>0.520833333333333</v>
      </c>
      <c r="F140" s="1" t="s">
        <v>144</v>
      </c>
      <c r="G140" s="1" t="s">
        <v>218</v>
      </c>
    </row>
    <row r="141" customFormat="false" ht="14.25" hidden="false" customHeight="false" outlineLevel="0" collapsed="false">
      <c r="A141" s="1" t="s">
        <v>198</v>
      </c>
      <c r="B141" s="135" t="n">
        <v>45356</v>
      </c>
      <c r="C141" s="136" t="n">
        <v>0.5625</v>
      </c>
      <c r="D141" s="135" t="n">
        <v>45356</v>
      </c>
      <c r="E141" s="136" t="n">
        <v>0.645833333333333</v>
      </c>
      <c r="F141" s="1" t="s">
        <v>144</v>
      </c>
      <c r="G141" s="1" t="s">
        <v>199</v>
      </c>
    </row>
    <row r="142" customFormat="false" ht="14.25" hidden="false" customHeight="false" outlineLevel="0" collapsed="false">
      <c r="A142" s="1" t="s">
        <v>195</v>
      </c>
      <c r="B142" s="135" t="n">
        <v>45357</v>
      </c>
      <c r="C142" s="136" t="n">
        <v>0.354166666666667</v>
      </c>
      <c r="D142" s="135" t="n">
        <v>45357</v>
      </c>
      <c r="E142" s="136" t="n">
        <v>0.520833333333333</v>
      </c>
      <c r="F142" s="1" t="n">
        <v>1003</v>
      </c>
      <c r="G142" s="1" t="s">
        <v>222</v>
      </c>
    </row>
    <row r="143" customFormat="false" ht="14.25" hidden="false" customHeight="false" outlineLevel="0" collapsed="false">
      <c r="A143" s="1" t="s">
        <v>213</v>
      </c>
      <c r="B143" s="135" t="n">
        <v>45358</v>
      </c>
      <c r="C143" s="136" t="n">
        <v>0.347222222222222</v>
      </c>
      <c r="D143" s="135" t="n">
        <v>45358</v>
      </c>
      <c r="E143" s="136" t="n">
        <v>0.534722222222222</v>
      </c>
      <c r="F143" s="1" t="s">
        <v>214</v>
      </c>
      <c r="G143" s="1" t="s">
        <v>215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R58"/>
  <sheetViews>
    <sheetView showFormulas="false" showGridLines="true" showRowColHeaders="true" showZeros="true" rightToLeft="false" tabSelected="false" showOutlineSymbols="true" defaultGridColor="true" view="normal" topLeftCell="D3" colorId="64" zoomScale="95" zoomScaleNormal="95" zoomScalePageLayoutView="100" workbookViewId="0">
      <selection pane="topLeft" activeCell="J7" activeCellId="1" sqref="G10:H10 J7"/>
    </sheetView>
  </sheetViews>
  <sheetFormatPr defaultColWidth="9.18359375" defaultRowHeight="14.25" customHeight="true" zeroHeight="false" outlineLevelRow="0" outlineLevelCol="0"/>
  <cols>
    <col collapsed="false" customWidth="true" hidden="false" outlineLevel="0" max="1" min="1" style="1" width="9.63"/>
    <col collapsed="false" customWidth="true" hidden="false" outlineLevel="0" max="2" min="2" style="1" width="10.18"/>
    <col collapsed="false" customWidth="true" hidden="false" outlineLevel="0" max="3" min="3" style="1" width="7"/>
    <col collapsed="false" customWidth="true" hidden="false" outlineLevel="0" max="5" min="5" style="1" width="15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2.63"/>
    <col collapsed="false" customWidth="true" hidden="false" outlineLevel="0" max="9" min="9" style="1" width="15.45"/>
    <col collapsed="false" customWidth="true" hidden="false" outlineLevel="0" max="13" min="10" style="1" width="10.82"/>
    <col collapsed="false" customWidth="true" hidden="false" outlineLevel="0" max="14" min="14" style="1" width="15.45"/>
    <col collapsed="false" customWidth="true" hidden="false" outlineLevel="0" max="15" min="15" style="1" width="13"/>
    <col collapsed="false" customWidth="true" hidden="false" outlineLevel="0" max="17" min="17" style="1" width="10.63"/>
  </cols>
  <sheetData>
    <row r="2" customFormat="false" ht="14.25" hidden="false" customHeight="false" outlineLevel="0" collapsed="false">
      <c r="E2" s="2" t="s">
        <v>0</v>
      </c>
      <c r="F2" s="3" t="s">
        <v>1</v>
      </c>
    </row>
    <row r="3" customFormat="false" ht="18" hidden="false" customHeight="true" outlineLevel="0" collapsed="false">
      <c r="E3" s="4" t="s">
        <v>223</v>
      </c>
      <c r="F3" s="5" t="e">
        <f aca="false">NA()</f>
        <v>#N/A</v>
      </c>
      <c r="G3" s="5"/>
      <c r="H3" s="5"/>
      <c r="I3" s="5"/>
      <c r="J3" s="5"/>
      <c r="K3" s="5"/>
      <c r="L3" s="5"/>
      <c r="M3" s="5"/>
      <c r="N3" s="6" t="s">
        <v>3</v>
      </c>
      <c r="O3" s="7" t="n">
        <f aca="true">TODAY()</f>
        <v>45741</v>
      </c>
    </row>
    <row r="4" customFormat="false" ht="14.25" hidden="false" customHeight="false" outlineLevel="0" collapsed="false">
      <c r="E4" s="8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5</v>
      </c>
      <c r="K4" s="9" t="s">
        <v>6</v>
      </c>
      <c r="L4" s="9" t="s">
        <v>5</v>
      </c>
      <c r="M4" s="9" t="s">
        <v>6</v>
      </c>
      <c r="N4" s="9" t="s">
        <v>5</v>
      </c>
      <c r="O4" s="9" t="s">
        <v>6</v>
      </c>
    </row>
    <row r="5" customFormat="false" ht="14.25" hidden="false" customHeight="false" outlineLevel="0" collapsed="false">
      <c r="C5" s="10"/>
      <c r="D5" s="11"/>
      <c r="E5" s="12" t="s">
        <v>9</v>
      </c>
      <c r="F5" s="13" t="s">
        <v>10</v>
      </c>
      <c r="G5" s="14" t="s">
        <v>11</v>
      </c>
      <c r="H5" s="14" t="s">
        <v>12</v>
      </c>
      <c r="I5" s="14" t="s">
        <v>13</v>
      </c>
      <c r="J5" s="14" t="s">
        <v>14</v>
      </c>
      <c r="K5" s="14" t="s">
        <v>15</v>
      </c>
      <c r="L5" s="14" t="s">
        <v>16</v>
      </c>
      <c r="M5" s="14" t="s">
        <v>17</v>
      </c>
      <c r="N5" s="14" t="s">
        <v>18</v>
      </c>
      <c r="O5" s="15" t="s">
        <v>19</v>
      </c>
    </row>
    <row r="6" customFormat="false" ht="14.25" hidden="false" customHeight="false" outlineLevel="0" collapsed="false">
      <c r="C6" s="16" t="n">
        <v>45173</v>
      </c>
      <c r="D6" s="17" t="n">
        <v>36</v>
      </c>
      <c r="E6" s="18" t="str">
        <f aca="false">TEXT(C6,"jj")&amp;"-"&amp;TEXT(C6+4,"jj mmm aa")</f>
        <v>04-08 sept. 23</v>
      </c>
      <c r="F6" s="19"/>
      <c r="G6" s="19" t="s">
        <v>93</v>
      </c>
      <c r="H6" s="19" t="s">
        <v>93</v>
      </c>
      <c r="I6" s="19" t="s">
        <v>43</v>
      </c>
      <c r="J6" s="19" t="s">
        <v>43</v>
      </c>
      <c r="K6" s="19" t="s">
        <v>43</v>
      </c>
      <c r="L6" s="19" t="s">
        <v>43</v>
      </c>
      <c r="M6" s="19" t="s">
        <v>43</v>
      </c>
      <c r="N6" s="19" t="s">
        <v>93</v>
      </c>
      <c r="O6" s="19" t="s">
        <v>93</v>
      </c>
    </row>
    <row r="7" customFormat="false" ht="14.25" hidden="false" customHeight="false" outlineLevel="0" collapsed="false">
      <c r="C7" s="16" t="n">
        <f aca="false">C6+7</f>
        <v>45180</v>
      </c>
      <c r="D7" s="17" t="n">
        <f aca="false">D6+1</f>
        <v>37</v>
      </c>
      <c r="E7" s="18" t="str">
        <f aca="false">TEXT(C7,"jj")&amp;"-"&amp;TEXT(C7+4,"jj mmm aa")</f>
        <v>11-15 sept. 23</v>
      </c>
      <c r="F7" s="19" t="s">
        <v>93</v>
      </c>
      <c r="G7" s="19" t="s">
        <v>93</v>
      </c>
      <c r="H7" s="19" t="s">
        <v>93</v>
      </c>
      <c r="I7" s="21" t="s">
        <v>224</v>
      </c>
      <c r="J7" s="138" t="s">
        <v>225</v>
      </c>
      <c r="K7" s="138"/>
      <c r="L7" s="138"/>
      <c r="M7" s="138"/>
      <c r="N7" s="138"/>
      <c r="O7" s="138"/>
      <c r="R7" s="20"/>
    </row>
    <row r="8" customFormat="false" ht="14.25" hidden="false" customHeight="false" outlineLevel="0" collapsed="false">
      <c r="C8" s="16" t="n">
        <f aca="false">C7+7</f>
        <v>45187</v>
      </c>
      <c r="D8" s="17" t="n">
        <f aca="false">D7+1</f>
        <v>38</v>
      </c>
      <c r="E8" s="25" t="str">
        <f aca="false">TEXT(C8,"jj")&amp;"-"&amp;TEXT(C8+4,"jj mmm aa")</f>
        <v>18-22 sept. 23</v>
      </c>
      <c r="F8" s="139" t="s">
        <v>226</v>
      </c>
      <c r="G8" s="140" t="n">
        <v>903</v>
      </c>
      <c r="H8" s="141" t="s">
        <v>227</v>
      </c>
      <c r="I8" s="142" t="s">
        <v>227</v>
      </c>
      <c r="J8" s="143" t="s">
        <v>227</v>
      </c>
      <c r="K8" s="144" t="s">
        <v>228</v>
      </c>
      <c r="L8" s="142" t="s">
        <v>228</v>
      </c>
      <c r="M8" s="142" t="s">
        <v>228</v>
      </c>
      <c r="N8" s="142" t="s">
        <v>228</v>
      </c>
      <c r="O8" s="145" t="s">
        <v>228</v>
      </c>
      <c r="R8" s="146"/>
    </row>
    <row r="9" customFormat="false" ht="14.25" hidden="false" customHeight="false" outlineLevel="0" collapsed="false">
      <c r="C9" s="16" t="n">
        <f aca="false">C8+7</f>
        <v>45194</v>
      </c>
      <c r="D9" s="17" t="n">
        <f aca="false">D8+1</f>
        <v>39</v>
      </c>
      <c r="E9" s="25" t="str">
        <f aca="false">TEXT(C9,"jj")&amp;"-"&amp;TEXT(C9+4,"jj mmm aa")</f>
        <v>25-29 sept. 23</v>
      </c>
      <c r="F9" s="147" t="s">
        <v>226</v>
      </c>
      <c r="G9" s="148" t="s">
        <v>226</v>
      </c>
      <c r="H9" s="149" t="s">
        <v>229</v>
      </c>
      <c r="I9" s="150" t="s">
        <v>230</v>
      </c>
      <c r="J9" s="151" t="s">
        <v>231</v>
      </c>
      <c r="K9" s="152" t="s">
        <v>232</v>
      </c>
      <c r="L9" s="142" t="n">
        <v>903</v>
      </c>
      <c r="M9" s="153" t="n">
        <v>903</v>
      </c>
      <c r="N9" s="141" t="n">
        <v>1004</v>
      </c>
      <c r="O9" s="154" t="n">
        <v>1004</v>
      </c>
    </row>
    <row r="10" customFormat="false" ht="14.25" hidden="false" customHeight="false" outlineLevel="0" collapsed="false">
      <c r="C10" s="16" t="n">
        <f aca="false">C9+7</f>
        <v>45201</v>
      </c>
      <c r="D10" s="17" t="n">
        <f aca="false">D9+1</f>
        <v>40</v>
      </c>
      <c r="E10" s="25" t="str">
        <f aca="false">TEXT(C10,"jj")&amp;"-"&amp;TEXT(C10+4,"jj mmm aa")</f>
        <v>02-06 oct. 23</v>
      </c>
      <c r="F10" s="155" t="n">
        <v>1004</v>
      </c>
      <c r="G10" s="139" t="s">
        <v>226</v>
      </c>
      <c r="H10" s="150" t="s">
        <v>229</v>
      </c>
      <c r="I10" s="156"/>
      <c r="J10" s="151" t="s">
        <v>231</v>
      </c>
      <c r="K10" s="152" t="s">
        <v>232</v>
      </c>
      <c r="L10" s="153" t="s">
        <v>230</v>
      </c>
      <c r="M10" s="153" t="n">
        <v>903</v>
      </c>
      <c r="N10" s="157" t="n">
        <v>1004</v>
      </c>
      <c r="O10" s="154" t="n">
        <v>1004</v>
      </c>
    </row>
    <row r="11" customFormat="false" ht="14.25" hidden="false" customHeight="false" outlineLevel="0" collapsed="false">
      <c r="C11" s="16" t="n">
        <f aca="false">C10+7</f>
        <v>45208</v>
      </c>
      <c r="D11" s="17" t="n">
        <f aca="false">D10+1</f>
        <v>41</v>
      </c>
      <c r="E11" s="25" t="str">
        <f aca="false">TEXT(C11,"jj")&amp;"-"&amp;TEXT(C11+4,"jj mmm aa")</f>
        <v>09-13 oct. 23</v>
      </c>
      <c r="F11" s="158" t="s">
        <v>233</v>
      </c>
      <c r="G11" s="155" t="n">
        <v>1004</v>
      </c>
      <c r="H11" s="150" t="s">
        <v>229</v>
      </c>
      <c r="I11" s="150" t="s">
        <v>230</v>
      </c>
      <c r="J11" s="151" t="s">
        <v>231</v>
      </c>
      <c r="K11" s="152" t="s">
        <v>232</v>
      </c>
      <c r="L11" s="153" t="n">
        <v>903</v>
      </c>
      <c r="M11" s="156" t="n">
        <v>903</v>
      </c>
      <c r="N11" s="141" t="s">
        <v>230</v>
      </c>
      <c r="O11" s="159" t="s">
        <v>230</v>
      </c>
    </row>
    <row r="12" customFormat="false" ht="14.25" hidden="false" customHeight="false" outlineLevel="0" collapsed="false">
      <c r="C12" s="16" t="n">
        <f aca="false">C11+7</f>
        <v>45215</v>
      </c>
      <c r="D12" s="17" t="n">
        <f aca="false">D11+1</f>
        <v>42</v>
      </c>
      <c r="E12" s="25" t="str">
        <f aca="false">TEXT(C12,"jj")&amp;"-"&amp;TEXT(C12+4,"jj mmm aa")</f>
        <v>16-20 oct. 23</v>
      </c>
      <c r="F12" s="160" t="s">
        <v>234</v>
      </c>
      <c r="G12" s="139" t="s">
        <v>226</v>
      </c>
      <c r="H12" s="161" t="s">
        <v>229</v>
      </c>
      <c r="I12" s="162" t="n">
        <v>1003</v>
      </c>
      <c r="J12" s="152" t="s">
        <v>231</v>
      </c>
      <c r="K12" s="163" t="n">
        <v>904</v>
      </c>
      <c r="L12" s="164" t="n">
        <v>903</v>
      </c>
      <c r="M12" s="165" t="n">
        <v>903</v>
      </c>
      <c r="N12" s="156" t="n">
        <v>1003</v>
      </c>
      <c r="O12" s="166" t="s">
        <v>235</v>
      </c>
    </row>
    <row r="13" customFormat="false" ht="14.25" hidden="false" customHeight="false" outlineLevel="0" collapsed="false">
      <c r="C13" s="16" t="n">
        <f aca="false">C12+7</f>
        <v>45222</v>
      </c>
      <c r="D13" s="31" t="n">
        <f aca="false">D12+1</f>
        <v>43</v>
      </c>
      <c r="E13" s="32" t="str">
        <f aca="false">TEXT(C13,"jj")&amp;"-"&amp;TEXT(C13+4,"jj mmm aa")</f>
        <v>23-27 oct. 23</v>
      </c>
      <c r="F13" s="46" t="n">
        <v>1002</v>
      </c>
      <c r="G13" s="35"/>
      <c r="H13" s="35"/>
      <c r="I13" s="35"/>
      <c r="J13" s="35"/>
      <c r="K13" s="35"/>
      <c r="L13" s="35"/>
      <c r="M13" s="35"/>
      <c r="N13" s="35"/>
      <c r="O13" s="36"/>
    </row>
    <row r="14" customFormat="false" ht="14.25" hidden="false" customHeight="false" outlineLevel="0" collapsed="false">
      <c r="C14" s="16" t="n">
        <f aca="false">C13+7</f>
        <v>45229</v>
      </c>
      <c r="D14" s="17" t="n">
        <f aca="false">D13+1</f>
        <v>44</v>
      </c>
      <c r="E14" s="18" t="str">
        <f aca="false">TEXT(C14,"jj")&amp;"-"&amp;TEXT(C14+4,"jj mmm aa")</f>
        <v>30-03 nov. 23</v>
      </c>
      <c r="F14" s="33"/>
      <c r="G14" s="39"/>
      <c r="H14" s="39"/>
      <c r="I14" s="39"/>
      <c r="J14" s="40" t="s">
        <v>41</v>
      </c>
      <c r="K14" s="40" t="s">
        <v>42</v>
      </c>
      <c r="L14" s="39" t="s">
        <v>43</v>
      </c>
      <c r="M14" s="39" t="s">
        <v>43</v>
      </c>
      <c r="N14" s="39" t="s">
        <v>43</v>
      </c>
      <c r="O14" s="41" t="s">
        <v>43</v>
      </c>
    </row>
    <row r="15" customFormat="false" ht="14.25" hidden="false" customHeight="false" outlineLevel="0" collapsed="false">
      <c r="C15" s="16" t="n">
        <f aca="false">C14+7</f>
        <v>45236</v>
      </c>
      <c r="D15" s="17" t="n">
        <f aca="false">D14+1</f>
        <v>45</v>
      </c>
      <c r="E15" s="25" t="str">
        <f aca="false">TEXT(C15,"jj")&amp;"-"&amp;TEXT(C15+4,"jj mmm aa")</f>
        <v>06-10 nov. 23</v>
      </c>
      <c r="F15" s="42"/>
      <c r="G15" s="43"/>
      <c r="H15" s="43"/>
      <c r="I15" s="43"/>
      <c r="J15" s="43"/>
      <c r="K15" s="43"/>
      <c r="L15" s="43"/>
      <c r="M15" s="43"/>
      <c r="N15" s="43"/>
      <c r="O15" s="44"/>
    </row>
    <row r="16" customFormat="false" ht="14.25" hidden="false" customHeight="false" outlineLevel="0" collapsed="false">
      <c r="C16" s="16" t="n">
        <f aca="false">C15+7</f>
        <v>45243</v>
      </c>
      <c r="D16" s="17" t="n">
        <f aca="false">D15+1</f>
        <v>46</v>
      </c>
      <c r="E16" s="25" t="str">
        <f aca="false">TEXT(C16,"jj")&amp;"-"&amp;TEXT(C16+4,"jj mmm aa")</f>
        <v>13-17 nov. 23</v>
      </c>
      <c r="F16" s="167" t="s">
        <v>236</v>
      </c>
      <c r="G16" s="152" t="s">
        <v>234</v>
      </c>
      <c r="H16" s="161" t="s">
        <v>229</v>
      </c>
      <c r="I16" s="168" t="n">
        <v>1003</v>
      </c>
      <c r="J16" s="152" t="s">
        <v>231</v>
      </c>
      <c r="K16" s="169" t="n">
        <v>904</v>
      </c>
      <c r="L16" s="165" t="s">
        <v>237</v>
      </c>
      <c r="M16" s="156" t="s">
        <v>233</v>
      </c>
      <c r="N16" s="156" t="s">
        <v>237</v>
      </c>
      <c r="O16" s="170" t="s">
        <v>237</v>
      </c>
    </row>
    <row r="17" customFormat="false" ht="14.25" hidden="false" customHeight="false" outlineLevel="0" collapsed="false">
      <c r="C17" s="16" t="n">
        <f aca="false">C16+7</f>
        <v>45250</v>
      </c>
      <c r="D17" s="17" t="n">
        <f aca="false">D16+1</f>
        <v>47</v>
      </c>
      <c r="E17" s="18" t="str">
        <f aca="false">TEXT(C17,"jj")&amp;"-"&amp;TEXT(C17+4,"jj mmm aa")</f>
        <v>20-24 nov. 23</v>
      </c>
      <c r="F17" s="167" t="s">
        <v>236</v>
      </c>
      <c r="G17" s="152" t="s">
        <v>234</v>
      </c>
      <c r="H17" s="157" t="s">
        <v>229</v>
      </c>
      <c r="I17" s="171" t="n">
        <v>905</v>
      </c>
      <c r="J17" s="169" t="n">
        <v>906</v>
      </c>
      <c r="K17" s="163" t="s">
        <v>234</v>
      </c>
      <c r="L17" s="172" t="s">
        <v>237</v>
      </c>
      <c r="M17" s="173" t="s">
        <v>238</v>
      </c>
      <c r="N17" s="173" t="s">
        <v>239</v>
      </c>
      <c r="O17" s="174" t="s">
        <v>49</v>
      </c>
    </row>
    <row r="18" customFormat="false" ht="14.25" hidden="false" customHeight="false" outlineLevel="0" collapsed="false">
      <c r="C18" s="16" t="n">
        <f aca="false">C17+7</f>
        <v>45257</v>
      </c>
      <c r="D18" s="17" t="n">
        <f aca="false">D17+1</f>
        <v>48</v>
      </c>
      <c r="E18" s="18" t="str">
        <f aca="false">TEXT(C18,"jj")&amp;"-"&amp;TEXT(C18+4,"jj mmm aa")</f>
        <v>27-01 déc. 23</v>
      </c>
      <c r="F18" s="140" t="s">
        <v>236</v>
      </c>
      <c r="G18" s="152" t="s">
        <v>234</v>
      </c>
      <c r="H18" s="161" t="s">
        <v>237</v>
      </c>
      <c r="I18" s="168" t="s">
        <v>240</v>
      </c>
      <c r="J18" s="163" t="n">
        <v>906</v>
      </c>
      <c r="K18" s="163" t="s">
        <v>235</v>
      </c>
      <c r="L18" s="165" t="s">
        <v>233</v>
      </c>
      <c r="M18" s="172" t="n">
        <v>1003</v>
      </c>
      <c r="N18" s="168" t="s">
        <v>237</v>
      </c>
      <c r="O18" s="170" t="n">
        <v>1003</v>
      </c>
    </row>
    <row r="19" customFormat="false" ht="14.25" hidden="false" customHeight="false" outlineLevel="0" collapsed="false">
      <c r="C19" s="16" t="n">
        <f aca="false">C18+7</f>
        <v>45264</v>
      </c>
      <c r="D19" s="17" t="n">
        <f aca="false">D18+1</f>
        <v>49</v>
      </c>
      <c r="E19" s="18" t="str">
        <f aca="false">TEXT(C19,"jj")&amp;"-"&amp;TEXT(C19+4,"jj mmm aa")</f>
        <v>04-08 déc. 23</v>
      </c>
      <c r="F19" s="140" t="s">
        <v>236</v>
      </c>
      <c r="G19" s="152" t="s">
        <v>234</v>
      </c>
      <c r="H19" s="175" t="s">
        <v>233</v>
      </c>
      <c r="I19" s="21"/>
      <c r="J19" s="163" t="n">
        <v>906</v>
      </c>
      <c r="K19" s="140" t="s">
        <v>235</v>
      </c>
      <c r="L19" s="172" t="s">
        <v>241</v>
      </c>
      <c r="M19" s="172" t="n">
        <v>1003</v>
      </c>
      <c r="N19" s="168" t="s">
        <v>237</v>
      </c>
      <c r="O19" s="176" t="s">
        <v>62</v>
      </c>
    </row>
    <row r="20" customFormat="false" ht="14.25" hidden="false" customHeight="false" outlineLevel="0" collapsed="false">
      <c r="C20" s="16" t="n">
        <f aca="false">C19+7</f>
        <v>45271</v>
      </c>
      <c r="D20" s="17" t="n">
        <f aca="false">D19+1</f>
        <v>50</v>
      </c>
      <c r="E20" s="32" t="str">
        <f aca="false">TEXT(C20,"jj")&amp;"-"&amp;TEXT(C20+4,"jj mmm aa")</f>
        <v>11-15 déc. 23</v>
      </c>
      <c r="F20" s="46" t="n">
        <v>1002</v>
      </c>
      <c r="G20" s="35"/>
      <c r="H20" s="35"/>
      <c r="I20" s="35"/>
      <c r="J20" s="35"/>
      <c r="K20" s="35"/>
      <c r="L20" s="35"/>
      <c r="M20" s="35"/>
      <c r="N20" s="35"/>
      <c r="O20" s="36"/>
    </row>
    <row r="21" customFormat="false" ht="14.25" hidden="false" customHeight="false" outlineLevel="0" collapsed="false">
      <c r="C21" s="16" t="n">
        <f aca="false">C20+7</f>
        <v>45278</v>
      </c>
      <c r="D21" s="17" t="n">
        <f aca="false">D20+1</f>
        <v>51</v>
      </c>
      <c r="E21" s="47" t="str">
        <f aca="false">TEXT(C21,"jj")&amp;"-"&amp;TEXT(C21+4,"jj mmm aa")</f>
        <v>18-22 déc. 23</v>
      </c>
      <c r="F21" s="33"/>
      <c r="G21" s="39"/>
      <c r="H21" s="39"/>
      <c r="I21" s="39"/>
      <c r="J21" s="39"/>
      <c r="K21" s="39"/>
      <c r="L21" s="39"/>
      <c r="M21" s="39"/>
      <c r="N21" s="39"/>
      <c r="O21" s="41"/>
    </row>
    <row r="22" customFormat="false" ht="14.25" hidden="false" customHeight="false" outlineLevel="0" collapsed="false">
      <c r="C22" s="16" t="n">
        <f aca="false">C21+7</f>
        <v>45285</v>
      </c>
      <c r="D22" s="17" t="n">
        <f aca="false">D21+1</f>
        <v>52</v>
      </c>
      <c r="E22" s="47" t="str">
        <f aca="false">TEXT(C22,"jj")&amp;"-"&amp;TEXT(C22+4,"jj mmm aa")</f>
        <v>25-29 déc. 23</v>
      </c>
      <c r="F22" s="33" t="s">
        <v>53</v>
      </c>
      <c r="G22" s="39" t="s">
        <v>43</v>
      </c>
      <c r="H22" s="39" t="s">
        <v>43</v>
      </c>
      <c r="I22" s="39" t="s">
        <v>43</v>
      </c>
      <c r="J22" s="39" t="s">
        <v>43</v>
      </c>
      <c r="K22" s="39" t="s">
        <v>43</v>
      </c>
      <c r="L22" s="39" t="s">
        <v>43</v>
      </c>
      <c r="M22" s="39" t="s">
        <v>43</v>
      </c>
      <c r="N22" s="39" t="s">
        <v>43</v>
      </c>
      <c r="O22" s="41" t="s">
        <v>43</v>
      </c>
      <c r="Q22" s="177"/>
    </row>
    <row r="23" customFormat="false" ht="14.25" hidden="false" customHeight="false" outlineLevel="0" collapsed="false">
      <c r="C23" s="16" t="n">
        <f aca="false">C22+7</f>
        <v>45292</v>
      </c>
      <c r="D23" s="48" t="n">
        <v>1</v>
      </c>
      <c r="E23" s="49" t="str">
        <f aca="false">TEXT(C23,"jj")&amp;"-"&amp;TEXT(C23+4,"jj mmm aa")</f>
        <v>01-05 janv. 24</v>
      </c>
      <c r="F23" s="33" t="s">
        <v>53</v>
      </c>
      <c r="G23" s="39" t="s">
        <v>43</v>
      </c>
      <c r="H23" s="39" t="s">
        <v>43</v>
      </c>
      <c r="I23" s="39" t="s">
        <v>43</v>
      </c>
      <c r="J23" s="39" t="s">
        <v>43</v>
      </c>
      <c r="K23" s="39" t="s">
        <v>43</v>
      </c>
      <c r="L23" s="39" t="s">
        <v>43</v>
      </c>
      <c r="M23" s="39" t="s">
        <v>43</v>
      </c>
      <c r="N23" s="39" t="s">
        <v>43</v>
      </c>
      <c r="O23" s="41" t="s">
        <v>43</v>
      </c>
      <c r="Q23" s="177"/>
    </row>
    <row r="24" customFormat="false" ht="14.25" hidden="false" customHeight="false" outlineLevel="0" collapsed="false">
      <c r="C24" s="16" t="n">
        <f aca="false">C23+7</f>
        <v>45299</v>
      </c>
      <c r="D24" s="48" t="n">
        <f aca="false">D23+1</f>
        <v>2</v>
      </c>
      <c r="E24" s="50" t="str">
        <f aca="false">TEXT(C24,"jj")&amp;"-"&amp;TEXT(C24+4,"jj mmm aa")</f>
        <v>08-12 janv. 24</v>
      </c>
      <c r="F24" s="42"/>
      <c r="G24" s="43"/>
      <c r="H24" s="43"/>
      <c r="I24" s="43"/>
      <c r="J24" s="43"/>
      <c r="K24" s="43"/>
      <c r="L24" s="43"/>
      <c r="M24" s="43"/>
      <c r="N24" s="43"/>
      <c r="O24" s="44"/>
      <c r="Q24" s="177"/>
    </row>
    <row r="25" customFormat="false" ht="14.25" hidden="false" customHeight="false" outlineLevel="0" collapsed="false">
      <c r="C25" s="16" t="n">
        <f aca="false">C24+7</f>
        <v>45306</v>
      </c>
      <c r="D25" s="48" t="n">
        <f aca="false">D24+1</f>
        <v>3</v>
      </c>
      <c r="E25" s="50" t="str">
        <f aca="false">TEXT(C25,"jj")&amp;"-"&amp;TEXT(C25+4,"jj mmm aa")</f>
        <v>15-19 janv. 24</v>
      </c>
      <c r="F25" s="160" t="n">
        <v>905</v>
      </c>
      <c r="G25" s="167" t="s">
        <v>236</v>
      </c>
      <c r="H25" s="178" t="s">
        <v>242</v>
      </c>
      <c r="I25" s="155" t="n">
        <v>905</v>
      </c>
      <c r="J25" s="140" t="n">
        <v>906</v>
      </c>
      <c r="K25" s="155" t="n">
        <v>905</v>
      </c>
      <c r="L25" s="156" t="s">
        <v>233</v>
      </c>
      <c r="M25" s="176" t="s">
        <v>241</v>
      </c>
      <c r="N25" s="168" t="s">
        <v>237</v>
      </c>
      <c r="O25" s="176" t="s">
        <v>241</v>
      </c>
    </row>
    <row r="26" customFormat="false" ht="14.25" hidden="false" customHeight="false" outlineLevel="0" collapsed="false">
      <c r="C26" s="16" t="n">
        <f aca="false">C25+7</f>
        <v>45313</v>
      </c>
      <c r="D26" s="48" t="n">
        <f aca="false">D25+1</f>
        <v>4</v>
      </c>
      <c r="E26" s="50" t="str">
        <f aca="false">TEXT(C26,"jj")&amp;"-"&amp;TEXT(C26+4,"jj mmm aa")</f>
        <v>22-26 janv. 24</v>
      </c>
      <c r="F26" s="147" t="s">
        <v>226</v>
      </c>
      <c r="G26" s="148" t="s">
        <v>226</v>
      </c>
      <c r="H26" s="163" t="s">
        <v>243</v>
      </c>
      <c r="I26" s="155" t="n">
        <v>905</v>
      </c>
      <c r="J26" s="140" t="n">
        <v>906</v>
      </c>
      <c r="K26" s="178" t="s">
        <v>244</v>
      </c>
      <c r="L26" s="179" t="n">
        <v>904</v>
      </c>
      <c r="M26" s="180" t="n">
        <v>904</v>
      </c>
      <c r="N26" s="168" t="s">
        <v>237</v>
      </c>
      <c r="O26" s="176" t="s">
        <v>241</v>
      </c>
    </row>
    <row r="27" customFormat="false" ht="14.25" hidden="false" customHeight="false" outlineLevel="0" collapsed="false">
      <c r="C27" s="16" t="n">
        <f aca="false">C26+7</f>
        <v>45320</v>
      </c>
      <c r="D27" s="48" t="n">
        <f aca="false">D26+1</f>
        <v>5</v>
      </c>
      <c r="E27" s="50" t="str">
        <f aca="false">TEXT(C27,"jj")&amp;"-"&amp;TEXT(C27+4,"jj mmm aa")</f>
        <v>29-02 févr. 24</v>
      </c>
      <c r="F27" s="181" t="s">
        <v>244</v>
      </c>
      <c r="G27" s="152" t="s">
        <v>229</v>
      </c>
      <c r="H27" s="140" t="s">
        <v>229</v>
      </c>
      <c r="I27" s="182" t="n">
        <v>905</v>
      </c>
      <c r="J27" s="140" t="n">
        <v>906</v>
      </c>
      <c r="K27" s="182" t="n">
        <v>905</v>
      </c>
      <c r="L27" s="182" t="n">
        <v>905</v>
      </c>
      <c r="M27" s="152" t="s">
        <v>243</v>
      </c>
      <c r="N27" s="183" t="n">
        <v>905</v>
      </c>
      <c r="O27" s="21"/>
    </row>
    <row r="28" customFormat="false" ht="14.25" hidden="false" customHeight="false" outlineLevel="0" collapsed="false">
      <c r="C28" s="16" t="n">
        <f aca="false">C27+7</f>
        <v>45327</v>
      </c>
      <c r="D28" s="48" t="n">
        <f aca="false">D27+1</f>
        <v>6</v>
      </c>
      <c r="E28" s="25" t="str">
        <f aca="false">TEXT(C28,"jj")&amp;"-"&amp;TEXT(C28+4,"jj mmm aa")</f>
        <v>05-09 févr. 24</v>
      </c>
      <c r="F28" s="184" t="s">
        <v>245</v>
      </c>
      <c r="G28" s="27"/>
      <c r="H28" s="21"/>
      <c r="I28" s="21"/>
      <c r="J28" s="27"/>
      <c r="K28" s="184" t="s">
        <v>246</v>
      </c>
      <c r="L28" s="21"/>
      <c r="M28" s="21"/>
      <c r="N28" s="21"/>
      <c r="O28" s="21"/>
    </row>
    <row r="29" customFormat="false" ht="14.25" hidden="false" customHeight="false" outlineLevel="0" collapsed="false">
      <c r="C29" s="16" t="n">
        <f aca="false">C28+7</f>
        <v>45334</v>
      </c>
      <c r="D29" s="48" t="n">
        <f aca="false">D28+1</f>
        <v>7</v>
      </c>
      <c r="E29" s="47" t="str">
        <f aca="false">TEXT(C29,"jj")&amp;"-"&amp;TEXT(C29+4,"jj mmm aa")</f>
        <v>12-16 févr. 24</v>
      </c>
      <c r="F29" s="185" t="s">
        <v>247</v>
      </c>
      <c r="G29" s="185"/>
      <c r="H29" s="186"/>
      <c r="I29" s="186"/>
      <c r="J29" s="185"/>
      <c r="K29" s="185"/>
      <c r="L29" s="186"/>
      <c r="M29" s="186"/>
      <c r="N29" s="186"/>
      <c r="O29" s="186"/>
    </row>
    <row r="30" customFormat="false" ht="14.25" hidden="false" customHeight="false" outlineLevel="0" collapsed="false">
      <c r="C30" s="16" t="n">
        <f aca="false">C29+7</f>
        <v>45341</v>
      </c>
      <c r="D30" s="48" t="n">
        <f aca="false">D29+1</f>
        <v>8</v>
      </c>
      <c r="E30" s="54" t="str">
        <f aca="false">TEXT(C30,"jj")&amp;"-"&amp;TEXT(C30+4,"jj mmm aa")</f>
        <v>19-23 févr. 24</v>
      </c>
      <c r="F30" s="187"/>
      <c r="G30" s="187"/>
      <c r="H30" s="187"/>
      <c r="I30" s="187"/>
      <c r="J30" s="187"/>
      <c r="K30" s="187"/>
      <c r="L30" s="187"/>
      <c r="M30" s="187"/>
      <c r="N30" s="187"/>
      <c r="O30" s="187"/>
    </row>
    <row r="31" customFormat="false" ht="14.25" hidden="false" customHeight="false" outlineLevel="0" collapsed="false">
      <c r="C31" s="16" t="n">
        <f aca="false">C30+7</f>
        <v>45348</v>
      </c>
      <c r="D31" s="48" t="n">
        <f aca="false">D30+1</f>
        <v>9</v>
      </c>
      <c r="E31" s="25" t="str">
        <f aca="false">TEXT(C31,"jj")&amp;"-"&amp;TEXT(C31+4,"jj mmm aa")</f>
        <v>26-01 mars 24</v>
      </c>
      <c r="F31" s="187"/>
      <c r="G31" s="187"/>
      <c r="H31" s="187"/>
      <c r="I31" s="187"/>
      <c r="J31" s="187"/>
      <c r="K31" s="187"/>
      <c r="L31" s="187"/>
      <c r="M31" s="187"/>
      <c r="N31" s="187"/>
      <c r="O31" s="187"/>
    </row>
    <row r="32" customFormat="false" ht="14.25" hidden="false" customHeight="false" outlineLevel="0" collapsed="false">
      <c r="C32" s="16" t="n">
        <f aca="false">C31+7</f>
        <v>45355</v>
      </c>
      <c r="D32" s="48" t="n">
        <f aca="false">D31+1</f>
        <v>10</v>
      </c>
      <c r="E32" s="25" t="str">
        <f aca="false">TEXT(C32,"jj")&amp;"-"&amp;TEXT(C32+4,"jj mmm aa")</f>
        <v>04-08 mars 24</v>
      </c>
      <c r="F32" s="187"/>
      <c r="G32" s="187"/>
      <c r="H32" s="187"/>
      <c r="I32" s="187"/>
      <c r="J32" s="187"/>
      <c r="K32" s="187"/>
      <c r="L32" s="187"/>
      <c r="M32" s="187"/>
      <c r="N32" s="187"/>
      <c r="O32" s="187"/>
    </row>
    <row r="33" customFormat="false" ht="14.25" hidden="false" customHeight="false" outlineLevel="0" collapsed="false">
      <c r="C33" s="16" t="n">
        <f aca="false">C32+7</f>
        <v>45362</v>
      </c>
      <c r="D33" s="48" t="n">
        <f aca="false">D32+1</f>
        <v>11</v>
      </c>
      <c r="E33" s="25" t="str">
        <f aca="false">TEXT(C33,"jj")&amp;"-"&amp;TEXT(C33+4,"jj mmm aa")</f>
        <v>11-15 mars 24</v>
      </c>
      <c r="F33" s="187"/>
      <c r="G33" s="187"/>
      <c r="H33" s="187"/>
      <c r="I33" s="187"/>
      <c r="J33" s="187"/>
      <c r="K33" s="187"/>
      <c r="L33" s="187"/>
      <c r="M33" s="187"/>
      <c r="N33" s="187"/>
      <c r="O33" s="187"/>
    </row>
    <row r="35" customFormat="false" ht="14.25" hidden="false" customHeight="false" outlineLevel="0" collapsed="false">
      <c r="F35" s="55" t="s">
        <v>64</v>
      </c>
      <c r="G35" s="55"/>
      <c r="H35" s="55"/>
      <c r="I35" s="56"/>
      <c r="J35" s="56"/>
      <c r="K35" s="10"/>
      <c r="L35" s="10"/>
      <c r="M35" s="57"/>
      <c r="N35" s="10"/>
      <c r="O35" s="10"/>
    </row>
    <row r="36" customFormat="false" ht="14.25" hidden="false" customHeight="false" outlineLevel="0" collapsed="false">
      <c r="F36" s="10" t="s">
        <v>65</v>
      </c>
      <c r="G36" s="10"/>
      <c r="H36" s="10" t="s">
        <v>66</v>
      </c>
      <c r="I36" s="10"/>
      <c r="J36" s="58" t="s">
        <v>67</v>
      </c>
      <c r="K36" s="58"/>
      <c r="L36" s="58"/>
      <c r="M36" s="58"/>
      <c r="N36" s="58"/>
      <c r="O36" s="58"/>
    </row>
    <row r="37" customFormat="false" ht="14.25" hidden="false" customHeight="false" outlineLevel="0" collapsed="false">
      <c r="F37" s="59" t="s">
        <v>68</v>
      </c>
      <c r="G37" s="60" t="s">
        <v>69</v>
      </c>
      <c r="H37" s="61" t="s">
        <v>248</v>
      </c>
      <c r="I37" s="10"/>
      <c r="J37" s="63" t="s">
        <v>72</v>
      </c>
      <c r="K37" s="63"/>
      <c r="L37" s="63"/>
      <c r="M37" s="63"/>
      <c r="N37" s="63"/>
      <c r="O37" s="63"/>
    </row>
    <row r="38" customFormat="false" ht="14.25" hidden="false" customHeight="false" outlineLevel="0" collapsed="false">
      <c r="F38" s="64" t="s">
        <v>73</v>
      </c>
      <c r="G38" s="65" t="s">
        <v>74</v>
      </c>
      <c r="H38" s="66" t="s">
        <v>75</v>
      </c>
      <c r="I38" s="67" t="s">
        <v>76</v>
      </c>
      <c r="J38" s="10"/>
      <c r="K38" s="10"/>
      <c r="L38" s="10"/>
      <c r="M38" s="10"/>
      <c r="N38" s="10"/>
      <c r="O38" s="10"/>
    </row>
    <row r="39" customFormat="false" ht="14.25" hidden="false" customHeight="false" outlineLevel="0" collapsed="false">
      <c r="F39" s="68" t="s">
        <v>77</v>
      </c>
      <c r="G39" s="69" t="s">
        <v>78</v>
      </c>
      <c r="H39" s="70"/>
      <c r="I39" s="10"/>
      <c r="J39" s="10"/>
      <c r="K39" s="10"/>
      <c r="L39" s="10"/>
      <c r="M39" s="10"/>
      <c r="N39" s="10"/>
      <c r="O39" s="10"/>
    </row>
    <row r="40" customFormat="false" ht="14.25" hidden="false" customHeight="false" outlineLevel="0" collapsed="false">
      <c r="F40" s="188" t="s">
        <v>249</v>
      </c>
      <c r="G40" s="189"/>
      <c r="H40" s="189"/>
      <c r="I40" s="189"/>
    </row>
    <row r="42" customFormat="false" ht="39" hidden="false" customHeight="true" outlineLevel="0" collapsed="false">
      <c r="A42" s="76" t="s">
        <v>81</v>
      </c>
      <c r="B42" s="76" t="s">
        <v>82</v>
      </c>
      <c r="C42" s="76" t="s">
        <v>83</v>
      </c>
      <c r="D42" s="77" t="s">
        <v>84</v>
      </c>
      <c r="E42" s="77" t="s">
        <v>85</v>
      </c>
      <c r="F42" s="78" t="s">
        <v>86</v>
      </c>
      <c r="G42" s="78" t="s">
        <v>87</v>
      </c>
      <c r="H42" s="79" t="s">
        <v>88</v>
      </c>
      <c r="I42" s="78"/>
      <c r="J42" s="78"/>
      <c r="K42" s="78"/>
      <c r="L42" s="78"/>
      <c r="M42" s="78"/>
      <c r="N42" s="78"/>
      <c r="O42" s="80" t="s">
        <v>89</v>
      </c>
      <c r="P42" s="80"/>
      <c r="Q42" s="80" t="s">
        <v>90</v>
      </c>
    </row>
    <row r="43" customFormat="false" ht="14.25" hidden="false" customHeight="false" outlineLevel="0" collapsed="false">
      <c r="A43" s="10" t="n">
        <f aca="false">BlocsModules2125!D35</f>
        <v>35</v>
      </c>
      <c r="B43" s="81" t="n">
        <f aca="false">A43/3.5</f>
        <v>10</v>
      </c>
      <c r="C43" s="82" t="n">
        <v>8</v>
      </c>
      <c r="D43" s="10" t="n">
        <f aca="false">COUNTIF(Table,$F43)</f>
        <v>3</v>
      </c>
      <c r="E43" s="83" t="n">
        <f aca="false">COUNTIF(Table,$F43&amp;"A")</f>
        <v>5</v>
      </c>
      <c r="F43" s="190" t="s">
        <v>227</v>
      </c>
      <c r="G43" s="85" t="s">
        <v>120</v>
      </c>
      <c r="H43" s="86" t="s">
        <v>250</v>
      </c>
      <c r="I43" s="191"/>
      <c r="J43" s="191"/>
      <c r="K43" s="191"/>
      <c r="L43" s="191"/>
      <c r="M43" s="191"/>
      <c r="N43" s="191"/>
      <c r="O43" s="192" t="s">
        <v>93</v>
      </c>
      <c r="P43" s="193" t="s">
        <v>93</v>
      </c>
      <c r="Q43" s="192" t="s">
        <v>93</v>
      </c>
    </row>
    <row r="44" customFormat="false" ht="14.25" hidden="false" customHeight="false" outlineLevel="0" collapsed="false">
      <c r="A44" s="10" t="n">
        <f aca="false">BlocsModules2125!D36</f>
        <v>20</v>
      </c>
      <c r="B44" s="81" t="n">
        <f aca="false">A44/3.5</f>
        <v>5.71428571428571</v>
      </c>
      <c r="C44" s="82" t="n">
        <v>5</v>
      </c>
      <c r="D44" s="10" t="n">
        <f aca="false">COUNTIF(Table,$F44)</f>
        <v>5</v>
      </c>
      <c r="E44" s="83" t="n">
        <f aca="false">COUNTIF(Table,$F44&amp;"A")</f>
        <v>0</v>
      </c>
      <c r="F44" s="194" t="s">
        <v>233</v>
      </c>
      <c r="G44" s="195" t="s">
        <v>99</v>
      </c>
      <c r="H44" s="196" t="s">
        <v>251</v>
      </c>
      <c r="I44" s="197"/>
      <c r="J44" s="197"/>
      <c r="K44" s="197"/>
      <c r="L44" s="197"/>
      <c r="M44" s="197"/>
      <c r="N44" s="197"/>
      <c r="O44" s="198" t="n">
        <v>44854</v>
      </c>
      <c r="P44" s="199" t="s">
        <v>93</v>
      </c>
      <c r="Q44" s="198" t="n">
        <v>44942</v>
      </c>
    </row>
    <row r="45" customFormat="false" ht="14.25" hidden="false" customHeight="false" outlineLevel="0" collapsed="false">
      <c r="A45" s="10" t="e">
        <f aca="false">NA()</f>
        <v>#N/A</v>
      </c>
      <c r="B45" s="81" t="e">
        <f aca="false">A45/3.5</f>
        <v>#N/A</v>
      </c>
      <c r="C45" s="82" t="n">
        <v>5</v>
      </c>
      <c r="D45" s="10" t="n">
        <f aca="false">COUNTIF(Table,$F45)</f>
        <v>5</v>
      </c>
      <c r="E45" s="83" t="n">
        <f aca="false">COUNTIF(Table,$F45&amp;"A")</f>
        <v>0</v>
      </c>
      <c r="F45" s="194" t="s">
        <v>231</v>
      </c>
      <c r="G45" s="200" t="s">
        <v>97</v>
      </c>
      <c r="H45" s="121" t="s">
        <v>252</v>
      </c>
      <c r="I45" s="201"/>
      <c r="J45" s="201"/>
      <c r="K45" s="201"/>
      <c r="L45" s="201"/>
      <c r="M45" s="201"/>
      <c r="N45" s="201"/>
      <c r="O45" s="202" t="s">
        <v>93</v>
      </c>
      <c r="P45" s="203" t="s">
        <v>93</v>
      </c>
      <c r="Q45" s="202" t="s">
        <v>93</v>
      </c>
    </row>
    <row r="46" customFormat="false" ht="14.25" hidden="false" customHeight="false" outlineLevel="0" collapsed="false">
      <c r="A46" s="10" t="e">
        <f aca="false">NA()</f>
        <v>#N/A</v>
      </c>
      <c r="B46" s="81" t="e">
        <f aca="false">A46/3.5</f>
        <v>#N/A</v>
      </c>
      <c r="C46" s="82" t="n">
        <v>5</v>
      </c>
      <c r="D46" s="10" t="n">
        <f aca="false">COUNTIF(Table,$F46)</f>
        <v>5</v>
      </c>
      <c r="E46" s="83" t="n">
        <f aca="false">COUNTIF(Table,$F46&amp;"A")</f>
        <v>0</v>
      </c>
      <c r="F46" s="194" t="s">
        <v>236</v>
      </c>
      <c r="G46" s="195" t="s">
        <v>97</v>
      </c>
      <c r="H46" s="196" t="s">
        <v>253</v>
      </c>
      <c r="I46" s="204"/>
      <c r="J46" s="204"/>
      <c r="K46" s="204"/>
      <c r="L46" s="197"/>
      <c r="M46" s="197"/>
      <c r="N46" s="197"/>
      <c r="O46" s="198" t="s">
        <v>93</v>
      </c>
      <c r="P46" s="199" t="s">
        <v>93</v>
      </c>
      <c r="Q46" s="198" t="s">
        <v>93</v>
      </c>
    </row>
    <row r="47" customFormat="false" ht="14.25" hidden="false" customHeight="false" outlineLevel="0" collapsed="false">
      <c r="A47" s="10" t="e">
        <f aca="false">NA()</f>
        <v>#N/A</v>
      </c>
      <c r="B47" s="81" t="e">
        <f aca="false">A47/3.5</f>
        <v>#N/A</v>
      </c>
      <c r="C47" s="82" t="n">
        <v>5</v>
      </c>
      <c r="D47" s="10" t="n">
        <f aca="false">COUNTIF(Table,$F47)</f>
        <v>6</v>
      </c>
      <c r="E47" s="83" t="n">
        <f aca="false">COUNTIF(Table,$F47&amp;"A")</f>
        <v>0</v>
      </c>
      <c r="F47" s="205" t="s">
        <v>234</v>
      </c>
      <c r="G47" s="200" t="s">
        <v>254</v>
      </c>
      <c r="H47" s="121" t="s">
        <v>255</v>
      </c>
      <c r="I47" s="201"/>
      <c r="J47" s="201"/>
      <c r="K47" s="201"/>
      <c r="L47" s="201"/>
      <c r="M47" s="201"/>
      <c r="N47" s="201"/>
      <c r="O47" s="202" t="s">
        <v>93</v>
      </c>
      <c r="P47" s="203" t="s">
        <v>93</v>
      </c>
      <c r="Q47" s="202" t="s">
        <v>93</v>
      </c>
    </row>
    <row r="48" customFormat="false" ht="14.25" hidden="false" customHeight="false" outlineLevel="0" collapsed="false">
      <c r="A48" s="10" t="e">
        <f aca="false">NA()</f>
        <v>#N/A</v>
      </c>
      <c r="B48" s="81" t="e">
        <f aca="false">A48/3.5</f>
        <v>#N/A</v>
      </c>
      <c r="C48" s="82" t="n">
        <v>15</v>
      </c>
      <c r="D48" s="10" t="n">
        <v>10</v>
      </c>
      <c r="E48" s="206" t="n">
        <f aca="false">COUNTIF(Table,$F48&amp;"A")</f>
        <v>5</v>
      </c>
      <c r="F48" s="207" t="s">
        <v>229</v>
      </c>
      <c r="G48" s="92" t="s">
        <v>109</v>
      </c>
      <c r="H48" s="93" t="s">
        <v>256</v>
      </c>
      <c r="I48" s="208"/>
      <c r="J48" s="208"/>
      <c r="K48" s="208"/>
      <c r="L48" s="208"/>
      <c r="M48" s="208"/>
      <c r="N48" s="208"/>
      <c r="O48" s="209" t="s">
        <v>93</v>
      </c>
      <c r="P48" s="210" t="s">
        <v>93</v>
      </c>
      <c r="Q48" s="209" t="s">
        <v>93</v>
      </c>
    </row>
    <row r="49" customFormat="false" ht="14.25" hidden="false" customHeight="false" outlineLevel="0" collapsed="false">
      <c r="A49" s="10" t="e">
        <f aca="false">NA()</f>
        <v>#N/A</v>
      </c>
      <c r="B49" s="81" t="e">
        <f aca="false">A49/3.5</f>
        <v>#N/A</v>
      </c>
      <c r="C49" s="82" t="n">
        <v>9</v>
      </c>
      <c r="D49" s="10" t="n">
        <f aca="false">COUNTIF(Table,$F49)</f>
        <v>9</v>
      </c>
      <c r="E49" s="83" t="n">
        <f aca="false">COUNTIF(Table,$F49&amp;"A")</f>
        <v>0</v>
      </c>
      <c r="F49" s="211" t="s">
        <v>237</v>
      </c>
      <c r="G49" s="92" t="s">
        <v>99</v>
      </c>
      <c r="H49" s="93" t="s">
        <v>257</v>
      </c>
      <c r="I49" s="208"/>
      <c r="J49" s="208"/>
      <c r="K49" s="208"/>
      <c r="L49" s="208"/>
      <c r="M49" s="208"/>
      <c r="N49" s="208"/>
      <c r="O49" s="209" t="n">
        <v>44862</v>
      </c>
      <c r="P49" s="210" t="s">
        <v>93</v>
      </c>
      <c r="Q49" s="209" t="n">
        <v>44942</v>
      </c>
    </row>
    <row r="50" customFormat="false" ht="14.25" hidden="false" customHeight="false" outlineLevel="0" collapsed="false">
      <c r="A50" s="10" t="e">
        <f aca="false">NA()</f>
        <v>#N/A</v>
      </c>
      <c r="B50" s="81" t="e">
        <f aca="false">A50/3.5</f>
        <v>#N/A</v>
      </c>
      <c r="C50" s="82" t="e">
        <f aca="false">ROUND(B50,0)</f>
        <v>#N/A</v>
      </c>
      <c r="D50" s="10" t="n">
        <f aca="false">COUNTIF(Table,$F50)</f>
        <v>4</v>
      </c>
      <c r="E50" s="83" t="n">
        <f aca="false">COUNTIF(Table,$F50&amp;"A")</f>
        <v>0</v>
      </c>
      <c r="F50" s="212" t="s">
        <v>241</v>
      </c>
      <c r="G50" s="195" t="s">
        <v>99</v>
      </c>
      <c r="H50" s="196" t="s">
        <v>258</v>
      </c>
      <c r="I50" s="197"/>
      <c r="J50" s="197"/>
      <c r="K50" s="197"/>
      <c r="L50" s="197"/>
      <c r="M50" s="197"/>
      <c r="N50" s="197"/>
      <c r="O50" s="198" t="n">
        <v>44897</v>
      </c>
      <c r="P50" s="199" t="s">
        <v>93</v>
      </c>
      <c r="Q50" s="198" t="n">
        <v>44949</v>
      </c>
    </row>
    <row r="51" customFormat="false" ht="14.25" hidden="false" customHeight="false" outlineLevel="0" collapsed="false">
      <c r="A51" s="10" t="e">
        <f aca="false">NA()</f>
        <v>#N/A</v>
      </c>
      <c r="B51" s="81" t="e">
        <f aca="false">A51/3.5</f>
        <v>#N/A</v>
      </c>
      <c r="C51" s="82" t="n">
        <v>8</v>
      </c>
      <c r="D51" s="10" t="n">
        <f aca="false">COUNTIF(Table,$F51)</f>
        <v>8</v>
      </c>
      <c r="E51" s="83" t="n">
        <f aca="false">COUNTIF(Table,$F51&amp;"A")</f>
        <v>0</v>
      </c>
      <c r="F51" s="213" t="n">
        <v>903</v>
      </c>
      <c r="G51" s="124" t="s">
        <v>259</v>
      </c>
      <c r="H51" s="125" t="s">
        <v>260</v>
      </c>
      <c r="I51" s="214"/>
      <c r="J51" s="214"/>
      <c r="K51" s="214"/>
      <c r="L51" s="214"/>
      <c r="M51" s="214"/>
      <c r="N51" s="214"/>
      <c r="O51" s="215" t="s">
        <v>93</v>
      </c>
      <c r="P51" s="216" t="s">
        <v>93</v>
      </c>
      <c r="Q51" s="215" t="s">
        <v>93</v>
      </c>
    </row>
    <row r="52" customFormat="false" ht="14.25" hidden="false" customHeight="false" outlineLevel="0" collapsed="false">
      <c r="A52" s="10" t="e">
        <f aca="false">NA()</f>
        <v>#N/A</v>
      </c>
      <c r="B52" s="81" t="n">
        <v>10</v>
      </c>
      <c r="C52" s="82" t="n">
        <v>7</v>
      </c>
      <c r="D52" s="10" t="n">
        <f aca="false">COUNTIF(Table,$F52)</f>
        <v>4</v>
      </c>
      <c r="E52" s="83" t="n">
        <f aca="false">COUNTIF(Table,$F52&amp;"A")</f>
        <v>0</v>
      </c>
      <c r="F52" s="217" t="n">
        <v>904</v>
      </c>
      <c r="G52" s="124" t="s">
        <v>254</v>
      </c>
      <c r="H52" s="125" t="s">
        <v>261</v>
      </c>
      <c r="I52" s="214"/>
      <c r="J52" s="214"/>
      <c r="K52" s="214"/>
      <c r="L52" s="214"/>
      <c r="M52" s="214"/>
      <c r="N52" s="214"/>
      <c r="O52" s="215" t="s">
        <v>93</v>
      </c>
      <c r="P52" s="216" t="s">
        <v>93</v>
      </c>
      <c r="Q52" s="215" t="s">
        <v>93</v>
      </c>
    </row>
    <row r="53" customFormat="false" ht="14.25" hidden="false" customHeight="false" outlineLevel="0" collapsed="false">
      <c r="A53" s="10" t="e">
        <f aca="false">NA()</f>
        <v>#N/A</v>
      </c>
      <c r="B53" s="81" t="e">
        <f aca="false">A53/3.5</f>
        <v>#N/A</v>
      </c>
      <c r="C53" s="82" t="n">
        <v>8</v>
      </c>
      <c r="D53" s="10" t="n">
        <f aca="false">COUNTIF(Table,$F53)</f>
        <v>9</v>
      </c>
      <c r="E53" s="83" t="n">
        <f aca="false">COUNTIF(Table,$F53&amp;"A")</f>
        <v>0</v>
      </c>
      <c r="F53" s="217" t="n">
        <v>905</v>
      </c>
      <c r="G53" s="124" t="s">
        <v>99</v>
      </c>
      <c r="H53" s="125" t="s">
        <v>262</v>
      </c>
      <c r="I53" s="218"/>
      <c r="J53" s="218"/>
      <c r="K53" s="218"/>
      <c r="L53" s="218"/>
      <c r="M53" s="218"/>
      <c r="N53" s="218"/>
      <c r="O53" s="215" t="s">
        <v>93</v>
      </c>
      <c r="P53" s="216" t="s">
        <v>93</v>
      </c>
      <c r="Q53" s="215" t="s">
        <v>93</v>
      </c>
    </row>
    <row r="54" customFormat="false" ht="14.25" hidden="false" customHeight="false" outlineLevel="0" collapsed="false">
      <c r="A54" s="10" t="e">
        <f aca="false">NA()</f>
        <v>#N/A</v>
      </c>
      <c r="B54" s="81" t="e">
        <f aca="false">A54/3.5</f>
        <v>#N/A</v>
      </c>
      <c r="C54" s="82" t="n">
        <v>6</v>
      </c>
      <c r="D54" s="10" t="n">
        <f aca="false">COUNTIF(Table,$F54)</f>
        <v>6</v>
      </c>
      <c r="E54" s="83" t="n">
        <f aca="false">COUNTIF(Table,$F54&amp;"A")</f>
        <v>0</v>
      </c>
      <c r="F54" s="219" t="n">
        <v>906</v>
      </c>
      <c r="G54" s="220" t="s">
        <v>254</v>
      </c>
      <c r="H54" s="221" t="s">
        <v>263</v>
      </c>
      <c r="I54" s="222"/>
      <c r="J54" s="222"/>
      <c r="K54" s="222"/>
      <c r="L54" s="222"/>
      <c r="M54" s="222"/>
      <c r="N54" s="222"/>
      <c r="O54" s="223" t="s">
        <v>93</v>
      </c>
      <c r="P54" s="224" t="s">
        <v>93</v>
      </c>
      <c r="Q54" s="223" t="s">
        <v>93</v>
      </c>
    </row>
    <row r="55" customFormat="false" ht="14.25" hidden="false" customHeight="false" outlineLevel="0" collapsed="false">
      <c r="A55" s="10" t="e">
        <f aca="false">NA()</f>
        <v>#N/A</v>
      </c>
      <c r="B55" s="81"/>
      <c r="C55" s="82"/>
      <c r="D55" s="10" t="n">
        <f aca="false">COUNTIF(Table,$F55)</f>
        <v>0</v>
      </c>
      <c r="E55" s="83" t="n">
        <f aca="false">COUNTIF(Table,$F55&amp;"A")</f>
        <v>0</v>
      </c>
      <c r="F55" s="225" t="n">
        <v>1001</v>
      </c>
      <c r="G55" s="226"/>
      <c r="H55" s="227"/>
      <c r="I55" s="228"/>
      <c r="J55" s="228"/>
      <c r="K55" s="228"/>
      <c r="L55" s="228"/>
      <c r="M55" s="228"/>
      <c r="N55" s="228"/>
      <c r="O55" s="229" t="s">
        <v>93</v>
      </c>
      <c r="P55" s="230" t="s">
        <v>93</v>
      </c>
      <c r="Q55" s="229" t="s">
        <v>93</v>
      </c>
    </row>
    <row r="56" customFormat="false" ht="14.25" hidden="false" customHeight="false" outlineLevel="0" collapsed="false">
      <c r="A56" s="10" t="e">
        <f aca="false">NA()</f>
        <v>#N/A</v>
      </c>
      <c r="B56" s="81" t="e">
        <f aca="false">A56/3.5</f>
        <v>#N/A</v>
      </c>
      <c r="C56" s="82" t="n">
        <v>48</v>
      </c>
      <c r="D56" s="10" t="n">
        <f aca="false">COUNTIF(Table,$F56)</f>
        <v>2</v>
      </c>
      <c r="E56" s="83" t="n">
        <f aca="false">COUNTIF(Table,$F56&amp;"A")</f>
        <v>0</v>
      </c>
      <c r="F56" s="123" t="n">
        <v>1002</v>
      </c>
      <c r="G56" s="124"/>
      <c r="H56" s="125"/>
      <c r="I56" s="214"/>
      <c r="J56" s="214"/>
      <c r="K56" s="214"/>
      <c r="L56" s="214"/>
      <c r="M56" s="214"/>
      <c r="N56" s="214"/>
      <c r="O56" s="215" t="s">
        <v>93</v>
      </c>
      <c r="P56" s="216" t="s">
        <v>93</v>
      </c>
      <c r="Q56" s="215" t="s">
        <v>93</v>
      </c>
    </row>
    <row r="57" customFormat="false" ht="14.25" hidden="false" customHeight="false" outlineLevel="0" collapsed="false">
      <c r="A57" s="10" t="e">
        <f aca="false">NA()</f>
        <v>#N/A</v>
      </c>
      <c r="B57" s="81" t="e">
        <f aca="false">A57/3.5</f>
        <v>#N/A</v>
      </c>
      <c r="C57" s="82" t="n">
        <v>6</v>
      </c>
      <c r="D57" s="10" t="n">
        <f aca="false">COUNTIF(Table,$F57)</f>
        <v>6</v>
      </c>
      <c r="E57" s="83" t="n">
        <f aca="false">COUNTIF(Table,$F57&amp;"A")</f>
        <v>0</v>
      </c>
      <c r="F57" s="123" t="n">
        <v>1003</v>
      </c>
      <c r="G57" s="124" t="s">
        <v>109</v>
      </c>
      <c r="H57" s="125" t="s">
        <v>264</v>
      </c>
      <c r="I57" s="214"/>
      <c r="J57" s="214"/>
      <c r="K57" s="214"/>
      <c r="L57" s="214"/>
      <c r="M57" s="214"/>
      <c r="N57" s="214"/>
      <c r="O57" s="215" t="s">
        <v>93</v>
      </c>
      <c r="P57" s="216" t="s">
        <v>93</v>
      </c>
      <c r="Q57" s="215" t="s">
        <v>93</v>
      </c>
    </row>
    <row r="58" customFormat="false" ht="14.25" hidden="false" customHeight="false" outlineLevel="0" collapsed="false">
      <c r="A58" s="10" t="e">
        <f aca="false">NA()</f>
        <v>#N/A</v>
      </c>
      <c r="B58" s="81" t="e">
        <f aca="false">A58/3.5</f>
        <v>#N/A</v>
      </c>
      <c r="C58" s="82" t="n">
        <v>6</v>
      </c>
      <c r="D58" s="10" t="n">
        <f aca="false">COUNTIF(Table,$F58)</f>
        <v>6</v>
      </c>
      <c r="E58" s="83" t="n">
        <f aca="false">COUNTIF(Table,$F58&amp;"A")</f>
        <v>0</v>
      </c>
      <c r="F58" s="123" t="n">
        <v>1004</v>
      </c>
      <c r="G58" s="124" t="s">
        <v>120</v>
      </c>
      <c r="H58" s="125" t="s">
        <v>265</v>
      </c>
      <c r="I58" s="214"/>
      <c r="J58" s="214"/>
      <c r="K58" s="214"/>
      <c r="L58" s="214"/>
      <c r="M58" s="214"/>
      <c r="N58" s="214"/>
      <c r="O58" s="215" t="s">
        <v>93</v>
      </c>
      <c r="P58" s="216" t="s">
        <v>93</v>
      </c>
      <c r="Q58" s="215" t="s">
        <v>93</v>
      </c>
    </row>
  </sheetData>
  <mergeCells count="5">
    <mergeCell ref="F3:M3"/>
    <mergeCell ref="J7:O7"/>
    <mergeCell ref="F35:H35"/>
    <mergeCell ref="J36:O36"/>
    <mergeCell ref="J37:O37"/>
  </mergeCells>
  <conditionalFormatting sqref="D43:D58">
    <cfRule type="expression" priority="2" aboveAverage="0" equalAverage="0" bottom="0" percent="0" rank="0" text="" dxfId="3">
      <formula>NA()</formula>
    </cfRule>
    <cfRule type="expression" priority="3" aboveAverage="0" equalAverage="0" bottom="0" percent="0" rank="0" text="" dxfId="4">
      <formula>NA()</formula>
    </cfRule>
  </conditionalFormatting>
  <conditionalFormatting sqref="E43:E58">
    <cfRule type="expression" priority="4" aboveAverage="0" equalAverage="0" bottom="0" percent="0" rank="0" text="" dxfId="5">
      <formula>NA()</formula>
    </cfRule>
    <cfRule type="expression" priority="5" aboveAverage="0" equalAverage="0" bottom="0" percent="0" rank="0" text="" dxfId="3">
      <formula>NA()</formula>
    </cfRule>
  </conditionalFormatting>
  <conditionalFormatting sqref="F10:F12">
    <cfRule type="expression" priority="6" aboveAverage="0" equalAverage="0" bottom="0" percent="0" rank="0" text="" dxfId="0">
      <formula>NA()</formula>
    </cfRule>
    <cfRule type="expression" priority="7" aboveAverage="0" equalAverage="0" bottom="0" percent="0" rank="0" text="" dxfId="1">
      <formula>NA()</formula>
    </cfRule>
    <cfRule type="expression" priority="8" aboveAverage="0" equalAverage="0" bottom="0" percent="0" rank="0" text="" dxfId="2">
      <formula>NA()</formula>
    </cfRule>
  </conditionalFormatting>
  <conditionalFormatting sqref="F27:K27">
    <cfRule type="expression" priority="9" aboveAverage="0" equalAverage="0" bottom="0" percent="0" rank="0" text="" dxfId="4">
      <formula>NA()</formula>
    </cfRule>
    <cfRule type="expression" priority="10" aboveAverage="0" equalAverage="0" bottom="0" percent="0" rank="0" text="" dxfId="5">
      <formula>NA()</formula>
    </cfRule>
    <cfRule type="expression" priority="11" aboveAverage="0" equalAverage="0" bottom="0" percent="0" rank="0" text="" dxfId="3">
      <formula>NA()</formula>
    </cfRule>
  </conditionalFormatting>
  <conditionalFormatting sqref="G11">
    <cfRule type="expression" priority="12" aboveAverage="0" equalAverage="0" bottom="0" percent="0" rank="0" text="" dxfId="0">
      <formula>NA()</formula>
    </cfRule>
    <cfRule type="expression" priority="13" aboveAverage="0" equalAverage="0" bottom="0" percent="0" rank="0" text="" dxfId="1">
      <formula>NA()</formula>
    </cfRule>
    <cfRule type="expression" priority="14" aboveAverage="0" equalAverage="0" bottom="0" percent="0" rank="0" text="" dxfId="2">
      <formula>NA()</formula>
    </cfRule>
  </conditionalFormatting>
  <conditionalFormatting sqref="G25">
    <cfRule type="expression" priority="15" aboveAverage="0" equalAverage="0" bottom="0" percent="0" rank="0" text="" dxfId="4">
      <formula>NA()</formula>
    </cfRule>
    <cfRule type="expression" priority="16" aboveAverage="0" equalAverage="0" bottom="0" percent="0" rank="0" text="" dxfId="5">
      <formula>NA()</formula>
    </cfRule>
    <cfRule type="expression" priority="17" aboveAverage="0" equalAverage="0" bottom="0" percent="0" rank="0" text="" dxfId="3">
      <formula>NA()</formula>
    </cfRule>
  </conditionalFormatting>
  <conditionalFormatting sqref="G8:O8">
    <cfRule type="expression" priority="18" aboveAverage="0" equalAverage="0" bottom="0" percent="0" rank="0" text="" dxfId="0">
      <formula>NA()</formula>
    </cfRule>
    <cfRule type="expression" priority="19" aboveAverage="0" equalAverage="0" bottom="0" percent="0" rank="0" text="" dxfId="1">
      <formula>NA()</formula>
    </cfRule>
    <cfRule type="expression" priority="20" aboveAverage="0" equalAverage="0" bottom="0" percent="0" rank="0" text="" dxfId="2">
      <formula>NA()</formula>
    </cfRule>
  </conditionalFormatting>
  <conditionalFormatting sqref="H26:J26">
    <cfRule type="expression" priority="21" aboveAverage="0" equalAverage="0" bottom="0" percent="0" rank="0" text="" dxfId="4">
      <formula>NA()</formula>
    </cfRule>
    <cfRule type="expression" priority="22" aboveAverage="0" equalAverage="0" bottom="0" percent="0" rank="0" text="" dxfId="5">
      <formula>NA()</formula>
    </cfRule>
    <cfRule type="expression" priority="23" aboveAverage="0" equalAverage="0" bottom="0" percent="0" rank="0" text="" dxfId="3">
      <formula>NA()</formula>
    </cfRule>
  </conditionalFormatting>
  <conditionalFormatting sqref="H9:K12 H26 L26:M26">
    <cfRule type="expression" priority="24" aboveAverage="0" equalAverage="0" bottom="0" percent="0" rank="0" text="" dxfId="4">
      <formula>NA()</formula>
    </cfRule>
    <cfRule type="expression" priority="25" aboveAverage="0" equalAverage="0" bottom="0" percent="0" rank="0" text="" dxfId="5">
      <formula>NA()</formula>
    </cfRule>
    <cfRule type="expression" priority="26" aboveAverage="0" equalAverage="0" bottom="0" percent="0" rank="0" text="" dxfId="3">
      <formula>NA()</formula>
    </cfRule>
  </conditionalFormatting>
  <conditionalFormatting sqref="I25:K25">
    <cfRule type="expression" priority="27" aboveAverage="0" equalAverage="0" bottom="0" percent="0" rank="0" text="" dxfId="4">
      <formula>NA()</formula>
    </cfRule>
    <cfRule type="expression" priority="28" aboveAverage="0" equalAverage="0" bottom="0" percent="0" rank="0" text="" dxfId="5">
      <formula>NA()</formula>
    </cfRule>
    <cfRule type="expression" priority="29" aboveAverage="0" equalAverage="0" bottom="0" percent="0" rank="0" text="" dxfId="3">
      <formula>NA()</formula>
    </cfRule>
  </conditionalFormatting>
  <conditionalFormatting sqref="J16">
    <cfRule type="expression" priority="30" aboveAverage="0" equalAverage="0" bottom="0" percent="0" rank="0" text="" dxfId="4">
      <formula>NA()</formula>
    </cfRule>
    <cfRule type="expression" priority="31" aboveAverage="0" equalAverage="0" bottom="0" percent="0" rank="0" text="" dxfId="5">
      <formula>NA()</formula>
    </cfRule>
    <cfRule type="expression" priority="32" aboveAverage="0" equalAverage="0" bottom="0" percent="0" rank="0" text="" dxfId="3">
      <formula>NA()</formula>
    </cfRule>
  </conditionalFormatting>
  <conditionalFormatting sqref="J7:O7">
    <cfRule type="expression" priority="33" aboveAverage="0" equalAverage="0" bottom="0" percent="0" rank="0" text="" dxfId="0">
      <formula>NA()</formula>
    </cfRule>
    <cfRule type="expression" priority="34" aboveAverage="0" equalAverage="0" bottom="0" percent="0" rank="0" text="" dxfId="1">
      <formula>NA()</formula>
    </cfRule>
    <cfRule type="expression" priority="35" aboveAverage="0" equalAverage="0" bottom="0" percent="0" rank="0" text="" dxfId="2">
      <formula>NA()</formula>
    </cfRule>
  </conditionalFormatting>
  <conditionalFormatting sqref="K16">
    <cfRule type="expression" priority="36" aboveAverage="0" equalAverage="0" bottom="0" percent="0" rank="0" text="" dxfId="6">
      <formula>NA()</formula>
    </cfRule>
    <cfRule type="expression" priority="37" aboveAverage="0" equalAverage="0" bottom="0" percent="0" rank="0" text="" dxfId="0">
      <formula>NA()</formula>
    </cfRule>
    <cfRule type="expression" priority="38" aboveAverage="0" equalAverage="0" bottom="0" percent="0" rank="0" text="" dxfId="3">
      <formula>NA()</formula>
    </cfRule>
  </conditionalFormatting>
  <conditionalFormatting sqref="K27:L27">
    <cfRule type="expression" priority="39" aboveAverage="0" equalAverage="0" bottom="0" percent="0" rank="0" text="" dxfId="4">
      <formula>NA()</formula>
    </cfRule>
    <cfRule type="expression" priority="40" aboveAverage="0" equalAverage="0" bottom="0" percent="0" rank="0" text="" dxfId="5">
      <formula>NA()</formula>
    </cfRule>
    <cfRule type="expression" priority="41" aboveAverage="0" equalAverage="0" bottom="0" percent="0" rank="0" text="" dxfId="3">
      <formula>NA()</formula>
    </cfRule>
  </conditionalFormatting>
  <conditionalFormatting sqref="L12:M12">
    <cfRule type="expression" priority="42" aboveAverage="0" equalAverage="0" bottom="0" percent="0" rank="0" text="" dxfId="4">
      <formula>NA()</formula>
    </cfRule>
    <cfRule type="expression" priority="43" aboveAverage="0" equalAverage="0" bottom="0" percent="0" rank="0" text="" dxfId="5">
      <formula>NA()</formula>
    </cfRule>
    <cfRule type="expression" priority="44" aboveAverage="0" equalAverage="0" bottom="0" percent="0" rank="0" text="" dxfId="3">
      <formula>NA()</formula>
    </cfRule>
  </conditionalFormatting>
  <conditionalFormatting sqref="L27:M27">
    <cfRule type="expression" priority="45" aboveAverage="0" equalAverage="0" bottom="0" percent="0" rank="0" text="" dxfId="4">
      <formula>NA()</formula>
    </cfRule>
    <cfRule type="expression" priority="46" aboveAverage="0" equalAverage="0" bottom="0" percent="0" rank="0" text="" dxfId="5">
      <formula>NA()</formula>
    </cfRule>
    <cfRule type="expression" priority="47" aboveAverage="0" equalAverage="0" bottom="0" percent="0" rank="0" text="" dxfId="3">
      <formula>NA()</formula>
    </cfRule>
  </conditionalFormatting>
  <conditionalFormatting sqref="M16">
    <cfRule type="expression" priority="48" aboveAverage="0" equalAverage="0" bottom="0" percent="0" rank="0" text="" dxfId="4">
      <formula>NA()</formula>
    </cfRule>
    <cfRule type="expression" priority="49" aboveAverage="0" equalAverage="0" bottom="0" percent="0" rank="0" text="" dxfId="5">
      <formula>NA()</formula>
    </cfRule>
    <cfRule type="expression" priority="50" aboveAverage="0" equalAverage="0" bottom="0" percent="0" rank="0" text="" dxfId="3">
      <formula>NA()</formula>
    </cfRule>
  </conditionalFormatting>
  <conditionalFormatting sqref="O12">
    <cfRule type="expression" priority="51" aboveAverage="0" equalAverage="0" bottom="0" percent="0" rank="0" text="" dxfId="4">
      <formula>NA()</formula>
    </cfRule>
    <cfRule type="expression" priority="52" aboveAverage="0" equalAverage="0" bottom="0" percent="0" rank="0" text="" dxfId="5">
      <formula>NA()</formula>
    </cfRule>
    <cfRule type="expression" priority="53" aboveAverage="0" equalAverage="0" bottom="0" percent="0" rank="0" text="" dxfId="3">
      <formula>NA()</formula>
    </cfRule>
    <cfRule type="expression" priority="54" aboveAverage="0" equalAverage="0" bottom="0" percent="0" rank="0" text="" dxfId="4">
      <formula>NA()</formula>
    </cfRule>
    <cfRule type="expression" priority="55" aboveAverage="0" equalAverage="0" bottom="0" percent="0" rank="0" text="" dxfId="5">
      <formula>NA()</formula>
    </cfRule>
    <cfRule type="expression" priority="56" aboveAverage="0" equalAverage="0" bottom="0" percent="0" rank="0" text="" dxfId="3">
      <formula>NA()</formula>
    </cfRule>
  </conditionalFormatting>
  <conditionalFormatting sqref="O16">
    <cfRule type="expression" priority="57" aboveAverage="0" equalAverage="0" bottom="0" percent="0" rank="0" text="" dxfId="4">
      <formula>NA()</formula>
    </cfRule>
    <cfRule type="expression" priority="58" aboveAverage="0" equalAverage="0" bottom="0" percent="0" rank="0" text="" dxfId="5">
      <formula>NA()</formula>
    </cfRule>
    <cfRule type="expression" priority="59" aboveAverage="0" equalAverage="0" bottom="0" percent="0" rank="0" text="" dxfId="3">
      <formula>NA()</formula>
    </cfRule>
  </conditionalFormatting>
  <conditionalFormatting sqref="O18:O19">
    <cfRule type="expression" priority="60" aboveAverage="0" equalAverage="0" bottom="0" percent="0" rank="0" text="" dxfId="4">
      <formula>NA()</formula>
    </cfRule>
    <cfRule type="expression" priority="61" aboveAverage="0" equalAverage="0" bottom="0" percent="0" rank="0" text="" dxfId="5">
      <formula>NA()</formula>
    </cfRule>
    <cfRule type="expression" priority="62" aboveAverage="0" equalAverage="0" bottom="0" percent="0" rank="0" text="" dxfId="3">
      <formula>NA()</formula>
    </cfRule>
  </conditionalFormatting>
  <conditionalFormatting sqref="O26">
    <cfRule type="expression" priority="63" aboveAverage="0" equalAverage="0" bottom="0" percent="0" rank="0" text="" dxfId="4">
      <formula>NA()</formula>
    </cfRule>
    <cfRule type="expression" priority="64" aboveAverage="0" equalAverage="0" bottom="0" percent="0" rank="0" text="" dxfId="5">
      <formula>NA()</formula>
    </cfRule>
    <cfRule type="expression" priority="65" aboveAverage="0" equalAverage="0" bottom="0" percent="0" rank="0" text="" dxfId="3">
      <formula>NA()</formula>
    </cfRule>
  </conditionalFormatting>
  <conditionalFormatting sqref="O43:Q58">
    <cfRule type="expression" priority="66" aboveAverage="0" equalAverage="0" bottom="0" percent="0" rank="0" text="" dxfId="4">
      <formula>ProjetCourantEnCours</formula>
    </cfRule>
    <cfRule type="cellIs" priority="67" operator="lessThan" aboveAverage="0" equalAverage="0" bottom="0" percent="0" rank="0" text="" dxfId="5">
      <formula>NA()</formula>
    </cfRule>
  </conditionalFormatting>
  <conditionalFormatting sqref="R8">
    <cfRule type="expression" priority="68" aboveAverage="0" equalAverage="0" bottom="0" percent="0" rank="0" text="" dxfId="0">
      <formula>NA()</formula>
    </cfRule>
    <cfRule type="expression" priority="69" aboveAverage="0" equalAverage="0" bottom="0" percent="0" rank="0" text="" dxfId="1">
      <formula>NA()</formula>
    </cfRule>
    <cfRule type="expression" priority="70" aboveAverage="0" equalAverage="0" bottom="0" percent="0" rank="0" text="" dxfId="2">
      <formula>NA()</formula>
    </cfRule>
  </conditionalFormatting>
  <hyperlinks>
    <hyperlink ref="F2" r:id="rId2" display="https://edt.inp-toulouse.fr/direct/myplanning.jsp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28" activeCellId="1" sqref="G10:H10 C28"/>
    </sheetView>
  </sheetViews>
  <sheetFormatPr defaultColWidth="9.18359375" defaultRowHeight="14.25" customHeight="true" zeroHeight="false" outlineLevelRow="2" outlineLevelCol="0"/>
  <cols>
    <col collapsed="false" customWidth="true" hidden="false" outlineLevel="0" max="1" min="1" style="231" width="10.45"/>
    <col collapsed="false" customWidth="true" hidden="false" outlineLevel="0" max="2" min="2" style="231" width="13.63"/>
    <col collapsed="false" customWidth="true" hidden="false" outlineLevel="0" max="3" min="3" style="231" width="43.82"/>
    <col collapsed="false" customWidth="true" hidden="false" outlineLevel="0" max="4" min="4" style="231" width="10.45"/>
    <col collapsed="false" customWidth="true" hidden="false" outlineLevel="0" max="5" min="5" style="231" width="6.63"/>
    <col collapsed="false" customWidth="true" hidden="false" outlineLevel="0" max="6" min="6" style="231" width="6.36"/>
    <col collapsed="false" customWidth="true" hidden="false" outlineLevel="0" max="7" min="7" style="231" width="7"/>
    <col collapsed="false" customWidth="true" hidden="false" outlineLevel="0" max="8" min="8" style="232" width="21.82"/>
  </cols>
  <sheetData>
    <row r="1" customFormat="false" ht="15" hidden="false" customHeight="true" outlineLevel="0" collapsed="false">
      <c r="A1" s="233" t="s">
        <v>266</v>
      </c>
      <c r="B1" s="233"/>
      <c r="C1" s="234"/>
      <c r="F1" s="235"/>
      <c r="G1" s="236"/>
      <c r="H1" s="236"/>
    </row>
    <row r="2" customFormat="false" ht="39" hidden="false" customHeight="true" outlineLevel="0" collapsed="false">
      <c r="A2" s="237" t="s">
        <v>166</v>
      </c>
      <c r="B2" s="237" t="s">
        <v>267</v>
      </c>
      <c r="C2" s="237" t="s">
        <v>268</v>
      </c>
      <c r="D2" s="237" t="s">
        <v>269</v>
      </c>
      <c r="E2" s="237" t="s">
        <v>270</v>
      </c>
      <c r="F2" s="237" t="s">
        <v>271</v>
      </c>
      <c r="G2" s="238" t="s">
        <v>272</v>
      </c>
      <c r="H2" s="237" t="s">
        <v>273</v>
      </c>
    </row>
    <row r="3" customFormat="false" ht="14.25" hidden="false" customHeight="false" outlineLevel="0" collapsed="false">
      <c r="A3" s="239" t="n">
        <v>701</v>
      </c>
      <c r="B3" s="240" t="n">
        <v>701</v>
      </c>
      <c r="C3" s="241" t="s">
        <v>274</v>
      </c>
      <c r="D3" s="242" t="n">
        <v>140</v>
      </c>
      <c r="E3" s="243"/>
      <c r="F3" s="243"/>
      <c r="G3" s="244" t="n">
        <v>10</v>
      </c>
      <c r="H3" s="244" t="s">
        <v>275</v>
      </c>
    </row>
    <row r="4" customFormat="false" ht="14.25" hidden="false" customHeight="false" outlineLevel="1" collapsed="false">
      <c r="A4" s="245" t="s">
        <v>276</v>
      </c>
      <c r="B4" s="245" t="s">
        <v>276</v>
      </c>
      <c r="C4" s="246" t="s">
        <v>277</v>
      </c>
      <c r="D4" s="245" t="n">
        <v>37</v>
      </c>
      <c r="E4" s="244"/>
      <c r="F4" s="244" t="n">
        <v>3</v>
      </c>
      <c r="G4" s="244"/>
      <c r="H4" s="244" t="s">
        <v>275</v>
      </c>
    </row>
    <row r="5" customFormat="false" ht="14.25" hidden="false" customHeight="false" outlineLevel="2" collapsed="false">
      <c r="A5" s="236" t="s">
        <v>22</v>
      </c>
      <c r="B5" s="236" t="s">
        <v>22</v>
      </c>
      <c r="C5" s="137" t="s">
        <v>278</v>
      </c>
      <c r="D5" s="236" t="n">
        <v>9</v>
      </c>
      <c r="E5" s="236"/>
      <c r="F5" s="236"/>
      <c r="G5" s="236"/>
      <c r="H5" s="236" t="s">
        <v>279</v>
      </c>
    </row>
    <row r="6" customFormat="false" ht="14.25" hidden="false" customHeight="false" outlineLevel="2" collapsed="false">
      <c r="A6" s="236" t="s">
        <v>28</v>
      </c>
      <c r="B6" s="236" t="s">
        <v>28</v>
      </c>
      <c r="C6" s="137" t="s">
        <v>170</v>
      </c>
      <c r="D6" s="236" t="n">
        <v>28</v>
      </c>
      <c r="E6" s="236"/>
      <c r="F6" s="236"/>
      <c r="G6" s="236"/>
      <c r="H6" s="232" t="s">
        <v>275</v>
      </c>
    </row>
    <row r="7" customFormat="false" ht="14.25" hidden="false" customHeight="false" outlineLevel="1" collapsed="false">
      <c r="A7" s="245" t="s">
        <v>24</v>
      </c>
      <c r="B7" s="245" t="s">
        <v>24</v>
      </c>
      <c r="C7" s="246" t="s">
        <v>153</v>
      </c>
      <c r="D7" s="245" t="n">
        <v>28</v>
      </c>
      <c r="E7" s="244"/>
      <c r="F7" s="244" t="n">
        <v>3</v>
      </c>
      <c r="G7" s="244"/>
      <c r="H7" s="244" t="s">
        <v>280</v>
      </c>
    </row>
    <row r="8" customFormat="false" ht="14.25" hidden="false" customHeight="false" outlineLevel="1" collapsed="false">
      <c r="A8" s="245" t="s">
        <v>281</v>
      </c>
      <c r="B8" s="245" t="s">
        <v>281</v>
      </c>
      <c r="C8" s="246" t="s">
        <v>282</v>
      </c>
      <c r="D8" s="245" t="n">
        <v>25</v>
      </c>
      <c r="E8" s="244"/>
      <c r="F8" s="244" t="n">
        <v>2</v>
      </c>
      <c r="G8" s="244"/>
      <c r="H8" s="244" t="s">
        <v>283</v>
      </c>
    </row>
    <row r="9" customFormat="false" ht="14.25" hidden="false" customHeight="false" outlineLevel="2" collapsed="false">
      <c r="A9" s="236" t="s">
        <v>44</v>
      </c>
      <c r="B9" s="236" t="s">
        <v>44</v>
      </c>
      <c r="C9" s="137" t="s">
        <v>194</v>
      </c>
      <c r="D9" s="236" t="n">
        <v>9</v>
      </c>
      <c r="E9" s="236"/>
      <c r="F9" s="244"/>
      <c r="G9" s="244"/>
      <c r="H9" s="232" t="s">
        <v>283</v>
      </c>
    </row>
    <row r="10" customFormat="false" ht="14.25" hidden="false" customHeight="false" outlineLevel="2" collapsed="false">
      <c r="A10" s="236" t="s">
        <v>29</v>
      </c>
      <c r="B10" s="236" t="s">
        <v>29</v>
      </c>
      <c r="C10" s="137" t="s">
        <v>174</v>
      </c>
      <c r="D10" s="236" t="n">
        <v>16</v>
      </c>
      <c r="E10" s="236"/>
      <c r="F10" s="244"/>
      <c r="G10" s="244"/>
      <c r="H10" s="232" t="s">
        <v>283</v>
      </c>
    </row>
    <row r="11" customFormat="false" ht="14.25" hidden="false" customHeight="false" outlineLevel="1" collapsed="false">
      <c r="A11" s="245" t="s">
        <v>51</v>
      </c>
      <c r="B11" s="245" t="s">
        <v>51</v>
      </c>
      <c r="C11" s="246" t="s">
        <v>201</v>
      </c>
      <c r="D11" s="245" t="n">
        <v>50</v>
      </c>
      <c r="E11" s="244"/>
      <c r="F11" s="244" t="n">
        <v>2</v>
      </c>
      <c r="G11" s="244"/>
      <c r="H11" s="244" t="s">
        <v>275</v>
      </c>
    </row>
    <row r="12" customFormat="false" ht="14.25" hidden="false" customHeight="false" outlineLevel="0" collapsed="false">
      <c r="A12" s="239" t="n">
        <v>702</v>
      </c>
      <c r="B12" s="240" t="n">
        <v>702</v>
      </c>
      <c r="C12" s="241" t="s">
        <v>284</v>
      </c>
      <c r="D12" s="242" t="n">
        <v>40</v>
      </c>
      <c r="E12" s="243"/>
      <c r="F12" s="244"/>
      <c r="G12" s="244" t="n">
        <v>6</v>
      </c>
      <c r="H12" s="244" t="s">
        <v>283</v>
      </c>
    </row>
    <row r="13" customFormat="false" ht="14.25" hidden="false" customHeight="false" outlineLevel="1" collapsed="false">
      <c r="A13" s="236" t="s">
        <v>30</v>
      </c>
      <c r="B13" s="236" t="s">
        <v>30</v>
      </c>
      <c r="C13" s="137" t="s">
        <v>181</v>
      </c>
      <c r="D13" s="236" t="n">
        <v>16</v>
      </c>
      <c r="E13" s="236"/>
      <c r="F13" s="244"/>
      <c r="G13" s="244"/>
      <c r="H13" s="236" t="s">
        <v>285</v>
      </c>
    </row>
    <row r="14" customFormat="false" ht="14.25" hidden="false" customHeight="false" outlineLevel="1" collapsed="false">
      <c r="A14" s="236" t="s">
        <v>34</v>
      </c>
      <c r="B14" s="236" t="s">
        <v>34</v>
      </c>
      <c r="C14" s="137" t="s">
        <v>186</v>
      </c>
      <c r="D14" s="236" t="n">
        <v>18</v>
      </c>
      <c r="E14" s="236"/>
      <c r="F14" s="244"/>
      <c r="G14" s="244"/>
      <c r="H14" s="236" t="s">
        <v>286</v>
      </c>
    </row>
    <row r="15" customFormat="false" ht="14.25" hidden="false" customHeight="false" outlineLevel="1" collapsed="false">
      <c r="A15" s="236" t="s">
        <v>52</v>
      </c>
      <c r="B15" s="236" t="s">
        <v>52</v>
      </c>
      <c r="C15" s="137" t="s">
        <v>203</v>
      </c>
      <c r="D15" s="236" t="n">
        <v>6</v>
      </c>
      <c r="E15" s="236"/>
      <c r="F15" s="244"/>
      <c r="G15" s="244"/>
      <c r="H15" s="236" t="s">
        <v>287</v>
      </c>
    </row>
    <row r="16" customFormat="false" ht="14.25" hidden="false" customHeight="false" outlineLevel="0" collapsed="false">
      <c r="A16" s="239" t="n">
        <v>703</v>
      </c>
      <c r="B16" s="240" t="n">
        <v>703</v>
      </c>
      <c r="C16" s="241" t="s">
        <v>288</v>
      </c>
      <c r="D16" s="242" t="n">
        <v>25</v>
      </c>
      <c r="E16" s="243"/>
      <c r="F16" s="244"/>
      <c r="G16" s="244" t="n">
        <v>4</v>
      </c>
      <c r="H16" s="244" t="s">
        <v>289</v>
      </c>
    </row>
    <row r="17" customFormat="false" ht="14.25" hidden="false" customHeight="false" outlineLevel="0" collapsed="false">
      <c r="A17" s="239" t="n">
        <v>704</v>
      </c>
      <c r="B17" s="240" t="n">
        <v>704</v>
      </c>
      <c r="C17" s="241" t="s">
        <v>142</v>
      </c>
      <c r="D17" s="242" t="n">
        <v>25</v>
      </c>
      <c r="E17" s="243"/>
      <c r="F17" s="244"/>
      <c r="G17" s="244" t="n">
        <v>4</v>
      </c>
      <c r="H17" s="247" t="s">
        <v>290</v>
      </c>
    </row>
    <row r="18" customFormat="false" ht="14.25" hidden="false" customHeight="false" outlineLevel="0" collapsed="false">
      <c r="A18" s="239" t="n">
        <v>705</v>
      </c>
      <c r="B18" s="240" t="n">
        <v>705</v>
      </c>
      <c r="C18" s="241" t="s">
        <v>145</v>
      </c>
      <c r="D18" s="242" t="n">
        <v>25</v>
      </c>
      <c r="E18" s="243"/>
      <c r="F18" s="244"/>
      <c r="G18" s="244" t="n">
        <v>3</v>
      </c>
      <c r="H18" s="244" t="s">
        <v>291</v>
      </c>
    </row>
    <row r="19" customFormat="false" ht="14.25" hidden="false" customHeight="false" outlineLevel="0" collapsed="false">
      <c r="A19" s="239" t="n">
        <v>706</v>
      </c>
      <c r="B19" s="240" t="n">
        <v>706</v>
      </c>
      <c r="C19" s="241" t="s">
        <v>165</v>
      </c>
      <c r="D19" s="242" t="n">
        <v>25</v>
      </c>
      <c r="E19" s="243"/>
      <c r="F19" s="244"/>
      <c r="G19" s="244" t="n">
        <v>3</v>
      </c>
      <c r="H19" s="244" t="s">
        <v>292</v>
      </c>
    </row>
    <row r="20" customFormat="false" ht="14.25" hidden="false" customHeight="false" outlineLevel="0" collapsed="false">
      <c r="A20" s="239" t="n">
        <v>801</v>
      </c>
      <c r="B20" s="240" t="n">
        <v>801</v>
      </c>
      <c r="C20" s="241" t="s">
        <v>293</v>
      </c>
      <c r="D20" s="242" t="n">
        <v>25</v>
      </c>
      <c r="E20" s="243"/>
      <c r="F20" s="244"/>
      <c r="G20" s="244" t="n">
        <v>8</v>
      </c>
      <c r="H20" s="244" t="s">
        <v>289</v>
      </c>
    </row>
    <row r="21" customFormat="false" ht="14.25" hidden="false" customHeight="false" outlineLevel="0" collapsed="false">
      <c r="A21" s="239" t="n">
        <v>802</v>
      </c>
      <c r="B21" s="240" t="n">
        <v>802</v>
      </c>
      <c r="C21" s="241" t="s">
        <v>294</v>
      </c>
      <c r="D21" s="242" t="n">
        <v>125</v>
      </c>
      <c r="E21" s="243"/>
      <c r="F21" s="244"/>
      <c r="G21" s="244" t="n">
        <v>8</v>
      </c>
      <c r="H21" s="244" t="s">
        <v>280</v>
      </c>
    </row>
    <row r="22" customFormat="false" ht="14.25" hidden="false" customHeight="false" outlineLevel="1" collapsed="false">
      <c r="A22" s="245" t="s">
        <v>295</v>
      </c>
      <c r="B22" s="245" t="s">
        <v>295</v>
      </c>
      <c r="C22" s="246" t="s">
        <v>296</v>
      </c>
      <c r="D22" s="248" t="n">
        <v>65</v>
      </c>
      <c r="E22" s="247"/>
      <c r="F22" s="244" t="n">
        <v>4</v>
      </c>
      <c r="G22" s="244"/>
      <c r="H22" s="236" t="s">
        <v>280</v>
      </c>
    </row>
    <row r="23" customFormat="false" ht="14.25" hidden="false" customHeight="false" outlineLevel="2" collapsed="false">
      <c r="A23" s="236" t="s">
        <v>46</v>
      </c>
      <c r="B23" s="236" t="s">
        <v>46</v>
      </c>
      <c r="C23" s="137" t="s">
        <v>196</v>
      </c>
      <c r="D23" s="249" t="n">
        <v>37</v>
      </c>
      <c r="E23" s="236" t="n">
        <v>5</v>
      </c>
      <c r="F23" s="244"/>
      <c r="G23" s="244"/>
      <c r="H23" s="236" t="s">
        <v>280</v>
      </c>
    </row>
    <row r="24" customFormat="false" ht="14.25" hidden="false" customHeight="false" outlineLevel="2" collapsed="false">
      <c r="A24" s="236" t="s">
        <v>56</v>
      </c>
      <c r="B24" s="236" t="s">
        <v>56</v>
      </c>
      <c r="C24" s="250" t="s">
        <v>207</v>
      </c>
      <c r="D24" s="249" t="n">
        <v>28</v>
      </c>
      <c r="E24" s="236" t="n">
        <v>5</v>
      </c>
      <c r="F24" s="244"/>
      <c r="G24" s="244"/>
      <c r="H24" s="236" t="s">
        <v>279</v>
      </c>
    </row>
    <row r="25" customFormat="false" ht="14.25" hidden="false" customHeight="false" outlineLevel="1" collapsed="false">
      <c r="A25" s="245" t="s">
        <v>297</v>
      </c>
      <c r="B25" s="245" t="s">
        <v>298</v>
      </c>
      <c r="C25" s="246" t="s">
        <v>299</v>
      </c>
      <c r="D25" s="248" t="n">
        <v>60</v>
      </c>
      <c r="E25" s="247"/>
      <c r="F25" s="244" t="n">
        <v>4</v>
      </c>
      <c r="G25" s="244"/>
      <c r="H25" s="244" t="s">
        <v>275</v>
      </c>
    </row>
    <row r="26" customFormat="false" ht="14.25" hidden="false" customHeight="false" outlineLevel="2" collapsed="false">
      <c r="A26" s="236" t="s">
        <v>58</v>
      </c>
      <c r="B26" s="236" t="s">
        <v>58</v>
      </c>
      <c r="C26" s="137" t="s">
        <v>210</v>
      </c>
      <c r="D26" s="249" t="n">
        <v>19</v>
      </c>
      <c r="E26" s="236" t="n">
        <v>4</v>
      </c>
      <c r="F26" s="244"/>
      <c r="G26" s="244"/>
      <c r="H26" s="236" t="s">
        <v>275</v>
      </c>
    </row>
    <row r="27" customFormat="false" ht="14.25" hidden="false" customHeight="false" outlineLevel="2" collapsed="false">
      <c r="A27" s="236" t="s">
        <v>55</v>
      </c>
      <c r="B27" s="236" t="s">
        <v>55</v>
      </c>
      <c r="C27" s="137" t="s">
        <v>205</v>
      </c>
      <c r="D27" s="249" t="n">
        <v>17</v>
      </c>
      <c r="E27" s="236" t="n">
        <v>3</v>
      </c>
      <c r="F27" s="244"/>
      <c r="G27" s="244"/>
      <c r="H27" s="236" t="s">
        <v>275</v>
      </c>
    </row>
    <row r="28" customFormat="false" ht="14.25" hidden="false" customHeight="false" outlineLevel="2" collapsed="false">
      <c r="A28" s="236" t="s">
        <v>60</v>
      </c>
      <c r="B28" s="236" t="s">
        <v>60</v>
      </c>
      <c r="C28" s="137" t="s">
        <v>220</v>
      </c>
      <c r="D28" s="249" t="n">
        <v>24</v>
      </c>
      <c r="E28" s="236" t="n">
        <v>3</v>
      </c>
      <c r="F28" s="244"/>
      <c r="G28" s="244"/>
      <c r="H28" s="236" t="s">
        <v>300</v>
      </c>
    </row>
    <row r="29" customFormat="false" ht="14.25" hidden="false" customHeight="false" outlineLevel="0" collapsed="false">
      <c r="A29" s="239" t="n">
        <v>803</v>
      </c>
      <c r="B29" s="240" t="n">
        <v>803</v>
      </c>
      <c r="C29" s="251" t="s">
        <v>177</v>
      </c>
      <c r="D29" s="242" t="n">
        <v>25</v>
      </c>
      <c r="E29" s="243"/>
      <c r="F29" s="244"/>
      <c r="G29" s="244" t="n">
        <v>4</v>
      </c>
      <c r="H29" s="244" t="s">
        <v>301</v>
      </c>
    </row>
    <row r="30" customFormat="false" ht="14.25" hidden="false" customHeight="false" outlineLevel="0" collapsed="false">
      <c r="A30" s="239" t="n">
        <v>804</v>
      </c>
      <c r="B30" s="240" t="n">
        <v>804</v>
      </c>
      <c r="C30" s="241" t="s">
        <v>212</v>
      </c>
      <c r="D30" s="242" t="n">
        <v>25</v>
      </c>
      <c r="E30" s="243"/>
      <c r="G30" s="244" t="n">
        <v>4</v>
      </c>
      <c r="H30" s="252" t="s">
        <v>302</v>
      </c>
    </row>
    <row r="31" customFormat="false" ht="14.25" hidden="false" customHeight="false" outlineLevel="0" collapsed="false">
      <c r="A31" s="239" t="n">
        <v>805</v>
      </c>
      <c r="B31" s="240" t="n">
        <v>805</v>
      </c>
      <c r="C31" s="241" t="s">
        <v>215</v>
      </c>
      <c r="D31" s="242" t="n">
        <v>25</v>
      </c>
      <c r="E31" s="243"/>
      <c r="F31" s="244"/>
      <c r="G31" s="244" t="n">
        <v>3</v>
      </c>
      <c r="H31" s="247" t="s">
        <v>303</v>
      </c>
    </row>
    <row r="32" customFormat="false" ht="14.25" hidden="false" customHeight="false" outlineLevel="0" collapsed="false">
      <c r="A32" s="239" t="n">
        <v>806</v>
      </c>
      <c r="B32" s="240" t="n">
        <v>806</v>
      </c>
      <c r="C32" s="241" t="s">
        <v>218</v>
      </c>
      <c r="D32" s="242" t="n">
        <v>25</v>
      </c>
      <c r="E32" s="243"/>
      <c r="F32" s="244"/>
      <c r="G32" s="244" t="n">
        <v>3</v>
      </c>
      <c r="H32" s="244" t="s">
        <v>275</v>
      </c>
    </row>
    <row r="33" customFormat="false" ht="14.25" hidden="false" customHeight="false" outlineLevel="0" collapsed="false">
      <c r="A33" s="239" t="n">
        <v>901</v>
      </c>
      <c r="B33" s="253" t="n">
        <v>901</v>
      </c>
      <c r="C33" s="254" t="s">
        <v>304</v>
      </c>
      <c r="D33" s="255" t="n">
        <v>150</v>
      </c>
      <c r="E33" s="243"/>
      <c r="F33" s="243"/>
      <c r="G33" s="243" t="n">
        <v>10</v>
      </c>
      <c r="H33" s="244" t="s">
        <v>305</v>
      </c>
    </row>
    <row r="34" customFormat="false" ht="14.25" hidden="false" customHeight="false" outlineLevel="1" collapsed="false">
      <c r="A34" s="256" t="s">
        <v>306</v>
      </c>
      <c r="B34" s="257" t="s">
        <v>306</v>
      </c>
      <c r="C34" s="246" t="s">
        <v>307</v>
      </c>
      <c r="D34" s="258" t="n">
        <v>55</v>
      </c>
      <c r="E34" s="244"/>
      <c r="F34" s="244" t="n">
        <v>3</v>
      </c>
      <c r="G34" s="244"/>
      <c r="H34" s="244" t="s">
        <v>308</v>
      </c>
    </row>
    <row r="35" customFormat="false" ht="14.25" hidden="false" customHeight="false" outlineLevel="2" collapsed="false">
      <c r="A35" s="259" t="s">
        <v>227</v>
      </c>
      <c r="B35" s="259" t="s">
        <v>227</v>
      </c>
      <c r="C35" s="137" t="s">
        <v>309</v>
      </c>
      <c r="D35" s="249" t="n">
        <v>35</v>
      </c>
      <c r="E35" s="236" t="n">
        <v>15</v>
      </c>
      <c r="G35" s="236"/>
      <c r="H35" s="236" t="s">
        <v>275</v>
      </c>
    </row>
    <row r="36" customFormat="false" ht="14.25" hidden="false" customHeight="false" outlineLevel="2" collapsed="false">
      <c r="A36" s="259" t="s">
        <v>233</v>
      </c>
      <c r="B36" s="259" t="s">
        <v>233</v>
      </c>
      <c r="C36" s="260" t="s">
        <v>310</v>
      </c>
      <c r="D36" s="249" t="n">
        <v>20</v>
      </c>
      <c r="E36" s="236"/>
      <c r="G36" s="236"/>
      <c r="H36" s="236" t="s">
        <v>283</v>
      </c>
    </row>
    <row r="37" customFormat="false" ht="14.25" hidden="false" customHeight="false" outlineLevel="1" collapsed="false">
      <c r="A37" s="261" t="s">
        <v>311</v>
      </c>
      <c r="B37" s="256" t="s">
        <v>311</v>
      </c>
      <c r="C37" s="262" t="s">
        <v>312</v>
      </c>
      <c r="D37" s="257" t="n">
        <v>40</v>
      </c>
      <c r="E37" s="244"/>
      <c r="F37" s="244" t="n">
        <v>3</v>
      </c>
      <c r="G37" s="244"/>
      <c r="H37" s="244" t="s">
        <v>280</v>
      </c>
    </row>
    <row r="38" customFormat="false" ht="14.25" hidden="false" customHeight="false" outlineLevel="2" collapsed="false">
      <c r="A38" s="259" t="s">
        <v>231</v>
      </c>
      <c r="B38" s="259" t="s">
        <v>231</v>
      </c>
      <c r="C38" s="250" t="s">
        <v>313</v>
      </c>
      <c r="D38" s="236" t="n">
        <v>20</v>
      </c>
      <c r="E38" s="236"/>
      <c r="F38" s="236"/>
      <c r="G38" s="236"/>
      <c r="H38" s="236" t="s">
        <v>280</v>
      </c>
    </row>
    <row r="39" customFormat="false" ht="14.25" hidden="false" customHeight="false" outlineLevel="2" collapsed="false">
      <c r="A39" s="259" t="s">
        <v>236</v>
      </c>
      <c r="B39" s="259" t="s">
        <v>236</v>
      </c>
      <c r="C39" s="250" t="s">
        <v>314</v>
      </c>
      <c r="D39" s="236" t="n">
        <v>20</v>
      </c>
      <c r="E39" s="236"/>
      <c r="F39" s="236"/>
      <c r="G39" s="236"/>
      <c r="H39" s="263" t="s">
        <v>280</v>
      </c>
    </row>
    <row r="40" customFormat="false" ht="14.25" hidden="false" customHeight="false" outlineLevel="1" collapsed="false">
      <c r="A40" s="261" t="s">
        <v>315</v>
      </c>
      <c r="B40" s="256" t="s">
        <v>315</v>
      </c>
      <c r="C40" s="262" t="s">
        <v>316</v>
      </c>
      <c r="D40" s="257" t="n">
        <v>55</v>
      </c>
      <c r="E40" s="244"/>
      <c r="F40" s="244" t="n">
        <v>4</v>
      </c>
      <c r="G40" s="244"/>
      <c r="H40" s="244" t="s">
        <v>291</v>
      </c>
    </row>
    <row r="41" customFormat="false" ht="14.25" hidden="false" customHeight="false" outlineLevel="2" collapsed="false">
      <c r="A41" s="259" t="s">
        <v>234</v>
      </c>
      <c r="B41" s="259" t="s">
        <v>234</v>
      </c>
      <c r="C41" s="250" t="s">
        <v>317</v>
      </c>
      <c r="D41" s="236" t="n">
        <v>20</v>
      </c>
      <c r="E41" s="236"/>
      <c r="F41" s="236"/>
      <c r="G41" s="236"/>
      <c r="H41" s="236" t="s">
        <v>305</v>
      </c>
    </row>
    <row r="42" customFormat="false" ht="14.25" hidden="false" customHeight="false" outlineLevel="2" collapsed="false">
      <c r="A42" s="264" t="s">
        <v>229</v>
      </c>
      <c r="B42" s="264" t="s">
        <v>229</v>
      </c>
      <c r="C42" s="265" t="s">
        <v>318</v>
      </c>
      <c r="D42" s="236" t="n">
        <v>35</v>
      </c>
      <c r="E42" s="236"/>
      <c r="G42" s="236"/>
      <c r="H42" s="236" t="s">
        <v>291</v>
      </c>
    </row>
    <row r="43" customFormat="false" ht="14.25" hidden="false" customHeight="false" outlineLevel="1" collapsed="false">
      <c r="A43" s="239" t="n">
        <v>902</v>
      </c>
      <c r="B43" s="266" t="n">
        <v>902</v>
      </c>
      <c r="C43" s="241" t="s">
        <v>319</v>
      </c>
      <c r="D43" s="255" t="n">
        <v>50</v>
      </c>
      <c r="E43" s="243"/>
      <c r="F43" s="243"/>
      <c r="G43" s="243" t="n">
        <v>6</v>
      </c>
      <c r="H43" s="244" t="s">
        <v>283</v>
      </c>
    </row>
    <row r="44" customFormat="false" ht="14.25" hidden="false" customHeight="false" outlineLevel="2" collapsed="false">
      <c r="A44" s="259" t="s">
        <v>237</v>
      </c>
      <c r="B44" s="259" t="s">
        <v>237</v>
      </c>
      <c r="C44" s="250" t="s">
        <v>320</v>
      </c>
      <c r="D44" s="236" t="n">
        <v>35</v>
      </c>
      <c r="E44" s="236"/>
      <c r="F44" s="236"/>
      <c r="G44" s="236"/>
      <c r="H44" s="236" t="s">
        <v>283</v>
      </c>
    </row>
    <row r="45" customFormat="false" ht="14.25" hidden="false" customHeight="false" outlineLevel="2" collapsed="false">
      <c r="A45" s="259" t="s">
        <v>241</v>
      </c>
      <c r="B45" s="259" t="s">
        <v>241</v>
      </c>
      <c r="C45" s="250" t="s">
        <v>321</v>
      </c>
      <c r="D45" s="267" t="n">
        <v>15</v>
      </c>
      <c r="E45" s="267"/>
      <c r="F45" s="236"/>
      <c r="G45" s="236"/>
      <c r="H45" s="236" t="s">
        <v>283</v>
      </c>
    </row>
    <row r="46" customFormat="false" ht="14.25" hidden="false" customHeight="false" outlineLevel="0" collapsed="false">
      <c r="A46" s="239" t="n">
        <v>903</v>
      </c>
      <c r="B46" s="240" t="n">
        <v>903</v>
      </c>
      <c r="C46" s="241" t="s">
        <v>322</v>
      </c>
      <c r="D46" s="255" t="n">
        <v>25</v>
      </c>
      <c r="E46" s="243"/>
      <c r="G46" s="243" t="n">
        <v>4</v>
      </c>
      <c r="H46" s="244" t="s">
        <v>280</v>
      </c>
    </row>
    <row r="47" customFormat="false" ht="14.25" hidden="false" customHeight="false" outlineLevel="0" collapsed="false">
      <c r="A47" s="268" t="n">
        <v>904</v>
      </c>
      <c r="B47" s="269" t="n">
        <v>904</v>
      </c>
      <c r="C47" s="270" t="s">
        <v>323</v>
      </c>
      <c r="D47" s="271" t="n">
        <v>25</v>
      </c>
      <c r="E47" s="243"/>
      <c r="G47" s="243" t="n">
        <v>4</v>
      </c>
      <c r="H47" s="244" t="s">
        <v>305</v>
      </c>
    </row>
    <row r="48" customFormat="false" ht="14.25" hidden="false" customHeight="false" outlineLevel="0" collapsed="false">
      <c r="A48" s="272" t="n">
        <v>905</v>
      </c>
      <c r="B48" s="273" t="n">
        <v>905</v>
      </c>
      <c r="C48" s="274" t="s">
        <v>324</v>
      </c>
      <c r="D48" s="275" t="n">
        <v>25</v>
      </c>
      <c r="E48" s="243"/>
      <c r="G48" s="243" t="n">
        <v>3</v>
      </c>
      <c r="H48" s="244" t="s">
        <v>283</v>
      </c>
    </row>
    <row r="49" customFormat="false" ht="14.25" hidden="false" customHeight="false" outlineLevel="0" collapsed="false">
      <c r="A49" s="272" t="n">
        <v>906</v>
      </c>
      <c r="B49" s="276" t="n">
        <v>906</v>
      </c>
      <c r="C49" s="270" t="s">
        <v>325</v>
      </c>
      <c r="D49" s="277" t="n">
        <v>25</v>
      </c>
      <c r="E49" s="243"/>
      <c r="F49" s="243"/>
      <c r="G49" s="243" t="n">
        <v>3</v>
      </c>
      <c r="H49" s="244" t="s">
        <v>305</v>
      </c>
    </row>
    <row r="50" customFormat="false" ht="14.25" hidden="false" customHeight="false" outlineLevel="0" collapsed="false">
      <c r="A50" s="272" t="n">
        <v>1001</v>
      </c>
      <c r="B50" s="276" t="n">
        <v>111</v>
      </c>
      <c r="C50" s="278" t="s">
        <v>293</v>
      </c>
      <c r="D50" s="279" t="n">
        <v>0</v>
      </c>
      <c r="E50" s="244"/>
      <c r="F50" s="244"/>
      <c r="G50" s="244" t="n">
        <v>19</v>
      </c>
      <c r="H50" s="243"/>
    </row>
    <row r="51" customFormat="false" ht="14.25" hidden="false" customHeight="false" outlineLevel="0" collapsed="false">
      <c r="A51" s="272" t="n">
        <v>1002</v>
      </c>
      <c r="B51" s="276" t="n">
        <v>112</v>
      </c>
      <c r="C51" s="278" t="s">
        <v>326</v>
      </c>
      <c r="D51" s="279" t="n">
        <v>150</v>
      </c>
      <c r="E51" s="244"/>
      <c r="G51" s="244" t="n">
        <v>4</v>
      </c>
      <c r="H51" s="244" t="s">
        <v>289</v>
      </c>
    </row>
    <row r="52" customFormat="false" ht="14.25" hidden="false" customHeight="false" outlineLevel="0" collapsed="false">
      <c r="A52" s="239" t="n">
        <v>1003</v>
      </c>
      <c r="B52" s="280" t="n">
        <v>113</v>
      </c>
      <c r="C52" s="281" t="s">
        <v>327</v>
      </c>
      <c r="D52" s="282" t="n">
        <v>25</v>
      </c>
      <c r="E52" s="243"/>
      <c r="G52" s="243" t="n">
        <v>4</v>
      </c>
      <c r="H52" s="244" t="s">
        <v>291</v>
      </c>
    </row>
    <row r="53" customFormat="false" ht="14.25" hidden="false" customHeight="false" outlineLevel="0" collapsed="false">
      <c r="A53" s="283" t="n">
        <v>1004</v>
      </c>
      <c r="B53" s="284" t="n">
        <v>114</v>
      </c>
      <c r="C53" s="285" t="s">
        <v>328</v>
      </c>
      <c r="D53" s="286" t="n">
        <v>25</v>
      </c>
      <c r="E53" s="243"/>
      <c r="F53" s="287"/>
      <c r="G53" s="243" t="n">
        <v>3</v>
      </c>
      <c r="H53" s="244" t="s">
        <v>275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9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D1" activeCellId="1" sqref="G10:H10 D1"/>
    </sheetView>
  </sheetViews>
  <sheetFormatPr defaultColWidth="9.18359375" defaultRowHeight="14.25" customHeight="true" zeroHeight="false" outlineLevelRow="0" outlineLevelCol="0"/>
  <cols>
    <col collapsed="false" customWidth="true" hidden="false" outlineLevel="0" max="1" min="1" style="288" width="10.45"/>
    <col collapsed="false" customWidth="true" hidden="false" outlineLevel="0" max="2" min="2" style="288" width="13.45"/>
    <col collapsed="false" customWidth="true" hidden="false" outlineLevel="0" max="3" min="3" style="289" width="6.45"/>
    <col collapsed="false" customWidth="true" hidden="false" outlineLevel="0" max="4" min="4" style="289" width="16.45"/>
    <col collapsed="false" customWidth="true" hidden="false" outlineLevel="0" max="5" min="5" style="1" width="144.18"/>
  </cols>
  <sheetData>
    <row r="1" s="294" customFormat="true" ht="12.75" hidden="false" customHeight="true" outlineLevel="0" collapsed="false">
      <c r="A1" s="290" t="s">
        <v>329</v>
      </c>
      <c r="B1" s="290" t="s">
        <v>330</v>
      </c>
      <c r="C1" s="291" t="s">
        <v>331</v>
      </c>
      <c r="D1" s="292" t="s">
        <v>166</v>
      </c>
      <c r="E1" s="293" t="s">
        <v>332</v>
      </c>
    </row>
    <row r="2" customFormat="false" ht="14.25" hidden="false" customHeight="false" outlineLevel="0" collapsed="false">
      <c r="A2" s="295" t="n">
        <v>45084</v>
      </c>
      <c r="B2" s="295" t="s">
        <v>333</v>
      </c>
      <c r="C2" s="295" t="s">
        <v>223</v>
      </c>
      <c r="D2" s="296" t="n">
        <v>903</v>
      </c>
      <c r="E2" s="297" t="s">
        <v>334</v>
      </c>
    </row>
    <row r="3" customFormat="false" ht="14.25" hidden="false" customHeight="false" outlineLevel="0" collapsed="false">
      <c r="A3" s="295" t="n">
        <v>45089</v>
      </c>
      <c r="B3" s="295" t="s">
        <v>333</v>
      </c>
      <c r="C3" s="295" t="s">
        <v>2</v>
      </c>
      <c r="D3" s="296" t="s">
        <v>335</v>
      </c>
      <c r="E3" s="297" t="s">
        <v>336</v>
      </c>
    </row>
    <row r="4" customFormat="false" ht="14.25" hidden="false" customHeight="false" outlineLevel="0" collapsed="false">
      <c r="A4" s="295"/>
      <c r="B4" s="295" t="s">
        <v>337</v>
      </c>
      <c r="C4" s="295" t="s">
        <v>338</v>
      </c>
      <c r="D4" s="296" t="s">
        <v>335</v>
      </c>
      <c r="E4" s="297" t="s">
        <v>339</v>
      </c>
    </row>
    <row r="5" customFormat="false" ht="14.25" hidden="false" customHeight="false" outlineLevel="0" collapsed="false">
      <c r="A5" s="295"/>
      <c r="B5" s="295" t="s">
        <v>333</v>
      </c>
      <c r="C5" s="295" t="s">
        <v>2</v>
      </c>
      <c r="D5" s="296" t="s">
        <v>340</v>
      </c>
      <c r="E5" s="297" t="s">
        <v>341</v>
      </c>
    </row>
    <row r="6" customFormat="false" ht="14.25" hidden="false" customHeight="false" outlineLevel="0" collapsed="false">
      <c r="A6" s="295"/>
      <c r="B6" s="295" t="s">
        <v>333</v>
      </c>
      <c r="C6" s="295" t="s">
        <v>2</v>
      </c>
      <c r="D6" s="296" t="n">
        <v>705</v>
      </c>
      <c r="E6" s="297" t="s">
        <v>342</v>
      </c>
    </row>
    <row r="7" customFormat="false" ht="14.25" hidden="false" customHeight="false" outlineLevel="0" collapsed="false">
      <c r="A7" s="295"/>
      <c r="B7" s="295"/>
      <c r="C7" s="295"/>
      <c r="D7" s="296"/>
      <c r="E7" s="297"/>
    </row>
    <row r="8" customFormat="false" ht="14.25" hidden="false" customHeight="false" outlineLevel="0" collapsed="false">
      <c r="A8" s="298"/>
      <c r="B8" s="295"/>
      <c r="C8" s="295"/>
      <c r="D8" s="296"/>
      <c r="E8" s="297"/>
    </row>
    <row r="9" customFormat="false" ht="14.25" hidden="false" customHeight="false" outlineLevel="0" collapsed="false">
      <c r="A9" s="298"/>
      <c r="B9" s="295"/>
      <c r="C9" s="295"/>
      <c r="D9" s="296"/>
      <c r="E9" s="297"/>
    </row>
    <row r="10" customFormat="false" ht="14.25" hidden="false" customHeight="false" outlineLevel="0" collapsed="false">
      <c r="A10" s="298"/>
      <c r="B10" s="295"/>
      <c r="C10" s="295"/>
      <c r="D10" s="296"/>
      <c r="E10" s="297"/>
    </row>
    <row r="11" customFormat="false" ht="14.25" hidden="false" customHeight="false" outlineLevel="0" collapsed="false">
      <c r="A11" s="295"/>
      <c r="B11" s="295"/>
      <c r="C11" s="295"/>
      <c r="D11" s="296"/>
      <c r="E11" s="297"/>
    </row>
    <row r="12" customFormat="false" ht="14.25" hidden="false" customHeight="false" outlineLevel="0" collapsed="false">
      <c r="A12" s="295"/>
      <c r="B12" s="295"/>
      <c r="C12" s="295"/>
      <c r="D12" s="296"/>
      <c r="E12" s="297"/>
    </row>
    <row r="13" customFormat="false" ht="14.25" hidden="false" customHeight="false" outlineLevel="0" collapsed="false">
      <c r="A13" s="298"/>
      <c r="B13" s="295"/>
      <c r="C13" s="295"/>
      <c r="D13" s="296"/>
      <c r="E13" s="297"/>
    </row>
    <row r="14" customFormat="false" ht="14.25" hidden="false" customHeight="false" outlineLevel="0" collapsed="false">
      <c r="A14" s="298"/>
      <c r="B14" s="295"/>
      <c r="C14" s="295"/>
      <c r="D14" s="296"/>
      <c r="E14" s="297"/>
    </row>
    <row r="15" customFormat="false" ht="14.25" hidden="false" customHeight="false" outlineLevel="0" collapsed="false">
      <c r="A15" s="298"/>
      <c r="B15" s="295"/>
      <c r="C15" s="295"/>
      <c r="D15" s="296"/>
      <c r="E15" s="297"/>
    </row>
    <row r="16" customFormat="false" ht="14.25" hidden="false" customHeight="false" outlineLevel="0" collapsed="false">
      <c r="A16" s="298"/>
      <c r="B16" s="295"/>
      <c r="C16" s="295"/>
      <c r="D16" s="296"/>
      <c r="E16" s="297"/>
    </row>
    <row r="17" customFormat="false" ht="14.25" hidden="false" customHeight="false" outlineLevel="0" collapsed="false">
      <c r="A17" s="298"/>
      <c r="B17" s="295"/>
      <c r="C17" s="295"/>
      <c r="D17" s="296"/>
      <c r="E17" s="297"/>
    </row>
    <row r="18" customFormat="false" ht="14.25" hidden="false" customHeight="false" outlineLevel="0" collapsed="false">
      <c r="A18" s="298"/>
      <c r="B18" s="295"/>
      <c r="C18" s="295"/>
      <c r="D18" s="296"/>
      <c r="E18" s="297"/>
    </row>
    <row r="19" customFormat="false" ht="14.25" hidden="false" customHeight="false" outlineLevel="0" collapsed="false">
      <c r="A19" s="298"/>
      <c r="B19" s="295"/>
      <c r="C19" s="295"/>
      <c r="D19" s="296"/>
      <c r="E19" s="297"/>
    </row>
    <row r="20" customFormat="false" ht="14.25" hidden="false" customHeight="false" outlineLevel="0" collapsed="false">
      <c r="A20" s="298"/>
      <c r="B20" s="295"/>
      <c r="C20" s="295"/>
      <c r="D20" s="296"/>
      <c r="E20" s="297"/>
    </row>
    <row r="21" customFormat="false" ht="14.25" hidden="false" customHeight="false" outlineLevel="0" collapsed="false">
      <c r="A21" s="298"/>
      <c r="B21" s="295"/>
      <c r="C21" s="295"/>
      <c r="D21" s="296"/>
      <c r="E21" s="297"/>
    </row>
    <row r="22" customFormat="false" ht="14.25" hidden="false" customHeight="false" outlineLevel="0" collapsed="false">
      <c r="A22" s="298"/>
      <c r="B22" s="295"/>
      <c r="C22" s="295"/>
      <c r="D22" s="296"/>
      <c r="E22" s="297"/>
    </row>
    <row r="23" customFormat="false" ht="14.25" hidden="false" customHeight="false" outlineLevel="0" collapsed="false">
      <c r="A23" s="298"/>
      <c r="B23" s="295"/>
      <c r="C23" s="295"/>
      <c r="D23" s="296"/>
      <c r="E23" s="297"/>
    </row>
    <row r="24" customFormat="false" ht="14.25" hidden="false" customHeight="false" outlineLevel="0" collapsed="false">
      <c r="A24" s="298"/>
      <c r="B24" s="295"/>
      <c r="C24" s="295"/>
      <c r="D24" s="296"/>
      <c r="E24" s="297"/>
    </row>
    <row r="25" customFormat="false" ht="14.25" hidden="false" customHeight="false" outlineLevel="0" collapsed="false">
      <c r="A25" s="298"/>
      <c r="B25" s="295"/>
      <c r="C25" s="295"/>
      <c r="D25" s="296"/>
      <c r="E25" s="297"/>
    </row>
    <row r="26" customFormat="false" ht="14.25" hidden="false" customHeight="false" outlineLevel="0" collapsed="false">
      <c r="A26" s="298"/>
      <c r="B26" s="295"/>
      <c r="C26" s="295"/>
      <c r="D26" s="296"/>
      <c r="E26" s="297"/>
    </row>
    <row r="27" customFormat="false" ht="14.25" hidden="false" customHeight="false" outlineLevel="0" collapsed="false">
      <c r="A27" s="298"/>
      <c r="B27" s="295"/>
      <c r="C27" s="295"/>
      <c r="D27" s="296"/>
      <c r="E27" s="297"/>
    </row>
    <row r="28" customFormat="false" ht="14.25" hidden="false" customHeight="false" outlineLevel="0" collapsed="false">
      <c r="A28" s="298"/>
      <c r="B28" s="295"/>
      <c r="C28" s="295"/>
      <c r="D28" s="296"/>
      <c r="E28" s="297"/>
    </row>
    <row r="29" customFormat="false" ht="14.25" hidden="false" customHeight="false" outlineLevel="0" collapsed="false">
      <c r="A29" s="298"/>
      <c r="B29" s="295"/>
      <c r="C29" s="295"/>
      <c r="D29" s="296"/>
      <c r="E29" s="297"/>
    </row>
    <row r="30" customFormat="false" ht="14.25" hidden="false" customHeight="false" outlineLevel="0" collapsed="false">
      <c r="A30" s="298"/>
      <c r="B30" s="295"/>
      <c r="C30" s="295"/>
      <c r="D30" s="296"/>
      <c r="E30" s="297"/>
    </row>
    <row r="31" customFormat="false" ht="14.25" hidden="false" customHeight="false" outlineLevel="0" collapsed="false">
      <c r="A31" s="298"/>
      <c r="B31" s="295"/>
      <c r="C31" s="295"/>
      <c r="E31" s="297"/>
    </row>
    <row r="32" customFormat="false" ht="14.25" hidden="false" customHeight="false" outlineLevel="0" collapsed="false">
      <c r="A32" s="298"/>
      <c r="B32" s="295"/>
      <c r="C32" s="295"/>
      <c r="D32" s="296"/>
      <c r="E32" s="297"/>
    </row>
    <row r="33" customFormat="false" ht="14.25" hidden="false" customHeight="false" outlineLevel="0" collapsed="false">
      <c r="A33" s="298"/>
      <c r="B33" s="295"/>
      <c r="C33" s="295"/>
      <c r="D33" s="296"/>
      <c r="E33" s="297"/>
    </row>
    <row r="34" customFormat="false" ht="14.25" hidden="false" customHeight="false" outlineLevel="0" collapsed="false">
      <c r="A34" s="298"/>
      <c r="B34" s="295"/>
      <c r="C34" s="295"/>
      <c r="D34" s="296"/>
      <c r="E34" s="297"/>
    </row>
    <row r="35" customFormat="false" ht="14.25" hidden="false" customHeight="false" outlineLevel="0" collapsed="false">
      <c r="A35" s="298"/>
      <c r="B35" s="295"/>
      <c r="C35" s="295"/>
      <c r="D35" s="296"/>
      <c r="E35" s="297"/>
    </row>
    <row r="36" customFormat="false" ht="14.25" hidden="false" customHeight="false" outlineLevel="0" collapsed="false">
      <c r="A36" s="298"/>
      <c r="B36" s="295"/>
      <c r="C36" s="295"/>
      <c r="D36" s="296"/>
      <c r="E36" s="297"/>
    </row>
    <row r="37" customFormat="false" ht="14.25" hidden="false" customHeight="false" outlineLevel="0" collapsed="false">
      <c r="A37" s="298"/>
      <c r="B37" s="295"/>
      <c r="C37" s="295"/>
      <c r="D37" s="296"/>
      <c r="E37" s="297"/>
    </row>
    <row r="38" customFormat="false" ht="14.25" hidden="false" customHeight="false" outlineLevel="0" collapsed="false">
      <c r="A38" s="298"/>
      <c r="B38" s="295"/>
      <c r="C38" s="295"/>
      <c r="D38" s="296"/>
      <c r="E38" s="297"/>
    </row>
    <row r="39" customFormat="false" ht="14.25" hidden="false" customHeight="false" outlineLevel="0" collapsed="false">
      <c r="A39" s="298"/>
      <c r="B39" s="295"/>
      <c r="C39" s="295"/>
      <c r="D39" s="296"/>
      <c r="E39" s="297"/>
    </row>
    <row r="40" customFormat="false" ht="14.25" hidden="false" customHeight="false" outlineLevel="0" collapsed="false">
      <c r="A40" s="298"/>
      <c r="B40" s="295"/>
      <c r="C40" s="295"/>
      <c r="D40" s="296"/>
      <c r="E40" s="297"/>
    </row>
    <row r="41" customFormat="false" ht="14.25" hidden="false" customHeight="false" outlineLevel="0" collapsed="false">
      <c r="A41" s="298"/>
      <c r="B41" s="295"/>
      <c r="C41" s="295"/>
      <c r="D41" s="296"/>
      <c r="E41" s="297"/>
    </row>
    <row r="42" customFormat="false" ht="14.25" hidden="false" customHeight="false" outlineLevel="0" collapsed="false">
      <c r="A42" s="298"/>
      <c r="B42" s="298"/>
      <c r="C42" s="298"/>
      <c r="D42" s="299"/>
      <c r="E42" s="297"/>
    </row>
    <row r="43" customFormat="false" ht="14.25" hidden="false" customHeight="false" outlineLevel="0" collapsed="false">
      <c r="A43" s="298"/>
      <c r="B43" s="295"/>
      <c r="C43" s="295"/>
      <c r="D43" s="296"/>
      <c r="E43" s="297"/>
    </row>
    <row r="44" customFormat="false" ht="14.25" hidden="false" customHeight="false" outlineLevel="0" collapsed="false">
      <c r="A44" s="298"/>
      <c r="B44" s="295"/>
      <c r="C44" s="295"/>
      <c r="D44" s="296"/>
      <c r="E44" s="297"/>
    </row>
    <row r="45" customFormat="false" ht="14.25" hidden="false" customHeight="false" outlineLevel="0" collapsed="false">
      <c r="A45" s="298"/>
      <c r="B45" s="298"/>
      <c r="C45" s="298"/>
      <c r="E45" s="297"/>
    </row>
    <row r="46" customFormat="false" ht="14.25" hidden="false" customHeight="false" outlineLevel="0" collapsed="false">
      <c r="A46" s="298"/>
      <c r="B46" s="298"/>
      <c r="C46" s="298"/>
      <c r="D46" s="299"/>
      <c r="E46" s="297"/>
    </row>
    <row r="47" customFormat="false" ht="14.25" hidden="false" customHeight="false" outlineLevel="0" collapsed="false">
      <c r="A47" s="298"/>
      <c r="B47" s="298"/>
      <c r="C47" s="298"/>
      <c r="D47" s="299"/>
      <c r="E47" s="297"/>
    </row>
    <row r="48" customFormat="false" ht="14.25" hidden="false" customHeight="false" outlineLevel="0" collapsed="false">
      <c r="A48" s="298"/>
      <c r="B48" s="295"/>
      <c r="C48" s="295"/>
      <c r="D48" s="299"/>
      <c r="E48" s="297"/>
    </row>
    <row r="49" customFormat="false" ht="14.25" hidden="false" customHeight="false" outlineLevel="0" collapsed="false">
      <c r="A49" s="298"/>
      <c r="B49" s="295"/>
      <c r="C49" s="295"/>
      <c r="D49" s="296"/>
      <c r="E49" s="297"/>
    </row>
    <row r="50" customFormat="false" ht="14.25" hidden="false" customHeight="false" outlineLevel="0" collapsed="false">
      <c r="A50" s="298"/>
      <c r="B50" s="295"/>
      <c r="C50" s="295"/>
      <c r="D50" s="296"/>
      <c r="E50" s="297"/>
    </row>
    <row r="51" customFormat="false" ht="14.25" hidden="false" customHeight="false" outlineLevel="0" collapsed="false">
      <c r="A51" s="298"/>
      <c r="B51" s="295"/>
      <c r="C51" s="295"/>
      <c r="D51" s="296"/>
      <c r="E51" s="297"/>
    </row>
    <row r="52" customFormat="false" ht="14.25" hidden="false" customHeight="false" outlineLevel="0" collapsed="false">
      <c r="A52" s="298"/>
      <c r="B52" s="295"/>
      <c r="C52" s="295"/>
      <c r="D52" s="296"/>
      <c r="E52" s="297"/>
    </row>
    <row r="53" customFormat="false" ht="14.25" hidden="false" customHeight="false" outlineLevel="0" collapsed="false">
      <c r="A53" s="298"/>
      <c r="B53" s="295"/>
      <c r="C53" s="295"/>
      <c r="D53" s="296"/>
      <c r="E53" s="297"/>
    </row>
    <row r="54" customFormat="false" ht="14.25" hidden="false" customHeight="false" outlineLevel="0" collapsed="false">
      <c r="A54" s="298"/>
      <c r="B54" s="295"/>
      <c r="C54" s="295"/>
      <c r="D54" s="296"/>
      <c r="E54" s="297"/>
    </row>
    <row r="55" customFormat="false" ht="14.25" hidden="false" customHeight="false" outlineLevel="0" collapsed="false">
      <c r="A55" s="298"/>
      <c r="B55" s="295"/>
      <c r="C55" s="295"/>
      <c r="D55" s="296"/>
      <c r="E55" s="297"/>
    </row>
    <row r="56" customFormat="false" ht="14.25" hidden="false" customHeight="false" outlineLevel="0" collapsed="false">
      <c r="A56" s="298"/>
      <c r="B56" s="295"/>
      <c r="C56" s="295"/>
      <c r="D56" s="296"/>
      <c r="E56" s="297"/>
    </row>
    <row r="57" customFormat="false" ht="14.25" hidden="false" customHeight="false" outlineLevel="0" collapsed="false">
      <c r="A57" s="298"/>
      <c r="B57" s="295"/>
      <c r="C57" s="295"/>
      <c r="D57" s="296"/>
      <c r="E57" s="297"/>
    </row>
    <row r="58" customFormat="false" ht="14.25" hidden="false" customHeight="false" outlineLevel="0" collapsed="false">
      <c r="A58" s="298"/>
      <c r="B58" s="295"/>
      <c r="C58" s="295"/>
      <c r="D58" s="296"/>
      <c r="E58" s="297"/>
    </row>
    <row r="59" customFormat="false" ht="14.25" hidden="false" customHeight="false" outlineLevel="0" collapsed="false">
      <c r="A59" s="298"/>
      <c r="B59" s="295"/>
      <c r="C59" s="295"/>
      <c r="D59" s="296"/>
      <c r="E59" s="297"/>
    </row>
    <row r="60" customFormat="false" ht="14.25" hidden="false" customHeight="false" outlineLevel="0" collapsed="false">
      <c r="A60" s="298"/>
      <c r="B60" s="295"/>
      <c r="C60" s="295"/>
      <c r="D60" s="296"/>
      <c r="E60" s="297"/>
    </row>
    <row r="61" customFormat="false" ht="14.25" hidden="false" customHeight="false" outlineLevel="0" collapsed="false">
      <c r="A61" s="298"/>
      <c r="B61" s="295"/>
      <c r="C61" s="295"/>
      <c r="D61" s="296"/>
      <c r="E61" s="297"/>
    </row>
    <row r="62" customFormat="false" ht="14.25" hidden="false" customHeight="false" outlineLevel="0" collapsed="false">
      <c r="A62" s="298"/>
      <c r="B62" s="295"/>
      <c r="C62" s="295"/>
      <c r="D62" s="296"/>
      <c r="E62" s="297"/>
    </row>
    <row r="63" customFormat="false" ht="14.25" hidden="false" customHeight="false" outlineLevel="0" collapsed="false">
      <c r="A63" s="298"/>
      <c r="B63" s="295"/>
      <c r="C63" s="295"/>
      <c r="D63" s="296"/>
      <c r="E63" s="297"/>
    </row>
    <row r="64" customFormat="false" ht="14.25" hidden="false" customHeight="false" outlineLevel="0" collapsed="false">
      <c r="A64" s="298"/>
      <c r="B64" s="295"/>
      <c r="C64" s="295"/>
      <c r="D64" s="296"/>
      <c r="E64" s="297"/>
    </row>
    <row r="65" customFormat="false" ht="14.25" hidden="false" customHeight="false" outlineLevel="0" collapsed="false">
      <c r="A65" s="298"/>
      <c r="B65" s="295"/>
      <c r="C65" s="295"/>
      <c r="D65" s="296"/>
      <c r="E65" s="297"/>
    </row>
    <row r="66" customFormat="false" ht="14.25" hidden="false" customHeight="false" outlineLevel="0" collapsed="false">
      <c r="A66" s="298"/>
      <c r="B66" s="295"/>
      <c r="C66" s="295"/>
      <c r="D66" s="296"/>
      <c r="E66" s="297"/>
    </row>
    <row r="67" customFormat="false" ht="14.25" hidden="false" customHeight="false" outlineLevel="0" collapsed="false">
      <c r="B67" s="300"/>
      <c r="C67" s="301"/>
      <c r="E67" s="302"/>
    </row>
    <row r="68" customFormat="false" ht="14.25" hidden="false" customHeight="false" outlineLevel="0" collapsed="false">
      <c r="A68" s="298"/>
      <c r="B68" s="295"/>
      <c r="C68" s="296"/>
      <c r="D68" s="299"/>
      <c r="E68" s="297"/>
    </row>
    <row r="69" customFormat="false" ht="14.25" hidden="false" customHeight="false" outlineLevel="0" collapsed="false">
      <c r="A69" s="298"/>
      <c r="B69" s="295"/>
      <c r="C69" s="296"/>
      <c r="D69" s="299"/>
      <c r="E69" s="303"/>
    </row>
    <row r="70" customFormat="false" ht="14.25" hidden="false" customHeight="false" outlineLevel="0" collapsed="false">
      <c r="A70" s="298"/>
      <c r="B70" s="295"/>
      <c r="C70" s="296"/>
      <c r="D70" s="299"/>
      <c r="E70" s="303"/>
    </row>
    <row r="71" customFormat="false" ht="14.25" hidden="false" customHeight="false" outlineLevel="0" collapsed="false">
      <c r="A71" s="298"/>
      <c r="B71" s="295"/>
      <c r="C71" s="296"/>
      <c r="D71" s="299"/>
      <c r="E71" s="303"/>
    </row>
    <row r="72" customFormat="false" ht="14.25" hidden="false" customHeight="false" outlineLevel="0" collapsed="false">
      <c r="A72" s="298"/>
      <c r="B72" s="298"/>
      <c r="C72" s="299"/>
      <c r="D72" s="299"/>
      <c r="E72" s="304"/>
    </row>
    <row r="73" customFormat="false" ht="14.25" hidden="false" customHeight="false" outlineLevel="0" collapsed="false">
      <c r="A73" s="298"/>
      <c r="B73" s="298"/>
      <c r="C73" s="299"/>
      <c r="D73" s="299"/>
      <c r="E73" s="304"/>
    </row>
    <row r="74" customFormat="false" ht="14.25" hidden="false" customHeight="false" outlineLevel="0" collapsed="false">
      <c r="A74" s="298"/>
      <c r="B74" s="298"/>
      <c r="C74" s="299"/>
      <c r="D74" s="299"/>
      <c r="E74" s="304"/>
    </row>
    <row r="75" customFormat="false" ht="14.25" hidden="false" customHeight="false" outlineLevel="0" collapsed="false">
      <c r="A75" s="298"/>
      <c r="B75" s="298"/>
      <c r="C75" s="299"/>
      <c r="D75" s="299"/>
      <c r="E75" s="304"/>
    </row>
    <row r="76" customFormat="false" ht="14.25" hidden="false" customHeight="false" outlineLevel="0" collapsed="false">
      <c r="A76" s="298"/>
      <c r="B76" s="298"/>
      <c r="C76" s="299"/>
      <c r="D76" s="299"/>
      <c r="E76" s="304"/>
    </row>
    <row r="77" customFormat="false" ht="14.25" hidden="false" customHeight="false" outlineLevel="0" collapsed="false">
      <c r="A77" s="298"/>
      <c r="B77" s="298"/>
      <c r="C77" s="299"/>
      <c r="D77" s="299"/>
      <c r="E77" s="304"/>
    </row>
    <row r="78" customFormat="false" ht="14.25" hidden="false" customHeight="false" outlineLevel="0" collapsed="false">
      <c r="A78" s="298"/>
      <c r="B78" s="298"/>
      <c r="C78" s="299"/>
      <c r="D78" s="299"/>
      <c r="E78" s="304"/>
    </row>
    <row r="79" customFormat="false" ht="14.25" hidden="false" customHeight="false" outlineLevel="0" collapsed="false">
      <c r="A79" s="298"/>
      <c r="B79" s="298"/>
      <c r="C79" s="299"/>
      <c r="D79" s="299"/>
      <c r="E79" s="30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E73"/>
  <sheetViews>
    <sheetView showFormulas="false" showGridLines="true" showRowColHeaders="true" showZeros="true" rightToLeft="false" tabSelected="false" showOutlineSymbols="true" defaultGridColor="true" view="normal" topLeftCell="A39" colorId="64" zoomScale="95" zoomScaleNormal="95" zoomScalePageLayoutView="100" workbookViewId="0">
      <selection pane="topLeft" activeCell="X73" activeCellId="1" sqref="G10:H10 X73"/>
    </sheetView>
  </sheetViews>
  <sheetFormatPr defaultColWidth="10.18359375" defaultRowHeight="14.25" customHeight="true" zeroHeight="false" outlineLevelRow="0" outlineLevelCol="0"/>
  <cols>
    <col collapsed="false" customWidth="true" hidden="false" outlineLevel="0" max="1" min="1" style="1" width="8.36"/>
    <col collapsed="false" customWidth="true" hidden="false" outlineLevel="0" max="18" min="2" style="1" width="3.63"/>
    <col collapsed="false" customWidth="true" hidden="false" outlineLevel="0" max="27" min="19" style="1" width="3.45"/>
    <col collapsed="false" customWidth="true" hidden="false" outlineLevel="0" max="53" min="28" style="1" width="3.63"/>
    <col collapsed="false" customWidth="true" hidden="false" outlineLevel="0" max="57" min="54" style="1" width="3.82"/>
  </cols>
  <sheetData>
    <row r="2" customFormat="false" ht="14.25" hidden="false" customHeight="false" outlineLevel="0" collapsed="false">
      <c r="AC2" s="305"/>
      <c r="AD2" s="305"/>
      <c r="AE2" s="305"/>
      <c r="AF2" s="305"/>
      <c r="AG2" s="305"/>
      <c r="AH2" s="305"/>
      <c r="AI2" s="305"/>
      <c r="AJ2" s="305"/>
      <c r="AK2" s="305"/>
      <c r="AO2" s="306"/>
      <c r="AP2" s="306"/>
      <c r="AQ2" s="306"/>
      <c r="AR2" s="306"/>
      <c r="AS2" s="306"/>
      <c r="AT2" s="306"/>
      <c r="AU2" s="306"/>
      <c r="AV2" s="306"/>
    </row>
    <row r="3" customFormat="false" ht="18" hidden="false" customHeight="true" outlineLevel="0" collapsed="false">
      <c r="A3" s="307" t="s">
        <v>343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8"/>
      <c r="R3" s="309" t="s">
        <v>344</v>
      </c>
      <c r="S3" s="309"/>
      <c r="T3" s="309"/>
      <c r="U3" s="309"/>
      <c r="V3" s="309"/>
      <c r="W3" s="289"/>
      <c r="X3" s="310"/>
      <c r="Y3" s="309" t="s">
        <v>345</v>
      </c>
      <c r="Z3" s="309"/>
      <c r="AA3" s="309"/>
      <c r="AB3" s="309"/>
      <c r="AC3" s="309"/>
      <c r="AD3" s="309"/>
      <c r="AE3" s="289"/>
      <c r="AF3" s="311"/>
      <c r="AH3" s="1" t="s">
        <v>346</v>
      </c>
      <c r="AL3" s="312"/>
      <c r="AM3" s="289"/>
      <c r="AN3" s="1" t="s">
        <v>347</v>
      </c>
      <c r="AP3" s="289"/>
    </row>
    <row r="4" customFormat="false" ht="14.25" hidden="false" customHeight="false" outlineLevel="0" collapsed="false">
      <c r="A4" s="134" t="s">
        <v>348</v>
      </c>
    </row>
    <row r="5" customFormat="false" ht="14.25" hidden="false" customHeight="false" outlineLevel="0" collapsed="false">
      <c r="A5" s="134"/>
      <c r="B5" s="313" t="s">
        <v>349</v>
      </c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3"/>
      <c r="P5" s="313"/>
      <c r="Q5" s="313"/>
      <c r="R5" s="313"/>
      <c r="S5" s="313"/>
      <c r="T5" s="313"/>
      <c r="U5" s="187" t="s">
        <v>350</v>
      </c>
      <c r="V5" s="187"/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U5" s="187"/>
      <c r="AV5" s="187"/>
      <c r="AW5" s="187"/>
      <c r="AX5" s="187"/>
      <c r="AY5" s="187"/>
      <c r="AZ5" s="187"/>
      <c r="BA5" s="187"/>
      <c r="BB5" s="187"/>
    </row>
    <row r="6" customFormat="false" ht="14.25" hidden="false" customHeight="false" outlineLevel="0" collapsed="false">
      <c r="A6" s="314"/>
      <c r="B6" s="315" t="n">
        <v>45170</v>
      </c>
      <c r="C6" s="315"/>
      <c r="D6" s="315"/>
      <c r="E6" s="315"/>
      <c r="F6" s="315" t="n">
        <v>45200</v>
      </c>
      <c r="G6" s="315"/>
      <c r="H6" s="315"/>
      <c r="I6" s="315"/>
      <c r="J6" s="315" t="n">
        <v>45231</v>
      </c>
      <c r="K6" s="315"/>
      <c r="L6" s="315"/>
      <c r="M6" s="315"/>
      <c r="N6" s="315"/>
      <c r="O6" s="315" t="n">
        <v>45261</v>
      </c>
      <c r="P6" s="315"/>
      <c r="Q6" s="315"/>
      <c r="R6" s="315"/>
      <c r="S6" s="315" t="n">
        <v>45292</v>
      </c>
      <c r="T6" s="315"/>
      <c r="U6" s="315"/>
      <c r="V6" s="315"/>
      <c r="W6" s="315"/>
      <c r="X6" s="316" t="n">
        <v>45323</v>
      </c>
      <c r="Y6" s="316"/>
      <c r="Z6" s="316"/>
      <c r="AA6" s="316"/>
      <c r="AB6" s="315" t="n">
        <v>45352</v>
      </c>
      <c r="AC6" s="315"/>
      <c r="AD6" s="315"/>
      <c r="AE6" s="315"/>
      <c r="AF6" s="315" t="n">
        <v>45383</v>
      </c>
      <c r="AG6" s="315"/>
      <c r="AH6" s="315"/>
      <c r="AI6" s="315"/>
      <c r="AJ6" s="315" t="n">
        <v>45413</v>
      </c>
      <c r="AK6" s="315"/>
      <c r="AL6" s="315"/>
      <c r="AM6" s="315"/>
      <c r="AN6" s="315"/>
      <c r="AO6" s="315" t="n">
        <v>45444</v>
      </c>
      <c r="AP6" s="315"/>
      <c r="AQ6" s="315"/>
      <c r="AR6" s="315"/>
      <c r="AS6" s="315" t="n">
        <v>45474</v>
      </c>
      <c r="AT6" s="315"/>
      <c r="AU6" s="315"/>
      <c r="AV6" s="315"/>
      <c r="AW6" s="315" t="n">
        <v>45505</v>
      </c>
      <c r="AX6" s="315"/>
      <c r="AY6" s="315"/>
      <c r="AZ6" s="315"/>
      <c r="BA6" s="315"/>
      <c r="BB6" s="316" t="n">
        <v>45536</v>
      </c>
      <c r="BC6" s="316"/>
      <c r="BD6" s="20"/>
      <c r="BE6" s="20"/>
    </row>
    <row r="7" customFormat="false" ht="14.25" hidden="false" customHeight="false" outlineLevel="0" collapsed="false">
      <c r="A7" s="314" t="s">
        <v>351</v>
      </c>
      <c r="B7" s="317" t="n">
        <v>45173</v>
      </c>
      <c r="C7" s="317" t="n">
        <v>45180</v>
      </c>
      <c r="D7" s="317" t="n">
        <f aca="false">C7+7</f>
        <v>45187</v>
      </c>
      <c r="E7" s="317" t="n">
        <f aca="false">D7+7</f>
        <v>45194</v>
      </c>
      <c r="F7" s="317" t="n">
        <f aca="false">E7+7</f>
        <v>45201</v>
      </c>
      <c r="G7" s="317" t="n">
        <f aca="false">F7+7</f>
        <v>45208</v>
      </c>
      <c r="H7" s="317" t="n">
        <f aca="false">G7+7</f>
        <v>45215</v>
      </c>
      <c r="I7" s="317" t="n">
        <f aca="false">H7+7</f>
        <v>45222</v>
      </c>
      <c r="J7" s="317" t="n">
        <f aca="false">I7+7</f>
        <v>45229</v>
      </c>
      <c r="K7" s="317" t="n">
        <f aca="false">J7+7</f>
        <v>45236</v>
      </c>
      <c r="L7" s="317" t="n">
        <f aca="false">K7+7</f>
        <v>45243</v>
      </c>
      <c r="M7" s="317" t="n">
        <f aca="false">L7+7</f>
        <v>45250</v>
      </c>
      <c r="N7" s="317" t="n">
        <f aca="false">M7+7</f>
        <v>45257</v>
      </c>
      <c r="O7" s="317" t="n">
        <f aca="false">N7+7</f>
        <v>45264</v>
      </c>
      <c r="P7" s="317" t="n">
        <f aca="false">O7+7</f>
        <v>45271</v>
      </c>
      <c r="Q7" s="317" t="n">
        <f aca="false">P7+7</f>
        <v>45278</v>
      </c>
      <c r="R7" s="317" t="n">
        <f aca="false">Q7+7</f>
        <v>45285</v>
      </c>
      <c r="S7" s="317" t="n">
        <f aca="false">R7+7</f>
        <v>45292</v>
      </c>
      <c r="T7" s="317" t="n">
        <f aca="false">S7+7</f>
        <v>45299</v>
      </c>
      <c r="U7" s="317" t="n">
        <f aca="false">T7+7</f>
        <v>45306</v>
      </c>
      <c r="V7" s="317" t="n">
        <f aca="false">U7+7</f>
        <v>45313</v>
      </c>
      <c r="W7" s="317" t="n">
        <f aca="false">V7+7</f>
        <v>45320</v>
      </c>
      <c r="X7" s="317" t="n">
        <f aca="false">W7+7</f>
        <v>45327</v>
      </c>
      <c r="Y7" s="317" t="n">
        <f aca="false">X7+7</f>
        <v>45334</v>
      </c>
      <c r="Z7" s="317" t="n">
        <f aca="false">Y7+7</f>
        <v>45341</v>
      </c>
      <c r="AA7" s="317" t="n">
        <f aca="false">Z7+7</f>
        <v>45348</v>
      </c>
      <c r="AB7" s="317" t="n">
        <f aca="false">AA7+7</f>
        <v>45355</v>
      </c>
      <c r="AC7" s="317" t="n">
        <f aca="false">AB7+7</f>
        <v>45362</v>
      </c>
      <c r="AD7" s="317" t="n">
        <f aca="false">AC7+7</f>
        <v>45369</v>
      </c>
      <c r="AE7" s="317" t="n">
        <f aca="false">AD7+7</f>
        <v>45376</v>
      </c>
      <c r="AF7" s="317" t="n">
        <f aca="false">AE7+7</f>
        <v>45383</v>
      </c>
      <c r="AG7" s="317" t="n">
        <f aca="false">AF7+7</f>
        <v>45390</v>
      </c>
      <c r="AH7" s="317" t="n">
        <f aca="false">AG7+7</f>
        <v>45397</v>
      </c>
      <c r="AI7" s="317" t="n">
        <f aca="false">AH7+7</f>
        <v>45404</v>
      </c>
      <c r="AJ7" s="317" t="n">
        <f aca="false">AI7+7</f>
        <v>45411</v>
      </c>
      <c r="AK7" s="317" t="n">
        <f aca="false">AJ7+7</f>
        <v>45418</v>
      </c>
      <c r="AL7" s="317" t="n">
        <f aca="false">AK7+7</f>
        <v>45425</v>
      </c>
      <c r="AM7" s="317" t="n">
        <f aca="false">AL7+7</f>
        <v>45432</v>
      </c>
      <c r="AN7" s="317" t="n">
        <f aca="false">AM7+7</f>
        <v>45439</v>
      </c>
      <c r="AO7" s="317" t="n">
        <f aca="false">AN7+7</f>
        <v>45446</v>
      </c>
      <c r="AP7" s="317" t="n">
        <f aca="false">AO7+7</f>
        <v>45453</v>
      </c>
      <c r="AQ7" s="317" t="n">
        <f aca="false">AP7+7</f>
        <v>45460</v>
      </c>
      <c r="AR7" s="317" t="n">
        <f aca="false">AQ7+7</f>
        <v>45467</v>
      </c>
      <c r="AS7" s="317" t="n">
        <f aca="false">AR7+7</f>
        <v>45474</v>
      </c>
      <c r="AT7" s="317" t="n">
        <f aca="false">AS7+7</f>
        <v>45481</v>
      </c>
      <c r="AU7" s="317" t="n">
        <f aca="false">AT7+7</f>
        <v>45488</v>
      </c>
      <c r="AV7" s="317" t="n">
        <f aca="false">AU7+7</f>
        <v>45495</v>
      </c>
      <c r="AW7" s="317" t="n">
        <f aca="false">AV7+7</f>
        <v>45502</v>
      </c>
      <c r="AX7" s="317" t="n">
        <f aca="false">AW7+7</f>
        <v>45509</v>
      </c>
      <c r="AY7" s="317" t="n">
        <f aca="false">AX7+7</f>
        <v>45516</v>
      </c>
      <c r="AZ7" s="317" t="n">
        <f aca="false">AY7+7</f>
        <v>45523</v>
      </c>
      <c r="BA7" s="317" t="n">
        <f aca="false">AZ7+7</f>
        <v>45530</v>
      </c>
      <c r="BB7" s="317" t="n">
        <f aca="false">BA7+7</f>
        <v>45537</v>
      </c>
      <c r="BC7" s="317" t="n">
        <f aca="false">BB7+7</f>
        <v>45544</v>
      </c>
      <c r="BD7" s="20"/>
      <c r="BE7" s="20"/>
    </row>
    <row r="8" customFormat="false" ht="14.25" hidden="false" customHeight="false" outlineLevel="0" collapsed="false">
      <c r="A8" s="299" t="s">
        <v>352</v>
      </c>
      <c r="B8" s="299" t="n">
        <v>36</v>
      </c>
      <c r="C8" s="299" t="n">
        <v>37</v>
      </c>
      <c r="D8" s="299" t="n">
        <v>38</v>
      </c>
      <c r="E8" s="299" t="n">
        <v>39</v>
      </c>
      <c r="F8" s="299" t="n">
        <v>40</v>
      </c>
      <c r="G8" s="299" t="n">
        <v>41</v>
      </c>
      <c r="H8" s="299" t="n">
        <v>42</v>
      </c>
      <c r="I8" s="299" t="n">
        <v>43</v>
      </c>
      <c r="J8" s="299" t="n">
        <v>44</v>
      </c>
      <c r="K8" s="299" t="n">
        <v>45</v>
      </c>
      <c r="L8" s="299" t="n">
        <v>46</v>
      </c>
      <c r="M8" s="299" t="n">
        <v>47</v>
      </c>
      <c r="N8" s="299" t="n">
        <v>48</v>
      </c>
      <c r="O8" s="299" t="n">
        <v>49</v>
      </c>
      <c r="P8" s="299" t="n">
        <v>50</v>
      </c>
      <c r="Q8" s="299" t="n">
        <v>51</v>
      </c>
      <c r="R8" s="299" t="n">
        <v>52</v>
      </c>
      <c r="S8" s="299" t="n">
        <v>1</v>
      </c>
      <c r="T8" s="299" t="n">
        <v>2</v>
      </c>
      <c r="U8" s="299" t="n">
        <v>3</v>
      </c>
      <c r="V8" s="299" t="n">
        <v>4</v>
      </c>
      <c r="W8" s="299" t="n">
        <v>5</v>
      </c>
      <c r="X8" s="299" t="n">
        <v>6</v>
      </c>
      <c r="Y8" s="299" t="n">
        <v>7</v>
      </c>
      <c r="Z8" s="299" t="n">
        <v>8</v>
      </c>
      <c r="AA8" s="318" t="n">
        <v>9</v>
      </c>
      <c r="AB8" s="299" t="n">
        <v>10</v>
      </c>
      <c r="AC8" s="299" t="n">
        <v>11</v>
      </c>
      <c r="AD8" s="318" t="n">
        <v>12</v>
      </c>
      <c r="AE8" s="299" t="n">
        <v>13</v>
      </c>
      <c r="AF8" s="299" t="n">
        <v>14</v>
      </c>
      <c r="AG8" s="318" t="n">
        <v>15</v>
      </c>
      <c r="AH8" s="299" t="n">
        <v>16</v>
      </c>
      <c r="AI8" s="299" t="n">
        <v>17</v>
      </c>
      <c r="AJ8" s="318" t="n">
        <v>18</v>
      </c>
      <c r="AK8" s="299" t="n">
        <v>19</v>
      </c>
      <c r="AL8" s="299" t="n">
        <v>20</v>
      </c>
      <c r="AM8" s="318" t="n">
        <v>21</v>
      </c>
      <c r="AN8" s="299" t="n">
        <v>22</v>
      </c>
      <c r="AO8" s="299" t="n">
        <v>23</v>
      </c>
      <c r="AP8" s="318" t="n">
        <v>24</v>
      </c>
      <c r="AQ8" s="299" t="n">
        <v>25</v>
      </c>
      <c r="AR8" s="299" t="n">
        <v>26</v>
      </c>
      <c r="AS8" s="318" t="n">
        <v>27</v>
      </c>
      <c r="AT8" s="299" t="n">
        <v>28</v>
      </c>
      <c r="AU8" s="299" t="n">
        <v>29</v>
      </c>
      <c r="AV8" s="318" t="n">
        <v>30</v>
      </c>
      <c r="AW8" s="299" t="n">
        <v>31</v>
      </c>
      <c r="AX8" s="299" t="n">
        <v>32</v>
      </c>
      <c r="AY8" s="318" t="n">
        <v>33</v>
      </c>
      <c r="AZ8" s="299" t="n">
        <v>34</v>
      </c>
      <c r="BA8" s="299" t="n">
        <v>35</v>
      </c>
      <c r="BB8" s="318" t="n">
        <v>36</v>
      </c>
      <c r="BC8" s="299" t="n">
        <v>37</v>
      </c>
      <c r="BD8" s="289"/>
      <c r="BE8" s="289"/>
    </row>
    <row r="9" customFormat="false" ht="15.75" hidden="false" customHeight="true" outlineLevel="0" collapsed="false">
      <c r="A9" s="299" t="s">
        <v>353</v>
      </c>
      <c r="B9" s="299"/>
      <c r="C9" s="299"/>
      <c r="D9" s="308" t="s">
        <v>354</v>
      </c>
      <c r="E9" s="308"/>
      <c r="F9" s="308"/>
      <c r="G9" s="308"/>
      <c r="H9" s="308"/>
      <c r="I9" s="310"/>
      <c r="J9" s="310"/>
      <c r="K9" s="310"/>
      <c r="L9" s="308"/>
      <c r="M9" s="308"/>
      <c r="N9" s="308"/>
      <c r="O9" s="308"/>
      <c r="P9" s="310"/>
      <c r="Q9" s="310"/>
      <c r="R9" s="311"/>
      <c r="S9" s="311"/>
      <c r="T9" s="310"/>
      <c r="U9" s="308"/>
      <c r="V9" s="308"/>
      <c r="W9" s="308"/>
      <c r="X9" s="308"/>
      <c r="Y9" s="308"/>
      <c r="Z9" s="308"/>
      <c r="AA9" s="308"/>
      <c r="AB9" s="308"/>
      <c r="AC9" s="308"/>
      <c r="AD9" s="310"/>
      <c r="AE9" s="310"/>
      <c r="AF9" s="311"/>
      <c r="AG9" s="310"/>
      <c r="AH9" s="310"/>
      <c r="AI9" s="310"/>
      <c r="AJ9" s="310"/>
      <c r="AK9" s="310"/>
      <c r="AL9" s="310"/>
      <c r="AM9" s="311"/>
      <c r="AN9" s="310"/>
      <c r="AO9" s="310"/>
      <c r="AP9" s="310"/>
      <c r="AQ9" s="310"/>
      <c r="AR9" s="310"/>
      <c r="AS9" s="310"/>
      <c r="AT9" s="310"/>
      <c r="AU9" s="310"/>
      <c r="AV9" s="310"/>
      <c r="AW9" s="310"/>
      <c r="AX9" s="310"/>
      <c r="AY9" s="310"/>
      <c r="AZ9" s="310"/>
      <c r="BA9" s="310"/>
      <c r="BB9" s="310"/>
      <c r="BC9" s="308"/>
      <c r="BD9" s="319"/>
      <c r="BE9" s="319"/>
    </row>
    <row r="10" customFormat="false" ht="15" hidden="false" customHeight="true" outlineLevel="0" collapsed="false">
      <c r="A10" s="299" t="s">
        <v>355</v>
      </c>
      <c r="B10" s="299"/>
      <c r="C10" s="299"/>
      <c r="D10" s="308"/>
      <c r="E10" s="308"/>
      <c r="F10" s="308"/>
      <c r="G10" s="308"/>
      <c r="H10" s="308"/>
      <c r="I10" s="310"/>
      <c r="J10" s="310"/>
      <c r="K10" s="310"/>
      <c r="L10" s="308"/>
      <c r="M10" s="308"/>
      <c r="N10" s="308"/>
      <c r="O10" s="308"/>
      <c r="P10" s="310"/>
      <c r="Q10" s="310"/>
      <c r="R10" s="310"/>
      <c r="S10" s="310"/>
      <c r="T10" s="310"/>
      <c r="U10" s="308"/>
      <c r="V10" s="308"/>
      <c r="W10" s="308"/>
      <c r="X10" s="308"/>
      <c r="Y10" s="308"/>
      <c r="Z10" s="308"/>
      <c r="AA10" s="308"/>
      <c r="AB10" s="308"/>
      <c r="AC10" s="308"/>
      <c r="AD10" s="310"/>
      <c r="AE10" s="310"/>
      <c r="AF10" s="310"/>
      <c r="AG10" s="310"/>
      <c r="AH10" s="310"/>
      <c r="AI10" s="310"/>
      <c r="AJ10" s="310"/>
      <c r="AK10" s="310"/>
      <c r="AL10" s="310"/>
      <c r="AM10" s="310"/>
      <c r="AN10" s="310"/>
      <c r="AO10" s="310"/>
      <c r="AP10" s="310"/>
      <c r="AQ10" s="310"/>
      <c r="AR10" s="310"/>
      <c r="AS10" s="310"/>
      <c r="AT10" s="310"/>
      <c r="AU10" s="310"/>
      <c r="AV10" s="310"/>
      <c r="AW10" s="310"/>
      <c r="AX10" s="310"/>
      <c r="AY10" s="310"/>
      <c r="AZ10" s="310"/>
      <c r="BA10" s="310"/>
      <c r="BB10" s="310"/>
      <c r="BC10" s="308"/>
      <c r="BD10" s="319"/>
      <c r="BE10" s="319"/>
    </row>
    <row r="11" customFormat="false" ht="15" hidden="false" customHeight="true" outlineLevel="0" collapsed="false">
      <c r="A11" s="299" t="s">
        <v>356</v>
      </c>
      <c r="B11" s="299"/>
      <c r="C11" s="299"/>
      <c r="D11" s="308"/>
      <c r="E11" s="308"/>
      <c r="F11" s="308"/>
      <c r="G11" s="308"/>
      <c r="H11" s="308"/>
      <c r="I11" s="310"/>
      <c r="J11" s="311"/>
      <c r="K11" s="310"/>
      <c r="L11" s="308"/>
      <c r="M11" s="308"/>
      <c r="N11" s="308"/>
      <c r="O11" s="308"/>
      <c r="P11" s="310"/>
      <c r="Q11" s="310"/>
      <c r="R11" s="310"/>
      <c r="S11" s="310"/>
      <c r="T11" s="310"/>
      <c r="U11" s="308"/>
      <c r="V11" s="308"/>
      <c r="W11" s="308"/>
      <c r="X11" s="308"/>
      <c r="Y11" s="308"/>
      <c r="Z11" s="308"/>
      <c r="AA11" s="308"/>
      <c r="AB11" s="308"/>
      <c r="AC11" s="308"/>
      <c r="AD11" s="310"/>
      <c r="AE11" s="310"/>
      <c r="AF11" s="310"/>
      <c r="AG11" s="310"/>
      <c r="AH11" s="310"/>
      <c r="AI11" s="310"/>
      <c r="AJ11" s="311"/>
      <c r="AK11" s="311"/>
      <c r="AL11" s="310"/>
      <c r="AM11" s="310"/>
      <c r="AN11" s="310"/>
      <c r="AO11" s="310"/>
      <c r="AP11" s="308"/>
      <c r="AQ11" s="310"/>
      <c r="AR11" s="310"/>
      <c r="AS11" s="310"/>
      <c r="AT11" s="310"/>
      <c r="AU11" s="310"/>
      <c r="AV11" s="310"/>
      <c r="AW11" s="310"/>
      <c r="AX11" s="310"/>
      <c r="AY11" s="310"/>
      <c r="AZ11" s="310"/>
      <c r="BA11" s="310"/>
      <c r="BB11" s="310"/>
      <c r="BC11" s="308"/>
      <c r="BD11" s="319"/>
      <c r="BE11" s="319"/>
    </row>
    <row r="12" customFormat="false" ht="15" hidden="false" customHeight="true" outlineLevel="0" collapsed="false">
      <c r="A12" s="299" t="s">
        <v>357</v>
      </c>
      <c r="B12" s="299"/>
      <c r="C12" s="299"/>
      <c r="D12" s="308"/>
      <c r="E12" s="308"/>
      <c r="F12" s="308"/>
      <c r="G12" s="308"/>
      <c r="H12" s="308"/>
      <c r="I12" s="310"/>
      <c r="J12" s="310"/>
      <c r="K12" s="310"/>
      <c r="L12" s="308"/>
      <c r="M12" s="308"/>
      <c r="N12" s="308"/>
      <c r="O12" s="308"/>
      <c r="P12" s="310"/>
      <c r="Q12" s="310"/>
      <c r="R12" s="310"/>
      <c r="S12" s="310"/>
      <c r="T12" s="310"/>
      <c r="U12" s="308"/>
      <c r="V12" s="308"/>
      <c r="W12" s="308"/>
      <c r="X12" s="308"/>
      <c r="Y12" s="308"/>
      <c r="Z12" s="308"/>
      <c r="AA12" s="308"/>
      <c r="AB12" s="308"/>
      <c r="AC12" s="308"/>
      <c r="AD12" s="310"/>
      <c r="AE12" s="310"/>
      <c r="AF12" s="310"/>
      <c r="AG12" s="310"/>
      <c r="AH12" s="310"/>
      <c r="AI12" s="310"/>
      <c r="AJ12" s="310"/>
      <c r="AK12" s="311"/>
      <c r="AL12" s="310"/>
      <c r="AM12" s="310"/>
      <c r="AN12" s="310"/>
      <c r="AO12" s="310"/>
      <c r="AP12" s="310"/>
      <c r="AQ12" s="310"/>
      <c r="AR12" s="310"/>
      <c r="AS12" s="310"/>
      <c r="AT12" s="310"/>
      <c r="AU12" s="310"/>
      <c r="AV12" s="310"/>
      <c r="AW12" s="310"/>
      <c r="AX12" s="310"/>
      <c r="AY12" s="311"/>
      <c r="AZ12" s="310"/>
      <c r="BA12" s="312"/>
      <c r="BB12" s="310"/>
      <c r="BC12" s="308"/>
      <c r="BD12" s="319"/>
      <c r="BE12" s="319"/>
    </row>
    <row r="13" customFormat="false" ht="15" hidden="false" customHeight="true" outlineLevel="0" collapsed="false">
      <c r="A13" s="299" t="s">
        <v>358</v>
      </c>
      <c r="B13" s="299"/>
      <c r="C13" s="299"/>
      <c r="D13" s="308"/>
      <c r="E13" s="308"/>
      <c r="F13" s="308"/>
      <c r="G13" s="308"/>
      <c r="H13" s="308"/>
      <c r="I13" s="310"/>
      <c r="J13" s="310"/>
      <c r="K13" s="310"/>
      <c r="L13" s="308"/>
      <c r="M13" s="308"/>
      <c r="N13" s="308"/>
      <c r="O13" s="308"/>
      <c r="P13" s="310"/>
      <c r="Q13" s="310"/>
      <c r="R13" s="310"/>
      <c r="S13" s="310"/>
      <c r="T13" s="310"/>
      <c r="U13" s="308"/>
      <c r="V13" s="308"/>
      <c r="W13" s="308"/>
      <c r="X13" s="308"/>
      <c r="Y13" s="308"/>
      <c r="Z13" s="308"/>
      <c r="AA13" s="308"/>
      <c r="AB13" s="308"/>
      <c r="AC13" s="308"/>
      <c r="AD13" s="310"/>
      <c r="AE13" s="310"/>
      <c r="AF13" s="310"/>
      <c r="AG13" s="310"/>
      <c r="AH13" s="310"/>
      <c r="AI13" s="310"/>
      <c r="AJ13" s="310"/>
      <c r="AK13" s="310"/>
      <c r="AL13" s="310"/>
      <c r="AM13" s="310"/>
      <c r="AN13" s="310"/>
      <c r="AO13" s="310"/>
      <c r="AP13" s="310"/>
      <c r="AQ13" s="310"/>
      <c r="AR13" s="310"/>
      <c r="AS13" s="310"/>
      <c r="AT13" s="310"/>
      <c r="AU13" s="310"/>
      <c r="AV13" s="310"/>
      <c r="AW13" s="310"/>
      <c r="AX13" s="310"/>
      <c r="AY13" s="310"/>
      <c r="AZ13" s="310"/>
      <c r="BA13" s="312"/>
      <c r="BB13" s="310"/>
      <c r="BC13" s="308"/>
      <c r="BD13" s="319"/>
      <c r="BE13" s="319"/>
    </row>
    <row r="14" customFormat="false" ht="14.25" hidden="false" customHeight="false" outlineLevel="0" collapsed="false">
      <c r="U14" s="320"/>
    </row>
    <row r="16" customFormat="false" ht="18" hidden="false" customHeight="true" outlineLevel="0" collapsed="false">
      <c r="A16" s="307" t="s">
        <v>359</v>
      </c>
      <c r="B16" s="307"/>
      <c r="C16" s="307"/>
      <c r="D16" s="307"/>
      <c r="E16" s="307"/>
      <c r="F16" s="307"/>
      <c r="G16" s="307"/>
      <c r="H16" s="307"/>
      <c r="I16" s="307"/>
      <c r="J16" s="307"/>
      <c r="K16" s="307"/>
      <c r="L16" s="307"/>
      <c r="M16" s="307"/>
      <c r="N16" s="307"/>
      <c r="O16" s="307"/>
      <c r="P16" s="307"/>
      <c r="Q16" s="308"/>
      <c r="R16" s="309" t="s">
        <v>344</v>
      </c>
      <c r="S16" s="309"/>
      <c r="T16" s="309"/>
      <c r="U16" s="309"/>
      <c r="V16" s="309"/>
      <c r="W16" s="289"/>
      <c r="X16" s="310"/>
      <c r="Y16" s="309" t="s">
        <v>360</v>
      </c>
      <c r="Z16" s="309"/>
      <c r="AA16" s="309"/>
      <c r="AB16" s="309"/>
      <c r="AC16" s="309"/>
      <c r="AD16" s="309"/>
      <c r="AE16" s="321"/>
      <c r="AF16" s="309" t="s">
        <v>361</v>
      </c>
      <c r="AG16" s="309"/>
      <c r="AH16" s="309"/>
      <c r="AI16" s="309"/>
      <c r="AJ16" s="309"/>
      <c r="AK16" s="309"/>
      <c r="AL16" s="311"/>
      <c r="AN16" s="1" t="s">
        <v>346</v>
      </c>
      <c r="AR16" s="322"/>
      <c r="AS16" s="289"/>
      <c r="AT16" s="1" t="s">
        <v>362</v>
      </c>
      <c r="AX16" s="312"/>
      <c r="AY16" s="289"/>
      <c r="AZ16" s="1" t="s">
        <v>347</v>
      </c>
    </row>
    <row r="17" customFormat="false" ht="14.25" hidden="false" customHeight="false" outlineLevel="0" collapsed="false">
      <c r="A17" s="134" t="s">
        <v>348</v>
      </c>
    </row>
    <row r="18" customFormat="false" ht="14.25" hidden="false" customHeight="false" outlineLevel="0" collapsed="false">
      <c r="A18" s="134"/>
      <c r="B18" s="313" t="s">
        <v>349</v>
      </c>
      <c r="C18" s="313"/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  <c r="R18" s="313"/>
      <c r="S18" s="313"/>
      <c r="T18" s="313"/>
      <c r="U18" s="187" t="s">
        <v>350</v>
      </c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7"/>
      <c r="AT18" s="187"/>
      <c r="AU18" s="187"/>
      <c r="AV18" s="187"/>
      <c r="AW18" s="187"/>
      <c r="AX18" s="187"/>
      <c r="AY18" s="187"/>
      <c r="AZ18" s="187"/>
      <c r="BA18" s="187"/>
      <c r="BB18" s="187"/>
    </row>
    <row r="19" customFormat="false" ht="14.25" hidden="false" customHeight="false" outlineLevel="0" collapsed="false">
      <c r="A19" s="314"/>
      <c r="B19" s="315" t="n">
        <v>45170</v>
      </c>
      <c r="C19" s="315"/>
      <c r="D19" s="315"/>
      <c r="E19" s="315"/>
      <c r="F19" s="315" t="n">
        <v>45200</v>
      </c>
      <c r="G19" s="315"/>
      <c r="H19" s="315"/>
      <c r="I19" s="315"/>
      <c r="J19" s="315" t="n">
        <v>45231</v>
      </c>
      <c r="K19" s="315"/>
      <c r="L19" s="315"/>
      <c r="M19" s="315"/>
      <c r="N19" s="315"/>
      <c r="O19" s="315" t="n">
        <v>45261</v>
      </c>
      <c r="P19" s="315"/>
      <c r="Q19" s="315"/>
      <c r="R19" s="315"/>
      <c r="S19" s="315" t="n">
        <v>45292</v>
      </c>
      <c r="T19" s="315"/>
      <c r="U19" s="315"/>
      <c r="V19" s="315"/>
      <c r="W19" s="315"/>
      <c r="X19" s="323" t="n">
        <v>45323</v>
      </c>
      <c r="Y19" s="323"/>
      <c r="Z19" s="323"/>
      <c r="AA19" s="323"/>
      <c r="AB19" s="324" t="n">
        <v>45352</v>
      </c>
      <c r="AC19" s="324"/>
      <c r="AD19" s="324"/>
      <c r="AE19" s="324"/>
      <c r="AF19" s="324" t="n">
        <v>45383</v>
      </c>
      <c r="AG19" s="324"/>
      <c r="AH19" s="324"/>
      <c r="AI19" s="324"/>
      <c r="AJ19" s="324" t="n">
        <v>45413</v>
      </c>
      <c r="AK19" s="324"/>
      <c r="AL19" s="324"/>
      <c r="AM19" s="324"/>
      <c r="AN19" s="324"/>
      <c r="AO19" s="324" t="n">
        <v>45444</v>
      </c>
      <c r="AP19" s="324"/>
      <c r="AQ19" s="324"/>
      <c r="AR19" s="324"/>
      <c r="AS19" s="324" t="n">
        <v>45474</v>
      </c>
      <c r="AT19" s="324"/>
      <c r="AU19" s="324"/>
      <c r="AV19" s="324"/>
      <c r="AW19" s="324" t="n">
        <v>45505</v>
      </c>
      <c r="AX19" s="324"/>
      <c r="AY19" s="324"/>
      <c r="AZ19" s="324"/>
      <c r="BA19" s="324"/>
      <c r="BB19" s="323" t="n">
        <v>45536</v>
      </c>
      <c r="BC19" s="323"/>
      <c r="BD19" s="20"/>
      <c r="BE19" s="20"/>
    </row>
    <row r="20" customFormat="false" ht="14.25" hidden="false" customHeight="false" outlineLevel="0" collapsed="false">
      <c r="A20" s="314" t="s">
        <v>351</v>
      </c>
      <c r="B20" s="317" t="n">
        <v>45173</v>
      </c>
      <c r="C20" s="317" t="n">
        <v>45180</v>
      </c>
      <c r="D20" s="317" t="n">
        <f aca="false">C20+7</f>
        <v>45187</v>
      </c>
      <c r="E20" s="317" t="n">
        <f aca="false">D20+7</f>
        <v>45194</v>
      </c>
      <c r="F20" s="317" t="n">
        <f aca="false">E20+7</f>
        <v>45201</v>
      </c>
      <c r="G20" s="317" t="n">
        <f aca="false">F20+7</f>
        <v>45208</v>
      </c>
      <c r="H20" s="317" t="n">
        <f aca="false">G20+7</f>
        <v>45215</v>
      </c>
      <c r="I20" s="317" t="n">
        <f aca="false">H20+7</f>
        <v>45222</v>
      </c>
      <c r="J20" s="317" t="n">
        <f aca="false">I20+7</f>
        <v>45229</v>
      </c>
      <c r="K20" s="317" t="n">
        <f aca="false">J20+7</f>
        <v>45236</v>
      </c>
      <c r="L20" s="317" t="n">
        <f aca="false">K20+7</f>
        <v>45243</v>
      </c>
      <c r="M20" s="317" t="n">
        <f aca="false">L20+7</f>
        <v>45250</v>
      </c>
      <c r="N20" s="317" t="n">
        <f aca="false">M20+7</f>
        <v>45257</v>
      </c>
      <c r="O20" s="317" t="n">
        <f aca="false">N20+7</f>
        <v>45264</v>
      </c>
      <c r="P20" s="317" t="n">
        <f aca="false">O20+7</f>
        <v>45271</v>
      </c>
      <c r="Q20" s="317" t="n">
        <f aca="false">P20+7</f>
        <v>45278</v>
      </c>
      <c r="R20" s="317" t="n">
        <f aca="false">Q20+7</f>
        <v>45285</v>
      </c>
      <c r="S20" s="317" t="n">
        <f aca="false">R20+7</f>
        <v>45292</v>
      </c>
      <c r="T20" s="317" t="n">
        <f aca="false">S20+7</f>
        <v>45299</v>
      </c>
      <c r="U20" s="317" t="n">
        <f aca="false">T20+7</f>
        <v>45306</v>
      </c>
      <c r="V20" s="317" t="n">
        <f aca="false">U20+7</f>
        <v>45313</v>
      </c>
      <c r="W20" s="317" t="n">
        <f aca="false">V20+7</f>
        <v>45320</v>
      </c>
      <c r="X20" s="317" t="n">
        <f aca="false">W20+7</f>
        <v>45327</v>
      </c>
      <c r="Y20" s="317" t="n">
        <f aca="false">X20+7</f>
        <v>45334</v>
      </c>
      <c r="Z20" s="317" t="n">
        <f aca="false">Y20+7</f>
        <v>45341</v>
      </c>
      <c r="AA20" s="317" t="n">
        <f aca="false">Z20+7</f>
        <v>45348</v>
      </c>
      <c r="AB20" s="317" t="n">
        <f aca="false">AA20+7</f>
        <v>45355</v>
      </c>
      <c r="AC20" s="317" t="n">
        <f aca="false">AB20+7</f>
        <v>45362</v>
      </c>
      <c r="AD20" s="317" t="n">
        <f aca="false">AC20+7</f>
        <v>45369</v>
      </c>
      <c r="AE20" s="317" t="n">
        <f aca="false">AD20+7</f>
        <v>45376</v>
      </c>
      <c r="AF20" s="317" t="n">
        <f aca="false">AE20+7</f>
        <v>45383</v>
      </c>
      <c r="AG20" s="317" t="n">
        <f aca="false">AF20+7</f>
        <v>45390</v>
      </c>
      <c r="AH20" s="317" t="n">
        <f aca="false">AG20+7</f>
        <v>45397</v>
      </c>
      <c r="AI20" s="317" t="n">
        <f aca="false">AH20+7</f>
        <v>45404</v>
      </c>
      <c r="AJ20" s="317" t="n">
        <f aca="false">AI20+7</f>
        <v>45411</v>
      </c>
      <c r="AK20" s="317" t="n">
        <f aca="false">AJ20+7</f>
        <v>45418</v>
      </c>
      <c r="AL20" s="317" t="n">
        <f aca="false">AK20+7</f>
        <v>45425</v>
      </c>
      <c r="AM20" s="317" t="n">
        <f aca="false">AL20+7</f>
        <v>45432</v>
      </c>
      <c r="AN20" s="317" t="n">
        <f aca="false">AM20+7</f>
        <v>45439</v>
      </c>
      <c r="AO20" s="317" t="n">
        <f aca="false">AN20+7</f>
        <v>45446</v>
      </c>
      <c r="AP20" s="317" t="n">
        <f aca="false">AO20+7</f>
        <v>45453</v>
      </c>
      <c r="AQ20" s="317" t="n">
        <f aca="false">AP20+7</f>
        <v>45460</v>
      </c>
      <c r="AR20" s="317" t="n">
        <f aca="false">AQ20+7</f>
        <v>45467</v>
      </c>
      <c r="AS20" s="317" t="n">
        <f aca="false">AR20+7</f>
        <v>45474</v>
      </c>
      <c r="AT20" s="317" t="n">
        <f aca="false">AS20+7</f>
        <v>45481</v>
      </c>
      <c r="AU20" s="317" t="n">
        <f aca="false">AT20+7</f>
        <v>45488</v>
      </c>
      <c r="AV20" s="317" t="n">
        <f aca="false">AU20+7</f>
        <v>45495</v>
      </c>
      <c r="AW20" s="317" t="n">
        <f aca="false">AV20+7</f>
        <v>45502</v>
      </c>
      <c r="AX20" s="317" t="n">
        <f aca="false">AW20+7</f>
        <v>45509</v>
      </c>
      <c r="AY20" s="317" t="n">
        <f aca="false">AX20+7</f>
        <v>45516</v>
      </c>
      <c r="AZ20" s="317" t="n">
        <f aca="false">AY20+7</f>
        <v>45523</v>
      </c>
      <c r="BA20" s="317" t="n">
        <f aca="false">AZ20+7</f>
        <v>45530</v>
      </c>
      <c r="BB20" s="317" t="n">
        <f aca="false">BA20+7</f>
        <v>45537</v>
      </c>
      <c r="BC20" s="317" t="n">
        <f aca="false">BB20+7</f>
        <v>45544</v>
      </c>
      <c r="BD20" s="20"/>
      <c r="BE20" s="20"/>
    </row>
    <row r="21" customFormat="false" ht="14.25" hidden="false" customHeight="false" outlineLevel="0" collapsed="false">
      <c r="A21" s="299" t="s">
        <v>352</v>
      </c>
      <c r="B21" s="299" t="n">
        <v>36</v>
      </c>
      <c r="C21" s="299" t="n">
        <v>37</v>
      </c>
      <c r="D21" s="299" t="n">
        <v>38</v>
      </c>
      <c r="E21" s="299" t="n">
        <v>39</v>
      </c>
      <c r="F21" s="299" t="n">
        <v>40</v>
      </c>
      <c r="G21" s="299" t="n">
        <v>41</v>
      </c>
      <c r="H21" s="299" t="n">
        <v>42</v>
      </c>
      <c r="I21" s="299" t="n">
        <v>43</v>
      </c>
      <c r="J21" s="299" t="n">
        <v>44</v>
      </c>
      <c r="K21" s="299" t="n">
        <v>45</v>
      </c>
      <c r="L21" s="299" t="n">
        <v>46</v>
      </c>
      <c r="M21" s="299" t="n">
        <v>47</v>
      </c>
      <c r="N21" s="299" t="n">
        <v>48</v>
      </c>
      <c r="O21" s="299" t="n">
        <v>49</v>
      </c>
      <c r="P21" s="299" t="n">
        <v>50</v>
      </c>
      <c r="Q21" s="299" t="n">
        <v>51</v>
      </c>
      <c r="R21" s="299" t="n">
        <v>52</v>
      </c>
      <c r="S21" s="299" t="n">
        <v>1</v>
      </c>
      <c r="T21" s="299" t="n">
        <v>2</v>
      </c>
      <c r="U21" s="299" t="n">
        <v>3</v>
      </c>
      <c r="V21" s="299" t="n">
        <v>4</v>
      </c>
      <c r="W21" s="299" t="n">
        <v>5</v>
      </c>
      <c r="X21" s="299" t="n">
        <v>6</v>
      </c>
      <c r="Y21" s="299" t="n">
        <v>7</v>
      </c>
      <c r="Z21" s="299" t="n">
        <v>8</v>
      </c>
      <c r="AA21" s="318" t="n">
        <v>9</v>
      </c>
      <c r="AB21" s="299" t="n">
        <v>10</v>
      </c>
      <c r="AC21" s="299" t="n">
        <v>11</v>
      </c>
      <c r="AD21" s="318" t="n">
        <v>12</v>
      </c>
      <c r="AE21" s="299" t="n">
        <v>13</v>
      </c>
      <c r="AF21" s="299" t="n">
        <v>14</v>
      </c>
      <c r="AG21" s="318" t="n">
        <v>15</v>
      </c>
      <c r="AH21" s="299" t="n">
        <v>16</v>
      </c>
      <c r="AI21" s="299" t="n">
        <v>17</v>
      </c>
      <c r="AJ21" s="318" t="n">
        <v>18</v>
      </c>
      <c r="AK21" s="299" t="n">
        <v>19</v>
      </c>
      <c r="AL21" s="299" t="n">
        <v>20</v>
      </c>
      <c r="AM21" s="318" t="n">
        <v>21</v>
      </c>
      <c r="AN21" s="299" t="n">
        <v>22</v>
      </c>
      <c r="AO21" s="299" t="n">
        <v>23</v>
      </c>
      <c r="AP21" s="318" t="n">
        <v>24</v>
      </c>
      <c r="AQ21" s="299" t="n">
        <v>25</v>
      </c>
      <c r="AR21" s="299" t="n">
        <v>26</v>
      </c>
      <c r="AS21" s="318" t="n">
        <v>27</v>
      </c>
      <c r="AT21" s="299" t="n">
        <v>28</v>
      </c>
      <c r="AU21" s="299" t="n">
        <v>29</v>
      </c>
      <c r="AV21" s="318" t="n">
        <v>30</v>
      </c>
      <c r="AW21" s="299" t="n">
        <v>31</v>
      </c>
      <c r="AX21" s="299" t="n">
        <v>32</v>
      </c>
      <c r="AY21" s="318" t="n">
        <v>33</v>
      </c>
      <c r="AZ21" s="299" t="n">
        <v>34</v>
      </c>
      <c r="BA21" s="299" t="n">
        <v>35</v>
      </c>
      <c r="BB21" s="318" t="n">
        <v>36</v>
      </c>
      <c r="BC21" s="299" t="n">
        <v>37</v>
      </c>
      <c r="BD21" s="289"/>
      <c r="BE21" s="289"/>
    </row>
    <row r="22" customFormat="false" ht="15.75" hidden="false" customHeight="true" outlineLevel="0" collapsed="false">
      <c r="A22" s="299" t="s">
        <v>353</v>
      </c>
      <c r="B22" s="299"/>
      <c r="C22" s="299"/>
      <c r="D22" s="308" t="s">
        <v>354</v>
      </c>
      <c r="E22" s="308"/>
      <c r="F22" s="308"/>
      <c r="G22" s="308"/>
      <c r="H22" s="308"/>
      <c r="I22" s="310"/>
      <c r="J22" s="310"/>
      <c r="K22" s="310"/>
      <c r="L22" s="308"/>
      <c r="M22" s="308"/>
      <c r="N22" s="308"/>
      <c r="O22" s="308"/>
      <c r="P22" s="310"/>
      <c r="Q22" s="310"/>
      <c r="R22" s="311"/>
      <c r="S22" s="311"/>
      <c r="T22" s="310"/>
      <c r="U22" s="308"/>
      <c r="V22" s="308"/>
      <c r="W22" s="308"/>
      <c r="X22" s="308"/>
      <c r="Y22" s="308"/>
      <c r="Z22" s="308"/>
      <c r="AA22" s="308"/>
      <c r="AB22" s="308"/>
      <c r="AC22" s="308"/>
      <c r="AD22" s="321"/>
      <c r="AE22" s="321"/>
      <c r="AF22" s="311"/>
      <c r="AG22" s="321"/>
      <c r="AH22" s="321"/>
      <c r="AI22" s="321"/>
      <c r="AJ22" s="321"/>
      <c r="AK22" s="321"/>
      <c r="AL22" s="321"/>
      <c r="AM22" s="311"/>
      <c r="AN22" s="321"/>
      <c r="AO22" s="321"/>
      <c r="AP22" s="321"/>
      <c r="AQ22" s="321"/>
      <c r="AR22" s="321"/>
      <c r="AS22" s="321"/>
      <c r="AT22" s="321"/>
      <c r="AU22" s="321"/>
      <c r="AV22" s="321"/>
      <c r="AW22" s="321"/>
      <c r="AX22" s="321"/>
      <c r="AY22" s="321"/>
      <c r="AZ22" s="321"/>
      <c r="BA22" s="321"/>
      <c r="BB22" s="321"/>
      <c r="BC22" s="308"/>
      <c r="BD22" s="319"/>
      <c r="BE22" s="319"/>
    </row>
    <row r="23" customFormat="false" ht="15" hidden="false" customHeight="true" outlineLevel="0" collapsed="false">
      <c r="A23" s="299" t="s">
        <v>355</v>
      </c>
      <c r="B23" s="299"/>
      <c r="C23" s="299"/>
      <c r="D23" s="308"/>
      <c r="E23" s="308"/>
      <c r="F23" s="308"/>
      <c r="G23" s="308"/>
      <c r="H23" s="308"/>
      <c r="I23" s="310"/>
      <c r="J23" s="310"/>
      <c r="K23" s="310"/>
      <c r="L23" s="308"/>
      <c r="M23" s="308"/>
      <c r="N23" s="308"/>
      <c r="O23" s="308"/>
      <c r="P23" s="310"/>
      <c r="Q23" s="310"/>
      <c r="R23" s="322"/>
      <c r="S23" s="322"/>
      <c r="T23" s="310"/>
      <c r="U23" s="308"/>
      <c r="V23" s="308"/>
      <c r="W23" s="308"/>
      <c r="X23" s="308"/>
      <c r="Y23" s="308"/>
      <c r="Z23" s="308"/>
      <c r="AA23" s="308"/>
      <c r="AB23" s="308"/>
      <c r="AC23" s="308"/>
      <c r="AD23" s="321"/>
      <c r="AE23" s="321"/>
      <c r="AF23" s="321"/>
      <c r="AG23" s="321"/>
      <c r="AH23" s="321"/>
      <c r="AI23" s="321"/>
      <c r="AJ23" s="321"/>
      <c r="AK23" s="321"/>
      <c r="AL23" s="321"/>
      <c r="AM23" s="321"/>
      <c r="AN23" s="321"/>
      <c r="AO23" s="321"/>
      <c r="AP23" s="321"/>
      <c r="AQ23" s="321"/>
      <c r="AR23" s="321"/>
      <c r="AS23" s="321"/>
      <c r="AT23" s="321"/>
      <c r="AU23" s="321"/>
      <c r="AV23" s="321"/>
      <c r="AW23" s="321"/>
      <c r="AX23" s="321"/>
      <c r="AY23" s="321"/>
      <c r="AZ23" s="321"/>
      <c r="BA23" s="321"/>
      <c r="BB23" s="321"/>
      <c r="BC23" s="308"/>
      <c r="BD23" s="319"/>
      <c r="BE23" s="319"/>
    </row>
    <row r="24" customFormat="false" ht="15" hidden="false" customHeight="true" outlineLevel="0" collapsed="false">
      <c r="A24" s="299" t="s">
        <v>356</v>
      </c>
      <c r="B24" s="299"/>
      <c r="C24" s="299"/>
      <c r="D24" s="308"/>
      <c r="E24" s="308"/>
      <c r="F24" s="308"/>
      <c r="G24" s="308"/>
      <c r="H24" s="308"/>
      <c r="I24" s="310"/>
      <c r="J24" s="311"/>
      <c r="K24" s="310"/>
      <c r="L24" s="308"/>
      <c r="M24" s="308"/>
      <c r="N24" s="308"/>
      <c r="O24" s="308"/>
      <c r="P24" s="310"/>
      <c r="Q24" s="310"/>
      <c r="R24" s="322"/>
      <c r="S24" s="322"/>
      <c r="T24" s="310"/>
      <c r="U24" s="308"/>
      <c r="V24" s="308"/>
      <c r="W24" s="308"/>
      <c r="X24" s="308"/>
      <c r="Y24" s="308"/>
      <c r="Z24" s="308"/>
      <c r="AA24" s="308"/>
      <c r="AB24" s="308"/>
      <c r="AC24" s="308"/>
      <c r="AD24" s="321"/>
      <c r="AE24" s="321"/>
      <c r="AF24" s="321"/>
      <c r="AG24" s="321"/>
      <c r="AH24" s="321"/>
      <c r="AI24" s="321"/>
      <c r="AJ24" s="311"/>
      <c r="AK24" s="311"/>
      <c r="AL24" s="321"/>
      <c r="AM24" s="321"/>
      <c r="AN24" s="321"/>
      <c r="AO24" s="321"/>
      <c r="AP24" s="321"/>
      <c r="AQ24" s="321"/>
      <c r="AR24" s="321"/>
      <c r="AS24" s="312"/>
      <c r="AT24" s="321"/>
      <c r="AU24" s="321"/>
      <c r="AV24" s="321"/>
      <c r="AW24" s="321"/>
      <c r="AX24" s="321"/>
      <c r="AY24" s="321"/>
      <c r="AZ24" s="321"/>
      <c r="BA24" s="321"/>
      <c r="BB24" s="321"/>
      <c r="BC24" s="308"/>
      <c r="BD24" s="319"/>
      <c r="BE24" s="319"/>
    </row>
    <row r="25" customFormat="false" ht="15" hidden="false" customHeight="true" outlineLevel="0" collapsed="false">
      <c r="A25" s="299" t="s">
        <v>357</v>
      </c>
      <c r="B25" s="299"/>
      <c r="C25" s="299"/>
      <c r="D25" s="308"/>
      <c r="E25" s="308"/>
      <c r="F25" s="308"/>
      <c r="G25" s="308"/>
      <c r="H25" s="308"/>
      <c r="I25" s="310"/>
      <c r="J25" s="322"/>
      <c r="K25" s="310"/>
      <c r="L25" s="308"/>
      <c r="M25" s="308"/>
      <c r="N25" s="308"/>
      <c r="O25" s="308"/>
      <c r="P25" s="310"/>
      <c r="Q25" s="310"/>
      <c r="R25" s="322"/>
      <c r="S25" s="322"/>
      <c r="T25" s="310"/>
      <c r="U25" s="308"/>
      <c r="V25" s="308"/>
      <c r="W25" s="308"/>
      <c r="X25" s="308"/>
      <c r="Y25" s="308"/>
      <c r="Z25" s="308"/>
      <c r="AA25" s="308"/>
      <c r="AB25" s="308"/>
      <c r="AC25" s="308"/>
      <c r="AD25" s="321"/>
      <c r="AE25" s="321"/>
      <c r="AF25" s="321"/>
      <c r="AG25" s="321"/>
      <c r="AH25" s="321"/>
      <c r="AI25" s="321"/>
      <c r="AJ25" s="321"/>
      <c r="AK25" s="311"/>
      <c r="AL25" s="321"/>
      <c r="AM25" s="321"/>
      <c r="AN25" s="321"/>
      <c r="AO25" s="321"/>
      <c r="AP25" s="321"/>
      <c r="AQ25" s="321"/>
      <c r="AR25" s="321"/>
      <c r="AS25" s="312"/>
      <c r="AT25" s="321"/>
      <c r="AU25" s="321"/>
      <c r="AV25" s="321"/>
      <c r="AW25" s="321"/>
      <c r="AX25" s="321"/>
      <c r="AY25" s="311"/>
      <c r="AZ25" s="321"/>
      <c r="BA25" s="312"/>
      <c r="BB25" s="321"/>
      <c r="BC25" s="308"/>
      <c r="BD25" s="319"/>
      <c r="BE25" s="319"/>
    </row>
    <row r="26" customFormat="false" ht="15" hidden="false" customHeight="true" outlineLevel="0" collapsed="false">
      <c r="A26" s="299" t="s">
        <v>358</v>
      </c>
      <c r="B26" s="299"/>
      <c r="C26" s="299"/>
      <c r="D26" s="308"/>
      <c r="E26" s="308"/>
      <c r="F26" s="308"/>
      <c r="G26" s="308"/>
      <c r="H26" s="308"/>
      <c r="I26" s="310"/>
      <c r="J26" s="322"/>
      <c r="K26" s="310"/>
      <c r="L26" s="308"/>
      <c r="M26" s="308"/>
      <c r="N26" s="308"/>
      <c r="O26" s="308"/>
      <c r="P26" s="310"/>
      <c r="Q26" s="310"/>
      <c r="R26" s="322"/>
      <c r="S26" s="322"/>
      <c r="T26" s="310"/>
      <c r="U26" s="308"/>
      <c r="V26" s="308"/>
      <c r="W26" s="308"/>
      <c r="X26" s="308"/>
      <c r="Y26" s="308"/>
      <c r="Z26" s="308"/>
      <c r="AA26" s="308"/>
      <c r="AB26" s="308"/>
      <c r="AC26" s="308"/>
      <c r="AD26" s="321"/>
      <c r="AE26" s="321"/>
      <c r="AF26" s="321"/>
      <c r="AG26" s="321"/>
      <c r="AH26" s="321"/>
      <c r="AI26" s="321"/>
      <c r="AJ26" s="321"/>
      <c r="AK26" s="321"/>
      <c r="AL26" s="321"/>
      <c r="AM26" s="321"/>
      <c r="AN26" s="321"/>
      <c r="AO26" s="321"/>
      <c r="AP26" s="321"/>
      <c r="AQ26" s="321"/>
      <c r="AR26" s="321"/>
      <c r="AS26" s="321"/>
      <c r="AT26" s="321"/>
      <c r="AU26" s="321"/>
      <c r="AV26" s="321"/>
      <c r="AW26" s="321"/>
      <c r="AX26" s="321"/>
      <c r="AY26" s="321"/>
      <c r="AZ26" s="321"/>
      <c r="BA26" s="312"/>
      <c r="BB26" s="321"/>
      <c r="BC26" s="308"/>
      <c r="BD26" s="319"/>
      <c r="BE26" s="319"/>
    </row>
    <row r="27" customFormat="false" ht="15" hidden="false" customHeight="true" outlineLevel="0" collapsed="false">
      <c r="A27" s="289"/>
      <c r="B27" s="289"/>
      <c r="C27" s="289"/>
      <c r="D27" s="289"/>
      <c r="E27" s="289"/>
      <c r="F27" s="289"/>
      <c r="G27" s="289"/>
      <c r="H27" s="289"/>
      <c r="I27" s="289"/>
      <c r="J27" s="289"/>
      <c r="K27" s="289"/>
      <c r="L27" s="289"/>
      <c r="M27" s="289"/>
      <c r="N27" s="289"/>
      <c r="O27" s="289"/>
      <c r="P27" s="289"/>
      <c r="Q27" s="289"/>
      <c r="R27" s="289"/>
      <c r="S27" s="289"/>
      <c r="T27" s="289"/>
      <c r="U27" s="289"/>
      <c r="V27" s="289"/>
      <c r="W27" s="289"/>
      <c r="X27" s="289"/>
      <c r="Y27" s="289"/>
      <c r="Z27" s="289"/>
      <c r="AA27" s="289"/>
      <c r="AB27" s="289"/>
      <c r="AC27" s="289"/>
      <c r="AD27" s="289"/>
      <c r="AE27" s="289"/>
      <c r="AF27" s="289"/>
      <c r="AG27" s="289"/>
      <c r="AH27" s="289"/>
      <c r="AI27" s="289"/>
      <c r="AJ27" s="289"/>
      <c r="AK27" s="289"/>
      <c r="AL27" s="289"/>
      <c r="AM27" s="289"/>
      <c r="AN27" s="289"/>
      <c r="AO27" s="289"/>
      <c r="AP27" s="289"/>
      <c r="AQ27" s="289"/>
      <c r="AR27" s="289"/>
      <c r="AS27" s="289"/>
      <c r="AT27" s="289"/>
      <c r="AU27" s="289"/>
      <c r="AV27" s="289"/>
      <c r="AW27" s="289"/>
      <c r="AX27" s="289"/>
      <c r="AY27" s="289"/>
      <c r="AZ27" s="289"/>
      <c r="BA27" s="289"/>
      <c r="BB27" s="289"/>
      <c r="BC27" s="289"/>
      <c r="BD27" s="319"/>
      <c r="BE27" s="319"/>
    </row>
    <row r="30" customFormat="false" ht="18" hidden="false" customHeight="true" outlineLevel="0" collapsed="false">
      <c r="A30" s="307" t="s">
        <v>363</v>
      </c>
      <c r="B30" s="307"/>
      <c r="C30" s="307"/>
      <c r="D30" s="307"/>
      <c r="E30" s="307"/>
      <c r="F30" s="307"/>
      <c r="G30" s="307"/>
      <c r="H30" s="307"/>
      <c r="I30" s="307"/>
      <c r="J30" s="307"/>
      <c r="K30" s="307"/>
      <c r="L30" s="307"/>
      <c r="M30" s="307"/>
      <c r="N30" s="307"/>
      <c r="O30" s="307"/>
      <c r="P30" s="307"/>
      <c r="Q30" s="308"/>
      <c r="R30" s="309" t="s">
        <v>344</v>
      </c>
      <c r="S30" s="309"/>
      <c r="T30" s="309"/>
      <c r="U30" s="309"/>
      <c r="V30" s="309"/>
      <c r="W30" s="289"/>
      <c r="X30" s="310"/>
      <c r="Y30" s="309" t="s">
        <v>345</v>
      </c>
      <c r="Z30" s="309"/>
      <c r="AA30" s="309"/>
      <c r="AB30" s="309"/>
      <c r="AC30" s="309"/>
      <c r="AD30" s="309"/>
      <c r="AE30" s="289"/>
      <c r="AF30" s="311"/>
      <c r="AH30" s="1" t="s">
        <v>346</v>
      </c>
      <c r="AL30" s="312"/>
      <c r="AM30" s="289"/>
      <c r="AN30" s="1" t="s">
        <v>347</v>
      </c>
      <c r="AP30" s="289"/>
    </row>
    <row r="31" customFormat="false" ht="14.25" hidden="false" customHeight="false" outlineLevel="0" collapsed="false">
      <c r="A31" s="134" t="s">
        <v>348</v>
      </c>
    </row>
    <row r="32" customFormat="false" ht="14.25" hidden="false" customHeight="false" outlineLevel="0" collapsed="false">
      <c r="A32" s="134"/>
      <c r="B32" s="313" t="s">
        <v>349</v>
      </c>
      <c r="C32" s="313"/>
      <c r="D32" s="313"/>
      <c r="E32" s="313"/>
      <c r="F32" s="313"/>
      <c r="G32" s="313"/>
      <c r="H32" s="313"/>
      <c r="I32" s="313"/>
      <c r="J32" s="313"/>
      <c r="K32" s="313"/>
      <c r="L32" s="313"/>
      <c r="M32" s="313"/>
      <c r="N32" s="313"/>
      <c r="O32" s="313"/>
      <c r="P32" s="313"/>
      <c r="Q32" s="313"/>
      <c r="R32" s="313"/>
      <c r="S32" s="313"/>
      <c r="T32" s="313"/>
      <c r="U32" s="187" t="s">
        <v>350</v>
      </c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  <c r="BA32" s="187"/>
      <c r="BB32" s="187"/>
      <c r="BC32" s="187"/>
      <c r="BD32" s="187"/>
      <c r="BE32" s="187"/>
    </row>
    <row r="33" customFormat="false" ht="14.25" hidden="false" customHeight="false" outlineLevel="0" collapsed="false">
      <c r="A33" s="314"/>
      <c r="B33" s="315" t="n">
        <v>45170</v>
      </c>
      <c r="C33" s="315"/>
      <c r="D33" s="315"/>
      <c r="E33" s="315"/>
      <c r="F33" s="315" t="n">
        <v>45200</v>
      </c>
      <c r="G33" s="315"/>
      <c r="H33" s="315"/>
      <c r="I33" s="315"/>
      <c r="J33" s="315" t="n">
        <v>45231</v>
      </c>
      <c r="K33" s="315"/>
      <c r="L33" s="315"/>
      <c r="M33" s="315"/>
      <c r="N33" s="315"/>
      <c r="O33" s="315" t="n">
        <v>45261</v>
      </c>
      <c r="P33" s="315"/>
      <c r="Q33" s="315"/>
      <c r="R33" s="315"/>
      <c r="S33" s="315" t="n">
        <v>45292</v>
      </c>
      <c r="T33" s="315"/>
      <c r="U33" s="315"/>
      <c r="V33" s="315"/>
      <c r="W33" s="315"/>
      <c r="X33" s="323" t="n">
        <v>45323</v>
      </c>
      <c r="Y33" s="323"/>
      <c r="Z33" s="323"/>
      <c r="AA33" s="323"/>
      <c r="AB33" s="324" t="n">
        <v>45352</v>
      </c>
      <c r="AC33" s="324"/>
      <c r="AD33" s="324"/>
      <c r="AE33" s="324"/>
      <c r="AF33" s="324" t="n">
        <v>45383</v>
      </c>
      <c r="AG33" s="324"/>
      <c r="AH33" s="324"/>
      <c r="AI33" s="324"/>
      <c r="AJ33" s="324" t="n">
        <v>45413</v>
      </c>
      <c r="AK33" s="324"/>
      <c r="AL33" s="324"/>
      <c r="AM33" s="324"/>
      <c r="AN33" s="324"/>
      <c r="AO33" s="324" t="n">
        <v>45444</v>
      </c>
      <c r="AP33" s="324"/>
      <c r="AQ33" s="324"/>
      <c r="AR33" s="324"/>
      <c r="AS33" s="324" t="n">
        <v>45474</v>
      </c>
      <c r="AT33" s="324"/>
      <c r="AU33" s="324"/>
      <c r="AV33" s="324"/>
      <c r="AW33" s="323" t="n">
        <v>45505</v>
      </c>
      <c r="AX33" s="323"/>
      <c r="AY33" s="323"/>
      <c r="AZ33" s="323"/>
      <c r="BA33" s="323"/>
      <c r="BB33" s="324" t="n">
        <v>45536</v>
      </c>
      <c r="BC33" s="324"/>
      <c r="BD33" s="324"/>
      <c r="BE33" s="324"/>
    </row>
    <row r="34" customFormat="false" ht="14.25" hidden="false" customHeight="false" outlineLevel="0" collapsed="false">
      <c r="A34" s="314" t="s">
        <v>351</v>
      </c>
      <c r="B34" s="317" t="n">
        <v>45173</v>
      </c>
      <c r="C34" s="317" t="n">
        <v>45180</v>
      </c>
      <c r="D34" s="317" t="n">
        <f aca="false">C34+7</f>
        <v>45187</v>
      </c>
      <c r="E34" s="317" t="n">
        <f aca="false">D34+7</f>
        <v>45194</v>
      </c>
      <c r="F34" s="317" t="n">
        <f aca="false">E34+7</f>
        <v>45201</v>
      </c>
      <c r="G34" s="317" t="n">
        <f aca="false">F34+7</f>
        <v>45208</v>
      </c>
      <c r="H34" s="317" t="n">
        <f aca="false">G34+7</f>
        <v>45215</v>
      </c>
      <c r="I34" s="317" t="n">
        <f aca="false">H34+7</f>
        <v>45222</v>
      </c>
      <c r="J34" s="317" t="n">
        <f aca="false">I34+7</f>
        <v>45229</v>
      </c>
      <c r="K34" s="317" t="n">
        <f aca="false">J34+7</f>
        <v>45236</v>
      </c>
      <c r="L34" s="317" t="n">
        <f aca="false">K34+7</f>
        <v>45243</v>
      </c>
      <c r="M34" s="317" t="n">
        <f aca="false">L34+7</f>
        <v>45250</v>
      </c>
      <c r="N34" s="317" t="n">
        <f aca="false">M34+7</f>
        <v>45257</v>
      </c>
      <c r="O34" s="317" t="n">
        <f aca="false">N34+7</f>
        <v>45264</v>
      </c>
      <c r="P34" s="317" t="n">
        <f aca="false">O34+7</f>
        <v>45271</v>
      </c>
      <c r="Q34" s="317" t="n">
        <f aca="false">P34+7</f>
        <v>45278</v>
      </c>
      <c r="R34" s="317" t="n">
        <f aca="false">Q34+7</f>
        <v>45285</v>
      </c>
      <c r="S34" s="317" t="n">
        <f aca="false">R34+7</f>
        <v>45292</v>
      </c>
      <c r="T34" s="317" t="n">
        <f aca="false">S34+7</f>
        <v>45299</v>
      </c>
      <c r="U34" s="317" t="n">
        <f aca="false">T34+7</f>
        <v>45306</v>
      </c>
      <c r="V34" s="317" t="n">
        <f aca="false">U34+7</f>
        <v>45313</v>
      </c>
      <c r="W34" s="317" t="n">
        <f aca="false">V34+7</f>
        <v>45320</v>
      </c>
      <c r="X34" s="317" t="n">
        <f aca="false">W34+7</f>
        <v>45327</v>
      </c>
      <c r="Y34" s="317" t="n">
        <f aca="false">X34+7</f>
        <v>45334</v>
      </c>
      <c r="Z34" s="317" t="n">
        <f aca="false">Y34+7</f>
        <v>45341</v>
      </c>
      <c r="AA34" s="317" t="n">
        <f aca="false">Z34+7</f>
        <v>45348</v>
      </c>
      <c r="AB34" s="317" t="n">
        <f aca="false">AA34+7</f>
        <v>45355</v>
      </c>
      <c r="AC34" s="317" t="n">
        <f aca="false">AB34+7</f>
        <v>45362</v>
      </c>
      <c r="AD34" s="317" t="n">
        <f aca="false">AC34+7</f>
        <v>45369</v>
      </c>
      <c r="AE34" s="317" t="n">
        <f aca="false">AD34+7</f>
        <v>45376</v>
      </c>
      <c r="AF34" s="317" t="n">
        <f aca="false">AE34+7</f>
        <v>45383</v>
      </c>
      <c r="AG34" s="317" t="n">
        <f aca="false">AF34+7</f>
        <v>45390</v>
      </c>
      <c r="AH34" s="317" t="n">
        <f aca="false">AG34+7</f>
        <v>45397</v>
      </c>
      <c r="AI34" s="317" t="n">
        <f aca="false">AH34+7</f>
        <v>45404</v>
      </c>
      <c r="AJ34" s="317" t="n">
        <f aca="false">AI34+7</f>
        <v>45411</v>
      </c>
      <c r="AK34" s="317" t="n">
        <f aca="false">AJ34+7</f>
        <v>45418</v>
      </c>
      <c r="AL34" s="317" t="n">
        <f aca="false">AK34+7</f>
        <v>45425</v>
      </c>
      <c r="AM34" s="317" t="n">
        <f aca="false">AL34+7</f>
        <v>45432</v>
      </c>
      <c r="AN34" s="317" t="n">
        <f aca="false">AM34+7</f>
        <v>45439</v>
      </c>
      <c r="AO34" s="317" t="n">
        <f aca="false">AN34+7</f>
        <v>45446</v>
      </c>
      <c r="AP34" s="317" t="n">
        <f aca="false">AO34+7</f>
        <v>45453</v>
      </c>
      <c r="AQ34" s="317" t="n">
        <f aca="false">AP34+7</f>
        <v>45460</v>
      </c>
      <c r="AR34" s="317" t="n">
        <f aca="false">AQ34+7</f>
        <v>45467</v>
      </c>
      <c r="AS34" s="317" t="n">
        <f aca="false">AR34+7</f>
        <v>45474</v>
      </c>
      <c r="AT34" s="317" t="n">
        <f aca="false">AS34+7</f>
        <v>45481</v>
      </c>
      <c r="AU34" s="317" t="n">
        <f aca="false">AT34+7</f>
        <v>45488</v>
      </c>
      <c r="AV34" s="317" t="n">
        <f aca="false">AU34+7</f>
        <v>45495</v>
      </c>
      <c r="AW34" s="317" t="n">
        <f aca="false">AV34+7</f>
        <v>45502</v>
      </c>
      <c r="AX34" s="317" t="n">
        <f aca="false">AW34+7</f>
        <v>45509</v>
      </c>
      <c r="AY34" s="317" t="n">
        <f aca="false">AX34+7</f>
        <v>45516</v>
      </c>
      <c r="AZ34" s="317" t="n">
        <f aca="false">AY34+7</f>
        <v>45523</v>
      </c>
      <c r="BA34" s="317" t="n">
        <f aca="false">AZ34+7</f>
        <v>45530</v>
      </c>
      <c r="BB34" s="325" t="n">
        <f aca="false">BA34+7</f>
        <v>45537</v>
      </c>
      <c r="BC34" s="325" t="n">
        <f aca="false">BB34+7</f>
        <v>45544</v>
      </c>
      <c r="BD34" s="325" t="n">
        <f aca="false">BC34+7</f>
        <v>45551</v>
      </c>
      <c r="BE34" s="326" t="n">
        <f aca="false">BD34+7</f>
        <v>45558</v>
      </c>
    </row>
    <row r="35" customFormat="false" ht="14.25" hidden="false" customHeight="false" outlineLevel="0" collapsed="false">
      <c r="A35" s="299" t="s">
        <v>352</v>
      </c>
      <c r="B35" s="299" t="n">
        <v>36</v>
      </c>
      <c r="C35" s="299" t="n">
        <v>37</v>
      </c>
      <c r="D35" s="299" t="n">
        <v>38</v>
      </c>
      <c r="E35" s="299" t="n">
        <v>39</v>
      </c>
      <c r="F35" s="299" t="n">
        <v>40</v>
      </c>
      <c r="G35" s="299" t="n">
        <v>41</v>
      </c>
      <c r="H35" s="299" t="n">
        <v>42</v>
      </c>
      <c r="I35" s="299" t="n">
        <v>43</v>
      </c>
      <c r="J35" s="299" t="n">
        <v>44</v>
      </c>
      <c r="K35" s="299" t="n">
        <v>45</v>
      </c>
      <c r="L35" s="299" t="n">
        <v>46</v>
      </c>
      <c r="M35" s="299" t="n">
        <v>47</v>
      </c>
      <c r="N35" s="299" t="n">
        <v>48</v>
      </c>
      <c r="O35" s="299" t="n">
        <v>49</v>
      </c>
      <c r="P35" s="299" t="n">
        <v>50</v>
      </c>
      <c r="Q35" s="299" t="n">
        <v>51</v>
      </c>
      <c r="R35" s="299" t="n">
        <v>52</v>
      </c>
      <c r="S35" s="299" t="n">
        <v>1</v>
      </c>
      <c r="T35" s="299" t="n">
        <v>2</v>
      </c>
      <c r="U35" s="299" t="n">
        <v>3</v>
      </c>
      <c r="V35" s="299" t="n">
        <v>4</v>
      </c>
      <c r="W35" s="299" t="n">
        <v>5</v>
      </c>
      <c r="X35" s="299" t="n">
        <v>6</v>
      </c>
      <c r="Y35" s="299" t="n">
        <v>7</v>
      </c>
      <c r="Z35" s="299" t="n">
        <v>8</v>
      </c>
      <c r="AA35" s="318" t="n">
        <v>9</v>
      </c>
      <c r="AB35" s="299" t="n">
        <v>10</v>
      </c>
      <c r="AC35" s="299" t="n">
        <v>11</v>
      </c>
      <c r="AD35" s="318" t="n">
        <v>12</v>
      </c>
      <c r="AE35" s="299" t="n">
        <v>13</v>
      </c>
      <c r="AF35" s="299" t="n">
        <v>14</v>
      </c>
      <c r="AG35" s="318" t="n">
        <v>15</v>
      </c>
      <c r="AH35" s="299" t="n">
        <v>16</v>
      </c>
      <c r="AI35" s="299" t="n">
        <v>17</v>
      </c>
      <c r="AJ35" s="318" t="n">
        <v>18</v>
      </c>
      <c r="AK35" s="299" t="n">
        <v>19</v>
      </c>
      <c r="AL35" s="299" t="n">
        <v>20</v>
      </c>
      <c r="AM35" s="318" t="n">
        <v>21</v>
      </c>
      <c r="AN35" s="299" t="n">
        <v>22</v>
      </c>
      <c r="AO35" s="299" t="n">
        <v>23</v>
      </c>
      <c r="AP35" s="318" t="n">
        <v>24</v>
      </c>
      <c r="AQ35" s="299" t="n">
        <v>25</v>
      </c>
      <c r="AR35" s="299" t="n">
        <v>26</v>
      </c>
      <c r="AS35" s="318" t="n">
        <v>27</v>
      </c>
      <c r="AT35" s="299" t="n">
        <v>28</v>
      </c>
      <c r="AU35" s="299" t="n">
        <v>29</v>
      </c>
      <c r="AV35" s="318" t="n">
        <v>30</v>
      </c>
      <c r="AW35" s="299" t="n">
        <v>31</v>
      </c>
      <c r="AX35" s="299" t="n">
        <v>32</v>
      </c>
      <c r="AY35" s="318" t="n">
        <v>33</v>
      </c>
      <c r="AZ35" s="299" t="n">
        <v>34</v>
      </c>
      <c r="BA35" s="299" t="n">
        <v>35</v>
      </c>
      <c r="BB35" s="318" t="n">
        <v>36</v>
      </c>
      <c r="BC35" s="299" t="n">
        <v>37</v>
      </c>
      <c r="BD35" s="289" t="n">
        <v>38</v>
      </c>
      <c r="BE35" s="299" t="n">
        <v>39</v>
      </c>
    </row>
    <row r="36" customFormat="false" ht="15.75" hidden="false" customHeight="true" outlineLevel="0" collapsed="false">
      <c r="A36" s="299" t="s">
        <v>353</v>
      </c>
      <c r="B36" s="299"/>
      <c r="C36" s="299"/>
      <c r="D36" s="308"/>
      <c r="E36" s="308"/>
      <c r="F36" s="308"/>
      <c r="G36" s="308"/>
      <c r="H36" s="308"/>
      <c r="I36" s="310"/>
      <c r="J36" s="310"/>
      <c r="K36" s="310"/>
      <c r="L36" s="308"/>
      <c r="M36" s="308"/>
      <c r="N36" s="308"/>
      <c r="O36" s="308"/>
      <c r="P36" s="310"/>
      <c r="Q36" s="310"/>
      <c r="R36" s="311"/>
      <c r="S36" s="311"/>
      <c r="T36" s="310"/>
      <c r="U36" s="308"/>
      <c r="V36" s="308"/>
      <c r="W36" s="308"/>
      <c r="X36" s="308"/>
      <c r="Y36" s="308"/>
      <c r="Z36" s="310"/>
      <c r="AA36" s="310"/>
      <c r="AB36" s="310"/>
      <c r="AC36" s="310"/>
      <c r="AD36" s="310"/>
      <c r="AE36" s="310"/>
      <c r="AF36" s="311"/>
      <c r="AG36" s="310"/>
      <c r="AH36" s="310"/>
      <c r="AI36" s="310"/>
      <c r="AJ36" s="310"/>
      <c r="AK36" s="310"/>
      <c r="AL36" s="310"/>
      <c r="AM36" s="311"/>
      <c r="AN36" s="310"/>
      <c r="AO36" s="310"/>
      <c r="AP36" s="310"/>
      <c r="AQ36" s="310"/>
      <c r="AR36" s="310"/>
      <c r="AS36" s="310"/>
      <c r="AT36" s="310"/>
      <c r="AU36" s="310"/>
      <c r="AV36" s="310"/>
      <c r="AW36" s="310"/>
      <c r="AX36" s="310"/>
      <c r="AY36" s="310"/>
      <c r="AZ36" s="310"/>
      <c r="BA36" s="310"/>
      <c r="BB36" s="310"/>
      <c r="BC36" s="310"/>
      <c r="BD36" s="299"/>
      <c r="BE36" s="327"/>
    </row>
    <row r="37" customFormat="false" ht="14.25" hidden="false" customHeight="false" outlineLevel="0" collapsed="false">
      <c r="A37" s="299" t="s">
        <v>355</v>
      </c>
      <c r="B37" s="299"/>
      <c r="C37" s="308" t="s">
        <v>354</v>
      </c>
      <c r="D37" s="308"/>
      <c r="E37" s="308"/>
      <c r="F37" s="308"/>
      <c r="G37" s="308"/>
      <c r="H37" s="308"/>
      <c r="I37" s="310"/>
      <c r="J37" s="310"/>
      <c r="K37" s="310"/>
      <c r="L37" s="308"/>
      <c r="M37" s="308"/>
      <c r="N37" s="308"/>
      <c r="O37" s="308"/>
      <c r="P37" s="310"/>
      <c r="Q37" s="310"/>
      <c r="R37" s="310"/>
      <c r="S37" s="310"/>
      <c r="T37" s="310"/>
      <c r="U37" s="308"/>
      <c r="V37" s="308"/>
      <c r="W37" s="308"/>
      <c r="X37" s="308"/>
      <c r="Y37" s="308"/>
      <c r="Z37" s="310"/>
      <c r="AA37" s="310"/>
      <c r="AB37" s="310"/>
      <c r="AC37" s="310"/>
      <c r="AD37" s="310"/>
      <c r="AE37" s="310"/>
      <c r="AF37" s="310"/>
      <c r="AG37" s="310"/>
      <c r="AH37" s="310"/>
      <c r="AI37" s="310"/>
      <c r="AJ37" s="310"/>
      <c r="AK37" s="310"/>
      <c r="AL37" s="310"/>
      <c r="AM37" s="310"/>
      <c r="AN37" s="310"/>
      <c r="AO37" s="310"/>
      <c r="AP37" s="310"/>
      <c r="AQ37" s="310"/>
      <c r="AR37" s="310"/>
      <c r="AS37" s="310"/>
      <c r="AT37" s="310"/>
      <c r="AU37" s="310"/>
      <c r="AV37" s="310"/>
      <c r="AW37" s="310"/>
      <c r="AX37" s="310"/>
      <c r="AY37" s="310"/>
      <c r="AZ37" s="310"/>
      <c r="BA37" s="310"/>
      <c r="BB37" s="310"/>
      <c r="BC37" s="310"/>
      <c r="BD37" s="299"/>
      <c r="BE37" s="299"/>
    </row>
    <row r="38" customFormat="false" ht="14.25" hidden="false" customHeight="false" outlineLevel="0" collapsed="false">
      <c r="A38" s="299" t="s">
        <v>356</v>
      </c>
      <c r="B38" s="299"/>
      <c r="C38" s="308"/>
      <c r="D38" s="308"/>
      <c r="E38" s="308"/>
      <c r="F38" s="308"/>
      <c r="G38" s="308"/>
      <c r="H38" s="308"/>
      <c r="I38" s="310"/>
      <c r="J38" s="311"/>
      <c r="K38" s="310"/>
      <c r="L38" s="308"/>
      <c r="M38" s="308"/>
      <c r="N38" s="308"/>
      <c r="O38" s="308"/>
      <c r="P38" s="310"/>
      <c r="Q38" s="310"/>
      <c r="R38" s="310"/>
      <c r="S38" s="310"/>
      <c r="T38" s="310"/>
      <c r="U38" s="308"/>
      <c r="V38" s="308"/>
      <c r="W38" s="308"/>
      <c r="X38" s="308"/>
      <c r="Y38" s="308"/>
      <c r="Z38" s="310"/>
      <c r="AA38" s="310"/>
      <c r="AB38" s="310"/>
      <c r="AC38" s="310"/>
      <c r="AD38" s="310"/>
      <c r="AE38" s="310"/>
      <c r="AF38" s="310"/>
      <c r="AG38" s="310"/>
      <c r="AH38" s="310"/>
      <c r="AI38" s="310"/>
      <c r="AJ38" s="311"/>
      <c r="AK38" s="311"/>
      <c r="AL38" s="310"/>
      <c r="AM38" s="310"/>
      <c r="AN38" s="310"/>
      <c r="AO38" s="310"/>
      <c r="AP38" s="308"/>
      <c r="AQ38" s="310"/>
      <c r="AR38" s="310"/>
      <c r="AS38" s="310"/>
      <c r="AT38" s="310"/>
      <c r="AU38" s="310"/>
      <c r="AV38" s="310"/>
      <c r="AW38" s="310"/>
      <c r="AX38" s="310"/>
      <c r="AY38" s="310"/>
      <c r="AZ38" s="310"/>
      <c r="BA38" s="310"/>
      <c r="BB38" s="310"/>
      <c r="BC38" s="328"/>
      <c r="BD38" s="299"/>
      <c r="BE38" s="299"/>
    </row>
    <row r="39" customFormat="false" ht="14.25" hidden="false" customHeight="false" outlineLevel="0" collapsed="false">
      <c r="A39" s="299" t="s">
        <v>357</v>
      </c>
      <c r="B39" s="299"/>
      <c r="C39" s="308"/>
      <c r="D39" s="308"/>
      <c r="E39" s="308"/>
      <c r="F39" s="308"/>
      <c r="G39" s="308"/>
      <c r="H39" s="308"/>
      <c r="I39" s="310"/>
      <c r="J39" s="310"/>
      <c r="K39" s="310"/>
      <c r="L39" s="308"/>
      <c r="M39" s="308"/>
      <c r="N39" s="308"/>
      <c r="O39" s="308"/>
      <c r="P39" s="310"/>
      <c r="Q39" s="310"/>
      <c r="R39" s="310"/>
      <c r="S39" s="310"/>
      <c r="T39" s="310"/>
      <c r="U39" s="308"/>
      <c r="V39" s="308"/>
      <c r="W39" s="308"/>
      <c r="X39" s="308"/>
      <c r="Y39" s="308"/>
      <c r="Z39" s="310"/>
      <c r="AA39" s="310"/>
      <c r="AB39" s="310"/>
      <c r="AC39" s="310"/>
      <c r="AD39" s="310"/>
      <c r="AE39" s="310"/>
      <c r="AF39" s="310"/>
      <c r="AG39" s="310"/>
      <c r="AH39" s="310"/>
      <c r="AI39" s="310"/>
      <c r="AJ39" s="310"/>
      <c r="AK39" s="311"/>
      <c r="AL39" s="310"/>
      <c r="AM39" s="310"/>
      <c r="AN39" s="310"/>
      <c r="AO39" s="310"/>
      <c r="AP39" s="310"/>
      <c r="AQ39" s="310"/>
      <c r="AR39" s="310"/>
      <c r="AS39" s="310"/>
      <c r="AT39" s="310"/>
      <c r="AU39" s="310"/>
      <c r="AV39" s="310"/>
      <c r="AW39" s="310"/>
      <c r="AX39" s="310"/>
      <c r="AY39" s="311"/>
      <c r="AZ39" s="310"/>
      <c r="BA39" s="310"/>
      <c r="BB39" s="310"/>
      <c r="BC39" s="328"/>
      <c r="BD39" s="299"/>
      <c r="BE39" s="299"/>
    </row>
    <row r="40" customFormat="false" ht="14.25" hidden="false" customHeight="false" outlineLevel="0" collapsed="false">
      <c r="A40" s="299" t="s">
        <v>358</v>
      </c>
      <c r="B40" s="299"/>
      <c r="C40" s="308"/>
      <c r="D40" s="308"/>
      <c r="E40" s="308"/>
      <c r="F40" s="308"/>
      <c r="G40" s="308"/>
      <c r="H40" s="308"/>
      <c r="I40" s="310"/>
      <c r="J40" s="310"/>
      <c r="K40" s="310"/>
      <c r="L40" s="308"/>
      <c r="M40" s="308"/>
      <c r="N40" s="308"/>
      <c r="O40" s="308"/>
      <c r="P40" s="310"/>
      <c r="Q40" s="310"/>
      <c r="R40" s="310"/>
      <c r="S40" s="310"/>
      <c r="T40" s="310"/>
      <c r="U40" s="308"/>
      <c r="V40" s="308"/>
      <c r="W40" s="308"/>
      <c r="X40" s="308"/>
      <c r="Y40" s="308"/>
      <c r="Z40" s="310"/>
      <c r="AA40" s="310"/>
      <c r="AB40" s="310"/>
      <c r="AC40" s="310"/>
      <c r="AD40" s="310"/>
      <c r="AE40" s="310"/>
      <c r="AF40" s="310"/>
      <c r="AG40" s="310"/>
      <c r="AH40" s="310"/>
      <c r="AI40" s="310"/>
      <c r="AJ40" s="310"/>
      <c r="AK40" s="310"/>
      <c r="AL40" s="310"/>
      <c r="AM40" s="310"/>
      <c r="AN40" s="310"/>
      <c r="AO40" s="310"/>
      <c r="AP40" s="310"/>
      <c r="AQ40" s="310"/>
      <c r="AR40" s="310"/>
      <c r="AS40" s="310"/>
      <c r="AT40" s="310"/>
      <c r="AU40" s="310"/>
      <c r="AV40" s="310"/>
      <c r="AW40" s="310"/>
      <c r="AX40" s="310"/>
      <c r="AY40" s="310"/>
      <c r="AZ40" s="310"/>
      <c r="BA40" s="310"/>
      <c r="BB40" s="310"/>
      <c r="BC40" s="328"/>
      <c r="BD40" s="299"/>
      <c r="BE40" s="299"/>
    </row>
    <row r="41" customFormat="false" ht="14.25" hidden="false" customHeight="false" outlineLevel="0" collapsed="false">
      <c r="U41" s="320"/>
    </row>
    <row r="43" customFormat="false" ht="18.75" hidden="false" customHeight="true" outlineLevel="0" collapsed="false">
      <c r="A43" s="307" t="s">
        <v>364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8"/>
      <c r="R43" s="309" t="s">
        <v>344</v>
      </c>
      <c r="S43" s="309"/>
      <c r="T43" s="309"/>
      <c r="U43" s="309"/>
      <c r="V43" s="309"/>
      <c r="W43" s="289"/>
      <c r="X43" s="310"/>
      <c r="Y43" s="309" t="s">
        <v>360</v>
      </c>
      <c r="Z43" s="309"/>
      <c r="AA43" s="309"/>
      <c r="AB43" s="309"/>
      <c r="AC43" s="309"/>
      <c r="AD43" s="309"/>
      <c r="AE43" s="321"/>
      <c r="AF43" s="309" t="s">
        <v>361</v>
      </c>
      <c r="AG43" s="309"/>
      <c r="AH43" s="309"/>
      <c r="AI43" s="309"/>
      <c r="AJ43" s="309"/>
      <c r="AK43" s="309"/>
      <c r="AL43" s="311"/>
      <c r="AN43" s="1" t="s">
        <v>346</v>
      </c>
      <c r="AR43" s="322"/>
      <c r="AS43" s="289"/>
      <c r="AT43" s="1" t="s">
        <v>362</v>
      </c>
      <c r="AX43" s="312"/>
      <c r="AY43" s="289"/>
      <c r="AZ43" s="1" t="s">
        <v>347</v>
      </c>
    </row>
    <row r="44" customFormat="false" ht="14.25" hidden="false" customHeight="false" outlineLevel="0" collapsed="false">
      <c r="A44" s="134" t="s">
        <v>348</v>
      </c>
    </row>
    <row r="45" customFormat="false" ht="14.25" hidden="false" customHeight="false" outlineLevel="0" collapsed="false">
      <c r="A45" s="134"/>
      <c r="B45" s="313" t="s">
        <v>349</v>
      </c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187" t="s">
        <v>350</v>
      </c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87"/>
      <c r="BC45" s="187"/>
      <c r="BD45" s="187"/>
      <c r="BE45" s="187"/>
    </row>
    <row r="46" customFormat="false" ht="14.25" hidden="false" customHeight="false" outlineLevel="0" collapsed="false">
      <c r="A46" s="314"/>
      <c r="B46" s="315" t="n">
        <v>45170</v>
      </c>
      <c r="C46" s="315"/>
      <c r="D46" s="315"/>
      <c r="E46" s="315"/>
      <c r="F46" s="315" t="n">
        <v>45200</v>
      </c>
      <c r="G46" s="315"/>
      <c r="H46" s="315"/>
      <c r="I46" s="315"/>
      <c r="J46" s="315" t="n">
        <v>45231</v>
      </c>
      <c r="K46" s="315"/>
      <c r="L46" s="315"/>
      <c r="M46" s="315"/>
      <c r="N46" s="315"/>
      <c r="O46" s="315" t="n">
        <v>45261</v>
      </c>
      <c r="P46" s="315"/>
      <c r="Q46" s="315"/>
      <c r="R46" s="315"/>
      <c r="S46" s="315" t="n">
        <v>45292</v>
      </c>
      <c r="T46" s="315"/>
      <c r="U46" s="315"/>
      <c r="V46" s="315"/>
      <c r="W46" s="315"/>
      <c r="X46" s="323" t="n">
        <v>45323</v>
      </c>
      <c r="Y46" s="323"/>
      <c r="Z46" s="323"/>
      <c r="AA46" s="323"/>
      <c r="AB46" s="324" t="n">
        <v>45352</v>
      </c>
      <c r="AC46" s="324"/>
      <c r="AD46" s="324"/>
      <c r="AE46" s="324"/>
      <c r="AF46" s="324" t="n">
        <v>45383</v>
      </c>
      <c r="AG46" s="324"/>
      <c r="AH46" s="324"/>
      <c r="AI46" s="324"/>
      <c r="AJ46" s="324" t="n">
        <v>45413</v>
      </c>
      <c r="AK46" s="324"/>
      <c r="AL46" s="324"/>
      <c r="AM46" s="324"/>
      <c r="AN46" s="324"/>
      <c r="AO46" s="324" t="n">
        <v>45444</v>
      </c>
      <c r="AP46" s="324"/>
      <c r="AQ46" s="324"/>
      <c r="AR46" s="324"/>
      <c r="AS46" s="324" t="n">
        <v>45474</v>
      </c>
      <c r="AT46" s="324"/>
      <c r="AU46" s="324"/>
      <c r="AV46" s="324"/>
      <c r="AW46" s="323" t="n">
        <v>45505</v>
      </c>
      <c r="AX46" s="323"/>
      <c r="AY46" s="323"/>
      <c r="AZ46" s="323"/>
      <c r="BA46" s="323"/>
      <c r="BB46" s="315" t="n">
        <v>45536</v>
      </c>
      <c r="BC46" s="315"/>
      <c r="BD46" s="315"/>
      <c r="BE46" s="315"/>
    </row>
    <row r="47" customFormat="false" ht="14.25" hidden="false" customHeight="false" outlineLevel="0" collapsed="false">
      <c r="A47" s="314" t="s">
        <v>351</v>
      </c>
      <c r="B47" s="317" t="n">
        <v>45173</v>
      </c>
      <c r="C47" s="317" t="n">
        <v>45180</v>
      </c>
      <c r="D47" s="317" t="n">
        <f aca="false">C47+7</f>
        <v>45187</v>
      </c>
      <c r="E47" s="317" t="n">
        <f aca="false">D47+7</f>
        <v>45194</v>
      </c>
      <c r="F47" s="317" t="n">
        <f aca="false">E47+7</f>
        <v>45201</v>
      </c>
      <c r="G47" s="317" t="n">
        <f aca="false">F47+7</f>
        <v>45208</v>
      </c>
      <c r="H47" s="317" t="n">
        <f aca="false">G47+7</f>
        <v>45215</v>
      </c>
      <c r="I47" s="317" t="n">
        <f aca="false">H47+7</f>
        <v>45222</v>
      </c>
      <c r="J47" s="317" t="n">
        <f aca="false">I47+7</f>
        <v>45229</v>
      </c>
      <c r="K47" s="317" t="n">
        <f aca="false">J47+7</f>
        <v>45236</v>
      </c>
      <c r="L47" s="317" t="n">
        <f aca="false">K47+7</f>
        <v>45243</v>
      </c>
      <c r="M47" s="317" t="n">
        <f aca="false">L47+7</f>
        <v>45250</v>
      </c>
      <c r="N47" s="317" t="n">
        <f aca="false">M47+7</f>
        <v>45257</v>
      </c>
      <c r="O47" s="317" t="n">
        <f aca="false">N47+7</f>
        <v>45264</v>
      </c>
      <c r="P47" s="317" t="n">
        <f aca="false">O47+7</f>
        <v>45271</v>
      </c>
      <c r="Q47" s="317" t="n">
        <f aca="false">P47+7</f>
        <v>45278</v>
      </c>
      <c r="R47" s="317" t="n">
        <f aca="false">Q47+7</f>
        <v>45285</v>
      </c>
      <c r="S47" s="317" t="n">
        <f aca="false">R47+7</f>
        <v>45292</v>
      </c>
      <c r="T47" s="317" t="n">
        <f aca="false">S47+7</f>
        <v>45299</v>
      </c>
      <c r="U47" s="317" t="n">
        <f aca="false">T47+7</f>
        <v>45306</v>
      </c>
      <c r="V47" s="317" t="n">
        <f aca="false">U47+7</f>
        <v>45313</v>
      </c>
      <c r="W47" s="317" t="n">
        <f aca="false">V47+7</f>
        <v>45320</v>
      </c>
      <c r="X47" s="317" t="n">
        <f aca="false">W47+7</f>
        <v>45327</v>
      </c>
      <c r="Y47" s="317" t="n">
        <f aca="false">X47+7</f>
        <v>45334</v>
      </c>
      <c r="Z47" s="317" t="n">
        <f aca="false">Y47+7</f>
        <v>45341</v>
      </c>
      <c r="AA47" s="317" t="n">
        <f aca="false">Z47+7</f>
        <v>45348</v>
      </c>
      <c r="AB47" s="317" t="n">
        <f aca="false">AA47+7</f>
        <v>45355</v>
      </c>
      <c r="AC47" s="317" t="n">
        <f aca="false">AB47+7</f>
        <v>45362</v>
      </c>
      <c r="AD47" s="317" t="n">
        <f aca="false">AC47+7</f>
        <v>45369</v>
      </c>
      <c r="AE47" s="317" t="n">
        <f aca="false">AD47+7</f>
        <v>45376</v>
      </c>
      <c r="AF47" s="317" t="n">
        <f aca="false">AE47+7</f>
        <v>45383</v>
      </c>
      <c r="AG47" s="317" t="n">
        <f aca="false">AF47+7</f>
        <v>45390</v>
      </c>
      <c r="AH47" s="317" t="n">
        <f aca="false">AG47+7</f>
        <v>45397</v>
      </c>
      <c r="AI47" s="317" t="n">
        <f aca="false">AH47+7</f>
        <v>45404</v>
      </c>
      <c r="AJ47" s="317" t="n">
        <f aca="false">AI47+7</f>
        <v>45411</v>
      </c>
      <c r="AK47" s="317" t="n">
        <f aca="false">AJ47+7</f>
        <v>45418</v>
      </c>
      <c r="AL47" s="317" t="n">
        <f aca="false">AK47+7</f>
        <v>45425</v>
      </c>
      <c r="AM47" s="317" t="n">
        <f aca="false">AL47+7</f>
        <v>45432</v>
      </c>
      <c r="AN47" s="317" t="n">
        <f aca="false">AM47+7</f>
        <v>45439</v>
      </c>
      <c r="AO47" s="317" t="n">
        <f aca="false">AN47+7</f>
        <v>45446</v>
      </c>
      <c r="AP47" s="317" t="n">
        <f aca="false">AO47+7</f>
        <v>45453</v>
      </c>
      <c r="AQ47" s="317" t="n">
        <f aca="false">AP47+7</f>
        <v>45460</v>
      </c>
      <c r="AR47" s="317" t="n">
        <f aca="false">AQ47+7</f>
        <v>45467</v>
      </c>
      <c r="AS47" s="317" t="n">
        <f aca="false">AR47+7</f>
        <v>45474</v>
      </c>
      <c r="AT47" s="317" t="n">
        <f aca="false">AS47+7</f>
        <v>45481</v>
      </c>
      <c r="AU47" s="317" t="n">
        <f aca="false">AT47+7</f>
        <v>45488</v>
      </c>
      <c r="AV47" s="317" t="n">
        <f aca="false">AU47+7</f>
        <v>45495</v>
      </c>
      <c r="AW47" s="317" t="n">
        <f aca="false">AV47+7</f>
        <v>45502</v>
      </c>
      <c r="AX47" s="317" t="n">
        <f aca="false">AW47+7</f>
        <v>45509</v>
      </c>
      <c r="AY47" s="317" t="n">
        <f aca="false">AX47+7</f>
        <v>45516</v>
      </c>
      <c r="AZ47" s="317" t="n">
        <f aca="false">AY47+7</f>
        <v>45523</v>
      </c>
      <c r="BA47" s="317" t="n">
        <f aca="false">AZ47+7</f>
        <v>45530</v>
      </c>
      <c r="BB47" s="325" t="n">
        <f aca="false">BA47+7</f>
        <v>45537</v>
      </c>
      <c r="BC47" s="325" t="n">
        <f aca="false">BB47+7</f>
        <v>45544</v>
      </c>
      <c r="BD47" s="325" t="n">
        <f aca="false">BC47+7</f>
        <v>45551</v>
      </c>
      <c r="BE47" s="326" t="n">
        <f aca="false">BD47+7</f>
        <v>45558</v>
      </c>
    </row>
    <row r="48" customFormat="false" ht="14.25" hidden="false" customHeight="false" outlineLevel="0" collapsed="false">
      <c r="A48" s="299" t="s">
        <v>352</v>
      </c>
      <c r="B48" s="299" t="n">
        <v>36</v>
      </c>
      <c r="C48" s="299" t="n">
        <v>37</v>
      </c>
      <c r="D48" s="299" t="n">
        <v>38</v>
      </c>
      <c r="E48" s="299" t="n">
        <v>39</v>
      </c>
      <c r="F48" s="299" t="n">
        <v>40</v>
      </c>
      <c r="G48" s="299" t="n">
        <v>41</v>
      </c>
      <c r="H48" s="299" t="n">
        <v>42</v>
      </c>
      <c r="I48" s="299" t="n">
        <v>43</v>
      </c>
      <c r="J48" s="299" t="n">
        <v>44</v>
      </c>
      <c r="K48" s="299" t="n">
        <v>45</v>
      </c>
      <c r="L48" s="299" t="n">
        <v>46</v>
      </c>
      <c r="M48" s="299" t="n">
        <v>47</v>
      </c>
      <c r="N48" s="299" t="n">
        <v>48</v>
      </c>
      <c r="O48" s="299" t="n">
        <v>49</v>
      </c>
      <c r="P48" s="299" t="n">
        <v>50</v>
      </c>
      <c r="Q48" s="299" t="n">
        <v>51</v>
      </c>
      <c r="R48" s="299" t="n">
        <v>52</v>
      </c>
      <c r="S48" s="299" t="n">
        <v>1</v>
      </c>
      <c r="T48" s="299" t="n">
        <v>2</v>
      </c>
      <c r="U48" s="299" t="n">
        <v>3</v>
      </c>
      <c r="V48" s="299" t="n">
        <v>4</v>
      </c>
      <c r="W48" s="299" t="n">
        <v>5</v>
      </c>
      <c r="X48" s="299" t="n">
        <v>6</v>
      </c>
      <c r="Y48" s="299" t="n">
        <v>7</v>
      </c>
      <c r="Z48" s="299" t="n">
        <v>8</v>
      </c>
      <c r="AA48" s="318" t="n">
        <v>9</v>
      </c>
      <c r="AB48" s="299" t="n">
        <v>10</v>
      </c>
      <c r="AC48" s="299" t="n">
        <v>11</v>
      </c>
      <c r="AD48" s="318" t="n">
        <v>12</v>
      </c>
      <c r="AE48" s="299" t="n">
        <v>13</v>
      </c>
      <c r="AF48" s="299" t="n">
        <v>14</v>
      </c>
      <c r="AG48" s="318" t="n">
        <v>15</v>
      </c>
      <c r="AH48" s="299" t="n">
        <v>16</v>
      </c>
      <c r="AI48" s="299" t="n">
        <v>17</v>
      </c>
      <c r="AJ48" s="318" t="n">
        <v>18</v>
      </c>
      <c r="AK48" s="299" t="n">
        <v>19</v>
      </c>
      <c r="AL48" s="299" t="n">
        <v>20</v>
      </c>
      <c r="AM48" s="318" t="n">
        <v>21</v>
      </c>
      <c r="AN48" s="299" t="n">
        <v>22</v>
      </c>
      <c r="AO48" s="299" t="n">
        <v>23</v>
      </c>
      <c r="AP48" s="318" t="n">
        <v>24</v>
      </c>
      <c r="AQ48" s="299" t="n">
        <v>25</v>
      </c>
      <c r="AR48" s="299" t="n">
        <v>26</v>
      </c>
      <c r="AS48" s="318" t="n">
        <v>27</v>
      </c>
      <c r="AT48" s="299" t="n">
        <v>28</v>
      </c>
      <c r="AU48" s="299" t="n">
        <v>29</v>
      </c>
      <c r="AV48" s="318" t="n">
        <v>30</v>
      </c>
      <c r="AW48" s="299" t="n">
        <v>31</v>
      </c>
      <c r="AX48" s="299" t="n">
        <v>32</v>
      </c>
      <c r="AY48" s="318" t="n">
        <v>33</v>
      </c>
      <c r="AZ48" s="299" t="n">
        <v>34</v>
      </c>
      <c r="BA48" s="299" t="n">
        <v>35</v>
      </c>
      <c r="BB48" s="318" t="n">
        <v>36</v>
      </c>
      <c r="BC48" s="299" t="n">
        <v>37</v>
      </c>
      <c r="BD48" s="289" t="n">
        <v>38</v>
      </c>
      <c r="BE48" s="299" t="n">
        <v>39</v>
      </c>
    </row>
    <row r="49" customFormat="false" ht="15.75" hidden="false" customHeight="true" outlineLevel="0" collapsed="false">
      <c r="A49" s="299" t="s">
        <v>353</v>
      </c>
      <c r="B49" s="299"/>
      <c r="C49" s="299"/>
      <c r="D49" s="308"/>
      <c r="E49" s="308"/>
      <c r="F49" s="308"/>
      <c r="G49" s="308"/>
      <c r="H49" s="308"/>
      <c r="I49" s="310"/>
      <c r="J49" s="310"/>
      <c r="K49" s="310"/>
      <c r="L49" s="308"/>
      <c r="M49" s="308"/>
      <c r="N49" s="308"/>
      <c r="O49" s="308"/>
      <c r="P49" s="310"/>
      <c r="Q49" s="310"/>
      <c r="R49" s="311"/>
      <c r="S49" s="311"/>
      <c r="T49" s="310"/>
      <c r="U49" s="308"/>
      <c r="V49" s="308"/>
      <c r="W49" s="308"/>
      <c r="X49" s="308"/>
      <c r="Y49" s="321"/>
      <c r="Z49" s="321"/>
      <c r="AA49" s="321"/>
      <c r="AB49" s="321"/>
      <c r="AC49" s="321"/>
      <c r="AD49" s="321"/>
      <c r="AE49" s="321"/>
      <c r="AF49" s="311"/>
      <c r="AG49" s="321"/>
      <c r="AH49" s="321"/>
      <c r="AI49" s="321"/>
      <c r="AJ49" s="321"/>
      <c r="AK49" s="321"/>
      <c r="AL49" s="321"/>
      <c r="AM49" s="311"/>
      <c r="AN49" s="321"/>
      <c r="AO49" s="321"/>
      <c r="AP49" s="321"/>
      <c r="AQ49" s="321"/>
      <c r="AR49" s="321"/>
      <c r="AS49" s="321"/>
      <c r="AT49" s="321"/>
      <c r="AU49" s="321"/>
      <c r="AV49" s="321"/>
      <c r="AW49" s="321"/>
      <c r="AX49" s="321"/>
      <c r="AY49" s="321"/>
      <c r="AZ49" s="321"/>
      <c r="BA49" s="321"/>
      <c r="BB49" s="321"/>
      <c r="BC49" s="321"/>
      <c r="BD49" s="321"/>
      <c r="BE49" s="329"/>
    </row>
    <row r="50" customFormat="false" ht="14.25" hidden="false" customHeight="false" outlineLevel="0" collapsed="false">
      <c r="A50" s="299" t="s">
        <v>355</v>
      </c>
      <c r="B50" s="299"/>
      <c r="C50" s="308" t="s">
        <v>354</v>
      </c>
      <c r="D50" s="308"/>
      <c r="E50" s="308"/>
      <c r="F50" s="308"/>
      <c r="G50" s="308"/>
      <c r="H50" s="308"/>
      <c r="I50" s="310"/>
      <c r="J50" s="310"/>
      <c r="K50" s="310"/>
      <c r="L50" s="308"/>
      <c r="M50" s="308"/>
      <c r="N50" s="308"/>
      <c r="O50" s="308"/>
      <c r="P50" s="310"/>
      <c r="Q50" s="310"/>
      <c r="R50" s="322"/>
      <c r="S50" s="322"/>
      <c r="T50" s="310"/>
      <c r="U50" s="308"/>
      <c r="V50" s="308"/>
      <c r="W50" s="308"/>
      <c r="X50" s="308"/>
      <c r="Y50" s="321"/>
      <c r="Z50" s="321"/>
      <c r="AA50" s="321"/>
      <c r="AB50" s="321"/>
      <c r="AC50" s="321"/>
      <c r="AD50" s="321"/>
      <c r="AE50" s="321"/>
      <c r="AF50" s="321"/>
      <c r="AG50" s="321"/>
      <c r="AH50" s="321"/>
      <c r="AI50" s="321"/>
      <c r="AJ50" s="321"/>
      <c r="AK50" s="321"/>
      <c r="AL50" s="321"/>
      <c r="AM50" s="321"/>
      <c r="AN50" s="321"/>
      <c r="AO50" s="321"/>
      <c r="AP50" s="321"/>
      <c r="AQ50" s="321"/>
      <c r="AR50" s="321"/>
      <c r="AS50" s="321"/>
      <c r="AT50" s="321"/>
      <c r="AU50" s="321"/>
      <c r="AV50" s="321"/>
      <c r="AW50" s="321"/>
      <c r="AX50" s="321"/>
      <c r="AY50" s="321"/>
      <c r="AZ50" s="321"/>
      <c r="BA50" s="321"/>
      <c r="BB50" s="321"/>
      <c r="BC50" s="321"/>
      <c r="BD50" s="321"/>
      <c r="BE50" s="321"/>
    </row>
    <row r="51" customFormat="false" ht="14.25" hidden="false" customHeight="false" outlineLevel="0" collapsed="false">
      <c r="A51" s="299" t="s">
        <v>356</v>
      </c>
      <c r="B51" s="299"/>
      <c r="C51" s="308"/>
      <c r="D51" s="308"/>
      <c r="E51" s="308"/>
      <c r="F51" s="308"/>
      <c r="G51" s="308"/>
      <c r="H51" s="308"/>
      <c r="I51" s="310"/>
      <c r="J51" s="311"/>
      <c r="K51" s="310"/>
      <c r="L51" s="308"/>
      <c r="M51" s="308"/>
      <c r="N51" s="308"/>
      <c r="O51" s="308"/>
      <c r="P51" s="310"/>
      <c r="Q51" s="310"/>
      <c r="R51" s="322"/>
      <c r="S51" s="322"/>
      <c r="T51" s="310"/>
      <c r="U51" s="308"/>
      <c r="V51" s="308"/>
      <c r="W51" s="308"/>
      <c r="X51" s="308"/>
      <c r="Y51" s="321"/>
      <c r="Z51" s="321"/>
      <c r="AA51" s="321"/>
      <c r="AB51" s="321"/>
      <c r="AC51" s="321"/>
      <c r="AD51" s="321"/>
      <c r="AE51" s="321"/>
      <c r="AF51" s="321"/>
      <c r="AG51" s="321"/>
      <c r="AH51" s="321"/>
      <c r="AI51" s="321"/>
      <c r="AJ51" s="311"/>
      <c r="AK51" s="311"/>
      <c r="AL51" s="321"/>
      <c r="AM51" s="321"/>
      <c r="AN51" s="321"/>
      <c r="AO51" s="321"/>
      <c r="AP51" s="321"/>
      <c r="AQ51" s="321"/>
      <c r="AR51" s="321"/>
      <c r="AS51" s="321"/>
      <c r="AT51" s="321"/>
      <c r="AU51" s="321"/>
      <c r="AV51" s="321"/>
      <c r="AW51" s="321"/>
      <c r="AX51" s="321"/>
      <c r="AY51" s="321"/>
      <c r="AZ51" s="321"/>
      <c r="BA51" s="321"/>
      <c r="BB51" s="321"/>
      <c r="BC51" s="328"/>
      <c r="BD51" s="321"/>
      <c r="BE51" s="321"/>
    </row>
    <row r="52" customFormat="false" ht="14.25" hidden="false" customHeight="false" outlineLevel="0" collapsed="false">
      <c r="A52" s="299" t="s">
        <v>357</v>
      </c>
      <c r="B52" s="299"/>
      <c r="C52" s="308"/>
      <c r="D52" s="308"/>
      <c r="E52" s="308"/>
      <c r="F52" s="308"/>
      <c r="G52" s="308"/>
      <c r="H52" s="308"/>
      <c r="I52" s="310"/>
      <c r="J52" s="322"/>
      <c r="K52" s="310"/>
      <c r="L52" s="308"/>
      <c r="M52" s="308"/>
      <c r="N52" s="308"/>
      <c r="O52" s="308"/>
      <c r="P52" s="310"/>
      <c r="Q52" s="310"/>
      <c r="R52" s="322"/>
      <c r="S52" s="322"/>
      <c r="T52" s="310"/>
      <c r="U52" s="308"/>
      <c r="V52" s="308"/>
      <c r="W52" s="308"/>
      <c r="X52" s="308"/>
      <c r="Y52" s="321"/>
      <c r="Z52" s="321"/>
      <c r="AA52" s="321"/>
      <c r="AB52" s="321"/>
      <c r="AC52" s="321"/>
      <c r="AD52" s="321"/>
      <c r="AE52" s="321"/>
      <c r="AF52" s="321"/>
      <c r="AG52" s="321"/>
      <c r="AH52" s="321"/>
      <c r="AI52" s="321"/>
      <c r="AJ52" s="321"/>
      <c r="AK52" s="311"/>
      <c r="AL52" s="321"/>
      <c r="AM52" s="321"/>
      <c r="AN52" s="321"/>
      <c r="AO52" s="321"/>
      <c r="AP52" s="321"/>
      <c r="AQ52" s="321"/>
      <c r="AR52" s="321"/>
      <c r="AS52" s="321"/>
      <c r="AT52" s="321"/>
      <c r="AU52" s="321"/>
      <c r="AV52" s="321"/>
      <c r="AW52" s="321"/>
      <c r="AX52" s="321"/>
      <c r="AY52" s="311"/>
      <c r="AZ52" s="321"/>
      <c r="BA52" s="321"/>
      <c r="BB52" s="321"/>
      <c r="BC52" s="328"/>
      <c r="BD52" s="321"/>
      <c r="BE52" s="321"/>
    </row>
    <row r="53" customFormat="false" ht="14.25" hidden="false" customHeight="false" outlineLevel="0" collapsed="false">
      <c r="A53" s="299" t="s">
        <v>358</v>
      </c>
      <c r="B53" s="299"/>
      <c r="C53" s="308"/>
      <c r="D53" s="308"/>
      <c r="E53" s="308"/>
      <c r="F53" s="308"/>
      <c r="G53" s="308"/>
      <c r="H53" s="308"/>
      <c r="I53" s="310"/>
      <c r="J53" s="322"/>
      <c r="K53" s="310"/>
      <c r="L53" s="308"/>
      <c r="M53" s="308"/>
      <c r="N53" s="308"/>
      <c r="O53" s="308"/>
      <c r="P53" s="310"/>
      <c r="Q53" s="310"/>
      <c r="R53" s="322"/>
      <c r="S53" s="322"/>
      <c r="T53" s="310"/>
      <c r="U53" s="308"/>
      <c r="V53" s="308"/>
      <c r="W53" s="308"/>
      <c r="X53" s="308"/>
      <c r="Y53" s="321"/>
      <c r="Z53" s="321"/>
      <c r="AA53" s="321"/>
      <c r="AB53" s="321"/>
      <c r="AC53" s="321"/>
      <c r="AD53" s="321"/>
      <c r="AE53" s="321"/>
      <c r="AF53" s="321"/>
      <c r="AG53" s="321"/>
      <c r="AH53" s="321"/>
      <c r="AI53" s="321"/>
      <c r="AJ53" s="321"/>
      <c r="AK53" s="321"/>
      <c r="AL53" s="321"/>
      <c r="AM53" s="321"/>
      <c r="AN53" s="321"/>
      <c r="AO53" s="321"/>
      <c r="AP53" s="321"/>
      <c r="AQ53" s="321"/>
      <c r="AR53" s="321"/>
      <c r="AS53" s="321"/>
      <c r="AT53" s="321"/>
      <c r="AU53" s="321"/>
      <c r="AV53" s="321"/>
      <c r="AW53" s="321"/>
      <c r="AX53" s="321"/>
      <c r="AY53" s="321"/>
      <c r="AZ53" s="321"/>
      <c r="BA53" s="321"/>
      <c r="BB53" s="321"/>
      <c r="BC53" s="328"/>
      <c r="BD53" s="321"/>
      <c r="BE53" s="321"/>
    </row>
    <row r="57" customFormat="false" ht="18" hidden="false" customHeight="true" outlineLevel="0" collapsed="false">
      <c r="B57" s="330" t="s">
        <v>365</v>
      </c>
    </row>
    <row r="59" customFormat="false" ht="14.25" hidden="false" customHeight="false" outlineLevel="0" collapsed="false">
      <c r="A59" s="331"/>
      <c r="B59" s="332" t="s">
        <v>349</v>
      </c>
      <c r="C59" s="332"/>
      <c r="D59" s="332"/>
      <c r="E59" s="332"/>
      <c r="F59" s="332"/>
      <c r="G59" s="332"/>
      <c r="H59" s="332"/>
      <c r="I59" s="332"/>
      <c r="J59" s="332"/>
      <c r="K59" s="332"/>
      <c r="L59" s="332"/>
      <c r="M59" s="332"/>
      <c r="N59" s="332"/>
      <c r="O59" s="332"/>
      <c r="P59" s="332"/>
      <c r="Q59" s="332"/>
      <c r="R59" s="332"/>
      <c r="S59" s="332"/>
      <c r="T59" s="332"/>
      <c r="U59" s="332"/>
      <c r="V59" s="332"/>
      <c r="W59" s="332"/>
      <c r="X59" s="333" t="s">
        <v>366</v>
      </c>
      <c r="Y59" s="333"/>
      <c r="Z59" s="333"/>
      <c r="AA59" s="333"/>
      <c r="AB59" s="333"/>
      <c r="AC59" s="333"/>
      <c r="AD59" s="333"/>
      <c r="AE59" s="333"/>
      <c r="AF59" s="333"/>
      <c r="AG59" s="333"/>
      <c r="AH59" s="333"/>
      <c r="AI59" s="333"/>
      <c r="AJ59" s="333"/>
      <c r="AK59" s="333"/>
      <c r="AL59" s="333"/>
      <c r="AM59" s="333"/>
      <c r="AN59" s="333"/>
      <c r="AO59" s="333"/>
      <c r="AP59" s="333"/>
      <c r="AQ59" s="333"/>
      <c r="AR59" s="333"/>
      <c r="AS59" s="333"/>
      <c r="AT59" s="333"/>
      <c r="AU59" s="333"/>
      <c r="AV59" s="333"/>
      <c r="AW59" s="333"/>
      <c r="AX59" s="333"/>
      <c r="AY59" s="333"/>
      <c r="AZ59" s="333"/>
      <c r="BA59" s="333"/>
      <c r="BB59" s="333"/>
      <c r="BC59" s="333"/>
      <c r="BD59" s="333"/>
      <c r="BE59" s="333"/>
    </row>
    <row r="60" customFormat="false" ht="14.25" hidden="false" customHeight="false" outlineLevel="0" collapsed="false">
      <c r="A60" s="334"/>
      <c r="B60" s="335" t="n">
        <v>45170</v>
      </c>
      <c r="C60" s="335"/>
      <c r="D60" s="335"/>
      <c r="E60" s="335"/>
      <c r="F60" s="335" t="n">
        <v>45200</v>
      </c>
      <c r="G60" s="335"/>
      <c r="H60" s="335"/>
      <c r="I60" s="335"/>
      <c r="J60" s="335"/>
      <c r="K60" s="336" t="n">
        <v>45231</v>
      </c>
      <c r="L60" s="336"/>
      <c r="M60" s="336"/>
      <c r="N60" s="336"/>
      <c r="O60" s="337" t="n">
        <v>45261</v>
      </c>
      <c r="P60" s="337"/>
      <c r="Q60" s="337"/>
      <c r="R60" s="337"/>
      <c r="S60" s="336" t="n">
        <v>45292</v>
      </c>
      <c r="T60" s="336"/>
      <c r="U60" s="336"/>
      <c r="V60" s="336"/>
      <c r="W60" s="336"/>
      <c r="X60" s="335" t="n">
        <v>45323</v>
      </c>
      <c r="Y60" s="335"/>
      <c r="Z60" s="335"/>
      <c r="AA60" s="335"/>
      <c r="AB60" s="336" t="n">
        <v>45352</v>
      </c>
      <c r="AC60" s="336"/>
      <c r="AD60" s="336"/>
      <c r="AE60" s="336"/>
      <c r="AF60" s="335" t="n">
        <v>45383</v>
      </c>
      <c r="AG60" s="335"/>
      <c r="AH60" s="335"/>
      <c r="AI60" s="335"/>
      <c r="AJ60" s="335"/>
      <c r="AK60" s="335" t="n">
        <v>45413</v>
      </c>
      <c r="AL60" s="335"/>
      <c r="AM60" s="335"/>
      <c r="AN60" s="335"/>
      <c r="AO60" s="336" t="n">
        <v>45444</v>
      </c>
      <c r="AP60" s="336"/>
      <c r="AQ60" s="336"/>
      <c r="AR60" s="336"/>
      <c r="AS60" s="335" t="n">
        <v>45474</v>
      </c>
      <c r="AT60" s="335"/>
      <c r="AU60" s="335"/>
      <c r="AV60" s="335"/>
      <c r="AW60" s="335"/>
      <c r="AX60" s="338" t="s">
        <v>367</v>
      </c>
      <c r="AY60" s="338"/>
      <c r="AZ60" s="338"/>
      <c r="BA60" s="338"/>
      <c r="BB60" s="336" t="n">
        <v>45536</v>
      </c>
      <c r="BC60" s="336"/>
      <c r="BD60" s="336"/>
      <c r="BE60" s="336"/>
    </row>
    <row r="61" customFormat="false" ht="14.25" hidden="false" customHeight="false" outlineLevel="0" collapsed="false">
      <c r="A61" s="339" t="s">
        <v>352</v>
      </c>
      <c r="B61" s="340" t="n">
        <v>36</v>
      </c>
      <c r="C61" s="340" t="n">
        <v>37</v>
      </c>
      <c r="D61" s="340" t="n">
        <v>38</v>
      </c>
      <c r="E61" s="339" t="n">
        <v>39</v>
      </c>
      <c r="F61" s="340" t="n">
        <v>40</v>
      </c>
      <c r="G61" s="340" t="n">
        <v>41</v>
      </c>
      <c r="H61" s="340" t="n">
        <v>42</v>
      </c>
      <c r="I61" s="340" t="n">
        <v>43</v>
      </c>
      <c r="J61" s="341" t="n">
        <v>44</v>
      </c>
      <c r="K61" s="340" t="n">
        <v>45</v>
      </c>
      <c r="L61" s="340" t="n">
        <v>46</v>
      </c>
      <c r="M61" s="340" t="n">
        <v>47</v>
      </c>
      <c r="N61" s="340" t="n">
        <v>48</v>
      </c>
      <c r="O61" s="340" t="n">
        <v>49</v>
      </c>
      <c r="P61" s="340" t="n">
        <v>50</v>
      </c>
      <c r="Q61" s="340" t="n">
        <v>51</v>
      </c>
      <c r="R61" s="340" t="n">
        <v>52</v>
      </c>
      <c r="S61" s="340" t="n">
        <v>1</v>
      </c>
      <c r="T61" s="340" t="n">
        <v>2</v>
      </c>
      <c r="U61" s="340" t="n">
        <v>3</v>
      </c>
      <c r="V61" s="340" t="n">
        <v>4</v>
      </c>
      <c r="W61" s="340" t="n">
        <v>5</v>
      </c>
      <c r="X61" s="340" t="n">
        <v>6</v>
      </c>
      <c r="Y61" s="340" t="n">
        <v>7</v>
      </c>
      <c r="Z61" s="340" t="n">
        <v>8</v>
      </c>
      <c r="AA61" s="340" t="n">
        <v>9</v>
      </c>
      <c r="AB61" s="340" t="n">
        <v>10</v>
      </c>
      <c r="AC61" s="340" t="n">
        <v>11</v>
      </c>
      <c r="AD61" s="340" t="n">
        <v>12</v>
      </c>
      <c r="AE61" s="340" t="n">
        <v>13</v>
      </c>
      <c r="AF61" s="340" t="n">
        <v>14</v>
      </c>
      <c r="AG61" s="340" t="n">
        <v>15</v>
      </c>
      <c r="AH61" s="340" t="n">
        <v>16</v>
      </c>
      <c r="AI61" s="340" t="n">
        <v>17</v>
      </c>
      <c r="AJ61" s="340" t="n">
        <v>18</v>
      </c>
      <c r="AK61" s="340" t="n">
        <v>19</v>
      </c>
      <c r="AL61" s="340" t="n">
        <v>20</v>
      </c>
      <c r="AM61" s="340" t="n">
        <v>21</v>
      </c>
      <c r="AN61" s="340" t="n">
        <v>22</v>
      </c>
      <c r="AO61" s="340" t="n">
        <v>23</v>
      </c>
      <c r="AP61" s="340" t="n">
        <v>24</v>
      </c>
      <c r="AQ61" s="340" t="n">
        <v>25</v>
      </c>
      <c r="AR61" s="340" t="n">
        <v>26</v>
      </c>
      <c r="AS61" s="340" t="n">
        <v>27</v>
      </c>
      <c r="AT61" s="340" t="n">
        <v>28</v>
      </c>
      <c r="AU61" s="340" t="n">
        <v>29</v>
      </c>
      <c r="AV61" s="340" t="n">
        <v>30</v>
      </c>
      <c r="AW61" s="340" t="n">
        <v>31</v>
      </c>
      <c r="AX61" s="340" t="n">
        <v>32</v>
      </c>
      <c r="AY61" s="340" t="n">
        <v>33</v>
      </c>
      <c r="AZ61" s="340" t="n">
        <v>34</v>
      </c>
      <c r="BA61" s="340" t="n">
        <v>35</v>
      </c>
      <c r="BB61" s="340" t="n">
        <v>36</v>
      </c>
      <c r="BC61" s="340" t="n">
        <v>37</v>
      </c>
      <c r="BD61" s="340" t="n">
        <v>38</v>
      </c>
      <c r="BE61" s="340" t="n">
        <v>39</v>
      </c>
    </row>
    <row r="62" customFormat="false" ht="15" hidden="false" customHeight="true" outlineLevel="0" collapsed="false">
      <c r="A62" s="339" t="s">
        <v>353</v>
      </c>
      <c r="B62" s="342"/>
      <c r="C62" s="343"/>
      <c r="D62" s="344"/>
      <c r="E62" s="345"/>
      <c r="F62" s="344"/>
      <c r="G62" s="344"/>
      <c r="H62" s="344"/>
      <c r="I62" s="343"/>
      <c r="J62" s="343"/>
      <c r="K62" s="343"/>
      <c r="L62" s="344"/>
      <c r="M62" s="344"/>
      <c r="N62" s="344"/>
      <c r="O62" s="344"/>
      <c r="P62" s="343"/>
      <c r="Q62" s="343"/>
      <c r="R62" s="346"/>
      <c r="S62" s="346"/>
      <c r="T62" s="343"/>
      <c r="U62" s="344"/>
      <c r="V62" s="344"/>
      <c r="W62" s="344"/>
      <c r="X62" s="344"/>
      <c r="Y62" s="344"/>
      <c r="Z62" s="343"/>
      <c r="AA62" s="343"/>
      <c r="AB62" s="343"/>
      <c r="AC62" s="343"/>
      <c r="AD62" s="343"/>
      <c r="AE62" s="343"/>
      <c r="AF62" s="346"/>
      <c r="AG62" s="343"/>
      <c r="AH62" s="347"/>
      <c r="AI62" s="347"/>
      <c r="AJ62" s="348"/>
      <c r="AK62" s="347"/>
      <c r="AL62" s="347"/>
      <c r="AM62" s="349"/>
      <c r="AN62" s="347"/>
      <c r="AO62" s="343"/>
      <c r="AP62" s="343"/>
      <c r="AQ62" s="343"/>
      <c r="AR62" s="343"/>
      <c r="AS62" s="343"/>
      <c r="AT62" s="343"/>
      <c r="AU62" s="343"/>
      <c r="AV62" s="343"/>
      <c r="AW62" s="343"/>
      <c r="AX62" s="343"/>
      <c r="AY62" s="343"/>
      <c r="AZ62" s="350"/>
      <c r="BA62" s="350"/>
      <c r="BB62" s="343"/>
      <c r="BC62" s="343"/>
      <c r="BD62" s="350"/>
      <c r="BE62" s="350"/>
    </row>
    <row r="63" customFormat="false" ht="15" hidden="false" customHeight="true" outlineLevel="0" collapsed="false">
      <c r="A63" s="339" t="s">
        <v>355</v>
      </c>
      <c r="B63" s="343"/>
      <c r="C63" s="351" t="s">
        <v>354</v>
      </c>
      <c r="D63" s="344"/>
      <c r="E63" s="345"/>
      <c r="F63" s="344"/>
      <c r="G63" s="344"/>
      <c r="H63" s="344"/>
      <c r="I63" s="343"/>
      <c r="J63" s="343"/>
      <c r="K63" s="343"/>
      <c r="L63" s="344"/>
      <c r="M63" s="344"/>
      <c r="N63" s="344"/>
      <c r="O63" s="344"/>
      <c r="P63" s="343"/>
      <c r="Q63" s="343"/>
      <c r="R63" s="343"/>
      <c r="S63" s="343"/>
      <c r="T63" s="343"/>
      <c r="U63" s="344"/>
      <c r="V63" s="344"/>
      <c r="W63" s="344"/>
      <c r="X63" s="344"/>
      <c r="Y63" s="344"/>
      <c r="Z63" s="343"/>
      <c r="AA63" s="343"/>
      <c r="AB63" s="343"/>
      <c r="AC63" s="343"/>
      <c r="AD63" s="343"/>
      <c r="AE63" s="343"/>
      <c r="AF63" s="343"/>
      <c r="AG63" s="343"/>
      <c r="AH63" s="347"/>
      <c r="AI63" s="347"/>
      <c r="AJ63" s="348"/>
      <c r="AK63" s="347"/>
      <c r="AL63" s="347"/>
      <c r="AM63" s="347"/>
      <c r="AN63" s="347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50"/>
      <c r="BA63" s="350"/>
      <c r="BB63" s="343"/>
      <c r="BC63" s="343"/>
      <c r="BD63" s="350"/>
      <c r="BE63" s="350"/>
    </row>
    <row r="64" customFormat="false" ht="15" hidden="false" customHeight="true" outlineLevel="0" collapsed="false">
      <c r="A64" s="339" t="s">
        <v>356</v>
      </c>
      <c r="B64" s="343"/>
      <c r="C64" s="344"/>
      <c r="D64" s="344"/>
      <c r="E64" s="345"/>
      <c r="F64" s="344"/>
      <c r="G64" s="344"/>
      <c r="H64" s="344"/>
      <c r="I64" s="343"/>
      <c r="J64" s="346"/>
      <c r="K64" s="343"/>
      <c r="L64" s="344"/>
      <c r="M64" s="344"/>
      <c r="N64" s="344"/>
      <c r="O64" s="344"/>
      <c r="P64" s="343"/>
      <c r="Q64" s="343"/>
      <c r="R64" s="343"/>
      <c r="S64" s="343"/>
      <c r="T64" s="343"/>
      <c r="U64" s="344"/>
      <c r="V64" s="344"/>
      <c r="W64" s="344"/>
      <c r="X64" s="344"/>
      <c r="Y64" s="344"/>
      <c r="Z64" s="343"/>
      <c r="AA64" s="343"/>
      <c r="AB64" s="343"/>
      <c r="AC64" s="343"/>
      <c r="AD64" s="343"/>
      <c r="AE64" s="343"/>
      <c r="AF64" s="343"/>
      <c r="AG64" s="343"/>
      <c r="AH64" s="347"/>
      <c r="AI64" s="347"/>
      <c r="AJ64" s="349" t="s">
        <v>368</v>
      </c>
      <c r="AK64" s="349" t="s">
        <v>368</v>
      </c>
      <c r="AL64" s="347"/>
      <c r="AM64" s="347"/>
      <c r="AN64" s="347"/>
      <c r="AO64" s="343"/>
      <c r="AP64" s="344"/>
      <c r="AQ64" s="343"/>
      <c r="AR64" s="343"/>
      <c r="AS64" s="343"/>
      <c r="AT64" s="343"/>
      <c r="AU64" s="343"/>
      <c r="AV64" s="343"/>
      <c r="AW64" s="343"/>
      <c r="AX64" s="343"/>
      <c r="AY64" s="343"/>
      <c r="AZ64" s="350"/>
      <c r="BA64" s="350"/>
      <c r="BB64" s="343"/>
      <c r="BC64" s="352"/>
      <c r="BD64" s="350"/>
      <c r="BE64" s="350"/>
    </row>
    <row r="65" customFormat="false" ht="15" hidden="false" customHeight="true" outlineLevel="0" collapsed="false">
      <c r="A65" s="339" t="s">
        <v>357</v>
      </c>
      <c r="B65" s="343"/>
      <c r="C65" s="344"/>
      <c r="D65" s="344"/>
      <c r="E65" s="345"/>
      <c r="F65" s="344"/>
      <c r="G65" s="344"/>
      <c r="H65" s="344"/>
      <c r="I65" s="343"/>
      <c r="J65" s="353"/>
      <c r="K65" s="353"/>
      <c r="L65" s="344"/>
      <c r="M65" s="344"/>
      <c r="N65" s="344"/>
      <c r="O65" s="344"/>
      <c r="P65" s="343"/>
      <c r="Q65" s="343"/>
      <c r="R65" s="343"/>
      <c r="S65" s="343"/>
      <c r="T65" s="343"/>
      <c r="U65" s="344"/>
      <c r="V65" s="344"/>
      <c r="W65" s="344"/>
      <c r="X65" s="344"/>
      <c r="Y65" s="344"/>
      <c r="Z65" s="343"/>
      <c r="AA65" s="343"/>
      <c r="AB65" s="343"/>
      <c r="AC65" s="343"/>
      <c r="AD65" s="343"/>
      <c r="AE65" s="343"/>
      <c r="AF65" s="343"/>
      <c r="AG65" s="343"/>
      <c r="AH65" s="347"/>
      <c r="AI65" s="347"/>
      <c r="AJ65" s="348"/>
      <c r="AK65" s="349" t="s">
        <v>368</v>
      </c>
      <c r="AL65" s="347"/>
      <c r="AM65" s="347"/>
      <c r="AN65" s="347"/>
      <c r="AO65" s="343"/>
      <c r="AP65" s="343"/>
      <c r="AQ65" s="343"/>
      <c r="AR65" s="343"/>
      <c r="AS65" s="343"/>
      <c r="AT65" s="343"/>
      <c r="AU65" s="343"/>
      <c r="AV65" s="343"/>
      <c r="AW65" s="343"/>
      <c r="AX65" s="343"/>
      <c r="AY65" s="346"/>
      <c r="AZ65" s="350"/>
      <c r="BA65" s="350"/>
      <c r="BB65" s="343"/>
      <c r="BC65" s="352"/>
      <c r="BD65" s="350"/>
      <c r="BE65" s="350"/>
    </row>
    <row r="66" customFormat="false" ht="18" hidden="false" customHeight="true" outlineLevel="0" collapsed="false">
      <c r="A66" s="339" t="s">
        <v>358</v>
      </c>
      <c r="B66" s="343"/>
      <c r="C66" s="344"/>
      <c r="D66" s="344"/>
      <c r="E66" s="345"/>
      <c r="F66" s="344"/>
      <c r="G66" s="344"/>
      <c r="H66" s="344"/>
      <c r="I66" s="343"/>
      <c r="J66" s="353"/>
      <c r="K66" s="353"/>
      <c r="L66" s="344"/>
      <c r="M66" s="344"/>
      <c r="N66" s="354"/>
      <c r="O66" s="344"/>
      <c r="P66" s="343"/>
      <c r="Q66" s="343"/>
      <c r="R66" s="343"/>
      <c r="S66" s="343"/>
      <c r="T66" s="343"/>
      <c r="U66" s="344"/>
      <c r="V66" s="344"/>
      <c r="W66" s="344"/>
      <c r="X66" s="344"/>
      <c r="Y66" s="344"/>
      <c r="Z66" s="343"/>
      <c r="AA66" s="343"/>
      <c r="AB66" s="343"/>
      <c r="AC66" s="343"/>
      <c r="AD66" s="343"/>
      <c r="AE66" s="343"/>
      <c r="AF66" s="343"/>
      <c r="AG66" s="343"/>
      <c r="AH66" s="347"/>
      <c r="AI66" s="347"/>
      <c r="AJ66" s="348"/>
      <c r="AK66" s="347"/>
      <c r="AL66" s="347"/>
      <c r="AM66" s="347"/>
      <c r="AN66" s="347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/>
      <c r="AY66" s="343"/>
      <c r="AZ66" s="350"/>
      <c r="BA66" s="350"/>
      <c r="BB66" s="343"/>
      <c r="BC66" s="352"/>
      <c r="BD66" s="350"/>
      <c r="BE66" s="350"/>
    </row>
    <row r="69" customFormat="false" ht="14.25" hidden="false" customHeight="false" outlineLevel="0" collapsed="false">
      <c r="C69" s="355"/>
      <c r="D69" s="356" t="s">
        <v>369</v>
      </c>
      <c r="I69" s="289"/>
      <c r="J69" s="357"/>
      <c r="K69" s="356" t="s">
        <v>370</v>
      </c>
    </row>
    <row r="71" customFormat="false" ht="14.25" hidden="false" customHeight="false" outlineLevel="0" collapsed="false">
      <c r="C71" s="351" t="s">
        <v>354</v>
      </c>
      <c r="D71" s="1" t="s">
        <v>371</v>
      </c>
      <c r="J71" s="358"/>
      <c r="K71" s="1" t="s">
        <v>372</v>
      </c>
    </row>
    <row r="73" customFormat="false" ht="14.25" hidden="false" customHeight="false" outlineLevel="0" collapsed="false">
      <c r="C73" s="359" t="s">
        <v>368</v>
      </c>
      <c r="D73" s="289"/>
      <c r="E73" s="360" t="s">
        <v>373</v>
      </c>
      <c r="F73" s="360"/>
      <c r="G73" s="360"/>
      <c r="H73" s="360"/>
      <c r="I73" s="361"/>
      <c r="J73" s="361"/>
      <c r="K73" s="361"/>
      <c r="L73" s="361"/>
      <c r="M73" s="361"/>
      <c r="N73" s="361"/>
      <c r="O73" s="361"/>
    </row>
  </sheetData>
  <mergeCells count="91">
    <mergeCell ref="AC2:AK2"/>
    <mergeCell ref="A3:P3"/>
    <mergeCell ref="R3:V3"/>
    <mergeCell ref="Y3:AD3"/>
    <mergeCell ref="B5:T5"/>
    <mergeCell ref="U5:BB5"/>
    <mergeCell ref="B6:E6"/>
    <mergeCell ref="F6:I6"/>
    <mergeCell ref="J6:N6"/>
    <mergeCell ref="O6:R6"/>
    <mergeCell ref="S6:W6"/>
    <mergeCell ref="X6:AA6"/>
    <mergeCell ref="AB6:AE6"/>
    <mergeCell ref="AF6:AI6"/>
    <mergeCell ref="AJ6:AN6"/>
    <mergeCell ref="AO6:AR6"/>
    <mergeCell ref="AS6:AV6"/>
    <mergeCell ref="AW6:BA6"/>
    <mergeCell ref="BB6:BC6"/>
    <mergeCell ref="A16:P16"/>
    <mergeCell ref="R16:V16"/>
    <mergeCell ref="Y16:AD16"/>
    <mergeCell ref="AF16:AK16"/>
    <mergeCell ref="B18:T18"/>
    <mergeCell ref="U18:BB18"/>
    <mergeCell ref="B19:E19"/>
    <mergeCell ref="F19:I19"/>
    <mergeCell ref="J19:N19"/>
    <mergeCell ref="O19:R19"/>
    <mergeCell ref="S19:W19"/>
    <mergeCell ref="X19:AA19"/>
    <mergeCell ref="AB19:AE19"/>
    <mergeCell ref="AF19:AI19"/>
    <mergeCell ref="AJ19:AN19"/>
    <mergeCell ref="AO19:AR19"/>
    <mergeCell ref="AS19:AV19"/>
    <mergeCell ref="AW19:BA19"/>
    <mergeCell ref="BB19:BC19"/>
    <mergeCell ref="A30:P30"/>
    <mergeCell ref="R30:V30"/>
    <mergeCell ref="Y30:AD30"/>
    <mergeCell ref="B32:T32"/>
    <mergeCell ref="U32:BE32"/>
    <mergeCell ref="B33:E33"/>
    <mergeCell ref="F33:I33"/>
    <mergeCell ref="J33:N33"/>
    <mergeCell ref="O33:R33"/>
    <mergeCell ref="S33:W33"/>
    <mergeCell ref="X33:AA33"/>
    <mergeCell ref="AB33:AE33"/>
    <mergeCell ref="AF33:AI33"/>
    <mergeCell ref="AJ33:AN33"/>
    <mergeCell ref="AO33:AR33"/>
    <mergeCell ref="AS33:AV33"/>
    <mergeCell ref="AW33:BA33"/>
    <mergeCell ref="BB33:BE33"/>
    <mergeCell ref="A43:P43"/>
    <mergeCell ref="R43:V43"/>
    <mergeCell ref="Y43:AD43"/>
    <mergeCell ref="AF43:AK43"/>
    <mergeCell ref="B45:T45"/>
    <mergeCell ref="U45:BE45"/>
    <mergeCell ref="B46:E46"/>
    <mergeCell ref="F46:I46"/>
    <mergeCell ref="J46:N46"/>
    <mergeCell ref="O46:R46"/>
    <mergeCell ref="S46:W46"/>
    <mergeCell ref="X46:AA46"/>
    <mergeCell ref="AB46:AE46"/>
    <mergeCell ref="AF46:AI46"/>
    <mergeCell ref="AJ46:AN46"/>
    <mergeCell ref="AO46:AR46"/>
    <mergeCell ref="AS46:AV46"/>
    <mergeCell ref="AW46:BA46"/>
    <mergeCell ref="BB46:BE46"/>
    <mergeCell ref="B59:W59"/>
    <mergeCell ref="X59:BE59"/>
    <mergeCell ref="B60:E60"/>
    <mergeCell ref="F60:J60"/>
    <mergeCell ref="K60:N60"/>
    <mergeCell ref="O60:R60"/>
    <mergeCell ref="S60:W60"/>
    <mergeCell ref="X60:AA60"/>
    <mergeCell ref="AB60:AE60"/>
    <mergeCell ref="AF60:AJ60"/>
    <mergeCell ref="AK60:AN60"/>
    <mergeCell ref="AO60:AR60"/>
    <mergeCell ref="AS60:AW60"/>
    <mergeCell ref="AX60:BA60"/>
    <mergeCell ref="BB60:BE60"/>
    <mergeCell ref="E73:H7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H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7" activeCellId="1" sqref="G10:H10 C17"/>
    </sheetView>
  </sheetViews>
  <sheetFormatPr defaultColWidth="9.18359375" defaultRowHeight="14.25" customHeight="true" zeroHeight="false" outlineLevelRow="0" outlineLevelCol="0"/>
  <cols>
    <col collapsed="false" customWidth="true" hidden="false" outlineLevel="0" max="3" min="3" style="1" width="31.45"/>
  </cols>
  <sheetData>
    <row r="2" customFormat="false" ht="14.25" hidden="false" customHeight="false" outlineLevel="0" collapsed="false">
      <c r="B2" s="134" t="s">
        <v>374</v>
      </c>
    </row>
    <row r="4" customFormat="false" ht="14.25" hidden="false" customHeight="false" outlineLevel="0" collapsed="false">
      <c r="B4" s="362" t="s">
        <v>375</v>
      </c>
    </row>
    <row r="5" customFormat="false" ht="14.25" hidden="false" customHeight="false" outlineLevel="0" collapsed="false">
      <c r="C5" s="362" t="s">
        <v>376</v>
      </c>
      <c r="D5" s="362"/>
      <c r="E5" s="362"/>
      <c r="F5" s="362" t="s">
        <v>377</v>
      </c>
    </row>
    <row r="6" customFormat="false" ht="14.25" hidden="false" customHeight="false" outlineLevel="0" collapsed="false">
      <c r="B6" s="362" t="s">
        <v>378</v>
      </c>
      <c r="C6" s="363" t="n">
        <v>45181</v>
      </c>
      <c r="F6" s="1" t="s">
        <v>379</v>
      </c>
    </row>
    <row r="7" customFormat="false" ht="14.25" hidden="false" customHeight="false" outlineLevel="0" collapsed="false">
      <c r="B7" s="362"/>
      <c r="C7" s="363"/>
    </row>
    <row r="8" customFormat="false" ht="21" hidden="false" customHeight="true" outlineLevel="0" collapsed="false">
      <c r="B8" s="364" t="s">
        <v>380</v>
      </c>
      <c r="C8" s="365" t="n">
        <v>45545</v>
      </c>
      <c r="D8" s="366"/>
      <c r="E8" s="366"/>
      <c r="F8" s="366" t="s">
        <v>381</v>
      </c>
      <c r="G8" s="366"/>
      <c r="H8" s="36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LibreOffice/25.2.1.2$Windows_X86_64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2023-05-20T06:49:45Z</dcterms:created>
  <dc:creator>paege</dc:creator>
  <dc:description/>
  <dc:language>fr-FR</dc:language>
  <cp:lastModifiedBy/>
  <cp:lastPrinted>1601-01-01T00:00:00Z</cp:lastPrinted>
  <dcterms:modified xsi:type="dcterms:W3CDTF">2025-03-25T13:31:37Z</dcterms:modified>
  <cp:revision>157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