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<sst xmlns="http://schemas.openxmlformats.org/spreadsheetml/2006/main" count="497" uniqueCount="95">
  <si>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</si>
  <si>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</si>
  <si>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</si>
  <si>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</si>
  <si>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</si>
  <si>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</si>
  <si>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</si>
  <si>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</si>
  <si>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</si>
  <si>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</si>
  <si>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</si>
  <si>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</si>
  <si>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</si>
  <si>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</si>
  <si>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</si>
  <si>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</si>
  <si>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</si>
  <si>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</si>
  <si>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</si>
  <si>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</si>
  <si>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</si>
  <si>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</si>
  <si>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</si>
  <si>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</si>
  <si>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</si>
  <si>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</si>
  <si>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</si>
  <si>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</si>
  <si>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</si>
  <si>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</si>
  <si>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</si>
  <si>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</si>
  <si>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</si>
  <si>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</si>
  <si>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</si>
  <si>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</si>
  <si>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</si>
  <si>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</si>
  <si>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</si>
  <si>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</si>
  <si>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</si>
  <si>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</si>
  <si>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</si>
  <si>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</si>
  <si>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</si>
  <si>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</si>
  <si>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</si>
  <si>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</si>
  <si>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</si>
  <si>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</si>
  <si>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</si>
  <si>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</si>
  <si>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</si>
  <si>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</si>
  <si>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</si>
  <si>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</si>
  <si>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</si>
  <si>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</si>
  <si>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</si>
  <si>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</si>
  <si>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</si>
  <si>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</si>
  <si>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</si>
  <si>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</si>
  <si>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</si>
  <si>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</si>
  <si>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</si>
  <si>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</si>
  <si>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</si>
  <si>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</si>
  <si>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</si>
  <si>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 xml:space="preserve"> </t>
  </si>
  <si>
    <t>Toby Flender</t>
  </si>
  <si>
    <t>Kevin Malo</t>
  </si>
  <si>
    <t>Stanley Scott</t>
  </si>
  <si>
    <t>Start Date</t>
  </si>
  <si>
    <t>Person</t>
  </si>
  <si>
    <t>Binary S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</si>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</sst>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>
      <c r="D13" s="5" t="s">
        <v>71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86"/>
    <col customWidth="1" min="3" max="3" width="34.14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6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6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6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6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B16" s="1">
        <f t="array" ref="B16:D16">XLOOKUP(A4,I2:I10,M2:O10)</f>
        <v>36000</v>
      </c>
      <c r="C16" s="6" t="s">
        <v>26</v>
      </c>
      <c r="D16" s="6" t="s">
        <v>27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72</v>
      </c>
      <c r="B3" s="1" t="str">
        <f t="shared" ref="B3:B5" si="1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1" t="str">
        <f t="shared" si="1"/>
        <v>not found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1" t="str">
        <f t="shared" si="1"/>
        <v>not found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5" t="s">
        <v>43</v>
      </c>
      <c r="B6" s="4" t="str">
        <f t="shared" ref="B6:B8" si="2">XLOOKUP(A6,$H$5:$H$13,$O$5:$O$13,"not found")</f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A7" s="5" t="s">
        <v>73</v>
      </c>
      <c r="B7" s="1" t="str">
        <f t="shared" si="2"/>
        <v>not found</v>
      </c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A8" s="5" t="s">
        <v>74</v>
      </c>
      <c r="B8" s="1" t="str">
        <f t="shared" si="2"/>
        <v>not found</v>
      </c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>
      <c r="B12" s="1" t="str">
        <f t="shared" ref="B12:B15" si="3">XLOOKUP("*"&amp;A3,$H$2:$H$10,$O$2:$O$10,"not found",2)</f>
        <v>not found</v>
      </c>
    </row>
    <row r="13" ht="14.25" customHeight="1">
      <c r="B13" s="4" t="str">
        <f t="shared" si="3"/>
        <v>Pam.Beasley@DunderMifflin.com</v>
      </c>
    </row>
    <row r="14" ht="14.25" customHeight="1">
      <c r="B14" s="1" t="str">
        <f t="shared" si="3"/>
        <v>not found</v>
      </c>
    </row>
    <row r="15" ht="14.25" customHeight="1">
      <c r="B15" s="4" t="str">
        <f t="shared" si="3"/>
        <v>Kevin.Malone@DunderMifflin.com</v>
      </c>
    </row>
    <row r="16" ht="14.25" customHeight="1">
      <c r="B16" s="4" t="str">
        <f t="shared" ref="B16:B17" si="4">XLOOKUP(A7&amp;"*",$H$2:$H$10,$O$2:$O$10,"not found",2)</f>
        <v>Kevin.Malone@DunderMifflin.com</v>
      </c>
    </row>
    <row r="17" ht="14.25" customHeight="1">
      <c r="B17" s="1" t="str">
        <f t="shared" si="4"/>
        <v>not found</v>
      </c>
    </row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5">CONCATENATE(F12," ",G12)</f>
        <v> </v>
      </c>
    </row>
    <row r="23" ht="14.25" customHeight="1">
      <c r="H23" s="1" t="str">
        <f t="shared" si="5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75</v>
      </c>
      <c r="B2" s="1" t="s">
        <v>76</v>
      </c>
      <c r="D2" s="5" t="s">
        <v>77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78</v>
      </c>
      <c r="B3" s="1" t="str">
        <f t="array" ref="B3">XLOOKUP(A3,N2:N10,I2:I10,,1)</f>
        <v>Angela Martin</v>
      </c>
      <c r="C3" s="1" t="str">
        <f t="array" ref="C3">XLOOKUP(30,J2:J10,K2:K10,,,1)</f>
        <v>Male</v>
      </c>
      <c r="D3" s="1" t="str">
        <f t="array" ref="D3">XLOOKUP(1004,F2:F10,H2:H10,,,2)</f>
        <v>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XLOOKUP(A4,N3:N11,I3:I11,E5,,-1)</f>
        <v>Michael Scott</v>
      </c>
      <c r="C4" s="1" t="str">
        <f t="array" ref="C4">XLOOKUP(30,J2:J10,K2:K10,,,-1)</f>
        <v>Female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C5" s="1" t="str">
        <f t="array" ref="C5">XLOOKUP(30,J4:J12,K4:K12,,,-1)</f>
        <v/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79</v>
      </c>
      <c r="H1" s="1" t="s">
        <v>80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ht="14.25" customHeight="1">
      <c r="A2" s="1" t="s">
        <v>91</v>
      </c>
      <c r="B2" s="1">
        <f t="shared" ref="B2:B4" si="1">XLOOKUP(I1,H1:S1,H2:S2)</f>
        <v>310</v>
      </c>
      <c r="G2" s="1" t="s">
        <v>91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92</v>
      </c>
      <c r="B3" s="1">
        <f t="shared" si="1"/>
        <v>40</v>
      </c>
      <c r="G3" s="1" t="s">
        <v>92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93</v>
      </c>
      <c r="B4" s="1">
        <f t="shared" si="1"/>
        <v>118</v>
      </c>
      <c r="G4" s="1" t="s">
        <v>93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79</v>
      </c>
      <c r="H1" s="1" t="s">
        <v>80</v>
      </c>
      <c r="I1" s="1" t="s">
        <v>79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ht="14.25" customHeight="1">
      <c r="A2" s="1" t="s">
        <v>91</v>
      </c>
      <c r="B2" s="1">
        <f t="shared" ref="B2:B4" si="1">XLOOKUP(I1,H1:S1,H2:S2)</f>
        <v>310</v>
      </c>
      <c r="G2" s="1" t="s">
        <v>91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92</v>
      </c>
      <c r="B3" s="1">
        <f t="shared" si="1"/>
        <v>40</v>
      </c>
      <c r="G3" s="1" t="s">
        <v>92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93</v>
      </c>
      <c r="B4" s="1">
        <f t="shared" si="1"/>
        <v>118</v>
      </c>
      <c r="G4" s="1" t="s">
        <v>93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94</v>
      </c>
    </row>
    <row r="7" ht="14.25" customHeight="1">
      <c r="A7" s="1" t="s">
        <v>91</v>
      </c>
      <c r="B7" s="1">
        <f t="shared" ref="B7:B9" si="2">sum(XLOOKUP(I1,H1:S1,H2:S2):xlookup(J1,H1:S1,H2:S2))</f>
        <v>460</v>
      </c>
    </row>
    <row r="8" ht="14.25" customHeight="1">
      <c r="A8" s="1" t="s">
        <v>92</v>
      </c>
      <c r="B8" s="1">
        <f t="shared" si="2"/>
        <v>105</v>
      </c>
    </row>
    <row r="9" ht="14.25" customHeight="1">
      <c r="A9" s="1" t="s">
        <v>93</v>
      </c>
      <c r="B9" s="1">
        <f t="shared" si="2"/>
        <v>263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