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osiyuan/Downloads/"/>
    </mc:Choice>
  </mc:AlternateContent>
  <xr:revisionPtr revIDLastSave="0" documentId="13_ncr:1_{324CBCE5-0529-D648-B00E-FA5AB30B17CC}" xr6:coauthVersionLast="43" xr6:coauthVersionMax="43" xr10:uidLastSave="{00000000-0000-0000-0000-000000000000}"/>
  <bookViews>
    <workbookView xWindow="0" yWindow="0" windowWidth="28800" windowHeight="18000" xr2:uid="{80CD2CFA-F788-4A48-AD2C-638E231E3720}"/>
  </bookViews>
  <sheets>
    <sheet name="Sheet3" sheetId="3" r:id="rId1"/>
  </sheets>
  <definedNames>
    <definedName name="_xlnm._FilterDatabase" localSheetId="0" hidden="1">Sheet3!$C$3:$H$14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5" i="3" l="1"/>
  <c r="M44" i="3"/>
  <c r="M43" i="3"/>
  <c r="M37" i="3"/>
  <c r="M36" i="3"/>
  <c r="J45" i="3"/>
  <c r="K45" i="3" s="1"/>
  <c r="H45" i="3"/>
  <c r="I45" i="3" s="1"/>
  <c r="F45" i="3"/>
  <c r="G45" i="3" s="1"/>
  <c r="J44" i="3"/>
  <c r="K44" i="3" s="1"/>
  <c r="H44" i="3"/>
  <c r="I44" i="3" s="1"/>
  <c r="F44" i="3"/>
  <c r="G44" i="3" s="1"/>
  <c r="H43" i="3"/>
  <c r="I43" i="3" s="1"/>
  <c r="F43" i="3"/>
  <c r="G43" i="3" s="1"/>
  <c r="D43" i="3"/>
  <c r="E43" i="3" s="1"/>
  <c r="J37" i="3"/>
  <c r="K37" i="3" s="1"/>
  <c r="H37" i="3"/>
  <c r="I37" i="3" s="1"/>
  <c r="F37" i="3"/>
  <c r="G37" i="3" s="1"/>
  <c r="H36" i="3"/>
  <c r="I36" i="3" s="1"/>
  <c r="F36" i="3"/>
  <c r="G36" i="3" s="1"/>
  <c r="D36" i="3"/>
  <c r="E36" i="3" s="1"/>
  <c r="M28" i="3"/>
  <c r="M29" i="3"/>
  <c r="M30" i="3"/>
  <c r="F30" i="3"/>
  <c r="G30" i="3" s="1"/>
  <c r="D30" i="3"/>
  <c r="H29" i="3"/>
  <c r="F29" i="3"/>
  <c r="G29" i="3" s="1"/>
  <c r="J28" i="3"/>
  <c r="K28" i="3" s="1"/>
  <c r="H28" i="3"/>
  <c r="I28" i="3" s="1"/>
  <c r="H27" i="3"/>
  <c r="I27" i="3" s="1"/>
  <c r="F27" i="3"/>
  <c r="G27" i="3" s="1"/>
  <c r="D27" i="3"/>
  <c r="E27" i="3" s="1"/>
  <c r="M27" i="3"/>
  <c r="D22" i="3"/>
  <c r="E22" i="3" s="1"/>
  <c r="D21" i="3"/>
  <c r="E21" i="3" s="1"/>
  <c r="D20" i="3"/>
  <c r="E20" i="3" s="1"/>
  <c r="D19" i="3"/>
  <c r="E19" i="3" s="1"/>
  <c r="E23" i="3" l="1"/>
  <c r="I29" i="3"/>
  <c r="L29" i="3" s="1"/>
  <c r="N29" i="3" s="1"/>
  <c r="E30" i="3"/>
  <c r="L30" i="3" s="1"/>
  <c r="N30" i="3" s="1"/>
  <c r="L28" i="3"/>
  <c r="N28" i="3" s="1"/>
  <c r="L27" i="3"/>
  <c r="N27" i="3" s="1"/>
  <c r="L45" i="3"/>
  <c r="N45" i="3" s="1"/>
  <c r="L44" i="3"/>
  <c r="N44" i="3" s="1"/>
  <c r="L43" i="3"/>
  <c r="N43" i="3" s="1"/>
  <c r="L37" i="3"/>
  <c r="N37" i="3" s="1"/>
  <c r="L36" i="3"/>
  <c r="N36" i="3" s="1"/>
  <c r="N31" i="3" l="1"/>
  <c r="D32" i="3" s="1"/>
  <c r="N38" i="3"/>
  <c r="D39" i="3" s="1"/>
  <c r="N46" i="3"/>
  <c r="D47" i="3" s="1"/>
</calcChain>
</file>

<file path=xl/sharedStrings.xml><?xml version="1.0" encoding="utf-8"?>
<sst xmlns="http://schemas.openxmlformats.org/spreadsheetml/2006/main" count="102" uniqueCount="29">
  <si>
    <t>Split</t>
  </si>
  <si>
    <t>Occupation</t>
  </si>
  <si>
    <t>Gender</t>
  </si>
  <si>
    <t>Age</t>
  </si>
  <si>
    <t>Salary</t>
  </si>
  <si>
    <t>Female</t>
  </si>
  <si>
    <t>Male</t>
  </si>
  <si>
    <t>Service</t>
  </si>
  <si>
    <t>Managemant</t>
  </si>
  <si>
    <t>Sales</t>
  </si>
  <si>
    <t>Staff</t>
  </si>
  <si>
    <t>above 40</t>
  </si>
  <si>
    <t>0-30</t>
  </si>
  <si>
    <t>31-40</t>
  </si>
  <si>
    <t>level</t>
  </si>
  <si>
    <t>Level1</t>
  </si>
  <si>
    <t>Level2</t>
  </si>
  <si>
    <t>Level3</t>
  </si>
  <si>
    <t>Level4</t>
  </si>
  <si>
    <t>Pj</t>
  </si>
  <si>
    <t>-  (Pj* log(Pj)</t>
  </si>
  <si>
    <t>Total Entropy</t>
  </si>
  <si>
    <t>Row Total</t>
  </si>
  <si>
    <t>Percent</t>
  </si>
  <si>
    <t xml:space="preserve">Pct * Row total </t>
  </si>
  <si>
    <t>-  (Pj* log(Pj))</t>
  </si>
  <si>
    <t>Total</t>
  </si>
  <si>
    <t>Net Gain</t>
  </si>
  <si>
    <t>-  (Pj* log2(Pj)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</si>
</sst>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6">
    <xf numFmtId="0" fontId="0" fillId="0" borderId="0" xfId="0"/>
    <xf numFmtId="0" fontId="0" fillId="0" borderId="5" xfId="0" applyBorder="1"/>
    <xf numFmtId="164" fontId="0" fillId="0" borderId="5" xfId="0" applyNumberFormat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8" xfId="0" quotePrefix="1" applyNumberFormat="1" applyFill="1" applyBorder="1" applyAlignment="1">
      <alignment horizontal="center"/>
    </xf>
    <xf numFmtId="164" fontId="3" fillId="4" borderId="10" xfId="0" applyNumberFormat="1" applyFon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3" borderId="5" xfId="1" applyFon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3" fillId="0" borderId="5" xfId="0" applyFont="1" applyBorder="1" applyAlignment="1">
      <alignment horizontal="left"/>
    </xf>
    <xf numFmtId="164" fontId="3" fillId="3" borderId="5" xfId="1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51</xdr:row>
      <xdr:rowOff>76200</xdr:rowOff>
    </xdr:from>
    <xdr:to>
      <xdr:col>8</xdr:col>
      <xdr:colOff>88900</xdr:colOff>
      <xdr:row>58</xdr:row>
      <xdr:rowOff>50800</xdr:rowOff>
    </xdr:to>
    <xdr:sp macro="" textlink="">
      <xdr:nvSpPr>
        <xdr:cNvPr id="2" name="Oval 1" descr="rooy&#10;">
          <a:extLst>
            <a:ext uri="{FF2B5EF4-FFF2-40B4-BE49-F238E27FC236}">
              <a16:creationId xmlns:a16="http://schemas.microsoft.com/office/drawing/2014/main" id="{C5828B28-85BC-2848-8D57-56FA0A8C7027}"/>
            </a:ext>
          </a:extLst>
        </xdr:cNvPr>
        <xdr:cNvSpPr/>
      </xdr:nvSpPr>
      <xdr:spPr>
        <a:xfrm>
          <a:off x="6235700" y="9829800"/>
          <a:ext cx="2044700" cy="1308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/>
            <a:t>root</a:t>
          </a:r>
        </a:p>
      </xdr:txBody>
    </xdr:sp>
    <xdr:clientData/>
  </xdr:twoCellAnchor>
  <xdr:twoCellAnchor>
    <xdr:from>
      <xdr:col>3</xdr:col>
      <xdr:colOff>1028700</xdr:colOff>
      <xdr:row>62</xdr:row>
      <xdr:rowOff>76200</xdr:rowOff>
    </xdr:from>
    <xdr:to>
      <xdr:col>4</xdr:col>
      <xdr:colOff>1066800</xdr:colOff>
      <xdr:row>67</xdr:row>
      <xdr:rowOff>12700</xdr:rowOff>
    </xdr:to>
    <xdr:sp macro="" textlink="">
      <xdr:nvSpPr>
        <xdr:cNvPr id="4" name="Oval 3" descr="rooy&#10;">
          <a:extLst>
            <a:ext uri="{FF2B5EF4-FFF2-40B4-BE49-F238E27FC236}">
              <a16:creationId xmlns:a16="http://schemas.microsoft.com/office/drawing/2014/main" id="{24D29ED1-D517-3E4B-8177-45394369A8BD}"/>
            </a:ext>
          </a:extLst>
        </xdr:cNvPr>
        <xdr:cNvSpPr/>
      </xdr:nvSpPr>
      <xdr:spPr>
        <a:xfrm>
          <a:off x="3606800" y="11925300"/>
          <a:ext cx="1079500" cy="889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1,2,3</a:t>
          </a:r>
        </a:p>
        <a:p>
          <a:pPr algn="ctr"/>
          <a:endParaRPr lang="en-US" sz="1800"/>
        </a:p>
      </xdr:txBody>
    </xdr:sp>
    <xdr:clientData/>
  </xdr:twoCellAnchor>
  <xdr:twoCellAnchor>
    <xdr:from>
      <xdr:col>5</xdr:col>
      <xdr:colOff>495300</xdr:colOff>
      <xdr:row>62</xdr:row>
      <xdr:rowOff>139700</xdr:rowOff>
    </xdr:from>
    <xdr:to>
      <xdr:col>6</xdr:col>
      <xdr:colOff>838200</xdr:colOff>
      <xdr:row>67</xdr:row>
      <xdr:rowOff>76200</xdr:rowOff>
    </xdr:to>
    <xdr:sp macro="" textlink="">
      <xdr:nvSpPr>
        <xdr:cNvPr id="5" name="Oval 4" descr="rooy&#10;">
          <a:extLst>
            <a:ext uri="{FF2B5EF4-FFF2-40B4-BE49-F238E27FC236}">
              <a16:creationId xmlns:a16="http://schemas.microsoft.com/office/drawing/2014/main" id="{41617563-3040-BA4B-BD46-2666AEE695F9}"/>
            </a:ext>
          </a:extLst>
        </xdr:cNvPr>
        <xdr:cNvSpPr/>
      </xdr:nvSpPr>
      <xdr:spPr>
        <a:xfrm>
          <a:off x="5245100" y="11988800"/>
          <a:ext cx="1371600" cy="889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4,5,6,7</a:t>
          </a:r>
        </a:p>
        <a:p>
          <a:pPr algn="ctr"/>
          <a:endParaRPr lang="en-US" sz="1800"/>
        </a:p>
      </xdr:txBody>
    </xdr:sp>
    <xdr:clientData/>
  </xdr:twoCellAnchor>
  <xdr:twoCellAnchor>
    <xdr:from>
      <xdr:col>7</xdr:col>
      <xdr:colOff>304800</xdr:colOff>
      <xdr:row>62</xdr:row>
      <xdr:rowOff>165100</xdr:rowOff>
    </xdr:from>
    <xdr:to>
      <xdr:col>8</xdr:col>
      <xdr:colOff>520700</xdr:colOff>
      <xdr:row>67</xdr:row>
      <xdr:rowOff>101600</xdr:rowOff>
    </xdr:to>
    <xdr:sp macro="" textlink="">
      <xdr:nvSpPr>
        <xdr:cNvPr id="6" name="Oval 5" descr="rooy&#10;">
          <a:extLst>
            <a:ext uri="{FF2B5EF4-FFF2-40B4-BE49-F238E27FC236}">
              <a16:creationId xmlns:a16="http://schemas.microsoft.com/office/drawing/2014/main" id="{F2AF76B0-5044-604A-91BC-8741FAC18F0E}"/>
            </a:ext>
          </a:extLst>
        </xdr:cNvPr>
        <xdr:cNvSpPr/>
      </xdr:nvSpPr>
      <xdr:spPr>
        <a:xfrm>
          <a:off x="7340600" y="12014200"/>
          <a:ext cx="1371600" cy="889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8,9</a:t>
          </a:r>
        </a:p>
        <a:p>
          <a:pPr algn="ctr"/>
          <a:endParaRPr lang="en-US" sz="1800"/>
        </a:p>
      </xdr:txBody>
    </xdr:sp>
    <xdr:clientData/>
  </xdr:twoCellAnchor>
  <xdr:twoCellAnchor>
    <xdr:from>
      <xdr:col>9</xdr:col>
      <xdr:colOff>152400</xdr:colOff>
      <xdr:row>62</xdr:row>
      <xdr:rowOff>114300</xdr:rowOff>
    </xdr:from>
    <xdr:to>
      <xdr:col>10</xdr:col>
      <xdr:colOff>571500</xdr:colOff>
      <xdr:row>67</xdr:row>
      <xdr:rowOff>50800</xdr:rowOff>
    </xdr:to>
    <xdr:sp macro="" textlink="">
      <xdr:nvSpPr>
        <xdr:cNvPr id="7" name="Oval 6" descr="rooy&#10;">
          <a:extLst>
            <a:ext uri="{FF2B5EF4-FFF2-40B4-BE49-F238E27FC236}">
              <a16:creationId xmlns:a16="http://schemas.microsoft.com/office/drawing/2014/main" id="{C37016B7-1A8A-3D48-AB14-30ED3B7F18F7}"/>
            </a:ext>
          </a:extLst>
        </xdr:cNvPr>
        <xdr:cNvSpPr/>
      </xdr:nvSpPr>
      <xdr:spPr>
        <a:xfrm>
          <a:off x="9321800" y="11963400"/>
          <a:ext cx="1371600" cy="889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10,11</a:t>
          </a:r>
        </a:p>
      </xdr:txBody>
    </xdr:sp>
    <xdr:clientData/>
  </xdr:twoCellAnchor>
  <xdr:twoCellAnchor>
    <xdr:from>
      <xdr:col>4</xdr:col>
      <xdr:colOff>527050</xdr:colOff>
      <xdr:row>58</xdr:row>
      <xdr:rowOff>50800</xdr:rowOff>
    </xdr:from>
    <xdr:to>
      <xdr:col>7</xdr:col>
      <xdr:colOff>222250</xdr:colOff>
      <xdr:row>62</xdr:row>
      <xdr:rowOff>76200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E04A68D-4A3A-CE41-A353-058BC0DE8341}"/>
            </a:ext>
          </a:extLst>
        </xdr:cNvPr>
        <xdr:cNvCxnSpPr>
          <a:stCxn id="2" idx="4"/>
          <a:endCxn id="4" idx="0"/>
        </xdr:cNvCxnSpPr>
      </xdr:nvCxnSpPr>
      <xdr:spPr>
        <a:xfrm flipH="1">
          <a:off x="4146550" y="11137900"/>
          <a:ext cx="3111500" cy="787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58</xdr:row>
      <xdr:rowOff>50800</xdr:rowOff>
    </xdr:from>
    <xdr:to>
      <xdr:col>7</xdr:col>
      <xdr:colOff>222250</xdr:colOff>
      <xdr:row>62</xdr:row>
      <xdr:rowOff>139700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8B91522C-5741-7F44-AB7C-D8649A0CF3D3}"/>
            </a:ext>
          </a:extLst>
        </xdr:cNvPr>
        <xdr:cNvCxnSpPr>
          <a:stCxn id="2" idx="4"/>
          <a:endCxn id="5" idx="0"/>
        </xdr:cNvCxnSpPr>
      </xdr:nvCxnSpPr>
      <xdr:spPr>
        <a:xfrm flipH="1">
          <a:off x="5930900" y="11137900"/>
          <a:ext cx="1327150" cy="850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222250</xdr:colOff>
      <xdr:row>58</xdr:row>
      <xdr:rowOff>50800</xdr:rowOff>
    </xdr:from>
    <xdr:to>
      <xdr:col>7</xdr:col>
      <xdr:colOff>990600</xdr:colOff>
      <xdr:row>62</xdr:row>
      <xdr:rowOff>165100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1FF0DC9-9283-4645-A828-5C712B614356}"/>
            </a:ext>
          </a:extLst>
        </xdr:cNvPr>
        <xdr:cNvCxnSpPr>
          <a:stCxn id="2" idx="4"/>
          <a:endCxn id="6" idx="0"/>
        </xdr:cNvCxnSpPr>
      </xdr:nvCxnSpPr>
      <xdr:spPr>
        <a:xfrm>
          <a:off x="7258050" y="11137900"/>
          <a:ext cx="768350" cy="876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222250</xdr:colOff>
      <xdr:row>58</xdr:row>
      <xdr:rowOff>50800</xdr:rowOff>
    </xdr:from>
    <xdr:to>
      <xdr:col>9</xdr:col>
      <xdr:colOff>838200</xdr:colOff>
      <xdr:row>62</xdr:row>
      <xdr:rowOff>114300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0BC04BB-983A-5B40-A329-648B6458B4A3}"/>
            </a:ext>
          </a:extLst>
        </xdr:cNvPr>
        <xdr:cNvCxnSpPr>
          <a:stCxn id="2" idx="4"/>
          <a:endCxn id="7" idx="0"/>
        </xdr:cNvCxnSpPr>
      </xdr:nvCxnSpPr>
      <xdr:spPr>
        <a:xfrm>
          <a:off x="7258050" y="11137900"/>
          <a:ext cx="2749550" cy="825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889000</xdr:colOff>
      <xdr:row>59</xdr:row>
      <xdr:rowOff>101600</xdr:rowOff>
    </xdr:from>
    <xdr:to>
      <xdr:col>10</xdr:col>
      <xdr:colOff>736600</xdr:colOff>
      <xdr:row>59</xdr:row>
      <xdr:rowOff>114300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90AF3D3-5AF7-D441-B1A8-2DCE87294471}"/>
            </a:ext>
          </a:extLst>
        </xdr:cNvPr>
        <xdr:cNvCxnSpPr/>
      </xdr:nvCxnSpPr>
      <xdr:spPr>
        <a:xfrm>
          <a:off x="4508500" y="11379200"/>
          <a:ext cx="63500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431800</xdr:colOff>
      <xdr:row>57</xdr:row>
      <xdr:rowOff>165100</xdr:rowOff>
    </xdr:from>
    <xdr:to>
      <xdr:col>12</xdr:col>
      <xdr:colOff>215900</xdr:colOff>
      <xdr:row>59</xdr:row>
      <xdr:rowOff>101600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7A23F35-D460-CF4C-9ACA-7B5362EE3692}"/>
            </a:ext>
          </a:extLst>
        </xdr:cNvPr>
        <xdr:cNvSpPr/>
      </xdr:nvSpPr>
      <xdr:spPr>
        <a:xfrm>
          <a:off x="9601200" y="11061700"/>
          <a:ext cx="2616200" cy="3175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Occupation.      Gain = 0.777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0111-F32D-449A-8884-3FF16E227A16}">
  <dimension ref="C2:N48"/>
  <sheetViews>
    <sheetView tabSelected="1" workbookViewId="0">
      <selection activeCell="M61" sqref="M61"/>
    </sheetView>
  </sheetViews>
  <sheetFormatPr baseColWidth="10" defaultColWidth="8.83203125" defaultRowHeight="15" x14ac:dyDescent="0.2"/>
  <cols>
    <col min="3" max="3" width="16.1640625" customWidth="1"/>
    <col min="4" max="4" width="13.6640625" customWidth="1"/>
    <col min="5" max="5" width="14.83203125" customWidth="1"/>
    <col min="6" max="6" width="13.5" customWidth="1"/>
    <col min="7" max="7" width="16.5" customWidth="1"/>
    <col min="8" max="8" width="15.1640625" customWidth="1"/>
    <col min="9" max="9" width="12.83203125" customWidth="1"/>
    <col min="10" max="10" width="12.5" bestFit="1" customWidth="1"/>
    <col min="11" max="11" width="13.83203125" customWidth="1"/>
    <col min="12" max="12" width="10.83203125" customWidth="1"/>
    <col min="13" max="13" width="12.5" bestFit="1" customWidth="1"/>
    <col min="14" max="14" width="17" customWidth="1"/>
    <col min="15" max="15" width="8.83203125" customWidth="1"/>
  </cols>
  <sheetData>
    <row r="2" spans="3:8" ht="16" thickBot="1" x14ac:dyDescent="0.25"/>
    <row r="3" spans="3:8" ht="16" thickBot="1" x14ac:dyDescent="0.25">
      <c r="C3" s="4" t="s">
        <v>1</v>
      </c>
      <c r="D3" s="4" t="s">
        <v>2</v>
      </c>
      <c r="E3" s="4" t="s">
        <v>3</v>
      </c>
      <c r="F3" s="4"/>
      <c r="G3" s="4" t="s">
        <v>4</v>
      </c>
      <c r="H3" s="4" t="s">
        <v>14</v>
      </c>
    </row>
    <row r="4" spans="3:8" x14ac:dyDescent="0.2">
      <c r="C4" s="5" t="s">
        <v>7</v>
      </c>
      <c r="D4" s="5" t="s">
        <v>5</v>
      </c>
      <c r="E4" s="5">
        <v>45</v>
      </c>
      <c r="F4" s="6" t="s">
        <v>11</v>
      </c>
      <c r="G4" s="5">
        <v>48000</v>
      </c>
      <c r="H4" s="5">
        <v>3</v>
      </c>
    </row>
    <row r="5" spans="3:8" x14ac:dyDescent="0.2">
      <c r="C5" s="6"/>
      <c r="D5" s="6" t="s">
        <v>6</v>
      </c>
      <c r="E5" s="6">
        <v>25</v>
      </c>
      <c r="F5" s="6" t="s">
        <v>12</v>
      </c>
      <c r="G5" s="6">
        <v>25000</v>
      </c>
      <c r="H5" s="6">
        <v>1</v>
      </c>
    </row>
    <row r="6" spans="3:8" x14ac:dyDescent="0.2">
      <c r="C6" s="7"/>
      <c r="D6" s="7" t="s">
        <v>6</v>
      </c>
      <c r="E6" s="7">
        <v>33</v>
      </c>
      <c r="F6" s="7" t="s">
        <v>13</v>
      </c>
      <c r="G6" s="7">
        <v>35000</v>
      </c>
      <c r="H6" s="7">
        <v>2</v>
      </c>
    </row>
    <row r="7" spans="3:8" x14ac:dyDescent="0.2">
      <c r="C7" s="8" t="s">
        <v>8</v>
      </c>
      <c r="D7" s="8" t="s">
        <v>6</v>
      </c>
      <c r="E7" s="8">
        <v>25</v>
      </c>
      <c r="F7" s="6" t="s">
        <v>12</v>
      </c>
      <c r="G7" s="8">
        <v>45000</v>
      </c>
      <c r="H7" s="8">
        <v>3</v>
      </c>
    </row>
    <row r="8" spans="3:8" x14ac:dyDescent="0.2">
      <c r="C8" s="6"/>
      <c r="D8" s="6" t="s">
        <v>5</v>
      </c>
      <c r="E8" s="6">
        <v>35</v>
      </c>
      <c r="F8" s="6" t="s">
        <v>13</v>
      </c>
      <c r="G8" s="6">
        <v>65000</v>
      </c>
      <c r="H8" s="6">
        <v>4</v>
      </c>
    </row>
    <row r="9" spans="3:8" x14ac:dyDescent="0.2">
      <c r="C9" s="6"/>
      <c r="D9" s="6" t="s">
        <v>6</v>
      </c>
      <c r="E9" s="6">
        <v>26</v>
      </c>
      <c r="F9" s="6" t="s">
        <v>12</v>
      </c>
      <c r="G9" s="6">
        <v>45000</v>
      </c>
      <c r="H9" s="6">
        <v>3</v>
      </c>
    </row>
    <row r="10" spans="3:8" x14ac:dyDescent="0.2">
      <c r="C10" s="7"/>
      <c r="D10" s="7" t="s">
        <v>5</v>
      </c>
      <c r="E10" s="7">
        <v>45</v>
      </c>
      <c r="F10" s="7" t="s">
        <v>11</v>
      </c>
      <c r="G10" s="7">
        <v>70000</v>
      </c>
      <c r="H10" s="7">
        <v>4</v>
      </c>
    </row>
    <row r="11" spans="3:8" x14ac:dyDescent="0.2">
      <c r="C11" s="8" t="s">
        <v>9</v>
      </c>
      <c r="D11" s="8" t="s">
        <v>5</v>
      </c>
      <c r="E11" s="8">
        <v>40</v>
      </c>
      <c r="F11" s="6" t="s">
        <v>13</v>
      </c>
      <c r="G11" s="8">
        <v>50000</v>
      </c>
      <c r="H11" s="8">
        <v>3</v>
      </c>
    </row>
    <row r="12" spans="3:8" x14ac:dyDescent="0.2">
      <c r="C12" s="7"/>
      <c r="D12" s="7" t="s">
        <v>6</v>
      </c>
      <c r="E12" s="7">
        <v>30</v>
      </c>
      <c r="F12" s="7" t="s">
        <v>12</v>
      </c>
      <c r="G12" s="7">
        <v>40000</v>
      </c>
      <c r="H12" s="7">
        <v>2</v>
      </c>
    </row>
    <row r="13" spans="3:8" x14ac:dyDescent="0.2">
      <c r="C13" s="6" t="s">
        <v>10</v>
      </c>
      <c r="D13" s="6" t="s">
        <v>5</v>
      </c>
      <c r="E13" s="6">
        <v>50</v>
      </c>
      <c r="F13" s="6" t="s">
        <v>11</v>
      </c>
      <c r="G13" s="6">
        <v>40000</v>
      </c>
      <c r="H13" s="6">
        <v>2</v>
      </c>
    </row>
    <row r="14" spans="3:8" ht="16" thickBot="1" x14ac:dyDescent="0.25">
      <c r="C14" s="9"/>
      <c r="D14" s="9" t="s">
        <v>6</v>
      </c>
      <c r="E14" s="9">
        <v>25</v>
      </c>
      <c r="F14" s="9" t="s">
        <v>12</v>
      </c>
      <c r="G14" s="9">
        <v>25000</v>
      </c>
      <c r="H14" s="9">
        <v>1</v>
      </c>
    </row>
    <row r="17" spans="3:14" x14ac:dyDescent="0.2">
      <c r="C17" s="1" t="s">
        <v>0</v>
      </c>
      <c r="D17" s="1"/>
      <c r="E17" s="1"/>
    </row>
    <row r="18" spans="3:14" x14ac:dyDescent="0.2">
      <c r="C18" s="1"/>
      <c r="D18" s="10" t="s">
        <v>19</v>
      </c>
      <c r="E18" s="21" t="s">
        <v>28</v>
      </c>
    </row>
    <row r="19" spans="3:14" x14ac:dyDescent="0.2">
      <c r="C19" s="1" t="s">
        <v>15</v>
      </c>
      <c r="D19" s="2">
        <f>2/11</f>
        <v>0.18181818181818182</v>
      </c>
      <c r="E19" s="2">
        <f>-(D19*LOG(D19,2))</f>
        <v>0.44716938520678134</v>
      </c>
    </row>
    <row r="20" spans="3:14" x14ac:dyDescent="0.2">
      <c r="C20" s="1" t="s">
        <v>16</v>
      </c>
      <c r="D20" s="2">
        <f>3/11</f>
        <v>0.27272727272727271</v>
      </c>
      <c r="E20" s="2">
        <f t="shared" ref="E20:E22" si="0">-(D20*LOG(D20,2))</f>
        <v>0.51121885034076575</v>
      </c>
    </row>
    <row r="21" spans="3:14" x14ac:dyDescent="0.2">
      <c r="C21" s="1" t="s">
        <v>17</v>
      </c>
      <c r="D21" s="2">
        <f>4/11</f>
        <v>0.36363636363636365</v>
      </c>
      <c r="E21" s="2">
        <f t="shared" si="0"/>
        <v>0.53070240677719904</v>
      </c>
    </row>
    <row r="22" spans="3:14" x14ac:dyDescent="0.2">
      <c r="C22" s="1" t="s">
        <v>18</v>
      </c>
      <c r="D22" s="2">
        <f>2/11</f>
        <v>0.18181818181818182</v>
      </c>
      <c r="E22" s="2">
        <f t="shared" si="0"/>
        <v>0.44716938520678134</v>
      </c>
    </row>
    <row r="23" spans="3:14" x14ac:dyDescent="0.2">
      <c r="C23" s="22" t="s">
        <v>21</v>
      </c>
      <c r="D23" s="1"/>
      <c r="E23" s="2">
        <f>SUM(E19:E22)</f>
        <v>1.9362600275315274</v>
      </c>
    </row>
    <row r="25" spans="3:14" x14ac:dyDescent="0.2">
      <c r="C25" s="13"/>
      <c r="D25" s="13"/>
      <c r="E25" s="14" t="s">
        <v>20</v>
      </c>
      <c r="F25" s="13"/>
      <c r="G25" s="14" t="s">
        <v>20</v>
      </c>
      <c r="H25" s="13"/>
      <c r="I25" s="14" t="s">
        <v>20</v>
      </c>
      <c r="J25" s="13"/>
      <c r="K25" s="14" t="s">
        <v>25</v>
      </c>
      <c r="L25" s="13" t="s">
        <v>22</v>
      </c>
      <c r="M25" s="13" t="s">
        <v>23</v>
      </c>
      <c r="N25" s="13" t="s">
        <v>24</v>
      </c>
    </row>
    <row r="26" spans="3:14" x14ac:dyDescent="0.2">
      <c r="C26" s="15" t="s">
        <v>1</v>
      </c>
      <c r="D26" s="16" t="s">
        <v>15</v>
      </c>
      <c r="E26" s="16" t="s">
        <v>15</v>
      </c>
      <c r="F26" s="16" t="s">
        <v>16</v>
      </c>
      <c r="G26" s="16" t="s">
        <v>16</v>
      </c>
      <c r="H26" s="16" t="s">
        <v>17</v>
      </c>
      <c r="I26" s="16" t="s">
        <v>17</v>
      </c>
      <c r="J26" s="16" t="s">
        <v>18</v>
      </c>
      <c r="K26" s="16" t="s">
        <v>18</v>
      </c>
      <c r="L26" s="16"/>
      <c r="M26" s="16"/>
      <c r="N26" s="16"/>
    </row>
    <row r="27" spans="3:14" x14ac:dyDescent="0.2">
      <c r="C27" s="17" t="s">
        <v>7</v>
      </c>
      <c r="D27" s="17">
        <f>1/3</f>
        <v>0.33333333333333331</v>
      </c>
      <c r="E27" s="17">
        <f>-(D27*LOG(D27,2))</f>
        <v>0.52832083357371873</v>
      </c>
      <c r="F27" s="17">
        <f>1/3</f>
        <v>0.33333333333333331</v>
      </c>
      <c r="G27" s="17">
        <f>-(F27*LOG(F27,2))</f>
        <v>0.52832083357371873</v>
      </c>
      <c r="H27" s="17">
        <f>1/3</f>
        <v>0.33333333333333331</v>
      </c>
      <c r="I27" s="17">
        <f>-(H27*LOG(H27,2))</f>
        <v>0.52832083357371873</v>
      </c>
      <c r="J27" s="17">
        <v>0</v>
      </c>
      <c r="K27" s="17">
        <v>0</v>
      </c>
      <c r="L27" s="17">
        <f>E27+G27+I27+K27</f>
        <v>1.5849625007211561</v>
      </c>
      <c r="M27" s="17">
        <f>3/11</f>
        <v>0.27272727272727271</v>
      </c>
      <c r="N27" s="17">
        <f>L27*M27</f>
        <v>0.43226250019667889</v>
      </c>
    </row>
    <row r="28" spans="3:14" x14ac:dyDescent="0.2">
      <c r="C28" s="17" t="s">
        <v>8</v>
      </c>
      <c r="D28" s="17">
        <v>0</v>
      </c>
      <c r="E28" s="17">
        <v>0</v>
      </c>
      <c r="F28" s="17">
        <v>0</v>
      </c>
      <c r="G28" s="17">
        <v>0</v>
      </c>
      <c r="H28" s="17">
        <f>2/4</f>
        <v>0.5</v>
      </c>
      <c r="I28" s="17">
        <f t="shared" ref="I28:I29" si="1">-(H28*LOG(H28,2))</f>
        <v>0.5</v>
      </c>
      <c r="J28" s="17">
        <f>2/4</f>
        <v>0.5</v>
      </c>
      <c r="K28" s="17">
        <f>-(J28*LOG(J28,2))</f>
        <v>0.5</v>
      </c>
      <c r="L28" s="17">
        <f t="shared" ref="L28:L45" si="2">E28+G28+I28+K28</f>
        <v>1</v>
      </c>
      <c r="M28" s="17">
        <f>4/11</f>
        <v>0.36363636363636365</v>
      </c>
      <c r="N28" s="17">
        <f t="shared" ref="N28:N45" si="3">L28*M28</f>
        <v>0.36363636363636365</v>
      </c>
    </row>
    <row r="29" spans="3:14" x14ac:dyDescent="0.2">
      <c r="C29" s="17" t="s">
        <v>9</v>
      </c>
      <c r="D29" s="17">
        <v>0</v>
      </c>
      <c r="E29" s="17">
        <v>0</v>
      </c>
      <c r="F29" s="17">
        <f>1/2</f>
        <v>0.5</v>
      </c>
      <c r="G29" s="17">
        <f>-(F29*LOG(F29,2))</f>
        <v>0.5</v>
      </c>
      <c r="H29" s="17">
        <f>1/2</f>
        <v>0.5</v>
      </c>
      <c r="I29" s="17">
        <f t="shared" si="1"/>
        <v>0.5</v>
      </c>
      <c r="J29" s="17">
        <v>0</v>
      </c>
      <c r="K29" s="17">
        <v>0</v>
      </c>
      <c r="L29" s="17">
        <f t="shared" si="2"/>
        <v>1</v>
      </c>
      <c r="M29" s="17">
        <f>2/11</f>
        <v>0.18181818181818182</v>
      </c>
      <c r="N29" s="17">
        <f t="shared" si="3"/>
        <v>0.18181818181818182</v>
      </c>
    </row>
    <row r="30" spans="3:14" x14ac:dyDescent="0.2">
      <c r="C30" s="17" t="s">
        <v>10</v>
      </c>
      <c r="D30" s="17">
        <f>1/2</f>
        <v>0.5</v>
      </c>
      <c r="E30" s="17">
        <f>-(D30*LOG(D30,2))</f>
        <v>0.5</v>
      </c>
      <c r="F30" s="17">
        <f>1/2</f>
        <v>0.5</v>
      </c>
      <c r="G30" s="17">
        <f>-(F30*LOG(F30,2))</f>
        <v>0.5</v>
      </c>
      <c r="H30" s="17">
        <v>0</v>
      </c>
      <c r="I30" s="17">
        <v>0</v>
      </c>
      <c r="J30" s="17">
        <v>0</v>
      </c>
      <c r="K30" s="17">
        <v>0</v>
      </c>
      <c r="L30" s="17">
        <f t="shared" si="2"/>
        <v>1</v>
      </c>
      <c r="M30" s="17">
        <f>2/11</f>
        <v>0.18181818181818182</v>
      </c>
      <c r="N30" s="17">
        <f t="shared" si="3"/>
        <v>0.18181818181818182</v>
      </c>
    </row>
    <row r="31" spans="3:14" x14ac:dyDescent="0.2">
      <c r="C31" s="11" t="s">
        <v>26</v>
      </c>
      <c r="D31" s="11"/>
      <c r="E31" s="11"/>
      <c r="F31" s="11"/>
      <c r="G31" s="11"/>
      <c r="H31" s="11"/>
      <c r="I31" s="11"/>
      <c r="J31" s="11"/>
      <c r="K31" s="11"/>
      <c r="L31" s="11"/>
      <c r="M31" s="11">
        <v>1</v>
      </c>
      <c r="N31" s="11">
        <f>SUM(N27:N30)</f>
        <v>1.1595352274694062</v>
      </c>
    </row>
    <row r="32" spans="3:14" x14ac:dyDescent="0.2">
      <c r="C32" s="18" t="s">
        <v>27</v>
      </c>
      <c r="D32" s="23">
        <f>E23-N31</f>
        <v>0.77672480006212119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</row>
    <row r="33" spans="3:14" x14ac:dyDescent="0.2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3:14" x14ac:dyDescent="0.2">
      <c r="C34" s="13"/>
      <c r="D34" s="13"/>
      <c r="E34" s="14" t="s">
        <v>20</v>
      </c>
      <c r="F34" s="13"/>
      <c r="G34" s="14" t="s">
        <v>20</v>
      </c>
      <c r="H34" s="13"/>
      <c r="I34" s="14" t="s">
        <v>20</v>
      </c>
      <c r="J34" s="13"/>
      <c r="K34" s="14" t="s">
        <v>25</v>
      </c>
      <c r="L34" s="13" t="s">
        <v>22</v>
      </c>
      <c r="M34" s="13" t="s">
        <v>23</v>
      </c>
      <c r="N34" s="13" t="s">
        <v>24</v>
      </c>
    </row>
    <row r="35" spans="3:14" x14ac:dyDescent="0.2">
      <c r="C35" s="15" t="s">
        <v>2</v>
      </c>
      <c r="D35" s="16" t="s">
        <v>15</v>
      </c>
      <c r="E35" s="16" t="s">
        <v>15</v>
      </c>
      <c r="F35" s="16" t="s">
        <v>16</v>
      </c>
      <c r="G35" s="16" t="s">
        <v>16</v>
      </c>
      <c r="H35" s="16" t="s">
        <v>17</v>
      </c>
      <c r="I35" s="16" t="s">
        <v>17</v>
      </c>
      <c r="J35" s="16" t="s">
        <v>18</v>
      </c>
      <c r="K35" s="16" t="s">
        <v>18</v>
      </c>
      <c r="L35" s="16"/>
      <c r="M35" s="16"/>
      <c r="N35" s="16"/>
    </row>
    <row r="36" spans="3:14" x14ac:dyDescent="0.2">
      <c r="C36" s="19" t="s">
        <v>6</v>
      </c>
      <c r="D36" s="17">
        <f>2/6</f>
        <v>0.33333333333333331</v>
      </c>
      <c r="E36" s="17">
        <f>-(D36*LOG(D36,2))</f>
        <v>0.52832083357371873</v>
      </c>
      <c r="F36" s="17">
        <f>2/6</f>
        <v>0.33333333333333331</v>
      </c>
      <c r="G36" s="17">
        <f>-(F36*LOG(F36,2))</f>
        <v>0.52832083357371873</v>
      </c>
      <c r="H36" s="17">
        <f>2/6</f>
        <v>0.33333333333333331</v>
      </c>
      <c r="I36" s="17">
        <f>-(H36*LOG(H36,2))</f>
        <v>0.52832083357371873</v>
      </c>
      <c r="J36" s="17">
        <v>0</v>
      </c>
      <c r="K36" s="17">
        <v>0</v>
      </c>
      <c r="L36" s="17">
        <f t="shared" si="2"/>
        <v>1.5849625007211561</v>
      </c>
      <c r="M36" s="17">
        <f>6/11</f>
        <v>0.54545454545454541</v>
      </c>
      <c r="N36" s="17">
        <f t="shared" si="3"/>
        <v>0.86452500039335778</v>
      </c>
    </row>
    <row r="37" spans="3:14" x14ac:dyDescent="0.2">
      <c r="C37" s="19" t="s">
        <v>5</v>
      </c>
      <c r="D37" s="17">
        <v>0</v>
      </c>
      <c r="E37" s="17">
        <v>0</v>
      </c>
      <c r="F37" s="17">
        <f>1/5</f>
        <v>0.2</v>
      </c>
      <c r="G37" s="17">
        <f>-(F37*LOG(F37,2))</f>
        <v>0.46438561897747244</v>
      </c>
      <c r="H37" s="17">
        <f>2/5</f>
        <v>0.4</v>
      </c>
      <c r="I37" s="17">
        <f>-(H37*LOG(H37,2))</f>
        <v>0.52877123795494485</v>
      </c>
      <c r="J37" s="17">
        <f>2/5</f>
        <v>0.4</v>
      </c>
      <c r="K37" s="17">
        <f>-(J37*LOG(J37,2))</f>
        <v>0.52877123795494485</v>
      </c>
      <c r="L37" s="17">
        <f t="shared" si="2"/>
        <v>1.5219280948873621</v>
      </c>
      <c r="M37" s="17">
        <f>5/11</f>
        <v>0.45454545454545453</v>
      </c>
      <c r="N37" s="17">
        <f t="shared" si="3"/>
        <v>0.69178549767607367</v>
      </c>
    </row>
    <row r="38" spans="3:14" x14ac:dyDescent="0.2">
      <c r="C38" s="11" t="s">
        <v>26</v>
      </c>
      <c r="D38" s="11"/>
      <c r="E38" s="11"/>
      <c r="F38" s="11"/>
      <c r="G38" s="11"/>
      <c r="H38" s="11"/>
      <c r="I38" s="11"/>
      <c r="J38" s="11"/>
      <c r="K38" s="11"/>
      <c r="L38" s="11"/>
      <c r="M38" s="11">
        <v>1</v>
      </c>
      <c r="N38" s="11">
        <f>SUM(N36:N37)</f>
        <v>1.5563104980694313</v>
      </c>
    </row>
    <row r="39" spans="3:14" x14ac:dyDescent="0.2">
      <c r="C39" s="20" t="s">
        <v>27</v>
      </c>
      <c r="D39" s="24">
        <f>E23-N38</f>
        <v>0.37994952946209604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</row>
    <row r="40" spans="3:14" x14ac:dyDescent="0.2"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3:14" x14ac:dyDescent="0.2">
      <c r="C41" s="13"/>
      <c r="D41" s="13"/>
      <c r="E41" s="14" t="s">
        <v>20</v>
      </c>
      <c r="F41" s="13"/>
      <c r="G41" s="14" t="s">
        <v>20</v>
      </c>
      <c r="H41" s="13"/>
      <c r="I41" s="14" t="s">
        <v>20</v>
      </c>
      <c r="J41" s="13"/>
      <c r="K41" s="14" t="s">
        <v>25</v>
      </c>
      <c r="L41" s="13" t="s">
        <v>22</v>
      </c>
      <c r="M41" s="13" t="s">
        <v>23</v>
      </c>
      <c r="N41" s="13" t="s">
        <v>24</v>
      </c>
    </row>
    <row r="42" spans="3:14" x14ac:dyDescent="0.2">
      <c r="C42" s="15" t="s">
        <v>3</v>
      </c>
      <c r="D42" s="16" t="s">
        <v>15</v>
      </c>
      <c r="E42" s="16" t="s">
        <v>15</v>
      </c>
      <c r="F42" s="16" t="s">
        <v>16</v>
      </c>
      <c r="G42" s="16" t="s">
        <v>16</v>
      </c>
      <c r="H42" s="16" t="s">
        <v>17</v>
      </c>
      <c r="I42" s="16" t="s">
        <v>17</v>
      </c>
      <c r="J42" s="16" t="s">
        <v>18</v>
      </c>
      <c r="K42" s="16" t="s">
        <v>18</v>
      </c>
      <c r="L42" s="16"/>
      <c r="M42" s="16"/>
      <c r="N42" s="16"/>
    </row>
    <row r="43" spans="3:14" x14ac:dyDescent="0.2">
      <c r="C43" s="17" t="s">
        <v>12</v>
      </c>
      <c r="D43" s="17">
        <f>2/5</f>
        <v>0.4</v>
      </c>
      <c r="E43" s="17">
        <f>-(D43*LOG(D43,2))</f>
        <v>0.52877123795494485</v>
      </c>
      <c r="F43" s="17">
        <f>1/5</f>
        <v>0.2</v>
      </c>
      <c r="G43" s="17">
        <f>-(F43*LOG(F43,2))</f>
        <v>0.46438561897747244</v>
      </c>
      <c r="H43" s="17">
        <f>2/5</f>
        <v>0.4</v>
      </c>
      <c r="I43" s="17">
        <f>-(H43*LOG(H43,2))</f>
        <v>0.52877123795494485</v>
      </c>
      <c r="J43" s="17">
        <v>0</v>
      </c>
      <c r="K43" s="17">
        <v>0</v>
      </c>
      <c r="L43" s="17">
        <f t="shared" si="2"/>
        <v>1.5219280948873621</v>
      </c>
      <c r="M43" s="17">
        <f>5/11</f>
        <v>0.45454545454545453</v>
      </c>
      <c r="N43" s="17">
        <f t="shared" si="3"/>
        <v>0.69178549767607367</v>
      </c>
    </row>
    <row r="44" spans="3:14" x14ac:dyDescent="0.2">
      <c r="C44" s="17" t="s">
        <v>13</v>
      </c>
      <c r="D44" s="17">
        <v>0</v>
      </c>
      <c r="E44" s="17">
        <v>0</v>
      </c>
      <c r="F44" s="17">
        <f>1/3</f>
        <v>0.33333333333333331</v>
      </c>
      <c r="G44" s="17">
        <f t="shared" ref="G44:G45" si="4">-(F44*LOG(F44,2))</f>
        <v>0.52832083357371873</v>
      </c>
      <c r="H44" s="17">
        <f>1/3</f>
        <v>0.33333333333333331</v>
      </c>
      <c r="I44" s="17">
        <f t="shared" ref="I44:I45" si="5">-(H44*LOG(H44,2))</f>
        <v>0.52832083357371873</v>
      </c>
      <c r="J44" s="17">
        <f>1/3</f>
        <v>0.33333333333333331</v>
      </c>
      <c r="K44" s="17">
        <f>-(J44*LOG(J44,2))</f>
        <v>0.52832083357371873</v>
      </c>
      <c r="L44" s="17">
        <f t="shared" si="2"/>
        <v>1.5849625007211561</v>
      </c>
      <c r="M44" s="17">
        <f>3/11</f>
        <v>0.27272727272727271</v>
      </c>
      <c r="N44" s="17">
        <f t="shared" si="3"/>
        <v>0.43226250019667889</v>
      </c>
    </row>
    <row r="45" spans="3:14" x14ac:dyDescent="0.2">
      <c r="C45" s="17" t="s">
        <v>11</v>
      </c>
      <c r="D45" s="17">
        <v>0</v>
      </c>
      <c r="E45" s="17">
        <v>0</v>
      </c>
      <c r="F45" s="17">
        <f>1/3</f>
        <v>0.33333333333333331</v>
      </c>
      <c r="G45" s="17">
        <f t="shared" si="4"/>
        <v>0.52832083357371873</v>
      </c>
      <c r="H45" s="17">
        <f>1/3</f>
        <v>0.33333333333333331</v>
      </c>
      <c r="I45" s="17">
        <f t="shared" si="5"/>
        <v>0.52832083357371873</v>
      </c>
      <c r="J45" s="17">
        <f>1/3</f>
        <v>0.33333333333333331</v>
      </c>
      <c r="K45" s="17">
        <f>-(J45*LOG(J45,2))</f>
        <v>0.52832083357371873</v>
      </c>
      <c r="L45" s="17">
        <f t="shared" si="2"/>
        <v>1.5849625007211561</v>
      </c>
      <c r="M45" s="17">
        <f>3/11</f>
        <v>0.27272727272727271</v>
      </c>
      <c r="N45" s="17">
        <f t="shared" si="3"/>
        <v>0.43226250019667889</v>
      </c>
    </row>
    <row r="46" spans="3:14" x14ac:dyDescent="0.2">
      <c r="C46" s="11" t="s">
        <v>26</v>
      </c>
      <c r="D46" s="10"/>
      <c r="E46" s="10"/>
      <c r="F46" s="10"/>
      <c r="G46" s="10"/>
      <c r="H46" s="10"/>
      <c r="I46" s="10"/>
      <c r="J46" s="10"/>
      <c r="K46" s="10"/>
      <c r="L46" s="10"/>
      <c r="M46" s="11">
        <v>1</v>
      </c>
      <c r="N46" s="11">
        <f>SUM(N43:N45)</f>
        <v>1.5563104980694313</v>
      </c>
    </row>
    <row r="47" spans="3:14" x14ac:dyDescent="0.2">
      <c r="C47" s="20" t="s">
        <v>27</v>
      </c>
      <c r="D47" s="24">
        <f>E23-N46</f>
        <v>0.37994952946209604</v>
      </c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spans="3:14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</sheetData>
  <autoFilter ref="C3:H14" xr:uid="{280E93A0-B2C7-471B-8E35-DE588B9C7F97}"/>
  <mergeCells count="3">
    <mergeCell ref="D32:N32"/>
    <mergeCell ref="D39:N39"/>
    <mergeCell ref="D47:N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Siyuan Cao</dc:creator>
  <cp:lastModifiedBy>Microsoft Office User</cp:lastModifiedBy>
  <dcterms:created xsi:type="dcterms:W3CDTF">2018-10-16T10:08:09Z</dcterms:created>
  <dcterms:modified xsi:type="dcterms:W3CDTF">2019-04-09T20:53:21Z</dcterms:modified>
</cp:coreProperties>
</file>