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osiyuan/Downloads/"/>
    </mc:Choice>
  </mc:AlternateContent>
  <xr:revisionPtr revIDLastSave="0" documentId="13_ncr:1_{922AA667-257C-7343-ACF7-D24F232379FD}" xr6:coauthVersionLast="43" xr6:coauthVersionMax="43" xr10:uidLastSave="{00000000-0000-0000-0000-000000000000}"/>
  <bookViews>
    <workbookView xWindow="0" yWindow="0" windowWidth="28800" windowHeight="18000" xr2:uid="{80CD2CFA-F788-4A48-AD2C-638E231E3720}"/>
  </bookViews>
  <sheets>
    <sheet name="Sheet2" sheetId="2" r:id="rId1"/>
  </sheets>
  <definedNames>
    <definedName name="_xlnm._FilterDatabase" localSheetId="0" hidden="1">Sheet2!$B$2:$F$13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90" i="2" l="1"/>
  <c r="J83" i="2"/>
  <c r="J76" i="2"/>
  <c r="I76" i="2"/>
  <c r="I83" i="2"/>
  <c r="I90" i="2"/>
  <c r="H90" i="2"/>
  <c r="G93" i="2"/>
  <c r="G92" i="2"/>
  <c r="G86" i="2"/>
  <c r="G85" i="2"/>
  <c r="G84" i="2"/>
  <c r="G83" i="2"/>
  <c r="G78" i="2"/>
  <c r="G77" i="2"/>
  <c r="G76" i="2"/>
  <c r="F92" i="2"/>
  <c r="F91" i="2"/>
  <c r="F90" i="2"/>
  <c r="F85" i="2"/>
  <c r="F84" i="2"/>
  <c r="F83" i="2"/>
  <c r="F79" i="2"/>
  <c r="F78" i="2"/>
  <c r="F77" i="2"/>
  <c r="F76" i="2"/>
  <c r="C91" i="2"/>
  <c r="C92" i="2"/>
  <c r="D92" i="2" s="1"/>
  <c r="C93" i="2"/>
  <c r="D93" i="2" s="1"/>
  <c r="C90" i="2"/>
  <c r="C84" i="2"/>
  <c r="C85" i="2"/>
  <c r="C86" i="2"/>
  <c r="D86" i="2" s="1"/>
  <c r="C83" i="2"/>
  <c r="D83" i="2" s="1"/>
  <c r="H83" i="2" s="1"/>
  <c r="C77" i="2"/>
  <c r="C78" i="2"/>
  <c r="C79" i="2"/>
  <c r="D79" i="2" s="1"/>
  <c r="C76" i="2"/>
  <c r="D91" i="2" l="1"/>
  <c r="D78" i="2"/>
  <c r="D85" i="2"/>
  <c r="D84" i="2"/>
  <c r="D77" i="2"/>
  <c r="D76" i="2"/>
  <c r="H76" i="2" s="1"/>
  <c r="D90" i="2"/>
  <c r="G22" i="2" l="1"/>
  <c r="G29" i="2"/>
  <c r="G27" i="2" l="1"/>
  <c r="D70" i="2"/>
  <c r="D71" i="2"/>
  <c r="D72" i="2"/>
  <c r="C70" i="2"/>
  <c r="C71" i="2"/>
  <c r="C72" i="2"/>
  <c r="D63" i="2"/>
  <c r="D64" i="2"/>
  <c r="D65" i="2"/>
  <c r="C63" i="2"/>
  <c r="C64" i="2"/>
  <c r="C65" i="2"/>
  <c r="D56" i="2"/>
  <c r="D57" i="2"/>
  <c r="D58" i="2"/>
  <c r="C56" i="2"/>
  <c r="C57" i="2"/>
  <c r="C58" i="2"/>
  <c r="D49" i="2"/>
  <c r="D50" i="2"/>
  <c r="D51" i="2"/>
  <c r="C49" i="2"/>
  <c r="C50" i="2"/>
  <c r="C51" i="2"/>
  <c r="D42" i="2"/>
  <c r="D43" i="2"/>
  <c r="D44" i="2"/>
  <c r="C42" i="2"/>
  <c r="C43" i="2"/>
  <c r="C44" i="2"/>
  <c r="D35" i="2"/>
  <c r="D36" i="2"/>
  <c r="D37" i="2"/>
  <c r="C35" i="2"/>
  <c r="C36" i="2"/>
  <c r="C37" i="2"/>
  <c r="D28" i="2"/>
  <c r="D29" i="2"/>
  <c r="D30" i="2"/>
  <c r="C28" i="2"/>
  <c r="C29" i="2"/>
  <c r="C30" i="2"/>
  <c r="D23" i="2"/>
  <c r="D22" i="2"/>
  <c r="D21" i="2"/>
  <c r="C23" i="2"/>
  <c r="C27" i="2"/>
  <c r="C22" i="2"/>
  <c r="C21" i="2"/>
  <c r="G72" i="2"/>
  <c r="F72" i="2"/>
  <c r="G71" i="2"/>
  <c r="F71" i="2"/>
  <c r="G70" i="2"/>
  <c r="F70" i="2"/>
  <c r="G69" i="2"/>
  <c r="D69" i="2"/>
  <c r="C69" i="2"/>
  <c r="G65" i="2"/>
  <c r="F65" i="2"/>
  <c r="G64" i="2"/>
  <c r="F64" i="2"/>
  <c r="G63" i="2"/>
  <c r="F63" i="2"/>
  <c r="G62" i="2"/>
  <c r="D62" i="2"/>
  <c r="C62" i="2"/>
  <c r="G58" i="2"/>
  <c r="G57" i="2"/>
  <c r="F57" i="2"/>
  <c r="G56" i="2"/>
  <c r="F56" i="2"/>
  <c r="F55" i="2"/>
  <c r="D55" i="2"/>
  <c r="C55" i="2"/>
  <c r="F51" i="2"/>
  <c r="G50" i="2"/>
  <c r="F50" i="2"/>
  <c r="G49" i="2"/>
  <c r="F49" i="2"/>
  <c r="G48" i="2"/>
  <c r="D48" i="2"/>
  <c r="C48" i="2"/>
  <c r="G44" i="2"/>
  <c r="G43" i="2"/>
  <c r="G42" i="2"/>
  <c r="F42" i="2"/>
  <c r="G41" i="2"/>
  <c r="F41" i="2"/>
  <c r="D41" i="2"/>
  <c r="C41" i="2"/>
  <c r="G37" i="2"/>
  <c r="G36" i="2"/>
  <c r="F36" i="2"/>
  <c r="G35" i="2"/>
  <c r="F35" i="2"/>
  <c r="G34" i="2"/>
  <c r="D34" i="2"/>
  <c r="C34" i="2"/>
  <c r="F30" i="2"/>
  <c r="F29" i="2"/>
  <c r="G28" i="2"/>
  <c r="D27" i="2"/>
  <c r="G23" i="2"/>
  <c r="F23" i="2"/>
  <c r="F22" i="2"/>
  <c r="G21" i="2"/>
  <c r="F21" i="2"/>
  <c r="G20" i="2"/>
  <c r="F20" i="2"/>
  <c r="D20" i="2"/>
  <c r="C20" i="2"/>
  <c r="H34" i="2" l="1"/>
  <c r="H41" i="2"/>
  <c r="H48" i="2"/>
  <c r="H55" i="2"/>
  <c r="H69" i="2"/>
  <c r="I27" i="2"/>
  <c r="I69" i="2"/>
  <c r="H27" i="2"/>
  <c r="H62" i="2"/>
  <c r="I34" i="2"/>
  <c r="I41" i="2"/>
  <c r="I48" i="2"/>
  <c r="I55" i="2"/>
  <c r="J55" i="2" s="1"/>
  <c r="I62" i="2"/>
  <c r="H20" i="2"/>
  <c r="I20" i="2"/>
  <c r="J69" i="2" l="1"/>
  <c r="J34" i="2"/>
  <c r="J41" i="2"/>
  <c r="J48" i="2"/>
  <c r="J27" i="2"/>
  <c r="J62" i="2"/>
  <c r="J20" i="2"/>
</calcChain>
</file>

<file path=xl/sharedStrings.xml><?xml version="1.0" encoding="utf-8"?>
<sst xmlns="http://schemas.openxmlformats.org/spreadsheetml/2006/main" count="149" uniqueCount="43">
  <si>
    <t>Split</t>
  </si>
  <si>
    <t>PL</t>
  </si>
  <si>
    <t>PR</t>
  </si>
  <si>
    <t>2Pl * PR</t>
  </si>
  <si>
    <t>q(s/t)</t>
  </si>
  <si>
    <t>Over all</t>
  </si>
  <si>
    <t>occupation = Service</t>
    <phoneticPr fontId="0" type="noConversion"/>
  </si>
  <si>
    <t>occupation = Management</t>
    <phoneticPr fontId="0" type="noConversion"/>
  </si>
  <si>
    <t>occupation = Sales</t>
    <phoneticPr fontId="0" type="noConversion"/>
  </si>
  <si>
    <t>occupation = Staff</t>
    <phoneticPr fontId="0" type="noConversion"/>
  </si>
  <si>
    <t>gender = female</t>
    <phoneticPr fontId="0" type="noConversion"/>
  </si>
  <si>
    <t>gender = male</t>
    <phoneticPr fontId="0" type="noConversion"/>
  </si>
  <si>
    <t>P( j |tL )</t>
  </si>
  <si>
    <t>P( j |tR)</t>
  </si>
  <si>
    <t>Level</t>
    <phoneticPr fontId="0" type="noConversion"/>
  </si>
  <si>
    <t>Occupation</t>
  </si>
  <si>
    <t>Gender</t>
  </si>
  <si>
    <t>Age</t>
  </si>
  <si>
    <t>Salary</t>
  </si>
  <si>
    <t>Female</t>
  </si>
  <si>
    <t>Male</t>
  </si>
  <si>
    <t>Service</t>
  </si>
  <si>
    <t>Managemant</t>
  </si>
  <si>
    <t>Sales</t>
  </si>
  <si>
    <t>Staff</t>
  </si>
  <si>
    <t>age = 0-30</t>
  </si>
  <si>
    <t>age = 31-40</t>
  </si>
  <si>
    <t>age = above 40</t>
  </si>
  <si>
    <t>age = 0-30 || 31-40</t>
  </si>
  <si>
    <t>age =  0-30 || above 40</t>
  </si>
  <si>
    <t>age = 31-40 || above 40</t>
  </si>
  <si>
    <t>occupation = Service || Management || Sales</t>
  </si>
  <si>
    <t>above 40</t>
  </si>
  <si>
    <t>0-30</t>
  </si>
  <si>
    <t>31-40</t>
  </si>
  <si>
    <t>level</t>
  </si>
  <si>
    <t>occupation = Service || Management || Staff</t>
  </si>
  <si>
    <t>occupation =  Management || Sales || Staff</t>
  </si>
  <si>
    <t>occupation = Service || Sales || Staff</t>
  </si>
  <si>
    <t>2PL * PR</t>
  </si>
  <si>
    <t xml:space="preserve"> occupation =  service or management</t>
  </si>
  <si>
    <t>occupation = service or sales</t>
  </si>
  <si>
    <t>occupation = service or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</si>
</sst>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* #,##0.00_ ;_ * \-#,##0.00_ ;_ * &quot;-&quot;??_ ;_ @_ "/>
    <numFmt numFmtId="165" formatCode="0.000"/>
    <numFmt numFmtId="166" formatCode="_(* #,##0.000_);_(* \(#,##0.000\);_(* &quot;-&quot;??_);_(@_)"/>
    <numFmt numFmtId="167" formatCode="_(* #,##0.000_);_(* \(#,##0.000\);_(* &quot;-&quot;???_);_(@_)"/>
    <numFmt numFmtId="168" formatCode="0.000_ "/>
  </numFmts>
  <fonts count="9" x14ac:knownFonts="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sz val="12"/>
      <color rgb="FFFF0000"/>
      <name val="Calibri"/>
      <family val="2"/>
      <charset val="134"/>
      <scheme val="minor"/>
    </font>
    <font>
      <b/>
      <sz val="11"/>
      <name val="Calibri"/>
      <family val="2"/>
      <charset val="134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charset val="134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5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2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9" xfId="0" applyBorder="1" applyAlignment="1">
      <alignment horizontal="center"/>
    </xf>
    <xf numFmtId="166" fontId="0" fillId="0" borderId="9" xfId="1" applyNumberFormat="1" applyFon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7" fontId="0" fillId="0" borderId="9" xfId="0" applyNumberFormat="1" applyBorder="1" applyAlignment="1">
      <alignment horizontal="center"/>
    </xf>
    <xf numFmtId="168" fontId="0" fillId="0" borderId="9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66" fontId="0" fillId="0" borderId="6" xfId="1" applyNumberFormat="1" applyFon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168" fontId="0" fillId="0" borderId="6" xfId="0" applyNumberFormat="1" applyBorder="1" applyAlignment="1">
      <alignment horizontal="center"/>
    </xf>
    <xf numFmtId="165" fontId="0" fillId="0" borderId="6" xfId="1" applyNumberFormat="1" applyFont="1" applyBorder="1" applyAlignment="1">
      <alignment horizontal="center"/>
    </xf>
    <xf numFmtId="166" fontId="0" fillId="0" borderId="0" xfId="1" applyNumberFormat="1" applyFon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68" fontId="0" fillId="0" borderId="0" xfId="0" applyNumberFormat="1" applyBorder="1" applyAlignment="1">
      <alignment horizontal="center"/>
    </xf>
    <xf numFmtId="166" fontId="4" fillId="2" borderId="6" xfId="0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165" fontId="7" fillId="0" borderId="0" xfId="0" applyNumberFormat="1" applyFont="1" applyAlignment="1">
      <alignment horizontal="center"/>
    </xf>
    <xf numFmtId="167" fontId="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center"/>
    </xf>
    <xf numFmtId="0" fontId="7" fillId="0" borderId="6" xfId="0" applyFont="1" applyBorder="1" applyAlignment="1">
      <alignment horizontal="center"/>
    </xf>
    <xf numFmtId="166" fontId="7" fillId="0" borderId="10" xfId="0" applyNumberFormat="1" applyFont="1" applyBorder="1" applyAlignment="1">
      <alignment horizontal="center"/>
    </xf>
    <xf numFmtId="165" fontId="7" fillId="0" borderId="10" xfId="0" applyNumberFormat="1" applyFont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166" fontId="7" fillId="0" borderId="12" xfId="0" applyNumberFormat="1" applyFont="1" applyBorder="1" applyAlignment="1">
      <alignment horizontal="center"/>
    </xf>
    <xf numFmtId="165" fontId="7" fillId="0" borderId="12" xfId="0" applyNumberFormat="1" applyFont="1" applyBorder="1" applyAlignment="1">
      <alignment horizontal="center"/>
    </xf>
    <xf numFmtId="167" fontId="7" fillId="0" borderId="12" xfId="0" applyNumberFormat="1" applyFont="1" applyBorder="1" applyAlignment="1">
      <alignment horizontal="center"/>
    </xf>
    <xf numFmtId="168" fontId="7" fillId="0" borderId="12" xfId="0" applyNumberFormat="1" applyFont="1" applyBorder="1" applyAlignment="1">
      <alignment horizontal="center"/>
    </xf>
  </cellXfs>
  <cellStyles count="3">
    <cellStyle name="Comma" xfId="1" builtinId="3"/>
    <cellStyle name="Heading 3" xfId="2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2197100</xdr:colOff>
      <xdr:row>95</xdr:row>
      <xdr:rowOff>88900</xdr:rowOff>
    </xdr:from>
    <xdr:to>
      <xdr:col>4</xdr:col>
      <xdr:colOff>584200</xdr:colOff>
      <xdr:row>100</xdr:row>
      <xdr:rowOff>127000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24482B49-45A5-8042-B1DE-F864D118A36F}"/>
            </a:ext>
          </a:extLst>
        </xdr:cNvPr>
        <xdr:cNvSpPr/>
      </xdr:nvSpPr>
      <xdr:spPr>
        <a:xfrm>
          <a:off x="6159500" y="18516600"/>
          <a:ext cx="1600200" cy="9906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/>
            <a:t>root</a:t>
          </a:r>
        </a:p>
      </xdr:txBody>
    </xdr:sp>
    <xdr:clientData/>
  </xdr:twoCellAnchor>
  <xdr:twoCellAnchor>
    <xdr:from>
      <xdr:col>3</xdr:col>
      <xdr:colOff>533400</xdr:colOff>
      <xdr:row>104</xdr:row>
      <xdr:rowOff>88900</xdr:rowOff>
    </xdr:from>
    <xdr:to>
      <xdr:col>3</xdr:col>
      <xdr:colOff>1511300</xdr:colOff>
      <xdr:row>109</xdr:row>
      <xdr:rowOff>38100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6663AF6C-C8D2-0844-8799-3EC0B372E6C9}"/>
            </a:ext>
          </a:extLst>
        </xdr:cNvPr>
        <xdr:cNvSpPr/>
      </xdr:nvSpPr>
      <xdr:spPr>
        <a:xfrm>
          <a:off x="4495800" y="20231100"/>
          <a:ext cx="977900" cy="9017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2000"/>
        </a:p>
      </xdr:txBody>
    </xdr:sp>
    <xdr:clientData/>
  </xdr:twoCellAnchor>
  <xdr:twoCellAnchor>
    <xdr:from>
      <xdr:col>5</xdr:col>
      <xdr:colOff>76200</xdr:colOff>
      <xdr:row>104</xdr:row>
      <xdr:rowOff>101600</xdr:rowOff>
    </xdr:from>
    <xdr:to>
      <xdr:col>6</xdr:col>
      <xdr:colOff>38100</xdr:colOff>
      <xdr:row>109</xdr:row>
      <xdr:rowOff>50800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98AB17B-7217-354E-9D79-7BB3556F8477}"/>
            </a:ext>
          </a:extLst>
        </xdr:cNvPr>
        <xdr:cNvSpPr/>
      </xdr:nvSpPr>
      <xdr:spPr>
        <a:xfrm>
          <a:off x="8305800" y="20243800"/>
          <a:ext cx="977900" cy="9017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2000"/>
        </a:p>
      </xdr:txBody>
    </xdr:sp>
    <xdr:clientData/>
  </xdr:twoCellAnchor>
  <xdr:twoCellAnchor>
    <xdr:from>
      <xdr:col>3</xdr:col>
      <xdr:colOff>3187700</xdr:colOff>
      <xdr:row>113</xdr:row>
      <xdr:rowOff>139700</xdr:rowOff>
    </xdr:from>
    <xdr:to>
      <xdr:col>4</xdr:col>
      <xdr:colOff>952500</xdr:colOff>
      <xdr:row>118</xdr:row>
      <xdr:rowOff>88900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D61C7DC8-C249-B447-B5DF-3F2C44B2B3E2}"/>
            </a:ext>
          </a:extLst>
        </xdr:cNvPr>
        <xdr:cNvSpPr/>
      </xdr:nvSpPr>
      <xdr:spPr>
        <a:xfrm>
          <a:off x="7150100" y="21996400"/>
          <a:ext cx="977900" cy="9017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2000"/>
        </a:p>
      </xdr:txBody>
    </xdr:sp>
    <xdr:clientData/>
  </xdr:twoCellAnchor>
  <xdr:twoCellAnchor>
    <xdr:from>
      <xdr:col>3</xdr:col>
      <xdr:colOff>1022350</xdr:colOff>
      <xdr:row>100</xdr:row>
      <xdr:rowOff>127000</xdr:rowOff>
    </xdr:from>
    <xdr:to>
      <xdr:col>3</xdr:col>
      <xdr:colOff>2997200</xdr:colOff>
      <xdr:row>104</xdr:row>
      <xdr:rowOff>88900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7205CA74-98C6-AB49-BE94-072FF23339FF}"/>
            </a:ext>
          </a:extLst>
        </xdr:cNvPr>
        <xdr:cNvCxnSpPr>
          <a:stCxn id="2" idx="4"/>
          <a:endCxn id="4" idx="0"/>
        </xdr:cNvCxnSpPr>
      </xdr:nvCxnSpPr>
      <xdr:spPr>
        <a:xfrm flipH="1">
          <a:off x="4984750" y="19507200"/>
          <a:ext cx="1974850" cy="7239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2997200</xdr:colOff>
      <xdr:row>100</xdr:row>
      <xdr:rowOff>127000</xdr:rowOff>
    </xdr:from>
    <xdr:to>
      <xdr:col>5</xdr:col>
      <xdr:colOff>565150</xdr:colOff>
      <xdr:row>104</xdr:row>
      <xdr:rowOff>101600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BDC46A78-7988-6F42-BD1A-3C1AC1892214}"/>
            </a:ext>
          </a:extLst>
        </xdr:cNvPr>
        <xdr:cNvCxnSpPr>
          <a:stCxn id="2" idx="4"/>
          <a:endCxn id="6" idx="0"/>
        </xdr:cNvCxnSpPr>
      </xdr:nvCxnSpPr>
      <xdr:spPr>
        <a:xfrm>
          <a:off x="6959600" y="19507200"/>
          <a:ext cx="1835150" cy="736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1003300</xdr:colOff>
      <xdr:row>100</xdr:row>
      <xdr:rowOff>38100</xdr:rowOff>
    </xdr:from>
    <xdr:to>
      <xdr:col>3</xdr:col>
      <xdr:colOff>2197100</xdr:colOff>
      <xdr:row>102</xdr:row>
      <xdr:rowOff>152400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BCDB0608-7449-AF40-88C0-EDA69211C613}"/>
            </a:ext>
          </a:extLst>
        </xdr:cNvPr>
        <xdr:cNvSpPr/>
      </xdr:nvSpPr>
      <xdr:spPr>
        <a:xfrm>
          <a:off x="4965700" y="19418300"/>
          <a:ext cx="1193800" cy="495300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ocucupation</a:t>
          </a:r>
          <a:r>
            <a:rPr lang="en-US" sz="1100" baseline="0"/>
            <a:t> = management</a:t>
          </a:r>
          <a:endParaRPr lang="en-US" sz="1100"/>
        </a:p>
      </xdr:txBody>
    </xdr:sp>
    <xdr:clientData/>
  </xdr:twoCellAnchor>
  <xdr:twoCellAnchor>
    <xdr:from>
      <xdr:col>4</xdr:col>
      <xdr:colOff>533400</xdr:colOff>
      <xdr:row>100</xdr:row>
      <xdr:rowOff>63500</xdr:rowOff>
    </xdr:from>
    <xdr:to>
      <xdr:col>5</xdr:col>
      <xdr:colOff>901700</xdr:colOff>
      <xdr:row>102</xdr:row>
      <xdr:rowOff>177800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7A8A2821-5FCA-1C4A-9A50-B87A388832F4}"/>
            </a:ext>
          </a:extLst>
        </xdr:cNvPr>
        <xdr:cNvSpPr/>
      </xdr:nvSpPr>
      <xdr:spPr>
        <a:xfrm>
          <a:off x="7708900" y="19443700"/>
          <a:ext cx="1422400" cy="495300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occupation = Service || Sales || Staff</a:t>
          </a:r>
          <a:r>
            <a:rPr lang="en-US" b="0"/>
            <a:t> </a:t>
          </a:r>
          <a:endParaRPr lang="en-US" sz="1100" b="0"/>
        </a:p>
      </xdr:txBody>
    </xdr:sp>
    <xdr:clientData/>
  </xdr:twoCellAnchor>
  <xdr:twoCellAnchor>
    <xdr:from>
      <xdr:col>6</xdr:col>
      <xdr:colOff>609600</xdr:colOff>
      <xdr:row>113</xdr:row>
      <xdr:rowOff>88900</xdr:rowOff>
    </xdr:from>
    <xdr:to>
      <xdr:col>7</xdr:col>
      <xdr:colOff>660400</xdr:colOff>
      <xdr:row>118</xdr:row>
      <xdr:rowOff>38100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C82E351B-7C46-454A-A169-7A3AD8B88C1A}"/>
            </a:ext>
          </a:extLst>
        </xdr:cNvPr>
        <xdr:cNvSpPr/>
      </xdr:nvSpPr>
      <xdr:spPr>
        <a:xfrm>
          <a:off x="9855200" y="21945600"/>
          <a:ext cx="977900" cy="9017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2000"/>
        </a:p>
      </xdr:txBody>
    </xdr:sp>
    <xdr:clientData/>
  </xdr:twoCellAnchor>
  <xdr:twoCellAnchor>
    <xdr:from>
      <xdr:col>4</xdr:col>
      <xdr:colOff>463550</xdr:colOff>
      <xdr:row>109</xdr:row>
      <xdr:rowOff>50800</xdr:rowOff>
    </xdr:from>
    <xdr:to>
      <xdr:col>5</xdr:col>
      <xdr:colOff>565150</xdr:colOff>
      <xdr:row>113</xdr:row>
      <xdr:rowOff>139700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82C03083-56A0-854E-854B-BBD48F742514}"/>
            </a:ext>
          </a:extLst>
        </xdr:cNvPr>
        <xdr:cNvCxnSpPr>
          <a:stCxn id="6" idx="4"/>
          <a:endCxn id="7" idx="0"/>
        </xdr:cNvCxnSpPr>
      </xdr:nvCxnSpPr>
      <xdr:spPr>
        <a:xfrm flipH="1">
          <a:off x="7639050" y="21145500"/>
          <a:ext cx="1155700" cy="8509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565150</xdr:colOff>
      <xdr:row>109</xdr:row>
      <xdr:rowOff>50800</xdr:rowOff>
    </xdr:from>
    <xdr:to>
      <xdr:col>7</xdr:col>
      <xdr:colOff>171450</xdr:colOff>
      <xdr:row>113</xdr:row>
      <xdr:rowOff>88900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2AC2D226-64DB-044B-A9A9-9802A52AC838}"/>
            </a:ext>
          </a:extLst>
        </xdr:cNvPr>
        <xdr:cNvCxnSpPr>
          <a:stCxn id="6" idx="4"/>
          <a:endCxn id="20" idx="0"/>
        </xdr:cNvCxnSpPr>
      </xdr:nvCxnSpPr>
      <xdr:spPr>
        <a:xfrm>
          <a:off x="8794750" y="21145500"/>
          <a:ext cx="1549400" cy="800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3149600</xdr:colOff>
      <xdr:row>110</xdr:row>
      <xdr:rowOff>25400</xdr:rowOff>
    </xdr:from>
    <xdr:to>
      <xdr:col>5</xdr:col>
      <xdr:colOff>304800</xdr:colOff>
      <xdr:row>112</xdr:row>
      <xdr:rowOff>139700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CBB40AF0-7940-9A43-B0DA-9E664973EDE1}"/>
            </a:ext>
          </a:extLst>
        </xdr:cNvPr>
        <xdr:cNvSpPr/>
      </xdr:nvSpPr>
      <xdr:spPr>
        <a:xfrm>
          <a:off x="7112000" y="21310600"/>
          <a:ext cx="1422400" cy="495300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occupation = Service || Staff</a:t>
          </a:r>
          <a:r>
            <a:rPr lang="en-US" b="0"/>
            <a:t> </a:t>
          </a:r>
          <a:endParaRPr lang="en-US" sz="1100" b="0"/>
        </a:p>
      </xdr:txBody>
    </xdr:sp>
    <xdr:clientData/>
  </xdr:twoCellAnchor>
  <xdr:twoCellAnchor>
    <xdr:from>
      <xdr:col>6</xdr:col>
      <xdr:colOff>203200</xdr:colOff>
      <xdr:row>109</xdr:row>
      <xdr:rowOff>165100</xdr:rowOff>
    </xdr:from>
    <xdr:to>
      <xdr:col>7</xdr:col>
      <xdr:colOff>698500</xdr:colOff>
      <xdr:row>112</xdr:row>
      <xdr:rowOff>88900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4EB8E607-8543-7542-AD00-1278E2E5082B}"/>
            </a:ext>
          </a:extLst>
        </xdr:cNvPr>
        <xdr:cNvSpPr/>
      </xdr:nvSpPr>
      <xdr:spPr>
        <a:xfrm>
          <a:off x="9448800" y="21259800"/>
          <a:ext cx="1422400" cy="495300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occupation = Sales</a:t>
          </a:r>
          <a:endParaRPr lang="en-US" sz="1100" b="0"/>
        </a:p>
      </xdr:txBody>
    </xdr:sp>
    <xdr:clientData/>
  </xdr:twoCellAnchor>
  <xdr:twoCellAnchor>
    <xdr:from>
      <xdr:col>2</xdr:col>
      <xdr:colOff>1714500</xdr:colOff>
      <xdr:row>111</xdr:row>
      <xdr:rowOff>0</xdr:rowOff>
    </xdr:from>
    <xdr:to>
      <xdr:col>3</xdr:col>
      <xdr:colOff>685800</xdr:colOff>
      <xdr:row>115</xdr:row>
      <xdr:rowOff>139700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E4DC9224-A7D8-5140-AFE0-F912DDA6D495}"/>
            </a:ext>
          </a:extLst>
        </xdr:cNvPr>
        <xdr:cNvSpPr/>
      </xdr:nvSpPr>
      <xdr:spPr>
        <a:xfrm>
          <a:off x="3670300" y="21475700"/>
          <a:ext cx="977900" cy="9017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2000"/>
        </a:p>
      </xdr:txBody>
    </xdr:sp>
    <xdr:clientData/>
  </xdr:twoCellAnchor>
  <xdr:twoCellAnchor>
    <xdr:from>
      <xdr:col>3</xdr:col>
      <xdr:colOff>1206500</xdr:colOff>
      <xdr:row>111</xdr:row>
      <xdr:rowOff>0</xdr:rowOff>
    </xdr:from>
    <xdr:to>
      <xdr:col>3</xdr:col>
      <xdr:colOff>2184400</xdr:colOff>
      <xdr:row>115</xdr:row>
      <xdr:rowOff>139700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9461E101-962C-FB44-8F24-1C6DC7503326}"/>
            </a:ext>
          </a:extLst>
        </xdr:cNvPr>
        <xdr:cNvSpPr/>
      </xdr:nvSpPr>
      <xdr:spPr>
        <a:xfrm>
          <a:off x="5168900" y="21475700"/>
          <a:ext cx="977900" cy="9017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2000"/>
        </a:p>
      </xdr:txBody>
    </xdr:sp>
    <xdr:clientData/>
  </xdr:twoCellAnchor>
  <xdr:twoCellAnchor>
    <xdr:from>
      <xdr:col>3</xdr:col>
      <xdr:colOff>2235200</xdr:colOff>
      <xdr:row>120</xdr:row>
      <xdr:rowOff>0</xdr:rowOff>
    </xdr:from>
    <xdr:to>
      <xdr:col>4</xdr:col>
      <xdr:colOff>0</xdr:colOff>
      <xdr:row>124</xdr:row>
      <xdr:rowOff>139700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112CC300-3012-6F47-84A9-F92AB1A22845}"/>
            </a:ext>
          </a:extLst>
        </xdr:cNvPr>
        <xdr:cNvSpPr/>
      </xdr:nvSpPr>
      <xdr:spPr>
        <a:xfrm>
          <a:off x="6197600" y="23190200"/>
          <a:ext cx="977900" cy="9017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2000"/>
        </a:p>
      </xdr:txBody>
    </xdr:sp>
    <xdr:clientData/>
  </xdr:twoCellAnchor>
  <xdr:twoCellAnchor>
    <xdr:from>
      <xdr:col>4</xdr:col>
      <xdr:colOff>635000</xdr:colOff>
      <xdr:row>120</xdr:row>
      <xdr:rowOff>25400</xdr:rowOff>
    </xdr:from>
    <xdr:to>
      <xdr:col>5</xdr:col>
      <xdr:colOff>558800</xdr:colOff>
      <xdr:row>124</xdr:row>
      <xdr:rowOff>165100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3B4E928A-D1B8-5C4A-80D7-3495404D1EFC}"/>
            </a:ext>
          </a:extLst>
        </xdr:cNvPr>
        <xdr:cNvSpPr/>
      </xdr:nvSpPr>
      <xdr:spPr>
        <a:xfrm>
          <a:off x="7810500" y="23215600"/>
          <a:ext cx="977900" cy="9017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2000"/>
        </a:p>
      </xdr:txBody>
    </xdr:sp>
    <xdr:clientData/>
  </xdr:twoCellAnchor>
  <xdr:twoCellAnchor>
    <xdr:from>
      <xdr:col>5</xdr:col>
      <xdr:colOff>977900</xdr:colOff>
      <xdr:row>120</xdr:row>
      <xdr:rowOff>0</xdr:rowOff>
    </xdr:from>
    <xdr:to>
      <xdr:col>7</xdr:col>
      <xdr:colOff>12700</xdr:colOff>
      <xdr:row>124</xdr:row>
      <xdr:rowOff>139700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4380013E-7D9B-0C47-96C6-598BB7F5DC27}"/>
            </a:ext>
          </a:extLst>
        </xdr:cNvPr>
        <xdr:cNvSpPr/>
      </xdr:nvSpPr>
      <xdr:spPr>
        <a:xfrm>
          <a:off x="9207500" y="23190200"/>
          <a:ext cx="977900" cy="9017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2000"/>
        </a:p>
      </xdr:txBody>
    </xdr:sp>
    <xdr:clientData/>
  </xdr:twoCellAnchor>
  <xdr:twoCellAnchor>
    <xdr:from>
      <xdr:col>7</xdr:col>
      <xdr:colOff>660400</xdr:colOff>
      <xdr:row>120</xdr:row>
      <xdr:rowOff>12700</xdr:rowOff>
    </xdr:from>
    <xdr:to>
      <xdr:col>8</xdr:col>
      <xdr:colOff>723900</xdr:colOff>
      <xdr:row>124</xdr:row>
      <xdr:rowOff>152400</xdr:rowOff>
    </xdr:to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4E9C0EE4-1389-8A49-895B-A79A96ACCD15}"/>
            </a:ext>
          </a:extLst>
        </xdr:cNvPr>
        <xdr:cNvSpPr/>
      </xdr:nvSpPr>
      <xdr:spPr>
        <a:xfrm>
          <a:off x="10833100" y="23202900"/>
          <a:ext cx="977900" cy="9017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2000"/>
        </a:p>
      </xdr:txBody>
    </xdr:sp>
    <xdr:clientData/>
  </xdr:twoCellAnchor>
  <xdr:twoCellAnchor>
    <xdr:from>
      <xdr:col>2</xdr:col>
      <xdr:colOff>1625600</xdr:colOff>
      <xdr:row>109</xdr:row>
      <xdr:rowOff>0</xdr:rowOff>
    </xdr:from>
    <xdr:to>
      <xdr:col>3</xdr:col>
      <xdr:colOff>673100</xdr:colOff>
      <xdr:row>110</xdr:row>
      <xdr:rowOff>50800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B3B2DEED-2EC3-9044-9854-0610E47B2F5A}"/>
            </a:ext>
          </a:extLst>
        </xdr:cNvPr>
        <xdr:cNvSpPr/>
      </xdr:nvSpPr>
      <xdr:spPr>
        <a:xfrm>
          <a:off x="3581400" y="21094700"/>
          <a:ext cx="1054100" cy="241300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gender</a:t>
          </a:r>
          <a:r>
            <a:rPr lang="en-US" sz="1100" baseline="0"/>
            <a:t> = male</a:t>
          </a:r>
          <a:endParaRPr lang="en-US" sz="1100"/>
        </a:p>
      </xdr:txBody>
    </xdr:sp>
    <xdr:clientData/>
  </xdr:twoCellAnchor>
  <xdr:twoCellAnchor>
    <xdr:from>
      <xdr:col>3</xdr:col>
      <xdr:colOff>196850</xdr:colOff>
      <xdr:row>109</xdr:row>
      <xdr:rowOff>38100</xdr:rowOff>
    </xdr:from>
    <xdr:to>
      <xdr:col>3</xdr:col>
      <xdr:colOff>1022350</xdr:colOff>
      <xdr:row>111</xdr:row>
      <xdr:rowOff>0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A9F3BE91-9D64-EA43-9E28-FB8AF37E5CCA}"/>
            </a:ext>
          </a:extLst>
        </xdr:cNvPr>
        <xdr:cNvCxnSpPr>
          <a:stCxn id="29" idx="0"/>
          <a:endCxn id="4" idx="4"/>
        </xdr:cNvCxnSpPr>
      </xdr:nvCxnSpPr>
      <xdr:spPr>
        <a:xfrm flipV="1">
          <a:off x="4159250" y="21132800"/>
          <a:ext cx="825500" cy="3429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1022350</xdr:colOff>
      <xdr:row>109</xdr:row>
      <xdr:rowOff>38100</xdr:rowOff>
    </xdr:from>
    <xdr:to>
      <xdr:col>3</xdr:col>
      <xdr:colOff>1695450</xdr:colOff>
      <xdr:row>111</xdr:row>
      <xdr:rowOff>0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AB3FB6F3-338F-3C45-97A6-E055B06B1642}"/>
            </a:ext>
          </a:extLst>
        </xdr:cNvPr>
        <xdr:cNvCxnSpPr>
          <a:stCxn id="4" idx="4"/>
          <a:endCxn id="30" idx="0"/>
        </xdr:cNvCxnSpPr>
      </xdr:nvCxnSpPr>
      <xdr:spPr>
        <a:xfrm>
          <a:off x="4984750" y="21132800"/>
          <a:ext cx="673100" cy="3429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2724150</xdr:colOff>
      <xdr:row>118</xdr:row>
      <xdr:rowOff>88900</xdr:rowOff>
    </xdr:from>
    <xdr:to>
      <xdr:col>4</xdr:col>
      <xdr:colOff>463550</xdr:colOff>
      <xdr:row>120</xdr:row>
      <xdr:rowOff>0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40C3AC08-1AEA-3340-8F9D-F7C1937745C7}"/>
            </a:ext>
          </a:extLst>
        </xdr:cNvPr>
        <xdr:cNvCxnSpPr>
          <a:stCxn id="7" idx="4"/>
          <a:endCxn id="31" idx="0"/>
        </xdr:cNvCxnSpPr>
      </xdr:nvCxnSpPr>
      <xdr:spPr>
        <a:xfrm flipH="1">
          <a:off x="6686550" y="22898100"/>
          <a:ext cx="952500" cy="292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463550</xdr:colOff>
      <xdr:row>118</xdr:row>
      <xdr:rowOff>88900</xdr:rowOff>
    </xdr:from>
    <xdr:to>
      <xdr:col>5</xdr:col>
      <xdr:colOff>69850</xdr:colOff>
      <xdr:row>120</xdr:row>
      <xdr:rowOff>25400</xdr:rowOff>
    </xdr:to>
    <xdr:cxnSp macro="">
      <xdr:nvCxnSpPr>
        <xdr:cNvPr id="39" name="Straight Connector 38">
          <a:extLst>
            <a:ext uri="{FF2B5EF4-FFF2-40B4-BE49-F238E27FC236}">
              <a16:creationId xmlns:a16="http://schemas.microsoft.com/office/drawing/2014/main" id="{F8EF5A07-72E1-9846-89D5-8DD44AD202BD}"/>
            </a:ext>
          </a:extLst>
        </xdr:cNvPr>
        <xdr:cNvCxnSpPr>
          <a:stCxn id="7" idx="4"/>
          <a:endCxn id="32" idx="0"/>
        </xdr:cNvCxnSpPr>
      </xdr:nvCxnSpPr>
      <xdr:spPr>
        <a:xfrm>
          <a:off x="7639050" y="22898100"/>
          <a:ext cx="660400" cy="317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450850</xdr:colOff>
      <xdr:row>118</xdr:row>
      <xdr:rowOff>38100</xdr:rowOff>
    </xdr:from>
    <xdr:to>
      <xdr:col>7</xdr:col>
      <xdr:colOff>171450</xdr:colOff>
      <xdr:row>120</xdr:row>
      <xdr:rowOff>0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57192F95-1292-A24C-B429-F1F88420E9D8}"/>
            </a:ext>
          </a:extLst>
        </xdr:cNvPr>
        <xdr:cNvCxnSpPr>
          <a:stCxn id="20" idx="4"/>
          <a:endCxn id="33" idx="0"/>
        </xdr:cNvCxnSpPr>
      </xdr:nvCxnSpPr>
      <xdr:spPr>
        <a:xfrm flipH="1">
          <a:off x="9696450" y="22847300"/>
          <a:ext cx="647700" cy="3429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171450</xdr:colOff>
      <xdr:row>118</xdr:row>
      <xdr:rowOff>38100</xdr:rowOff>
    </xdr:from>
    <xdr:to>
      <xdr:col>8</xdr:col>
      <xdr:colOff>234950</xdr:colOff>
      <xdr:row>120</xdr:row>
      <xdr:rowOff>12700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48529111-C744-9B4B-B23F-061BB9422A87}"/>
            </a:ext>
          </a:extLst>
        </xdr:cNvPr>
        <xdr:cNvCxnSpPr>
          <a:stCxn id="20" idx="4"/>
          <a:endCxn id="34" idx="0"/>
        </xdr:cNvCxnSpPr>
      </xdr:nvCxnSpPr>
      <xdr:spPr>
        <a:xfrm>
          <a:off x="10344150" y="22847300"/>
          <a:ext cx="977900" cy="355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1333500</xdr:colOff>
      <xdr:row>109</xdr:row>
      <xdr:rowOff>38100</xdr:rowOff>
    </xdr:from>
    <xdr:to>
      <xdr:col>3</xdr:col>
      <xdr:colOff>2476500</xdr:colOff>
      <xdr:row>110</xdr:row>
      <xdr:rowOff>101600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B9AFDEEC-7697-2D4D-84D9-DB7101901D5A}"/>
            </a:ext>
          </a:extLst>
        </xdr:cNvPr>
        <xdr:cNvSpPr/>
      </xdr:nvSpPr>
      <xdr:spPr>
        <a:xfrm>
          <a:off x="5295900" y="21132800"/>
          <a:ext cx="1143000" cy="254000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gender</a:t>
          </a:r>
          <a:r>
            <a:rPr lang="en-US" sz="1100" baseline="0"/>
            <a:t> = female</a:t>
          </a:r>
          <a:endParaRPr lang="en-US" sz="1100"/>
        </a:p>
      </xdr:txBody>
    </xdr:sp>
    <xdr:clientData/>
  </xdr:twoCellAnchor>
  <xdr:twoCellAnchor>
    <xdr:from>
      <xdr:col>3</xdr:col>
      <xdr:colOff>2235200</xdr:colOff>
      <xdr:row>118</xdr:row>
      <xdr:rowOff>50800</xdr:rowOff>
    </xdr:from>
    <xdr:to>
      <xdr:col>4</xdr:col>
      <xdr:colOff>76200</xdr:colOff>
      <xdr:row>119</xdr:row>
      <xdr:rowOff>101600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30FB980B-601B-934D-A5C9-FF7DE5580682}"/>
            </a:ext>
          </a:extLst>
        </xdr:cNvPr>
        <xdr:cNvSpPr/>
      </xdr:nvSpPr>
      <xdr:spPr>
        <a:xfrm>
          <a:off x="6197600" y="22860000"/>
          <a:ext cx="1054100" cy="241300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gender</a:t>
          </a:r>
          <a:r>
            <a:rPr lang="en-US" sz="1100" baseline="0"/>
            <a:t> = male</a:t>
          </a:r>
          <a:endParaRPr lang="en-US" sz="1100"/>
        </a:p>
      </xdr:txBody>
    </xdr:sp>
    <xdr:clientData/>
  </xdr:twoCellAnchor>
  <xdr:twoCellAnchor>
    <xdr:from>
      <xdr:col>5</xdr:col>
      <xdr:colOff>812800</xdr:colOff>
      <xdr:row>118</xdr:row>
      <xdr:rowOff>63500</xdr:rowOff>
    </xdr:from>
    <xdr:to>
      <xdr:col>6</xdr:col>
      <xdr:colOff>850900</xdr:colOff>
      <xdr:row>119</xdr:row>
      <xdr:rowOff>114300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185DED9A-D91B-EA46-BAFA-5DF49B3FCD20}"/>
            </a:ext>
          </a:extLst>
        </xdr:cNvPr>
        <xdr:cNvSpPr/>
      </xdr:nvSpPr>
      <xdr:spPr>
        <a:xfrm>
          <a:off x="9042400" y="22872700"/>
          <a:ext cx="1054100" cy="241300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gender</a:t>
          </a:r>
          <a:r>
            <a:rPr lang="en-US" sz="1100" baseline="0"/>
            <a:t> = male</a:t>
          </a:r>
          <a:endParaRPr lang="en-US" sz="1100"/>
        </a:p>
      </xdr:txBody>
    </xdr:sp>
    <xdr:clientData/>
  </xdr:twoCellAnchor>
  <xdr:twoCellAnchor>
    <xdr:from>
      <xdr:col>7</xdr:col>
      <xdr:colOff>584200</xdr:colOff>
      <xdr:row>118</xdr:row>
      <xdr:rowOff>63500</xdr:rowOff>
    </xdr:from>
    <xdr:to>
      <xdr:col>8</xdr:col>
      <xdr:colOff>812800</xdr:colOff>
      <xdr:row>119</xdr:row>
      <xdr:rowOff>127000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4B76A809-8A8D-6745-8C38-12FF77EAC24A}"/>
            </a:ext>
          </a:extLst>
        </xdr:cNvPr>
        <xdr:cNvSpPr/>
      </xdr:nvSpPr>
      <xdr:spPr>
        <a:xfrm>
          <a:off x="10756900" y="22872700"/>
          <a:ext cx="1143000" cy="254000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gender</a:t>
          </a:r>
          <a:r>
            <a:rPr lang="en-US" sz="1100" baseline="0"/>
            <a:t> = female</a:t>
          </a:r>
          <a:endParaRPr lang="en-US" sz="1100"/>
        </a:p>
      </xdr:txBody>
    </xdr:sp>
    <xdr:clientData/>
  </xdr:twoCellAnchor>
  <xdr:twoCellAnchor>
    <xdr:from>
      <xdr:col>4</xdr:col>
      <xdr:colOff>596900</xdr:colOff>
      <xdr:row>118</xdr:row>
      <xdr:rowOff>101600</xdr:rowOff>
    </xdr:from>
    <xdr:to>
      <xdr:col>5</xdr:col>
      <xdr:colOff>685800</xdr:colOff>
      <xdr:row>119</xdr:row>
      <xdr:rowOff>165100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65D2F61F-76C9-C449-9EB9-F205D99B33FD}"/>
            </a:ext>
          </a:extLst>
        </xdr:cNvPr>
        <xdr:cNvSpPr/>
      </xdr:nvSpPr>
      <xdr:spPr>
        <a:xfrm>
          <a:off x="7772400" y="22910800"/>
          <a:ext cx="1143000" cy="254000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gender</a:t>
          </a:r>
          <a:r>
            <a:rPr lang="en-US" sz="1100" baseline="0"/>
            <a:t> = female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B2FAE-6D84-4277-A922-6A541049D15C}">
  <dimension ref="B1:J93"/>
  <sheetViews>
    <sheetView tabSelected="1" workbookViewId="0">
      <selection activeCell="J112" sqref="J112"/>
    </sheetView>
  </sheetViews>
  <sheetFormatPr baseColWidth="10" defaultColWidth="8.83203125" defaultRowHeight="15" x14ac:dyDescent="0.2"/>
  <cols>
    <col min="1" max="1" width="8.83203125" style="2"/>
    <col min="2" max="2" width="16.83203125" style="2" customWidth="1"/>
    <col min="3" max="3" width="26.33203125" style="2" customWidth="1"/>
    <col min="4" max="4" width="42.1640625" style="2" customWidth="1"/>
    <col min="5" max="5" width="13.83203125" style="2" customWidth="1"/>
    <col min="6" max="6" width="13.33203125" style="2" customWidth="1"/>
    <col min="7" max="7" width="12.1640625" style="2" customWidth="1"/>
    <col min="8" max="8" width="12" style="2" customWidth="1"/>
    <col min="9" max="9" width="12.83203125" style="2" customWidth="1"/>
    <col min="10" max="10" width="11.33203125" style="2" customWidth="1"/>
    <col min="11" max="16384" width="8.83203125" style="2"/>
  </cols>
  <sheetData>
    <row r="1" spans="2:7" ht="16" thickBot="1" x14ac:dyDescent="0.25"/>
    <row r="2" spans="2:7" ht="16" thickBot="1" x14ac:dyDescent="0.25">
      <c r="B2" s="3" t="s">
        <v>15</v>
      </c>
      <c r="C2" s="3" t="s">
        <v>16</v>
      </c>
      <c r="D2" s="3" t="s">
        <v>17</v>
      </c>
      <c r="E2" s="3"/>
      <c r="F2" s="3" t="s">
        <v>18</v>
      </c>
      <c r="G2" s="3" t="s">
        <v>35</v>
      </c>
    </row>
    <row r="3" spans="2:7" x14ac:dyDescent="0.2">
      <c r="B3" s="4" t="s">
        <v>21</v>
      </c>
      <c r="C3" s="4" t="s">
        <v>19</v>
      </c>
      <c r="D3" s="4">
        <v>45</v>
      </c>
      <c r="E3" s="5" t="s">
        <v>32</v>
      </c>
      <c r="F3" s="4">
        <v>48000</v>
      </c>
      <c r="G3" s="4">
        <v>3</v>
      </c>
    </row>
    <row r="4" spans="2:7" x14ac:dyDescent="0.2">
      <c r="B4" s="5"/>
      <c r="C4" s="5" t="s">
        <v>20</v>
      </c>
      <c r="D4" s="5">
        <v>25</v>
      </c>
      <c r="E4" s="5" t="s">
        <v>33</v>
      </c>
      <c r="F4" s="5">
        <v>25000</v>
      </c>
      <c r="G4" s="5">
        <v>1</v>
      </c>
    </row>
    <row r="5" spans="2:7" x14ac:dyDescent="0.2">
      <c r="B5" s="6"/>
      <c r="C5" s="6" t="s">
        <v>20</v>
      </c>
      <c r="D5" s="6">
        <v>33</v>
      </c>
      <c r="E5" s="6" t="s">
        <v>34</v>
      </c>
      <c r="F5" s="6">
        <v>35000</v>
      </c>
      <c r="G5" s="6">
        <v>2</v>
      </c>
    </row>
    <row r="6" spans="2:7" x14ac:dyDescent="0.2">
      <c r="B6" s="7" t="s">
        <v>22</v>
      </c>
      <c r="C6" s="7" t="s">
        <v>20</v>
      </c>
      <c r="D6" s="7">
        <v>25</v>
      </c>
      <c r="E6" s="5" t="s">
        <v>33</v>
      </c>
      <c r="F6" s="7">
        <v>45000</v>
      </c>
      <c r="G6" s="7">
        <v>3</v>
      </c>
    </row>
    <row r="7" spans="2:7" x14ac:dyDescent="0.2">
      <c r="B7" s="5"/>
      <c r="C7" s="5" t="s">
        <v>19</v>
      </c>
      <c r="D7" s="5">
        <v>35</v>
      </c>
      <c r="E7" s="5" t="s">
        <v>34</v>
      </c>
      <c r="F7" s="5">
        <v>65000</v>
      </c>
      <c r="G7" s="5">
        <v>4</v>
      </c>
    </row>
    <row r="8" spans="2:7" x14ac:dyDescent="0.2">
      <c r="B8" s="5"/>
      <c r="C8" s="5" t="s">
        <v>20</v>
      </c>
      <c r="D8" s="5">
        <v>26</v>
      </c>
      <c r="E8" s="5" t="s">
        <v>33</v>
      </c>
      <c r="F8" s="5">
        <v>45000</v>
      </c>
      <c r="G8" s="5">
        <v>3</v>
      </c>
    </row>
    <row r="9" spans="2:7" x14ac:dyDescent="0.2">
      <c r="B9" s="6"/>
      <c r="C9" s="6" t="s">
        <v>19</v>
      </c>
      <c r="D9" s="6">
        <v>45</v>
      </c>
      <c r="E9" s="6" t="s">
        <v>32</v>
      </c>
      <c r="F9" s="6">
        <v>70000</v>
      </c>
      <c r="G9" s="6">
        <v>4</v>
      </c>
    </row>
    <row r="10" spans="2:7" x14ac:dyDescent="0.2">
      <c r="B10" s="7" t="s">
        <v>23</v>
      </c>
      <c r="C10" s="7" t="s">
        <v>19</v>
      </c>
      <c r="D10" s="7">
        <v>40</v>
      </c>
      <c r="E10" s="5" t="s">
        <v>34</v>
      </c>
      <c r="F10" s="7">
        <v>50000</v>
      </c>
      <c r="G10" s="7">
        <v>3</v>
      </c>
    </row>
    <row r="11" spans="2:7" x14ac:dyDescent="0.2">
      <c r="B11" s="6"/>
      <c r="C11" s="6" t="s">
        <v>20</v>
      </c>
      <c r="D11" s="6">
        <v>30</v>
      </c>
      <c r="E11" s="6" t="s">
        <v>33</v>
      </c>
      <c r="F11" s="6">
        <v>40000</v>
      </c>
      <c r="G11" s="6">
        <v>2</v>
      </c>
    </row>
    <row r="12" spans="2:7" x14ac:dyDescent="0.2">
      <c r="B12" s="5" t="s">
        <v>24</v>
      </c>
      <c r="C12" s="5" t="s">
        <v>19</v>
      </c>
      <c r="D12" s="5">
        <v>50</v>
      </c>
      <c r="E12" s="5" t="s">
        <v>32</v>
      </c>
      <c r="F12" s="5">
        <v>40000</v>
      </c>
      <c r="G12" s="5">
        <v>2</v>
      </c>
    </row>
    <row r="13" spans="2:7" ht="16" thickBot="1" x14ac:dyDescent="0.25">
      <c r="B13" s="8"/>
      <c r="C13" s="8" t="s">
        <v>20</v>
      </c>
      <c r="D13" s="8">
        <v>25</v>
      </c>
      <c r="E13" s="8" t="s">
        <v>33</v>
      </c>
      <c r="F13" s="8">
        <v>25000</v>
      </c>
      <c r="G13" s="8">
        <v>1</v>
      </c>
    </row>
    <row r="14" spans="2:7" x14ac:dyDescent="0.2">
      <c r="B14" s="9"/>
      <c r="C14" s="9"/>
      <c r="D14" s="9"/>
      <c r="E14" s="9"/>
    </row>
    <row r="15" spans="2:7" x14ac:dyDescent="0.2">
      <c r="B15" s="1"/>
      <c r="C15" s="1"/>
      <c r="D15" s="1"/>
    </row>
    <row r="16" spans="2:7" x14ac:dyDescent="0.2">
      <c r="B16" s="35"/>
      <c r="C16" s="35"/>
      <c r="D16" s="35"/>
      <c r="E16" s="35"/>
      <c r="F16" s="35"/>
    </row>
    <row r="18" spans="2:10" ht="16" thickBot="1" x14ac:dyDescent="0.25">
      <c r="B18" s="1"/>
      <c r="C18" s="13" t="s">
        <v>6</v>
      </c>
      <c r="D18" s="13" t="s">
        <v>37</v>
      </c>
    </row>
    <row r="19" spans="2:10" ht="16" thickBot="1" x14ac:dyDescent="0.25">
      <c r="B19" s="10" t="s">
        <v>0</v>
      </c>
      <c r="C19" s="11" t="s">
        <v>1</v>
      </c>
      <c r="D19" s="10" t="s">
        <v>2</v>
      </c>
      <c r="E19" s="12" t="s">
        <v>14</v>
      </c>
      <c r="F19" s="12" t="s">
        <v>12</v>
      </c>
      <c r="G19" s="12" t="s">
        <v>13</v>
      </c>
      <c r="H19" s="10" t="s">
        <v>3</v>
      </c>
      <c r="I19" s="10" t="s">
        <v>4</v>
      </c>
      <c r="J19" s="10" t="s">
        <v>5</v>
      </c>
    </row>
    <row r="20" spans="2:10" x14ac:dyDescent="0.2">
      <c r="B20" s="14">
        <v>1</v>
      </c>
      <c r="C20" s="15">
        <f>3/11</f>
        <v>0.27272727272727271</v>
      </c>
      <c r="D20" s="16">
        <f>8/11</f>
        <v>0.72727272727272729</v>
      </c>
      <c r="E20" s="14">
        <v>1</v>
      </c>
      <c r="F20" s="17">
        <f>1/3</f>
        <v>0.33333333333333331</v>
      </c>
      <c r="G20" s="17">
        <f>1/8</f>
        <v>0.125</v>
      </c>
      <c r="H20" s="18">
        <f>2*(C20*D20)</f>
        <v>0.39669421487603301</v>
      </c>
      <c r="I20" s="19">
        <f>ABS(F20-G20)+ABS(F21-G21)+ABS(F22-G22)+ABS(F23-G23)</f>
        <v>0.58333333333333326</v>
      </c>
      <c r="J20" s="16">
        <f t="shared" ref="J20:J72" si="0">H20*I20</f>
        <v>0.2314049586776859</v>
      </c>
    </row>
    <row r="21" spans="2:10" x14ac:dyDescent="0.2">
      <c r="B21" s="20"/>
      <c r="C21" s="21">
        <f>3/11</f>
        <v>0.27272727272727271</v>
      </c>
      <c r="D21" s="22">
        <f>8/11</f>
        <v>0.72727272727272729</v>
      </c>
      <c r="E21" s="20">
        <v>2</v>
      </c>
      <c r="F21" s="23">
        <f t="shared" ref="F21:F22" si="1">1/3</f>
        <v>0.33333333333333331</v>
      </c>
      <c r="G21" s="23">
        <f>2/8</f>
        <v>0.25</v>
      </c>
      <c r="H21" s="24"/>
      <c r="I21" s="25"/>
      <c r="J21" s="22"/>
    </row>
    <row r="22" spans="2:10" x14ac:dyDescent="0.2">
      <c r="B22" s="20"/>
      <c r="C22" s="21">
        <f>3/11</f>
        <v>0.27272727272727271</v>
      </c>
      <c r="D22" s="22">
        <f>8/11</f>
        <v>0.72727272727272729</v>
      </c>
      <c r="E22" s="20">
        <v>3</v>
      </c>
      <c r="F22" s="23">
        <f t="shared" si="1"/>
        <v>0.33333333333333331</v>
      </c>
      <c r="G22" s="23">
        <f xml:space="preserve"> 3/8</f>
        <v>0.375</v>
      </c>
      <c r="H22" s="24"/>
      <c r="I22" s="25"/>
      <c r="J22" s="22"/>
    </row>
    <row r="23" spans="2:10" x14ac:dyDescent="0.2">
      <c r="B23" s="20"/>
      <c r="C23" s="21">
        <f>3/11</f>
        <v>0.27272727272727271</v>
      </c>
      <c r="D23" s="22">
        <f>8/11</f>
        <v>0.72727272727272729</v>
      </c>
      <c r="E23" s="20">
        <v>4</v>
      </c>
      <c r="F23" s="26">
        <f>0</f>
        <v>0</v>
      </c>
      <c r="G23" s="23">
        <f>2/8</f>
        <v>0.25</v>
      </c>
      <c r="H23" s="24"/>
      <c r="I23" s="25"/>
      <c r="J23" s="22"/>
    </row>
    <row r="24" spans="2:10" x14ac:dyDescent="0.2">
      <c r="B24" s="9"/>
      <c r="C24" s="27"/>
      <c r="D24" s="28"/>
      <c r="E24" s="9"/>
      <c r="F24" s="29"/>
      <c r="G24" s="30"/>
      <c r="H24" s="31"/>
      <c r="I24" s="32"/>
      <c r="J24" s="28"/>
    </row>
    <row r="25" spans="2:10" ht="16" thickBot="1" x14ac:dyDescent="0.25">
      <c r="B25" s="9"/>
      <c r="C25" s="13" t="s">
        <v>7</v>
      </c>
      <c r="D25" s="13" t="s">
        <v>38</v>
      </c>
      <c r="E25" s="9"/>
      <c r="F25" s="29"/>
      <c r="G25" s="30"/>
      <c r="H25" s="31"/>
      <c r="I25" s="32"/>
      <c r="J25" s="28"/>
    </row>
    <row r="26" spans="2:10" ht="16" thickBot="1" x14ac:dyDescent="0.25">
      <c r="B26" s="10" t="s">
        <v>0</v>
      </c>
      <c r="C26" s="11" t="s">
        <v>1</v>
      </c>
      <c r="D26" s="10" t="s">
        <v>2</v>
      </c>
      <c r="E26" s="12" t="s">
        <v>14</v>
      </c>
      <c r="F26" s="12" t="s">
        <v>12</v>
      </c>
      <c r="G26" s="12" t="s">
        <v>13</v>
      </c>
      <c r="H26" s="10" t="s">
        <v>39</v>
      </c>
      <c r="I26" s="10" t="s">
        <v>4</v>
      </c>
      <c r="J26" s="10" t="s">
        <v>5</v>
      </c>
    </row>
    <row r="27" spans="2:10" ht="16" x14ac:dyDescent="0.2">
      <c r="B27" s="20">
        <v>2</v>
      </c>
      <c r="C27" s="22">
        <f>4/11</f>
        <v>0.36363636363636365</v>
      </c>
      <c r="D27" s="22">
        <f>7/11</f>
        <v>0.63636363636363635</v>
      </c>
      <c r="E27" s="20">
        <v>1</v>
      </c>
      <c r="F27" s="23">
        <v>0</v>
      </c>
      <c r="G27" s="23">
        <f>2/7</f>
        <v>0.2857142857142857</v>
      </c>
      <c r="H27" s="24">
        <f>2*(C27*D27)</f>
        <v>0.46280991735537191</v>
      </c>
      <c r="I27" s="25">
        <f>ABS(F27-G27)+ABS(F28-G28)+ABS(F29-G29)+ABS(F30-G30)</f>
        <v>1.4285714285714284</v>
      </c>
      <c r="J27" s="33">
        <f t="shared" si="0"/>
        <v>0.66115702479338834</v>
      </c>
    </row>
    <row r="28" spans="2:10" x14ac:dyDescent="0.2">
      <c r="B28" s="20"/>
      <c r="C28" s="22">
        <f t="shared" ref="C28:C30" si="2">4/11</f>
        <v>0.36363636363636365</v>
      </c>
      <c r="D28" s="22">
        <f t="shared" ref="D28:D30" si="3">7/11</f>
        <v>0.63636363636363635</v>
      </c>
      <c r="E28" s="20">
        <v>2</v>
      </c>
      <c r="F28" s="23">
        <v>0</v>
      </c>
      <c r="G28" s="23">
        <f>3/7</f>
        <v>0.42857142857142855</v>
      </c>
      <c r="H28" s="24"/>
      <c r="I28" s="25"/>
      <c r="J28" s="22"/>
    </row>
    <row r="29" spans="2:10" x14ac:dyDescent="0.2">
      <c r="B29" s="20"/>
      <c r="C29" s="22">
        <f t="shared" si="2"/>
        <v>0.36363636363636365</v>
      </c>
      <c r="D29" s="22">
        <f t="shared" si="3"/>
        <v>0.63636363636363635</v>
      </c>
      <c r="E29" s="20">
        <v>3</v>
      </c>
      <c r="F29" s="23">
        <f>2/4</f>
        <v>0.5</v>
      </c>
      <c r="G29" s="23">
        <f>2/7</f>
        <v>0.2857142857142857</v>
      </c>
      <c r="H29" s="24"/>
      <c r="I29" s="25"/>
      <c r="J29" s="22"/>
    </row>
    <row r="30" spans="2:10" x14ac:dyDescent="0.2">
      <c r="B30" s="20"/>
      <c r="C30" s="22">
        <f t="shared" si="2"/>
        <v>0.36363636363636365</v>
      </c>
      <c r="D30" s="22">
        <f t="shared" si="3"/>
        <v>0.63636363636363635</v>
      </c>
      <c r="E30" s="20">
        <v>4</v>
      </c>
      <c r="F30" s="23">
        <f>2/4</f>
        <v>0.5</v>
      </c>
      <c r="G30" s="23">
        <v>0</v>
      </c>
      <c r="H30" s="24"/>
      <c r="I30" s="25"/>
      <c r="J30" s="22"/>
    </row>
    <row r="31" spans="2:10" x14ac:dyDescent="0.2">
      <c r="B31" s="9"/>
      <c r="C31" s="28"/>
      <c r="D31" s="28"/>
      <c r="E31" s="9"/>
      <c r="F31" s="30"/>
      <c r="G31" s="30"/>
      <c r="H31" s="31"/>
      <c r="I31" s="32"/>
      <c r="J31" s="28"/>
    </row>
    <row r="32" spans="2:10" ht="16" thickBot="1" x14ac:dyDescent="0.25">
      <c r="B32" s="9"/>
      <c r="C32" s="13" t="s">
        <v>8</v>
      </c>
      <c r="D32" s="13" t="s">
        <v>36</v>
      </c>
      <c r="E32" s="9"/>
      <c r="F32" s="30"/>
      <c r="G32" s="30"/>
      <c r="H32" s="31"/>
      <c r="I32" s="32"/>
      <c r="J32" s="28"/>
    </row>
    <row r="33" spans="2:10" ht="16" thickBot="1" x14ac:dyDescent="0.25">
      <c r="B33" s="10" t="s">
        <v>0</v>
      </c>
      <c r="C33" s="11" t="s">
        <v>1</v>
      </c>
      <c r="D33" s="10" t="s">
        <v>2</v>
      </c>
      <c r="E33" s="12" t="s">
        <v>14</v>
      </c>
      <c r="F33" s="12" t="s">
        <v>12</v>
      </c>
      <c r="G33" s="12" t="s">
        <v>13</v>
      </c>
      <c r="H33" s="10" t="s">
        <v>3</v>
      </c>
      <c r="I33" s="10" t="s">
        <v>4</v>
      </c>
      <c r="J33" s="10" t="s">
        <v>5</v>
      </c>
    </row>
    <row r="34" spans="2:10" x14ac:dyDescent="0.2">
      <c r="B34" s="20">
        <v>3</v>
      </c>
      <c r="C34" s="22">
        <f>2/11</f>
        <v>0.18181818181818182</v>
      </c>
      <c r="D34" s="22">
        <f>9/11</f>
        <v>0.81818181818181823</v>
      </c>
      <c r="E34" s="20">
        <v>1</v>
      </c>
      <c r="F34" s="23">
        <v>0</v>
      </c>
      <c r="G34" s="23">
        <f>2/9</f>
        <v>0.22222222222222221</v>
      </c>
      <c r="H34" s="24">
        <f>2*(C34*D34)</f>
        <v>0.2975206611570248</v>
      </c>
      <c r="I34" s="25">
        <f t="shared" ref="I34:I90" si="4">ABS(F34-G34)+ABS(F35-G35)+ABS(F36-G36)+ABS(F37-G37)</f>
        <v>0.88888888888888895</v>
      </c>
      <c r="J34" s="22">
        <f t="shared" si="0"/>
        <v>0.26446280991735538</v>
      </c>
    </row>
    <row r="35" spans="2:10" x14ac:dyDescent="0.2">
      <c r="B35" s="20"/>
      <c r="C35" s="22">
        <f t="shared" ref="C35:C37" si="5">2/11</f>
        <v>0.18181818181818182</v>
      </c>
      <c r="D35" s="22">
        <f t="shared" ref="D35:D37" si="6">9/11</f>
        <v>0.81818181818181823</v>
      </c>
      <c r="E35" s="20">
        <v>2</v>
      </c>
      <c r="F35" s="23">
        <f>1/2</f>
        <v>0.5</v>
      </c>
      <c r="G35" s="23">
        <f>2/9</f>
        <v>0.22222222222222221</v>
      </c>
      <c r="H35" s="24"/>
      <c r="I35" s="25"/>
      <c r="J35" s="22"/>
    </row>
    <row r="36" spans="2:10" x14ac:dyDescent="0.2">
      <c r="B36" s="20"/>
      <c r="C36" s="22">
        <f t="shared" si="5"/>
        <v>0.18181818181818182</v>
      </c>
      <c r="D36" s="22">
        <f t="shared" si="6"/>
        <v>0.81818181818181823</v>
      </c>
      <c r="E36" s="20">
        <v>3</v>
      </c>
      <c r="F36" s="23">
        <f>1/2</f>
        <v>0.5</v>
      </c>
      <c r="G36" s="23">
        <f>3/9</f>
        <v>0.33333333333333331</v>
      </c>
      <c r="H36" s="24"/>
      <c r="I36" s="25"/>
      <c r="J36" s="22"/>
    </row>
    <row r="37" spans="2:10" x14ac:dyDescent="0.2">
      <c r="B37" s="20"/>
      <c r="C37" s="22">
        <f t="shared" si="5"/>
        <v>0.18181818181818182</v>
      </c>
      <c r="D37" s="22">
        <f t="shared" si="6"/>
        <v>0.81818181818181823</v>
      </c>
      <c r="E37" s="20">
        <v>4</v>
      </c>
      <c r="F37" s="23">
        <v>0</v>
      </c>
      <c r="G37" s="23">
        <f>2/9</f>
        <v>0.22222222222222221</v>
      </c>
      <c r="H37" s="24"/>
      <c r="I37" s="25"/>
      <c r="J37" s="22"/>
    </row>
    <row r="38" spans="2:10" x14ac:dyDescent="0.2">
      <c r="B38" s="9"/>
      <c r="C38" s="28"/>
      <c r="D38" s="28"/>
      <c r="E38" s="9"/>
      <c r="F38" s="30"/>
      <c r="G38" s="30"/>
      <c r="H38" s="31"/>
      <c r="I38" s="32"/>
      <c r="J38" s="28"/>
    </row>
    <row r="39" spans="2:10" ht="16" thickBot="1" x14ac:dyDescent="0.25">
      <c r="B39" s="9"/>
      <c r="C39" s="13" t="s">
        <v>9</v>
      </c>
      <c r="D39" s="13" t="s">
        <v>31</v>
      </c>
      <c r="E39" s="9"/>
      <c r="F39" s="30"/>
      <c r="G39" s="30"/>
      <c r="H39" s="31"/>
      <c r="I39" s="32"/>
      <c r="J39" s="28"/>
    </row>
    <row r="40" spans="2:10" ht="16" thickBot="1" x14ac:dyDescent="0.25">
      <c r="B40" s="10" t="s">
        <v>0</v>
      </c>
      <c r="C40" s="11" t="s">
        <v>1</v>
      </c>
      <c r="D40" s="10" t="s">
        <v>2</v>
      </c>
      <c r="E40" s="12" t="s">
        <v>14</v>
      </c>
      <c r="F40" s="12" t="s">
        <v>12</v>
      </c>
      <c r="G40" s="12" t="s">
        <v>13</v>
      </c>
      <c r="H40" s="10" t="s">
        <v>3</v>
      </c>
      <c r="I40" s="10" t="s">
        <v>4</v>
      </c>
      <c r="J40" s="10" t="s">
        <v>5</v>
      </c>
    </row>
    <row r="41" spans="2:10" x14ac:dyDescent="0.2">
      <c r="B41" s="20">
        <v>4</v>
      </c>
      <c r="C41" s="22">
        <f>2/11</f>
        <v>0.18181818181818182</v>
      </c>
      <c r="D41" s="22">
        <f>9/11</f>
        <v>0.81818181818181823</v>
      </c>
      <c r="E41" s="20">
        <v>1</v>
      </c>
      <c r="F41" s="23">
        <f>1/2</f>
        <v>0.5</v>
      </c>
      <c r="G41" s="23">
        <f>1/9</f>
        <v>0.1111111111111111</v>
      </c>
      <c r="H41" s="24">
        <f>2*(C41*D41)</f>
        <v>0.2975206611570248</v>
      </c>
      <c r="I41" s="25">
        <f t="shared" si="4"/>
        <v>1.3333333333333335</v>
      </c>
      <c r="J41" s="22">
        <f t="shared" si="0"/>
        <v>0.39669421487603312</v>
      </c>
    </row>
    <row r="42" spans="2:10" x14ac:dyDescent="0.2">
      <c r="B42" s="20"/>
      <c r="C42" s="22">
        <f t="shared" ref="C42:C44" si="7">2/11</f>
        <v>0.18181818181818182</v>
      </c>
      <c r="D42" s="22">
        <f t="shared" ref="D42:D44" si="8">9/11</f>
        <v>0.81818181818181823</v>
      </c>
      <c r="E42" s="20">
        <v>2</v>
      </c>
      <c r="F42" s="23">
        <f>1/2</f>
        <v>0.5</v>
      </c>
      <c r="G42" s="23">
        <f>2/9</f>
        <v>0.22222222222222221</v>
      </c>
      <c r="H42" s="24"/>
      <c r="I42" s="25"/>
      <c r="J42" s="22"/>
    </row>
    <row r="43" spans="2:10" x14ac:dyDescent="0.2">
      <c r="B43" s="20"/>
      <c r="C43" s="22">
        <f t="shared" si="7"/>
        <v>0.18181818181818182</v>
      </c>
      <c r="D43" s="22">
        <f t="shared" si="8"/>
        <v>0.81818181818181823</v>
      </c>
      <c r="E43" s="20">
        <v>3</v>
      </c>
      <c r="F43" s="23">
        <v>0</v>
      </c>
      <c r="G43" s="23">
        <f>4/9</f>
        <v>0.44444444444444442</v>
      </c>
      <c r="H43" s="24"/>
      <c r="I43" s="25"/>
      <c r="J43" s="22"/>
    </row>
    <row r="44" spans="2:10" x14ac:dyDescent="0.2">
      <c r="B44" s="20"/>
      <c r="C44" s="22">
        <f t="shared" si="7"/>
        <v>0.18181818181818182</v>
      </c>
      <c r="D44" s="22">
        <f t="shared" si="8"/>
        <v>0.81818181818181823</v>
      </c>
      <c r="E44" s="20">
        <v>4</v>
      </c>
      <c r="F44" s="23">
        <v>0</v>
      </c>
      <c r="G44" s="23">
        <f>2/9</f>
        <v>0.22222222222222221</v>
      </c>
      <c r="H44" s="24"/>
      <c r="I44" s="25"/>
      <c r="J44" s="22"/>
    </row>
    <row r="45" spans="2:10" x14ac:dyDescent="0.2">
      <c r="B45" s="9"/>
      <c r="C45" s="28"/>
      <c r="D45" s="28"/>
      <c r="E45" s="9"/>
      <c r="F45" s="30"/>
      <c r="G45" s="30"/>
      <c r="H45" s="31"/>
      <c r="I45" s="32"/>
      <c r="J45" s="28"/>
    </row>
    <row r="46" spans="2:10" ht="16" thickBot="1" x14ac:dyDescent="0.25">
      <c r="B46" s="9"/>
      <c r="C46" s="13" t="s">
        <v>10</v>
      </c>
      <c r="D46" s="13" t="s">
        <v>11</v>
      </c>
      <c r="E46" s="9"/>
      <c r="F46" s="30"/>
      <c r="G46" s="30"/>
      <c r="H46" s="31"/>
      <c r="I46" s="32"/>
      <c r="J46" s="28"/>
    </row>
    <row r="47" spans="2:10" ht="16" thickBot="1" x14ac:dyDescent="0.25">
      <c r="B47" s="10" t="s">
        <v>0</v>
      </c>
      <c r="C47" s="11" t="s">
        <v>1</v>
      </c>
      <c r="D47" s="10" t="s">
        <v>2</v>
      </c>
      <c r="E47" s="12" t="s">
        <v>14</v>
      </c>
      <c r="F47" s="12" t="s">
        <v>12</v>
      </c>
      <c r="G47" s="12" t="s">
        <v>13</v>
      </c>
      <c r="H47" s="10" t="s">
        <v>3</v>
      </c>
      <c r="I47" s="10" t="s">
        <v>4</v>
      </c>
      <c r="J47" s="10" t="s">
        <v>5</v>
      </c>
    </row>
    <row r="48" spans="2:10" x14ac:dyDescent="0.2">
      <c r="B48" s="20">
        <v>5</v>
      </c>
      <c r="C48" s="22">
        <f>5/11</f>
        <v>0.45454545454545453</v>
      </c>
      <c r="D48" s="22">
        <f>6/11</f>
        <v>0.54545454545454541</v>
      </c>
      <c r="E48" s="20">
        <v>1</v>
      </c>
      <c r="F48" s="23">
        <v>0</v>
      </c>
      <c r="G48" s="23">
        <f>2/6</f>
        <v>0.33333333333333331</v>
      </c>
      <c r="H48" s="24">
        <f>2*(C48*D48)</f>
        <v>0.49586776859504128</v>
      </c>
      <c r="I48" s="25">
        <f t="shared" si="4"/>
        <v>0.93333333333333335</v>
      </c>
      <c r="J48" s="22">
        <f t="shared" si="0"/>
        <v>0.46280991735537186</v>
      </c>
    </row>
    <row r="49" spans="2:10" x14ac:dyDescent="0.2">
      <c r="B49" s="20"/>
      <c r="C49" s="22">
        <f t="shared" ref="C49:C51" si="9">5/11</f>
        <v>0.45454545454545453</v>
      </c>
      <c r="D49" s="22">
        <f t="shared" ref="D49:D51" si="10">6/11</f>
        <v>0.54545454545454541</v>
      </c>
      <c r="E49" s="20">
        <v>2</v>
      </c>
      <c r="F49" s="23">
        <f>1/5</f>
        <v>0.2</v>
      </c>
      <c r="G49" s="23">
        <f>2/6</f>
        <v>0.33333333333333331</v>
      </c>
      <c r="H49" s="24"/>
      <c r="I49" s="25"/>
      <c r="J49" s="22"/>
    </row>
    <row r="50" spans="2:10" x14ac:dyDescent="0.2">
      <c r="B50" s="20"/>
      <c r="C50" s="22">
        <f t="shared" si="9"/>
        <v>0.45454545454545453</v>
      </c>
      <c r="D50" s="22">
        <f t="shared" si="10"/>
        <v>0.54545454545454541</v>
      </c>
      <c r="E50" s="20">
        <v>3</v>
      </c>
      <c r="F50" s="23">
        <f>2/5</f>
        <v>0.4</v>
      </c>
      <c r="G50" s="23">
        <f>2/6</f>
        <v>0.33333333333333331</v>
      </c>
      <c r="H50" s="24"/>
      <c r="I50" s="25"/>
      <c r="J50" s="22"/>
    </row>
    <row r="51" spans="2:10" x14ac:dyDescent="0.2">
      <c r="B51" s="20"/>
      <c r="C51" s="22">
        <f t="shared" si="9"/>
        <v>0.45454545454545453</v>
      </c>
      <c r="D51" s="22">
        <f t="shared" si="10"/>
        <v>0.54545454545454541</v>
      </c>
      <c r="E51" s="20">
        <v>4</v>
      </c>
      <c r="F51" s="23">
        <f>2/5</f>
        <v>0.4</v>
      </c>
      <c r="G51" s="23">
        <v>0</v>
      </c>
      <c r="H51" s="24"/>
      <c r="I51" s="25"/>
      <c r="J51" s="22"/>
    </row>
    <row r="52" spans="2:10" x14ac:dyDescent="0.2">
      <c r="B52" s="9"/>
      <c r="C52" s="28"/>
      <c r="D52" s="28"/>
      <c r="E52" s="9"/>
      <c r="F52" s="30"/>
      <c r="G52" s="30"/>
      <c r="H52" s="31"/>
      <c r="I52" s="32"/>
      <c r="J52" s="28"/>
    </row>
    <row r="53" spans="2:10" ht="16" thickBot="1" x14ac:dyDescent="0.25">
      <c r="B53" s="9"/>
      <c r="C53" s="13" t="s">
        <v>25</v>
      </c>
      <c r="D53" s="13" t="s">
        <v>30</v>
      </c>
      <c r="E53" s="9"/>
      <c r="F53" s="30"/>
      <c r="G53" s="30"/>
      <c r="H53" s="31"/>
      <c r="I53" s="32"/>
      <c r="J53" s="28"/>
    </row>
    <row r="54" spans="2:10" ht="16" thickBot="1" x14ac:dyDescent="0.25">
      <c r="B54" s="10" t="s">
        <v>0</v>
      </c>
      <c r="C54" s="11" t="s">
        <v>1</v>
      </c>
      <c r="D54" s="10" t="s">
        <v>2</v>
      </c>
      <c r="E54" s="12" t="s">
        <v>14</v>
      </c>
      <c r="F54" s="12" t="s">
        <v>12</v>
      </c>
      <c r="G54" s="12" t="s">
        <v>13</v>
      </c>
      <c r="H54" s="10" t="s">
        <v>3</v>
      </c>
      <c r="I54" s="10" t="s">
        <v>4</v>
      </c>
      <c r="J54" s="10" t="s">
        <v>5</v>
      </c>
    </row>
    <row r="55" spans="2:10" x14ac:dyDescent="0.2">
      <c r="B55" s="20">
        <v>6</v>
      </c>
      <c r="C55" s="22">
        <f>5/11</f>
        <v>0.45454545454545453</v>
      </c>
      <c r="D55" s="22">
        <f>6/11</f>
        <v>0.54545454545454541</v>
      </c>
      <c r="E55" s="20">
        <v>1</v>
      </c>
      <c r="F55" s="23">
        <f>2/5</f>
        <v>0.4</v>
      </c>
      <c r="G55" s="23">
        <v>0</v>
      </c>
      <c r="H55" s="24">
        <f>2*(C55*D55)</f>
        <v>0.49586776859504128</v>
      </c>
      <c r="I55" s="25">
        <f t="shared" si="4"/>
        <v>0.93333333333333335</v>
      </c>
      <c r="J55" s="22">
        <f t="shared" si="0"/>
        <v>0.46280991735537186</v>
      </c>
    </row>
    <row r="56" spans="2:10" x14ac:dyDescent="0.2">
      <c r="B56" s="20"/>
      <c r="C56" s="22">
        <f t="shared" ref="C56:C58" si="11">5/11</f>
        <v>0.45454545454545453</v>
      </c>
      <c r="D56" s="22">
        <f t="shared" ref="D56:D58" si="12">6/11</f>
        <v>0.54545454545454541</v>
      </c>
      <c r="E56" s="20">
        <v>2</v>
      </c>
      <c r="F56" s="23">
        <f>1/5</f>
        <v>0.2</v>
      </c>
      <c r="G56" s="23">
        <f>2/6</f>
        <v>0.33333333333333331</v>
      </c>
      <c r="H56" s="24"/>
      <c r="I56" s="25"/>
      <c r="J56" s="22"/>
    </row>
    <row r="57" spans="2:10" x14ac:dyDescent="0.2">
      <c r="B57" s="20"/>
      <c r="C57" s="22">
        <f t="shared" si="11"/>
        <v>0.45454545454545453</v>
      </c>
      <c r="D57" s="22">
        <f t="shared" si="12"/>
        <v>0.54545454545454541</v>
      </c>
      <c r="E57" s="20">
        <v>3</v>
      </c>
      <c r="F57" s="23">
        <f>2/5</f>
        <v>0.4</v>
      </c>
      <c r="G57" s="23">
        <f>2/6</f>
        <v>0.33333333333333331</v>
      </c>
      <c r="H57" s="24"/>
      <c r="I57" s="25"/>
      <c r="J57" s="22"/>
    </row>
    <row r="58" spans="2:10" x14ac:dyDescent="0.2">
      <c r="B58" s="20"/>
      <c r="C58" s="22">
        <f t="shared" si="11"/>
        <v>0.45454545454545453</v>
      </c>
      <c r="D58" s="22">
        <f t="shared" si="12"/>
        <v>0.54545454545454541</v>
      </c>
      <c r="E58" s="20">
        <v>4</v>
      </c>
      <c r="F58" s="23">
        <v>0</v>
      </c>
      <c r="G58" s="23">
        <f>2/6</f>
        <v>0.33333333333333331</v>
      </c>
      <c r="H58" s="24"/>
      <c r="I58" s="25"/>
      <c r="J58" s="22"/>
    </row>
    <row r="59" spans="2:10" x14ac:dyDescent="0.2">
      <c r="B59" s="9"/>
      <c r="C59" s="28"/>
      <c r="D59" s="28"/>
      <c r="E59" s="9"/>
      <c r="F59" s="30"/>
      <c r="G59" s="30"/>
      <c r="H59" s="31"/>
      <c r="I59" s="32"/>
      <c r="J59" s="28"/>
    </row>
    <row r="60" spans="2:10" ht="16" thickBot="1" x14ac:dyDescent="0.25">
      <c r="B60" s="9"/>
      <c r="C60" s="13" t="s">
        <v>26</v>
      </c>
      <c r="D60" s="13" t="s">
        <v>29</v>
      </c>
      <c r="E60" s="9"/>
      <c r="F60" s="30"/>
      <c r="G60" s="30"/>
      <c r="H60" s="31"/>
      <c r="I60" s="32"/>
      <c r="J60" s="28"/>
    </row>
    <row r="61" spans="2:10" ht="16" thickBot="1" x14ac:dyDescent="0.25">
      <c r="B61" s="10" t="s">
        <v>0</v>
      </c>
      <c r="C61" s="11" t="s">
        <v>1</v>
      </c>
      <c r="D61" s="10" t="s">
        <v>2</v>
      </c>
      <c r="E61" s="12" t="s">
        <v>14</v>
      </c>
      <c r="F61" s="12" t="s">
        <v>12</v>
      </c>
      <c r="G61" s="12" t="s">
        <v>13</v>
      </c>
      <c r="H61" s="10" t="s">
        <v>3</v>
      </c>
      <c r="I61" s="10" t="s">
        <v>4</v>
      </c>
      <c r="J61" s="10" t="s">
        <v>5</v>
      </c>
    </row>
    <row r="62" spans="2:10" x14ac:dyDescent="0.2">
      <c r="B62" s="20">
        <v>7</v>
      </c>
      <c r="C62" s="22">
        <f>3/11</f>
        <v>0.27272727272727271</v>
      </c>
      <c r="D62" s="22">
        <f>8/11</f>
        <v>0.72727272727272729</v>
      </c>
      <c r="E62" s="20">
        <v>1</v>
      </c>
      <c r="F62" s="23">
        <v>0</v>
      </c>
      <c r="G62" s="23">
        <f>2/8</f>
        <v>0.25</v>
      </c>
      <c r="H62" s="24">
        <f>2*(C62*D62)</f>
        <v>0.39669421487603301</v>
      </c>
      <c r="I62" s="25">
        <f t="shared" si="4"/>
        <v>0.58333333333333326</v>
      </c>
      <c r="J62" s="22">
        <f t="shared" si="0"/>
        <v>0.2314049586776859</v>
      </c>
    </row>
    <row r="63" spans="2:10" x14ac:dyDescent="0.2">
      <c r="B63" s="20"/>
      <c r="C63" s="22">
        <f t="shared" ref="C63:C65" si="13">3/11</f>
        <v>0.27272727272727271</v>
      </c>
      <c r="D63" s="22">
        <f t="shared" ref="D63:D65" si="14">8/11</f>
        <v>0.72727272727272729</v>
      </c>
      <c r="E63" s="20">
        <v>2</v>
      </c>
      <c r="F63" s="23">
        <f>1/3</f>
        <v>0.33333333333333331</v>
      </c>
      <c r="G63" s="23">
        <f>2/8</f>
        <v>0.25</v>
      </c>
      <c r="H63" s="24"/>
      <c r="I63" s="25"/>
      <c r="J63" s="22"/>
    </row>
    <row r="64" spans="2:10" x14ac:dyDescent="0.2">
      <c r="B64" s="20"/>
      <c r="C64" s="22">
        <f t="shared" si="13"/>
        <v>0.27272727272727271</v>
      </c>
      <c r="D64" s="22">
        <f t="shared" si="14"/>
        <v>0.72727272727272729</v>
      </c>
      <c r="E64" s="20">
        <v>3</v>
      </c>
      <c r="F64" s="23">
        <f>1/3</f>
        <v>0.33333333333333331</v>
      </c>
      <c r="G64" s="23">
        <f>3/8</f>
        <v>0.375</v>
      </c>
      <c r="H64" s="24"/>
      <c r="I64" s="25"/>
      <c r="J64" s="22"/>
    </row>
    <row r="65" spans="2:10" x14ac:dyDescent="0.2">
      <c r="B65" s="20"/>
      <c r="C65" s="22">
        <f t="shared" si="13"/>
        <v>0.27272727272727271</v>
      </c>
      <c r="D65" s="22">
        <f t="shared" si="14"/>
        <v>0.72727272727272729</v>
      </c>
      <c r="E65" s="20">
        <v>4</v>
      </c>
      <c r="F65" s="23">
        <f>1/3</f>
        <v>0.33333333333333331</v>
      </c>
      <c r="G65" s="23">
        <f>1/8</f>
        <v>0.125</v>
      </c>
      <c r="H65" s="24"/>
      <c r="I65" s="25"/>
      <c r="J65" s="22"/>
    </row>
    <row r="66" spans="2:10" x14ac:dyDescent="0.2">
      <c r="B66" s="9"/>
      <c r="C66" s="28"/>
      <c r="D66" s="28"/>
      <c r="E66" s="9"/>
      <c r="F66" s="30"/>
      <c r="G66" s="30"/>
      <c r="H66" s="31"/>
      <c r="I66" s="32"/>
      <c r="J66" s="28"/>
    </row>
    <row r="67" spans="2:10" ht="16" thickBot="1" x14ac:dyDescent="0.25">
      <c r="B67" s="34"/>
      <c r="C67" s="13" t="s">
        <v>27</v>
      </c>
      <c r="D67" s="13" t="s">
        <v>28</v>
      </c>
      <c r="E67" s="9"/>
      <c r="F67" s="30"/>
      <c r="G67" s="30"/>
      <c r="H67" s="31"/>
      <c r="I67" s="32"/>
      <c r="J67" s="28"/>
    </row>
    <row r="68" spans="2:10" ht="16" thickBot="1" x14ac:dyDescent="0.25">
      <c r="B68" s="10" t="s">
        <v>0</v>
      </c>
      <c r="C68" s="11" t="s">
        <v>1</v>
      </c>
      <c r="D68" s="10" t="s">
        <v>2</v>
      </c>
      <c r="E68" s="12" t="s">
        <v>14</v>
      </c>
      <c r="F68" s="12" t="s">
        <v>12</v>
      </c>
      <c r="G68" s="12" t="s">
        <v>13</v>
      </c>
      <c r="H68" s="10" t="s">
        <v>3</v>
      </c>
      <c r="I68" s="10" t="s">
        <v>4</v>
      </c>
      <c r="J68" s="10" t="s">
        <v>5</v>
      </c>
    </row>
    <row r="69" spans="2:10" x14ac:dyDescent="0.2">
      <c r="B69" s="20">
        <v>8</v>
      </c>
      <c r="C69" s="22">
        <f>3/11</f>
        <v>0.27272727272727271</v>
      </c>
      <c r="D69" s="22">
        <f>8/11</f>
        <v>0.72727272727272729</v>
      </c>
      <c r="E69" s="20">
        <v>1</v>
      </c>
      <c r="F69" s="23">
        <v>0</v>
      </c>
      <c r="G69" s="23">
        <f>2/8</f>
        <v>0.25</v>
      </c>
      <c r="H69" s="24">
        <f>2*(C69*D69)</f>
        <v>0.39669421487603301</v>
      </c>
      <c r="I69" s="25">
        <f t="shared" si="4"/>
        <v>0.58333333333333326</v>
      </c>
      <c r="J69" s="22">
        <f t="shared" si="0"/>
        <v>0.2314049586776859</v>
      </c>
    </row>
    <row r="70" spans="2:10" x14ac:dyDescent="0.2">
      <c r="B70" s="20"/>
      <c r="C70" s="22">
        <f t="shared" ref="C70:C72" si="15">3/11</f>
        <v>0.27272727272727271</v>
      </c>
      <c r="D70" s="22">
        <f t="shared" ref="D70:D72" si="16">8/11</f>
        <v>0.72727272727272729</v>
      </c>
      <c r="E70" s="20">
        <v>2</v>
      </c>
      <c r="F70" s="23">
        <f>1/3</f>
        <v>0.33333333333333331</v>
      </c>
      <c r="G70" s="23">
        <f>2/8</f>
        <v>0.25</v>
      </c>
      <c r="H70" s="24"/>
      <c r="I70" s="25"/>
      <c r="J70" s="22"/>
    </row>
    <row r="71" spans="2:10" x14ac:dyDescent="0.2">
      <c r="B71" s="20"/>
      <c r="C71" s="22">
        <f t="shared" si="15"/>
        <v>0.27272727272727271</v>
      </c>
      <c r="D71" s="22">
        <f t="shared" si="16"/>
        <v>0.72727272727272729</v>
      </c>
      <c r="E71" s="20">
        <v>3</v>
      </c>
      <c r="F71" s="23">
        <f>1/3</f>
        <v>0.33333333333333331</v>
      </c>
      <c r="G71" s="23">
        <f>3/8</f>
        <v>0.375</v>
      </c>
      <c r="H71" s="24"/>
      <c r="I71" s="25"/>
      <c r="J71" s="22"/>
    </row>
    <row r="72" spans="2:10" x14ac:dyDescent="0.2">
      <c r="B72" s="20"/>
      <c r="C72" s="22">
        <f t="shared" si="15"/>
        <v>0.27272727272727271</v>
      </c>
      <c r="D72" s="22">
        <f t="shared" si="16"/>
        <v>0.72727272727272729</v>
      </c>
      <c r="E72" s="20">
        <v>4</v>
      </c>
      <c r="F72" s="23">
        <f>1/3</f>
        <v>0.33333333333333331</v>
      </c>
      <c r="G72" s="23">
        <f>1/8</f>
        <v>0.125</v>
      </c>
      <c r="H72" s="24"/>
      <c r="I72" s="25"/>
      <c r="J72" s="22"/>
    </row>
    <row r="73" spans="2:10" x14ac:dyDescent="0.2">
      <c r="I73" s="25"/>
    </row>
    <row r="74" spans="2:10" ht="16" thickBot="1" x14ac:dyDescent="0.25">
      <c r="B74" s="9"/>
      <c r="C74" s="13" t="s">
        <v>40</v>
      </c>
      <c r="D74" s="13"/>
      <c r="E74" s="9"/>
      <c r="F74" s="30"/>
      <c r="G74" s="30"/>
      <c r="H74" s="31"/>
      <c r="I74" s="25"/>
      <c r="J74" s="28"/>
    </row>
    <row r="75" spans="2:10" ht="16" thickBot="1" x14ac:dyDescent="0.25">
      <c r="B75" s="10" t="s">
        <v>0</v>
      </c>
      <c r="C75" s="11" t="s">
        <v>1</v>
      </c>
      <c r="D75" s="10" t="s">
        <v>2</v>
      </c>
      <c r="E75" s="12" t="s">
        <v>14</v>
      </c>
      <c r="F75" s="12" t="s">
        <v>12</v>
      </c>
      <c r="G75" s="12" t="s">
        <v>13</v>
      </c>
      <c r="H75" s="10" t="s">
        <v>3</v>
      </c>
      <c r="I75" s="10" t="s">
        <v>4</v>
      </c>
      <c r="J75" s="10" t="s">
        <v>5</v>
      </c>
    </row>
    <row r="76" spans="2:10" x14ac:dyDescent="0.2">
      <c r="B76" s="20">
        <v>9</v>
      </c>
      <c r="C76" s="22">
        <f>7/11</f>
        <v>0.63636363636363635</v>
      </c>
      <c r="D76" s="22">
        <f>1-C76</f>
        <v>0.36363636363636365</v>
      </c>
      <c r="E76" s="20">
        <v>1</v>
      </c>
      <c r="F76" s="23">
        <f>1/7</f>
        <v>0.14285714285714285</v>
      </c>
      <c r="G76" s="23">
        <f>1/4</f>
        <v>0.25</v>
      </c>
      <c r="H76" s="24">
        <f>2*C76*D76</f>
        <v>0.46280991735537191</v>
      </c>
      <c r="I76" s="25">
        <f t="shared" si="4"/>
        <v>0.92857142857142849</v>
      </c>
      <c r="J76" s="22">
        <f>H76*I76</f>
        <v>0.42975206611570244</v>
      </c>
    </row>
    <row r="77" spans="2:10" x14ac:dyDescent="0.2">
      <c r="B77" s="20"/>
      <c r="C77" s="22">
        <f t="shared" ref="C77:C79" si="17">7/11</f>
        <v>0.63636363636363635</v>
      </c>
      <c r="D77" s="22">
        <f t="shared" ref="D77:D79" si="18">1-C77</f>
        <v>0.36363636363636365</v>
      </c>
      <c r="E77" s="20">
        <v>2</v>
      </c>
      <c r="F77" s="23">
        <f>1/7</f>
        <v>0.14285714285714285</v>
      </c>
      <c r="G77" s="23">
        <f>2/4</f>
        <v>0.5</v>
      </c>
      <c r="H77" s="24"/>
      <c r="I77" s="25"/>
      <c r="J77" s="22"/>
    </row>
    <row r="78" spans="2:10" x14ac:dyDescent="0.2">
      <c r="B78" s="20"/>
      <c r="C78" s="22">
        <f t="shared" si="17"/>
        <v>0.63636363636363635</v>
      </c>
      <c r="D78" s="22">
        <f t="shared" si="18"/>
        <v>0.36363636363636365</v>
      </c>
      <c r="E78" s="20">
        <v>3</v>
      </c>
      <c r="F78" s="23">
        <f>3/7</f>
        <v>0.42857142857142855</v>
      </c>
      <c r="G78" s="23">
        <f>1/4</f>
        <v>0.25</v>
      </c>
      <c r="H78" s="24"/>
      <c r="I78" s="25"/>
      <c r="J78" s="22"/>
    </row>
    <row r="79" spans="2:10" x14ac:dyDescent="0.2">
      <c r="B79" s="20"/>
      <c r="C79" s="22">
        <f t="shared" si="17"/>
        <v>0.63636363636363635</v>
      </c>
      <c r="D79" s="22">
        <f t="shared" si="18"/>
        <v>0.36363636363636365</v>
      </c>
      <c r="E79" s="20">
        <v>4</v>
      </c>
      <c r="F79" s="23">
        <f>2/7</f>
        <v>0.2857142857142857</v>
      </c>
      <c r="G79" s="23">
        <v>0</v>
      </c>
      <c r="H79" s="24"/>
      <c r="I79" s="25"/>
      <c r="J79" s="22"/>
    </row>
    <row r="80" spans="2:10" x14ac:dyDescent="0.2">
      <c r="I80" s="25"/>
    </row>
    <row r="81" spans="2:10" ht="16" thickBot="1" x14ac:dyDescent="0.25">
      <c r="B81" s="9"/>
      <c r="C81" s="13" t="s">
        <v>41</v>
      </c>
      <c r="D81" s="13"/>
      <c r="E81" s="9"/>
      <c r="F81" s="30"/>
      <c r="G81" s="30"/>
      <c r="H81" s="31"/>
      <c r="I81" s="25"/>
      <c r="J81" s="28"/>
    </row>
    <row r="82" spans="2:10" ht="16" thickBot="1" x14ac:dyDescent="0.25">
      <c r="B82" s="10" t="s">
        <v>0</v>
      </c>
      <c r="C82" s="11" t="s">
        <v>1</v>
      </c>
      <c r="D82" s="10" t="s">
        <v>2</v>
      </c>
      <c r="E82" s="12" t="s">
        <v>14</v>
      </c>
      <c r="F82" s="12" t="s">
        <v>12</v>
      </c>
      <c r="G82" s="12" t="s">
        <v>13</v>
      </c>
      <c r="H82" s="10" t="s">
        <v>3</v>
      </c>
      <c r="I82" s="10" t="s">
        <v>4</v>
      </c>
      <c r="J82" s="10" t="s">
        <v>5</v>
      </c>
    </row>
    <row r="83" spans="2:10" x14ac:dyDescent="0.2">
      <c r="B83" s="20">
        <v>10</v>
      </c>
      <c r="C83" s="22">
        <f>5/11</f>
        <v>0.45454545454545453</v>
      </c>
      <c r="D83" s="22">
        <f>1-C83</f>
        <v>0.54545454545454541</v>
      </c>
      <c r="E83" s="20">
        <v>1</v>
      </c>
      <c r="F83" s="23">
        <f>1/5</f>
        <v>0.2</v>
      </c>
      <c r="G83" s="23">
        <f>1/6</f>
        <v>0.16666666666666666</v>
      </c>
      <c r="H83" s="24">
        <f>2*C83*D83</f>
        <v>0.49586776859504128</v>
      </c>
      <c r="I83" s="25">
        <f t="shared" si="4"/>
        <v>0.66666666666666674</v>
      </c>
      <c r="J83" s="22">
        <f>H83*I83</f>
        <v>0.33057851239669422</v>
      </c>
    </row>
    <row r="84" spans="2:10" x14ac:dyDescent="0.2">
      <c r="B84" s="20"/>
      <c r="C84" s="22">
        <f t="shared" ref="C84:C86" si="19">5/11</f>
        <v>0.45454545454545453</v>
      </c>
      <c r="D84" s="22">
        <f t="shared" ref="D84:D86" si="20">1-C84</f>
        <v>0.54545454545454541</v>
      </c>
      <c r="E84" s="20">
        <v>2</v>
      </c>
      <c r="F84" s="23">
        <f>2/5</f>
        <v>0.4</v>
      </c>
      <c r="G84" s="23">
        <f>1/6</f>
        <v>0.16666666666666666</v>
      </c>
      <c r="H84" s="24"/>
      <c r="I84" s="25"/>
      <c r="J84" s="22"/>
    </row>
    <row r="85" spans="2:10" x14ac:dyDescent="0.2">
      <c r="B85" s="20"/>
      <c r="C85" s="22">
        <f t="shared" si="19"/>
        <v>0.45454545454545453</v>
      </c>
      <c r="D85" s="22">
        <f t="shared" si="20"/>
        <v>0.54545454545454541</v>
      </c>
      <c r="E85" s="20">
        <v>3</v>
      </c>
      <c r="F85" s="23">
        <f>2/5</f>
        <v>0.4</v>
      </c>
      <c r="G85" s="23">
        <f>2/6</f>
        <v>0.33333333333333331</v>
      </c>
      <c r="H85" s="24"/>
      <c r="I85" s="25"/>
      <c r="J85" s="22"/>
    </row>
    <row r="86" spans="2:10" x14ac:dyDescent="0.2">
      <c r="B86" s="20"/>
      <c r="C86" s="22">
        <f t="shared" si="19"/>
        <v>0.45454545454545453</v>
      </c>
      <c r="D86" s="22">
        <f t="shared" si="20"/>
        <v>0.54545454545454541</v>
      </c>
      <c r="E86" s="20">
        <v>4</v>
      </c>
      <c r="F86" s="23">
        <v>0</v>
      </c>
      <c r="G86" s="23">
        <f>2/6</f>
        <v>0.33333333333333331</v>
      </c>
      <c r="H86" s="24"/>
      <c r="I86" s="25"/>
      <c r="J86" s="22"/>
    </row>
    <row r="87" spans="2:10" x14ac:dyDescent="0.2">
      <c r="I87" s="25"/>
    </row>
    <row r="88" spans="2:10" ht="16" thickBot="1" x14ac:dyDescent="0.25">
      <c r="B88" s="36"/>
      <c r="C88" s="37" t="s">
        <v>42</v>
      </c>
      <c r="D88" s="37"/>
      <c r="E88" s="36"/>
      <c r="F88" s="38"/>
      <c r="G88" s="38"/>
      <c r="H88" s="39"/>
      <c r="I88" s="25"/>
      <c r="J88" s="40"/>
    </row>
    <row r="89" spans="2:10" ht="16" thickBot="1" x14ac:dyDescent="0.25">
      <c r="B89" s="10" t="s">
        <v>0</v>
      </c>
      <c r="C89" s="11" t="s">
        <v>1</v>
      </c>
      <c r="D89" s="10" t="s">
        <v>2</v>
      </c>
      <c r="E89" s="12" t="s">
        <v>14</v>
      </c>
      <c r="F89" s="12" t="s">
        <v>12</v>
      </c>
      <c r="G89" s="12" t="s">
        <v>13</v>
      </c>
      <c r="H89" s="10" t="s">
        <v>3</v>
      </c>
      <c r="I89" s="10" t="s">
        <v>4</v>
      </c>
      <c r="J89" s="10" t="s">
        <v>5</v>
      </c>
    </row>
    <row r="90" spans="2:10" x14ac:dyDescent="0.2">
      <c r="B90" s="41">
        <v>11</v>
      </c>
      <c r="C90" s="42">
        <f>5/11</f>
        <v>0.45454545454545453</v>
      </c>
      <c r="D90" s="42">
        <f>1-C90</f>
        <v>0.54545454545454541</v>
      </c>
      <c r="E90" s="20">
        <v>1</v>
      </c>
      <c r="F90" s="43">
        <f>2/5</f>
        <v>0.4</v>
      </c>
      <c r="G90" s="43">
        <v>0</v>
      </c>
      <c r="H90" s="44">
        <f>2*C90*D90</f>
        <v>0.49586776859504128</v>
      </c>
      <c r="I90" s="25">
        <f t="shared" si="4"/>
        <v>1.2666666666666666</v>
      </c>
      <c r="J90" s="42">
        <f>H90*I90</f>
        <v>0.62809917355371891</v>
      </c>
    </row>
    <row r="91" spans="2:10" x14ac:dyDescent="0.2">
      <c r="B91" s="45"/>
      <c r="C91" s="42">
        <f t="shared" ref="C91:C93" si="21">5/11</f>
        <v>0.45454545454545453</v>
      </c>
      <c r="D91" s="42">
        <f t="shared" ref="D91:D93" si="22">1-C91</f>
        <v>0.54545454545454541</v>
      </c>
      <c r="E91" s="20">
        <v>2</v>
      </c>
      <c r="F91" s="47">
        <f>2/5</f>
        <v>0.4</v>
      </c>
      <c r="G91" s="47">
        <v>0.16666666666666666</v>
      </c>
      <c r="H91" s="48"/>
      <c r="I91" s="49"/>
      <c r="J91" s="46"/>
    </row>
    <row r="92" spans="2:10" x14ac:dyDescent="0.2">
      <c r="B92" s="45"/>
      <c r="C92" s="42">
        <f t="shared" si="21"/>
        <v>0.45454545454545453</v>
      </c>
      <c r="D92" s="42">
        <f t="shared" si="22"/>
        <v>0.54545454545454541</v>
      </c>
      <c r="E92" s="20">
        <v>3</v>
      </c>
      <c r="F92" s="47">
        <f>1/5</f>
        <v>0.2</v>
      </c>
      <c r="G92" s="47">
        <f>3/6</f>
        <v>0.5</v>
      </c>
      <c r="H92" s="48"/>
      <c r="I92" s="49"/>
      <c r="J92" s="46"/>
    </row>
    <row r="93" spans="2:10" x14ac:dyDescent="0.2">
      <c r="B93" s="45"/>
      <c r="C93" s="42">
        <f t="shared" si="21"/>
        <v>0.45454545454545453</v>
      </c>
      <c r="D93" s="42">
        <f t="shared" si="22"/>
        <v>0.54545454545454541</v>
      </c>
      <c r="E93" s="20">
        <v>4</v>
      </c>
      <c r="F93" s="47">
        <v>0</v>
      </c>
      <c r="G93" s="47">
        <f>2/6</f>
        <v>0.33333333333333331</v>
      </c>
      <c r="H93" s="48"/>
      <c r="I93" s="49"/>
      <c r="J93" s="46"/>
    </row>
  </sheetData>
  <mergeCells count="1">
    <mergeCell ref="B16:F16"/>
  </mergeCells>
  <pageMargins left="0.7" right="0.7" top="0.75" bottom="0.75" header="0.3" footer="0.3"/>
  <ignoredErrors>
    <ignoredError sqref="G22 G28 G36 G43 F56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Siyuan Cao</dc:creator>
  <cp:lastModifiedBy>Microsoft Office User</cp:lastModifiedBy>
  <dcterms:created xsi:type="dcterms:W3CDTF">2018-10-16T10:08:09Z</dcterms:created>
  <dcterms:modified xsi:type="dcterms:W3CDTF">2019-04-09T21:28:56Z</dcterms:modified>
</cp:coreProperties>
</file>