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jingxuan/Documents/github/StevensCodes/CS-513-2019S/hw5&amp;6/"/>
    </mc:Choice>
  </mc:AlternateContent>
  <xr:revisionPtr revIDLastSave="0" documentId="13_ncr:1_{5863B3A4-F2A2-AE4F-A559-B8AC8E247188}" xr6:coauthVersionLast="43" xr6:coauthVersionMax="43" xr10:uidLastSave="{00000000-0000-0000-0000-000000000000}"/>
  <bookViews>
    <workbookView xWindow="0" yWindow="460" windowWidth="33600" windowHeight="20440" xr2:uid="{4D08B451-DB67-AD49-9918-F6E31B9A60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6" i="1" l="1"/>
  <c r="B76" i="1"/>
  <c r="C76" i="1" s="1"/>
  <c r="F75" i="1"/>
  <c r="E75" i="1"/>
  <c r="B75" i="1"/>
  <c r="C75" i="1" s="1"/>
  <c r="E74" i="1"/>
  <c r="B74" i="1"/>
  <c r="C74" i="1" s="1"/>
  <c r="E73" i="1"/>
  <c r="H73" i="1" s="1"/>
  <c r="B73" i="1"/>
  <c r="F69" i="1"/>
  <c r="B69" i="1"/>
  <c r="C69" i="1" s="1"/>
  <c r="F68" i="1"/>
  <c r="E68" i="1"/>
  <c r="B68" i="1"/>
  <c r="C68" i="1" s="1"/>
  <c r="F67" i="1"/>
  <c r="E67" i="1"/>
  <c r="B67" i="1"/>
  <c r="C67" i="1" s="1"/>
  <c r="F66" i="1"/>
  <c r="E66" i="1"/>
  <c r="B66" i="1"/>
  <c r="C66" i="1" s="1"/>
  <c r="G66" i="1" s="1"/>
  <c r="E62" i="1"/>
  <c r="B62" i="1"/>
  <c r="C62" i="1" s="1"/>
  <c r="F61" i="1"/>
  <c r="E61" i="1"/>
  <c r="B61" i="1"/>
  <c r="C61" i="1" s="1"/>
  <c r="F60" i="1"/>
  <c r="E60" i="1"/>
  <c r="B60" i="1"/>
  <c r="C60" i="1" s="1"/>
  <c r="F59" i="1"/>
  <c r="E59" i="1"/>
  <c r="B59" i="1"/>
  <c r="C59" i="1" s="1"/>
  <c r="G59" i="1" s="1"/>
  <c r="F55" i="1"/>
  <c r="E55" i="1"/>
  <c r="C55" i="1"/>
  <c r="B55" i="1"/>
  <c r="F54" i="1"/>
  <c r="E54" i="1"/>
  <c r="C54" i="1"/>
  <c r="B54" i="1"/>
  <c r="F53" i="1"/>
  <c r="E53" i="1"/>
  <c r="C53" i="1"/>
  <c r="B53" i="1"/>
  <c r="F52" i="1"/>
  <c r="C52" i="1"/>
  <c r="B52" i="1"/>
  <c r="G52" i="1" s="1"/>
  <c r="F48" i="1"/>
  <c r="E48" i="1"/>
  <c r="C48" i="1"/>
  <c r="B48" i="1"/>
  <c r="F47" i="1"/>
  <c r="E47" i="1"/>
  <c r="C47" i="1"/>
  <c r="B47" i="1"/>
  <c r="F46" i="1"/>
  <c r="E46" i="1"/>
  <c r="C46" i="1"/>
  <c r="B46" i="1"/>
  <c r="F45" i="1"/>
  <c r="C45" i="1"/>
  <c r="B45" i="1"/>
  <c r="G45" i="1" s="1"/>
  <c r="F41" i="1"/>
  <c r="C41" i="1"/>
  <c r="B41" i="1"/>
  <c r="F40" i="1"/>
  <c r="E40" i="1"/>
  <c r="C40" i="1"/>
  <c r="B40" i="1"/>
  <c r="F39" i="1"/>
  <c r="E39" i="1"/>
  <c r="C39" i="1"/>
  <c r="B39" i="1"/>
  <c r="E38" i="1"/>
  <c r="C38" i="1"/>
  <c r="B38" i="1"/>
  <c r="E34" i="1"/>
  <c r="C34" i="1"/>
  <c r="B34" i="1"/>
  <c r="F33" i="1"/>
  <c r="E33" i="1"/>
  <c r="C33" i="1"/>
  <c r="B33" i="1"/>
  <c r="F32" i="1"/>
  <c r="E32" i="1"/>
  <c r="C32" i="1"/>
  <c r="B32" i="1"/>
  <c r="F31" i="1"/>
  <c r="C31" i="1"/>
  <c r="B31" i="1"/>
  <c r="F27" i="1"/>
  <c r="C27" i="1"/>
  <c r="B27" i="1"/>
  <c r="F26" i="1"/>
  <c r="C26" i="1"/>
  <c r="B26" i="1"/>
  <c r="F25" i="1"/>
  <c r="E25" i="1"/>
  <c r="C25" i="1"/>
  <c r="B25" i="1"/>
  <c r="F24" i="1"/>
  <c r="E24" i="1"/>
  <c r="C24" i="1"/>
  <c r="B24" i="1"/>
  <c r="G24" i="1" s="1"/>
  <c r="F20" i="1"/>
  <c r="C20" i="1"/>
  <c r="B20" i="1"/>
  <c r="F19" i="1"/>
  <c r="E19" i="1"/>
  <c r="C19" i="1"/>
  <c r="B19" i="1"/>
  <c r="F18" i="1"/>
  <c r="E18" i="1"/>
  <c r="C18" i="1"/>
  <c r="B18" i="1"/>
  <c r="F17" i="1"/>
  <c r="C17" i="1"/>
  <c r="B17" i="1"/>
  <c r="G17" i="1" s="1"/>
  <c r="E13" i="1"/>
  <c r="C13" i="1"/>
  <c r="B13" i="1"/>
  <c r="F12" i="1"/>
  <c r="E12" i="1"/>
  <c r="C12" i="1"/>
  <c r="B12" i="1"/>
  <c r="F11" i="1"/>
  <c r="C11" i="1"/>
  <c r="B11" i="1"/>
  <c r="F10" i="1"/>
  <c r="C10" i="1"/>
  <c r="B10" i="1"/>
  <c r="G10" i="1" s="1"/>
  <c r="F6" i="1"/>
  <c r="E6" i="1"/>
  <c r="C6" i="1"/>
  <c r="B6" i="1"/>
  <c r="F5" i="1"/>
  <c r="E5" i="1"/>
  <c r="C5" i="1"/>
  <c r="B5" i="1"/>
  <c r="F4" i="1"/>
  <c r="E4" i="1"/>
  <c r="C4" i="1"/>
  <c r="B4" i="1"/>
  <c r="F3" i="1"/>
  <c r="E3" i="1"/>
  <c r="C3" i="1"/>
  <c r="B3" i="1"/>
  <c r="G3" i="1" s="1"/>
  <c r="H59" i="1" l="1"/>
  <c r="H24" i="1"/>
  <c r="I24" i="1" s="1"/>
  <c r="H17" i="1"/>
  <c r="H3" i="1"/>
  <c r="I3" i="1" s="1"/>
  <c r="H10" i="1"/>
  <c r="I10" i="1" s="1"/>
  <c r="G31" i="1"/>
  <c r="I31" i="1" s="1"/>
  <c r="H52" i="1"/>
  <c r="I52" i="1" s="1"/>
  <c r="G38" i="1"/>
  <c r="H31" i="1"/>
  <c r="H45" i="1"/>
  <c r="I45" i="1" s="1"/>
  <c r="H38" i="1"/>
  <c r="H66" i="1"/>
  <c r="I66" i="1" s="1"/>
  <c r="I59" i="1"/>
  <c r="I17" i="1"/>
  <c r="C73" i="1"/>
  <c r="G73" i="1" s="1"/>
  <c r="I73" i="1" s="1"/>
  <c r="I38" i="1" l="1"/>
</calcChain>
</file>

<file path=xl/sharedStrings.xml><?xml version="1.0" encoding="utf-8"?>
<sst xmlns="http://schemas.openxmlformats.org/spreadsheetml/2006/main" count="128" uniqueCount="36">
  <si>
    <t>occupation = Service</t>
    <phoneticPr fontId="2" type="noConversion"/>
  </si>
  <si>
    <t>occupation =  Management || Sales || Staff</t>
  </si>
  <si>
    <t>Split</t>
  </si>
  <si>
    <t>PL</t>
  </si>
  <si>
    <t>PR</t>
    <phoneticPr fontId="2" type="noConversion"/>
  </si>
  <si>
    <t>Level</t>
    <phoneticPr fontId="2" type="noConversion"/>
  </si>
  <si>
    <t>P( j |tL )</t>
  </si>
  <si>
    <t>P( j |tR)</t>
  </si>
  <si>
    <t>2Pl * PR</t>
  </si>
  <si>
    <t>q(s/t)</t>
  </si>
  <si>
    <t>Over all</t>
  </si>
  <si>
    <t>occupation = Management</t>
    <phoneticPr fontId="2" type="noConversion"/>
  </si>
  <si>
    <t>occupation = Service || Sales || Staff</t>
  </si>
  <si>
    <t>2PL * PR</t>
  </si>
  <si>
    <t>occupation = Sales</t>
    <phoneticPr fontId="2" type="noConversion"/>
  </si>
  <si>
    <t>occupation = Service || Management || Staff</t>
  </si>
  <si>
    <t>occupation = Staff</t>
    <phoneticPr fontId="2" type="noConversion"/>
  </si>
  <si>
    <t>occupation = Service || Management || Sales</t>
  </si>
  <si>
    <t>gender = female</t>
    <phoneticPr fontId="2" type="noConversion"/>
  </si>
  <si>
    <t>gender = male</t>
    <phoneticPr fontId="2" type="noConversion"/>
  </si>
  <si>
    <t>age = 0-30</t>
  </si>
  <si>
    <t>age = 31-40 || above 40</t>
  </si>
  <si>
    <t>PR</t>
  </si>
  <si>
    <t>age = 31-40</t>
  </si>
  <si>
    <t>age =  0-30 || above 40</t>
  </si>
  <si>
    <t>age = above 40</t>
  </si>
  <si>
    <t>age = 0-30 || 31-40</t>
  </si>
  <si>
    <t xml:space="preserve"> occupation =  service or management</t>
  </si>
  <si>
    <t>occupation = service or sales</t>
  </si>
  <si>
    <t>occupation = service or staff</t>
  </si>
  <si>
    <t>Gender = female</t>
    <phoneticPr fontId="1" type="noConversion"/>
  </si>
  <si>
    <t>Gender = male</t>
    <phoneticPr fontId="1" type="noConversion"/>
  </si>
  <si>
    <t>Occupation = management</t>
    <phoneticPr fontId="1" type="noConversion"/>
  </si>
  <si>
    <t xml:space="preserve">Occupation = Service || Sales || Staff </t>
    <phoneticPr fontId="1" type="noConversion"/>
  </si>
  <si>
    <t>Occupation = sales</t>
    <phoneticPr fontId="1" type="noConversion"/>
  </si>
  <si>
    <t>Occupation = service || staff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</si>
</sst>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88900</xdr:rowOff>
    </xdr:from>
    <xdr:to>
      <xdr:col>15</xdr:col>
      <xdr:colOff>279400</xdr:colOff>
      <xdr:row>7</xdr:row>
      <xdr:rowOff>127000</xdr:rowOff>
    </xdr:to>
    <xdr:sp macro="" textlink="">
      <xdr:nvSpPr>
        <xdr:cNvPr id="64" name="Oval 1">
          <a:extLst>
            <a:ext uri="{FF2B5EF4-FFF2-40B4-BE49-F238E27FC236}">
              <a16:creationId xmlns:a16="http://schemas.microsoft.com/office/drawing/2014/main" id="{50AF0807-33F5-6948-A750-ABEC6F1CA460}"/>
            </a:ext>
          </a:extLst>
        </xdr:cNvPr>
        <xdr:cNvSpPr/>
      </xdr:nvSpPr>
      <xdr:spPr>
        <a:xfrm>
          <a:off x="11557000" y="495300"/>
          <a:ext cx="1104900" cy="1054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root</a:t>
          </a:r>
        </a:p>
      </xdr:txBody>
    </xdr:sp>
    <xdr:clientData/>
  </xdr:twoCellAnchor>
  <xdr:twoCellAnchor>
    <xdr:from>
      <xdr:col>11</xdr:col>
      <xdr:colOff>609600</xdr:colOff>
      <xdr:row>9</xdr:row>
      <xdr:rowOff>127000</xdr:rowOff>
    </xdr:from>
    <xdr:to>
      <xdr:col>12</xdr:col>
      <xdr:colOff>698500</xdr:colOff>
      <xdr:row>14</xdr:row>
      <xdr:rowOff>76200</xdr:rowOff>
    </xdr:to>
    <xdr:sp macro="" textlink="">
      <xdr:nvSpPr>
        <xdr:cNvPr id="65" name="Oval 3">
          <a:extLst>
            <a:ext uri="{FF2B5EF4-FFF2-40B4-BE49-F238E27FC236}">
              <a16:creationId xmlns:a16="http://schemas.microsoft.com/office/drawing/2014/main" id="{FAFCE225-4EBD-404E-962A-131B6CCDBF6D}"/>
            </a:ext>
          </a:extLst>
        </xdr:cNvPr>
        <xdr:cNvSpPr/>
      </xdr:nvSpPr>
      <xdr:spPr>
        <a:xfrm>
          <a:off x="9690100" y="1955800"/>
          <a:ext cx="914400" cy="965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2000"/>
        </a:p>
      </xdr:txBody>
    </xdr:sp>
    <xdr:clientData/>
  </xdr:twoCellAnchor>
  <xdr:twoCellAnchor>
    <xdr:from>
      <xdr:col>16</xdr:col>
      <xdr:colOff>317500</xdr:colOff>
      <xdr:row>10</xdr:row>
      <xdr:rowOff>38100</xdr:rowOff>
    </xdr:from>
    <xdr:to>
      <xdr:col>17</xdr:col>
      <xdr:colOff>508000</xdr:colOff>
      <xdr:row>14</xdr:row>
      <xdr:rowOff>190500</xdr:rowOff>
    </xdr:to>
    <xdr:sp macro="" textlink="">
      <xdr:nvSpPr>
        <xdr:cNvPr id="66" name="Oval 5">
          <a:extLst>
            <a:ext uri="{FF2B5EF4-FFF2-40B4-BE49-F238E27FC236}">
              <a16:creationId xmlns:a16="http://schemas.microsoft.com/office/drawing/2014/main" id="{057DD384-4CAF-7041-90F0-0D67F0B0B9ED}"/>
            </a:ext>
          </a:extLst>
        </xdr:cNvPr>
        <xdr:cNvSpPr/>
      </xdr:nvSpPr>
      <xdr:spPr>
        <a:xfrm>
          <a:off x="13525500" y="2070100"/>
          <a:ext cx="1016000" cy="965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2000"/>
        </a:p>
      </xdr:txBody>
    </xdr:sp>
    <xdr:clientData/>
  </xdr:twoCellAnchor>
  <xdr:twoCellAnchor>
    <xdr:from>
      <xdr:col>14</xdr:col>
      <xdr:colOff>165100</xdr:colOff>
      <xdr:row>18</xdr:row>
      <xdr:rowOff>139700</xdr:rowOff>
    </xdr:from>
    <xdr:to>
      <xdr:col>15</xdr:col>
      <xdr:colOff>165100</xdr:colOff>
      <xdr:row>23</xdr:row>
      <xdr:rowOff>88900</xdr:rowOff>
    </xdr:to>
    <xdr:sp macro="" textlink="">
      <xdr:nvSpPr>
        <xdr:cNvPr id="67" name="Oval 6">
          <a:extLst>
            <a:ext uri="{FF2B5EF4-FFF2-40B4-BE49-F238E27FC236}">
              <a16:creationId xmlns:a16="http://schemas.microsoft.com/office/drawing/2014/main" id="{60F451E5-F06B-234D-A48C-51A2687D4D35}"/>
            </a:ext>
          </a:extLst>
        </xdr:cNvPr>
        <xdr:cNvSpPr/>
      </xdr:nvSpPr>
      <xdr:spPr>
        <a:xfrm>
          <a:off x="11722100" y="3797300"/>
          <a:ext cx="825500" cy="965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2000"/>
        </a:p>
      </xdr:txBody>
    </xdr:sp>
    <xdr:clientData/>
  </xdr:twoCellAnchor>
  <xdr:twoCellAnchor>
    <xdr:from>
      <xdr:col>12</xdr:col>
      <xdr:colOff>241300</xdr:colOff>
      <xdr:row>7</xdr:row>
      <xdr:rowOff>127000</xdr:rowOff>
    </xdr:from>
    <xdr:to>
      <xdr:col>14</xdr:col>
      <xdr:colOff>552450</xdr:colOff>
      <xdr:row>9</xdr:row>
      <xdr:rowOff>127000</xdr:rowOff>
    </xdr:to>
    <xdr:cxnSp macro="">
      <xdr:nvCxnSpPr>
        <xdr:cNvPr id="68" name="Straight Connector 8">
          <a:extLst>
            <a:ext uri="{FF2B5EF4-FFF2-40B4-BE49-F238E27FC236}">
              <a16:creationId xmlns:a16="http://schemas.microsoft.com/office/drawing/2014/main" id="{294B2148-A9E6-274A-BAB8-A028FE0B023F}"/>
            </a:ext>
          </a:extLst>
        </xdr:cNvPr>
        <xdr:cNvCxnSpPr>
          <a:stCxn id="64" idx="4"/>
          <a:endCxn id="65" idx="0"/>
        </xdr:cNvCxnSpPr>
      </xdr:nvCxnSpPr>
      <xdr:spPr>
        <a:xfrm flipH="1">
          <a:off x="10147300" y="1549400"/>
          <a:ext cx="1962150" cy="406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552450</xdr:colOff>
      <xdr:row>7</xdr:row>
      <xdr:rowOff>127000</xdr:rowOff>
    </xdr:from>
    <xdr:to>
      <xdr:col>17</xdr:col>
      <xdr:colOff>0</xdr:colOff>
      <xdr:row>10</xdr:row>
      <xdr:rowOff>38100</xdr:rowOff>
    </xdr:to>
    <xdr:cxnSp macro="">
      <xdr:nvCxnSpPr>
        <xdr:cNvPr id="69" name="Straight Connector 9">
          <a:extLst>
            <a:ext uri="{FF2B5EF4-FFF2-40B4-BE49-F238E27FC236}">
              <a16:creationId xmlns:a16="http://schemas.microsoft.com/office/drawing/2014/main" id="{F942AD81-4C3F-F940-B0D9-BFB019CF823D}"/>
            </a:ext>
          </a:extLst>
        </xdr:cNvPr>
        <xdr:cNvCxnSpPr>
          <a:stCxn id="64" idx="4"/>
          <a:endCxn id="66" idx="0"/>
        </xdr:cNvCxnSpPr>
      </xdr:nvCxnSpPr>
      <xdr:spPr>
        <a:xfrm>
          <a:off x="12109450" y="1549400"/>
          <a:ext cx="1924050" cy="520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812800</xdr:colOff>
      <xdr:row>18</xdr:row>
      <xdr:rowOff>139700</xdr:rowOff>
    </xdr:from>
    <xdr:to>
      <xdr:col>19</xdr:col>
      <xdr:colOff>38100</xdr:colOff>
      <xdr:row>23</xdr:row>
      <xdr:rowOff>88900</xdr:rowOff>
    </xdr:to>
    <xdr:sp macro="" textlink="">
      <xdr:nvSpPr>
        <xdr:cNvPr id="72" name="Oval 19">
          <a:extLst>
            <a:ext uri="{FF2B5EF4-FFF2-40B4-BE49-F238E27FC236}">
              <a16:creationId xmlns:a16="http://schemas.microsoft.com/office/drawing/2014/main" id="{7DA19FA5-F54D-314B-8341-F18740FF8DB0}"/>
            </a:ext>
          </a:extLst>
        </xdr:cNvPr>
        <xdr:cNvSpPr/>
      </xdr:nvSpPr>
      <xdr:spPr>
        <a:xfrm>
          <a:off x="14846300" y="3797300"/>
          <a:ext cx="876300" cy="965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2000"/>
        </a:p>
      </xdr:txBody>
    </xdr:sp>
    <xdr:clientData/>
  </xdr:twoCellAnchor>
  <xdr:twoCellAnchor>
    <xdr:from>
      <xdr:col>14</xdr:col>
      <xdr:colOff>577850</xdr:colOff>
      <xdr:row>14</xdr:row>
      <xdr:rowOff>190500</xdr:rowOff>
    </xdr:from>
    <xdr:to>
      <xdr:col>17</xdr:col>
      <xdr:colOff>0</xdr:colOff>
      <xdr:row>18</xdr:row>
      <xdr:rowOff>139700</xdr:rowOff>
    </xdr:to>
    <xdr:cxnSp macro="">
      <xdr:nvCxnSpPr>
        <xdr:cNvPr id="73" name="Straight Connector 20">
          <a:extLst>
            <a:ext uri="{FF2B5EF4-FFF2-40B4-BE49-F238E27FC236}">
              <a16:creationId xmlns:a16="http://schemas.microsoft.com/office/drawing/2014/main" id="{7C6B9BE1-AC03-5049-BFD1-E5E48A35147E}"/>
            </a:ext>
          </a:extLst>
        </xdr:cNvPr>
        <xdr:cNvCxnSpPr>
          <a:stCxn id="66" idx="4"/>
          <a:endCxn id="67" idx="0"/>
        </xdr:cNvCxnSpPr>
      </xdr:nvCxnSpPr>
      <xdr:spPr>
        <a:xfrm flipH="1">
          <a:off x="12134850" y="3035300"/>
          <a:ext cx="1898650" cy="76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14</xdr:row>
      <xdr:rowOff>190500</xdr:rowOff>
    </xdr:from>
    <xdr:to>
      <xdr:col>18</xdr:col>
      <xdr:colOff>425450</xdr:colOff>
      <xdr:row>18</xdr:row>
      <xdr:rowOff>139700</xdr:rowOff>
    </xdr:to>
    <xdr:cxnSp macro="">
      <xdr:nvCxnSpPr>
        <xdr:cNvPr id="74" name="Straight Connector 23">
          <a:extLst>
            <a:ext uri="{FF2B5EF4-FFF2-40B4-BE49-F238E27FC236}">
              <a16:creationId xmlns:a16="http://schemas.microsoft.com/office/drawing/2014/main" id="{BCC15E00-5E5C-7243-95D8-7E8CB4B9896A}"/>
            </a:ext>
          </a:extLst>
        </xdr:cNvPr>
        <xdr:cNvCxnSpPr>
          <a:stCxn id="66" idx="4"/>
          <a:endCxn id="72" idx="0"/>
        </xdr:cNvCxnSpPr>
      </xdr:nvCxnSpPr>
      <xdr:spPr>
        <a:xfrm>
          <a:off x="14033500" y="3035300"/>
          <a:ext cx="1250950" cy="76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736600</xdr:colOff>
      <xdr:row>17</xdr:row>
      <xdr:rowOff>50800</xdr:rowOff>
    </xdr:from>
    <xdr:to>
      <xdr:col>11</xdr:col>
      <xdr:colOff>12700</xdr:colOff>
      <xdr:row>21</xdr:row>
      <xdr:rowOff>190500</xdr:rowOff>
    </xdr:to>
    <xdr:sp macro="" textlink="">
      <xdr:nvSpPr>
        <xdr:cNvPr id="77" name="Oval 28">
          <a:extLst>
            <a:ext uri="{FF2B5EF4-FFF2-40B4-BE49-F238E27FC236}">
              <a16:creationId xmlns:a16="http://schemas.microsoft.com/office/drawing/2014/main" id="{1530D0FD-51DE-B84B-9A9A-7C876966C305}"/>
            </a:ext>
          </a:extLst>
        </xdr:cNvPr>
        <xdr:cNvSpPr/>
      </xdr:nvSpPr>
      <xdr:spPr>
        <a:xfrm>
          <a:off x="8166100" y="3505200"/>
          <a:ext cx="9271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2000"/>
        </a:p>
      </xdr:txBody>
    </xdr:sp>
    <xdr:clientData/>
  </xdr:twoCellAnchor>
  <xdr:twoCellAnchor>
    <xdr:from>
      <xdr:col>11</xdr:col>
      <xdr:colOff>812800</xdr:colOff>
      <xdr:row>17</xdr:row>
      <xdr:rowOff>50800</xdr:rowOff>
    </xdr:from>
    <xdr:to>
      <xdr:col>13</xdr:col>
      <xdr:colOff>127000</xdr:colOff>
      <xdr:row>21</xdr:row>
      <xdr:rowOff>190500</xdr:rowOff>
    </xdr:to>
    <xdr:sp macro="" textlink="">
      <xdr:nvSpPr>
        <xdr:cNvPr id="78" name="Oval 29">
          <a:extLst>
            <a:ext uri="{FF2B5EF4-FFF2-40B4-BE49-F238E27FC236}">
              <a16:creationId xmlns:a16="http://schemas.microsoft.com/office/drawing/2014/main" id="{29C4D32A-7DF5-6E41-8B60-3F735B5EF81B}"/>
            </a:ext>
          </a:extLst>
        </xdr:cNvPr>
        <xdr:cNvSpPr/>
      </xdr:nvSpPr>
      <xdr:spPr>
        <a:xfrm>
          <a:off x="9893300" y="3505200"/>
          <a:ext cx="9652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2000"/>
        </a:p>
      </xdr:txBody>
    </xdr:sp>
    <xdr:clientData/>
  </xdr:twoCellAnchor>
  <xdr:twoCellAnchor>
    <xdr:from>
      <xdr:col>12</xdr:col>
      <xdr:colOff>685800</xdr:colOff>
      <xdr:row>27</xdr:row>
      <xdr:rowOff>50800</xdr:rowOff>
    </xdr:from>
    <xdr:to>
      <xdr:col>13</xdr:col>
      <xdr:colOff>736600</xdr:colOff>
      <xdr:row>31</xdr:row>
      <xdr:rowOff>190500</xdr:rowOff>
    </xdr:to>
    <xdr:sp macro="" textlink="">
      <xdr:nvSpPr>
        <xdr:cNvPr id="79" name="Oval 30">
          <a:extLst>
            <a:ext uri="{FF2B5EF4-FFF2-40B4-BE49-F238E27FC236}">
              <a16:creationId xmlns:a16="http://schemas.microsoft.com/office/drawing/2014/main" id="{12509740-3CF8-B145-A6EF-6D117DDEC9FA}"/>
            </a:ext>
          </a:extLst>
        </xdr:cNvPr>
        <xdr:cNvSpPr/>
      </xdr:nvSpPr>
      <xdr:spPr>
        <a:xfrm>
          <a:off x="10591800" y="5537200"/>
          <a:ext cx="8763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2000"/>
        </a:p>
      </xdr:txBody>
    </xdr:sp>
    <xdr:clientData/>
  </xdr:twoCellAnchor>
  <xdr:twoCellAnchor>
    <xdr:from>
      <xdr:col>14</xdr:col>
      <xdr:colOff>762000</xdr:colOff>
      <xdr:row>27</xdr:row>
      <xdr:rowOff>177800</xdr:rowOff>
    </xdr:from>
    <xdr:to>
      <xdr:col>15</xdr:col>
      <xdr:colOff>685800</xdr:colOff>
      <xdr:row>32</xdr:row>
      <xdr:rowOff>114300</xdr:rowOff>
    </xdr:to>
    <xdr:sp macro="" textlink="">
      <xdr:nvSpPr>
        <xdr:cNvPr id="80" name="Oval 31">
          <a:extLst>
            <a:ext uri="{FF2B5EF4-FFF2-40B4-BE49-F238E27FC236}">
              <a16:creationId xmlns:a16="http://schemas.microsoft.com/office/drawing/2014/main" id="{64440BDD-E668-AB48-8E4C-D11A337013FE}"/>
            </a:ext>
          </a:extLst>
        </xdr:cNvPr>
        <xdr:cNvSpPr/>
      </xdr:nvSpPr>
      <xdr:spPr>
        <a:xfrm>
          <a:off x="12319000" y="5664200"/>
          <a:ext cx="7493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2000"/>
        </a:p>
      </xdr:txBody>
    </xdr:sp>
    <xdr:clientData/>
  </xdr:twoCellAnchor>
  <xdr:twoCellAnchor>
    <xdr:from>
      <xdr:col>17</xdr:col>
      <xdr:colOff>38100</xdr:colOff>
      <xdr:row>26</xdr:row>
      <xdr:rowOff>127000</xdr:rowOff>
    </xdr:from>
    <xdr:to>
      <xdr:col>18</xdr:col>
      <xdr:colOff>50800</xdr:colOff>
      <xdr:row>31</xdr:row>
      <xdr:rowOff>63500</xdr:rowOff>
    </xdr:to>
    <xdr:sp macro="" textlink="">
      <xdr:nvSpPr>
        <xdr:cNvPr id="81" name="Oval 32">
          <a:extLst>
            <a:ext uri="{FF2B5EF4-FFF2-40B4-BE49-F238E27FC236}">
              <a16:creationId xmlns:a16="http://schemas.microsoft.com/office/drawing/2014/main" id="{62E68726-B337-7D40-848B-78648199E64C}"/>
            </a:ext>
          </a:extLst>
        </xdr:cNvPr>
        <xdr:cNvSpPr/>
      </xdr:nvSpPr>
      <xdr:spPr>
        <a:xfrm>
          <a:off x="14071600" y="5410200"/>
          <a:ext cx="8382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2000"/>
        </a:p>
      </xdr:txBody>
    </xdr:sp>
    <xdr:clientData/>
  </xdr:twoCellAnchor>
  <xdr:twoCellAnchor>
    <xdr:from>
      <xdr:col>20</xdr:col>
      <xdr:colOff>50800</xdr:colOff>
      <xdr:row>26</xdr:row>
      <xdr:rowOff>25400</xdr:rowOff>
    </xdr:from>
    <xdr:to>
      <xdr:col>21</xdr:col>
      <xdr:colOff>114300</xdr:colOff>
      <xdr:row>30</xdr:row>
      <xdr:rowOff>165100</xdr:rowOff>
    </xdr:to>
    <xdr:sp macro="" textlink="">
      <xdr:nvSpPr>
        <xdr:cNvPr id="82" name="Oval 33">
          <a:extLst>
            <a:ext uri="{FF2B5EF4-FFF2-40B4-BE49-F238E27FC236}">
              <a16:creationId xmlns:a16="http://schemas.microsoft.com/office/drawing/2014/main" id="{E64D84FD-5E5D-B349-B7C6-4060BD0FF621}"/>
            </a:ext>
          </a:extLst>
        </xdr:cNvPr>
        <xdr:cNvSpPr/>
      </xdr:nvSpPr>
      <xdr:spPr>
        <a:xfrm>
          <a:off x="16560800" y="5308600"/>
          <a:ext cx="8890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2000"/>
        </a:p>
      </xdr:txBody>
    </xdr:sp>
    <xdr:clientData/>
  </xdr:twoCellAnchor>
  <xdr:twoCellAnchor>
    <xdr:from>
      <xdr:col>10</xdr:col>
      <xdr:colOff>374650</xdr:colOff>
      <xdr:row>14</xdr:row>
      <xdr:rowOff>76200</xdr:rowOff>
    </xdr:from>
    <xdr:to>
      <xdr:col>12</xdr:col>
      <xdr:colOff>241300</xdr:colOff>
      <xdr:row>17</xdr:row>
      <xdr:rowOff>50800</xdr:rowOff>
    </xdr:to>
    <xdr:cxnSp macro="">
      <xdr:nvCxnSpPr>
        <xdr:cNvPr id="84" name="Straight Connector 35">
          <a:extLst>
            <a:ext uri="{FF2B5EF4-FFF2-40B4-BE49-F238E27FC236}">
              <a16:creationId xmlns:a16="http://schemas.microsoft.com/office/drawing/2014/main" id="{C689EF2F-86EF-4D44-9D5D-11E0E80304FB}"/>
            </a:ext>
          </a:extLst>
        </xdr:cNvPr>
        <xdr:cNvCxnSpPr>
          <a:stCxn id="77" idx="0"/>
          <a:endCxn id="65" idx="4"/>
        </xdr:cNvCxnSpPr>
      </xdr:nvCxnSpPr>
      <xdr:spPr>
        <a:xfrm flipV="1">
          <a:off x="8629650" y="2921000"/>
          <a:ext cx="1517650" cy="584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241300</xdr:colOff>
      <xdr:row>14</xdr:row>
      <xdr:rowOff>76200</xdr:rowOff>
    </xdr:from>
    <xdr:to>
      <xdr:col>12</xdr:col>
      <xdr:colOff>469900</xdr:colOff>
      <xdr:row>17</xdr:row>
      <xdr:rowOff>50800</xdr:rowOff>
    </xdr:to>
    <xdr:cxnSp macro="">
      <xdr:nvCxnSpPr>
        <xdr:cNvPr id="85" name="Straight Connector 36">
          <a:extLst>
            <a:ext uri="{FF2B5EF4-FFF2-40B4-BE49-F238E27FC236}">
              <a16:creationId xmlns:a16="http://schemas.microsoft.com/office/drawing/2014/main" id="{B0648BD4-FC33-614D-9F7B-C4C7E0D96034}"/>
            </a:ext>
          </a:extLst>
        </xdr:cNvPr>
        <xdr:cNvCxnSpPr>
          <a:stCxn id="65" idx="4"/>
          <a:endCxn id="78" idx="0"/>
        </xdr:cNvCxnSpPr>
      </xdr:nvCxnSpPr>
      <xdr:spPr>
        <a:xfrm>
          <a:off x="10147300" y="2921000"/>
          <a:ext cx="228600" cy="584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298450</xdr:colOff>
      <xdr:row>23</xdr:row>
      <xdr:rowOff>88900</xdr:rowOff>
    </xdr:from>
    <xdr:to>
      <xdr:col>14</xdr:col>
      <xdr:colOff>577850</xdr:colOff>
      <xdr:row>27</xdr:row>
      <xdr:rowOff>50800</xdr:rowOff>
    </xdr:to>
    <xdr:cxnSp macro="">
      <xdr:nvCxnSpPr>
        <xdr:cNvPr id="86" name="Straight Connector 37">
          <a:extLst>
            <a:ext uri="{FF2B5EF4-FFF2-40B4-BE49-F238E27FC236}">
              <a16:creationId xmlns:a16="http://schemas.microsoft.com/office/drawing/2014/main" id="{F2B7A9D5-DDEE-0148-A5BE-502CA67235F2}"/>
            </a:ext>
          </a:extLst>
        </xdr:cNvPr>
        <xdr:cNvCxnSpPr>
          <a:stCxn id="67" idx="4"/>
          <a:endCxn id="79" idx="0"/>
        </xdr:cNvCxnSpPr>
      </xdr:nvCxnSpPr>
      <xdr:spPr>
        <a:xfrm flipH="1">
          <a:off x="11029950" y="4762500"/>
          <a:ext cx="1104900" cy="774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577850</xdr:colOff>
      <xdr:row>23</xdr:row>
      <xdr:rowOff>88900</xdr:rowOff>
    </xdr:from>
    <xdr:to>
      <xdr:col>15</xdr:col>
      <xdr:colOff>311150</xdr:colOff>
      <xdr:row>27</xdr:row>
      <xdr:rowOff>177800</xdr:rowOff>
    </xdr:to>
    <xdr:cxnSp macro="">
      <xdr:nvCxnSpPr>
        <xdr:cNvPr id="87" name="Straight Connector 38">
          <a:extLst>
            <a:ext uri="{FF2B5EF4-FFF2-40B4-BE49-F238E27FC236}">
              <a16:creationId xmlns:a16="http://schemas.microsoft.com/office/drawing/2014/main" id="{B2EB0BAF-A410-5C47-9208-D3955A7C44C3}"/>
            </a:ext>
          </a:extLst>
        </xdr:cNvPr>
        <xdr:cNvCxnSpPr>
          <a:stCxn id="67" idx="4"/>
          <a:endCxn id="80" idx="0"/>
        </xdr:cNvCxnSpPr>
      </xdr:nvCxnSpPr>
      <xdr:spPr>
        <a:xfrm>
          <a:off x="12134850" y="4762500"/>
          <a:ext cx="558800" cy="901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457200</xdr:colOff>
      <xdr:row>23</xdr:row>
      <xdr:rowOff>88900</xdr:rowOff>
    </xdr:from>
    <xdr:to>
      <xdr:col>18</xdr:col>
      <xdr:colOff>425450</xdr:colOff>
      <xdr:row>26</xdr:row>
      <xdr:rowOff>127000</xdr:rowOff>
    </xdr:to>
    <xdr:cxnSp macro="">
      <xdr:nvCxnSpPr>
        <xdr:cNvPr id="88" name="Straight Connector 39">
          <a:extLst>
            <a:ext uri="{FF2B5EF4-FFF2-40B4-BE49-F238E27FC236}">
              <a16:creationId xmlns:a16="http://schemas.microsoft.com/office/drawing/2014/main" id="{496E55D4-67EA-BE48-B68D-5E049344070E}"/>
            </a:ext>
          </a:extLst>
        </xdr:cNvPr>
        <xdr:cNvCxnSpPr>
          <a:stCxn id="72" idx="4"/>
          <a:endCxn id="81" idx="0"/>
        </xdr:cNvCxnSpPr>
      </xdr:nvCxnSpPr>
      <xdr:spPr>
        <a:xfrm flipH="1">
          <a:off x="14490700" y="4762500"/>
          <a:ext cx="793750" cy="647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425450</xdr:colOff>
      <xdr:row>23</xdr:row>
      <xdr:rowOff>88900</xdr:rowOff>
    </xdr:from>
    <xdr:to>
      <xdr:col>20</xdr:col>
      <xdr:colOff>495300</xdr:colOff>
      <xdr:row>26</xdr:row>
      <xdr:rowOff>25400</xdr:rowOff>
    </xdr:to>
    <xdr:cxnSp macro="">
      <xdr:nvCxnSpPr>
        <xdr:cNvPr id="89" name="Straight Connector 40">
          <a:extLst>
            <a:ext uri="{FF2B5EF4-FFF2-40B4-BE49-F238E27FC236}">
              <a16:creationId xmlns:a16="http://schemas.microsoft.com/office/drawing/2014/main" id="{D56F8B5C-86AD-DB4B-8B47-23A731247CF8}"/>
            </a:ext>
          </a:extLst>
        </xdr:cNvPr>
        <xdr:cNvCxnSpPr>
          <a:stCxn id="72" idx="4"/>
          <a:endCxn id="82" idx="0"/>
        </xdr:cNvCxnSpPr>
      </xdr:nvCxnSpPr>
      <xdr:spPr>
        <a:xfrm>
          <a:off x="15284450" y="4762500"/>
          <a:ext cx="1720850" cy="546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500B9-BF4D-7D4E-BF3F-2F7500E9386D}">
  <dimension ref="A1:Z78"/>
  <sheetViews>
    <sheetView tabSelected="1" workbookViewId="0">
      <selection activeCell="A71" sqref="A71"/>
    </sheetView>
  </sheetViews>
  <sheetFormatPr baseColWidth="10" defaultRowHeight="16"/>
  <sheetData>
    <row r="1" spans="1:26">
      <c r="A1" s="1"/>
      <c r="B1" s="1" t="s">
        <v>0</v>
      </c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>
        <v>1</v>
      </c>
      <c r="B3" s="1">
        <f>3/11</f>
        <v>0.27272727272727271</v>
      </c>
      <c r="C3" s="1">
        <f>8/11</f>
        <v>0.72727272727272729</v>
      </c>
      <c r="D3" s="1">
        <v>1</v>
      </c>
      <c r="E3" s="1">
        <f>1/3</f>
        <v>0.33333333333333331</v>
      </c>
      <c r="F3" s="1">
        <f>1/8</f>
        <v>0.125</v>
      </c>
      <c r="G3" s="1">
        <f>2*(B3*C3)</f>
        <v>0.39669421487603301</v>
      </c>
      <c r="H3" s="1">
        <f>ABS(E3-F3)+ABS(E4-F4)+ABS(E5-F5)+ABS(E6-F6)</f>
        <v>0.58333333333333326</v>
      </c>
      <c r="I3" s="1">
        <f t="shared" ref="I3:I52" si="0">G3*H3</f>
        <v>0.2314049586776859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>
        <f>3/11</f>
        <v>0.27272727272727271</v>
      </c>
      <c r="C4" s="1">
        <f>8/11</f>
        <v>0.72727272727272729</v>
      </c>
      <c r="D4" s="1">
        <v>2</v>
      </c>
      <c r="E4" s="1">
        <f t="shared" ref="E4:E5" si="1">1/3</f>
        <v>0.33333333333333331</v>
      </c>
      <c r="F4" s="1">
        <f>2/8</f>
        <v>0.25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>
        <f>3/11</f>
        <v>0.27272727272727271</v>
      </c>
      <c r="C5" s="1">
        <f>8/11</f>
        <v>0.72727272727272729</v>
      </c>
      <c r="D5" s="1">
        <v>3</v>
      </c>
      <c r="E5" s="1">
        <f t="shared" si="1"/>
        <v>0.33333333333333331</v>
      </c>
      <c r="F5" s="1">
        <f xml:space="preserve"> 3/8</f>
        <v>0.375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>
        <f>3/11</f>
        <v>0.27272727272727271</v>
      </c>
      <c r="C6" s="1">
        <f>8/11</f>
        <v>0.72727272727272729</v>
      </c>
      <c r="D6" s="1">
        <v>4</v>
      </c>
      <c r="E6" s="1">
        <f>0</f>
        <v>0</v>
      </c>
      <c r="F6" s="1">
        <f>2/8</f>
        <v>0.25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 t="s">
        <v>11</v>
      </c>
      <c r="C8" s="1" t="s">
        <v>12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 t="s">
        <v>2</v>
      </c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13</v>
      </c>
      <c r="H9" s="1" t="s">
        <v>9</v>
      </c>
      <c r="I9" s="1" t="s">
        <v>10</v>
      </c>
      <c r="J9" s="1"/>
      <c r="K9" s="1"/>
      <c r="L9" s="1" t="s">
        <v>32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>
        <v>2</v>
      </c>
      <c r="B10" s="1">
        <f>4/11</f>
        <v>0.36363636363636365</v>
      </c>
      <c r="C10" s="1">
        <f>7/11</f>
        <v>0.63636363636363635</v>
      </c>
      <c r="D10" s="1">
        <v>1</v>
      </c>
      <c r="E10" s="1">
        <v>0</v>
      </c>
      <c r="F10" s="1">
        <f>2/7</f>
        <v>0.2857142857142857</v>
      </c>
      <c r="G10" s="1">
        <f>2*(B10*C10)</f>
        <v>0.46280991735537191</v>
      </c>
      <c r="H10" s="1">
        <f>ABS(E10-F10)+ABS(E11-F11)+ABS(E12-F12)+ABS(E13-F13)</f>
        <v>1.4285714285714284</v>
      </c>
      <c r="I10" s="1">
        <f t="shared" si="0"/>
        <v>0.66115702479338834</v>
      </c>
      <c r="J10" s="1"/>
      <c r="K10" s="1"/>
      <c r="L10" s="1"/>
      <c r="M10" s="1"/>
      <c r="N10" s="1"/>
      <c r="O10" s="1"/>
      <c r="P10" s="1"/>
      <c r="Q10" s="2" t="s">
        <v>33</v>
      </c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>
        <f t="shared" ref="B11:B13" si="2">4/11</f>
        <v>0.36363636363636365</v>
      </c>
      <c r="C11" s="1">
        <f t="shared" ref="C11:C13" si="3">7/11</f>
        <v>0.63636363636363635</v>
      </c>
      <c r="D11" s="1">
        <v>2</v>
      </c>
      <c r="E11" s="1">
        <v>0</v>
      </c>
      <c r="F11" s="1">
        <f>3/7</f>
        <v>0.42857142857142855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>
        <f t="shared" si="2"/>
        <v>0.36363636363636365</v>
      </c>
      <c r="C12" s="1">
        <f t="shared" si="3"/>
        <v>0.63636363636363635</v>
      </c>
      <c r="D12" s="1">
        <v>3</v>
      </c>
      <c r="E12" s="1">
        <f>2/4</f>
        <v>0.5</v>
      </c>
      <c r="F12" s="1">
        <f>2/7</f>
        <v>0.2857142857142857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>
        <f t="shared" si="2"/>
        <v>0.36363636363636365</v>
      </c>
      <c r="C13" s="1">
        <f t="shared" si="3"/>
        <v>0.63636363636363635</v>
      </c>
      <c r="D13" s="1">
        <v>4</v>
      </c>
      <c r="E13" s="1">
        <f>2/4</f>
        <v>0.5</v>
      </c>
      <c r="F13" s="1"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 t="s">
        <v>14</v>
      </c>
      <c r="C15" s="1" t="s">
        <v>15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 t="s">
        <v>2</v>
      </c>
      <c r="B16" s="1" t="s">
        <v>3</v>
      </c>
      <c r="C16" s="1" t="s">
        <v>4</v>
      </c>
      <c r="D16" s="1" t="s">
        <v>5</v>
      </c>
      <c r="E16" s="1" t="s">
        <v>6</v>
      </c>
      <c r="F16" s="1" t="s">
        <v>7</v>
      </c>
      <c r="G16" s="1" t="s">
        <v>8</v>
      </c>
      <c r="H16" s="1" t="s">
        <v>9</v>
      </c>
      <c r="I16" s="1" t="s">
        <v>10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3</v>
      </c>
      <c r="B17" s="1">
        <f>2/11</f>
        <v>0.18181818181818182</v>
      </c>
      <c r="C17" s="1">
        <f>9/11</f>
        <v>0.81818181818181823</v>
      </c>
      <c r="D17" s="1">
        <v>1</v>
      </c>
      <c r="E17" s="1">
        <v>0</v>
      </c>
      <c r="F17" s="1">
        <f>2/9</f>
        <v>0.22222222222222221</v>
      </c>
      <c r="G17" s="1">
        <f>2*(B17*C17)</f>
        <v>0.2975206611570248</v>
      </c>
      <c r="H17" s="1">
        <f t="shared" ref="H17:H73" si="4">ABS(E17-F17)+ABS(E18-F18)+ABS(E19-F19)+ABS(E20-F20)</f>
        <v>0.88888888888888895</v>
      </c>
      <c r="I17" s="1">
        <f t="shared" si="0"/>
        <v>0.26446280991735538</v>
      </c>
      <c r="J17" s="1"/>
      <c r="K17" s="1" t="s">
        <v>31</v>
      </c>
      <c r="L17" s="1"/>
      <c r="M17" s="1" t="s">
        <v>30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>
        <f t="shared" ref="B18:B20" si="5">2/11</f>
        <v>0.18181818181818182</v>
      </c>
      <c r="C18" s="1">
        <f t="shared" ref="C18:C20" si="6">9/11</f>
        <v>0.81818181818181823</v>
      </c>
      <c r="D18" s="1">
        <v>2</v>
      </c>
      <c r="E18" s="1">
        <f>1/2</f>
        <v>0.5</v>
      </c>
      <c r="F18" s="1">
        <f>2/9</f>
        <v>0.22222222222222221</v>
      </c>
      <c r="G18" s="1"/>
      <c r="H18" s="1"/>
      <c r="I18" s="1"/>
      <c r="J18" s="1"/>
      <c r="K18" s="1"/>
      <c r="L18" s="1"/>
      <c r="M18" s="1"/>
      <c r="N18" s="1"/>
      <c r="O18" s="1" t="s">
        <v>35</v>
      </c>
      <c r="P18" s="1"/>
      <c r="Q18" s="1"/>
      <c r="R18" s="1"/>
      <c r="S18" s="1" t="s">
        <v>34</v>
      </c>
      <c r="T18" s="1"/>
      <c r="U18" s="1"/>
      <c r="V18" s="1"/>
      <c r="W18" s="1"/>
      <c r="X18" s="1"/>
      <c r="Y18" s="1"/>
      <c r="Z18" s="1"/>
    </row>
    <row r="19" spans="1:26">
      <c r="A19" s="1"/>
      <c r="B19" s="1">
        <f t="shared" si="5"/>
        <v>0.18181818181818182</v>
      </c>
      <c r="C19" s="1">
        <f t="shared" si="6"/>
        <v>0.81818181818181823</v>
      </c>
      <c r="D19" s="1">
        <v>3</v>
      </c>
      <c r="E19" s="1">
        <f>1/2</f>
        <v>0.5</v>
      </c>
      <c r="F19" s="1">
        <f>3/9</f>
        <v>0.33333333333333331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>
        <f t="shared" si="5"/>
        <v>0.18181818181818182</v>
      </c>
      <c r="C20" s="1">
        <f t="shared" si="6"/>
        <v>0.81818181818181823</v>
      </c>
      <c r="D20" s="1">
        <v>4</v>
      </c>
      <c r="E20" s="1">
        <v>0</v>
      </c>
      <c r="F20" s="1">
        <f>2/9</f>
        <v>0.22222222222222221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 t="s">
        <v>16</v>
      </c>
      <c r="C22" s="1" t="s">
        <v>17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 t="s">
        <v>2</v>
      </c>
      <c r="B23" s="1" t="s">
        <v>3</v>
      </c>
      <c r="C23" s="1" t="s">
        <v>4</v>
      </c>
      <c r="D23" s="1" t="s">
        <v>5</v>
      </c>
      <c r="E23" s="1" t="s">
        <v>6</v>
      </c>
      <c r="F23" s="1" t="s">
        <v>7</v>
      </c>
      <c r="G23" s="1" t="s">
        <v>8</v>
      </c>
      <c r="H23" s="1" t="s">
        <v>9</v>
      </c>
      <c r="I23" s="1" t="s">
        <v>10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4</v>
      </c>
      <c r="B24" s="1">
        <f>2/11</f>
        <v>0.18181818181818182</v>
      </c>
      <c r="C24" s="1">
        <f>9/11</f>
        <v>0.81818181818181823</v>
      </c>
      <c r="D24" s="1">
        <v>1</v>
      </c>
      <c r="E24" s="1">
        <f>1/2</f>
        <v>0.5</v>
      </c>
      <c r="F24" s="1">
        <f>1/9</f>
        <v>0.1111111111111111</v>
      </c>
      <c r="G24" s="1">
        <f>2*(B24*C24)</f>
        <v>0.2975206611570248</v>
      </c>
      <c r="H24" s="1">
        <f t="shared" si="4"/>
        <v>1.3333333333333335</v>
      </c>
      <c r="I24" s="1">
        <f t="shared" si="0"/>
        <v>0.39669421487603312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>
        <f t="shared" ref="B25:B27" si="7">2/11</f>
        <v>0.18181818181818182</v>
      </c>
      <c r="C25" s="1">
        <f t="shared" ref="C25:C27" si="8">9/11</f>
        <v>0.81818181818181823</v>
      </c>
      <c r="D25" s="1">
        <v>2</v>
      </c>
      <c r="E25" s="1">
        <f>1/2</f>
        <v>0.5</v>
      </c>
      <c r="F25" s="1">
        <f>2/9</f>
        <v>0.22222222222222221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>
        <f t="shared" si="7"/>
        <v>0.18181818181818182</v>
      </c>
      <c r="C26" s="1">
        <f t="shared" si="8"/>
        <v>0.81818181818181823</v>
      </c>
      <c r="D26" s="1">
        <v>3</v>
      </c>
      <c r="E26" s="1">
        <v>0</v>
      </c>
      <c r="F26" s="1">
        <f>4/9</f>
        <v>0.44444444444444442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 t="s">
        <v>31</v>
      </c>
      <c r="S26" s="1"/>
      <c r="T26" s="1"/>
      <c r="U26" s="1" t="s">
        <v>30</v>
      </c>
      <c r="V26" s="1"/>
      <c r="W26" s="1"/>
      <c r="X26" s="1"/>
      <c r="Y26" s="1"/>
      <c r="Z26" s="1"/>
    </row>
    <row r="27" spans="1:26">
      <c r="A27" s="1"/>
      <c r="B27" s="1">
        <f t="shared" si="7"/>
        <v>0.18181818181818182</v>
      </c>
      <c r="C27" s="1">
        <f t="shared" si="8"/>
        <v>0.81818181818181823</v>
      </c>
      <c r="D27" s="1">
        <v>4</v>
      </c>
      <c r="E27" s="1">
        <v>0</v>
      </c>
      <c r="F27" s="1">
        <f>2/9</f>
        <v>0.22222222222222221</v>
      </c>
      <c r="G27" s="1"/>
      <c r="H27" s="1"/>
      <c r="I27" s="1"/>
      <c r="J27" s="1"/>
      <c r="K27" s="1"/>
      <c r="L27" s="1"/>
      <c r="M27" s="1"/>
      <c r="N27" s="1" t="s">
        <v>31</v>
      </c>
      <c r="O27" s="1"/>
      <c r="P27" s="1" t="s">
        <v>30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 t="s">
        <v>18</v>
      </c>
      <c r="C29" s="1" t="s">
        <v>19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 t="s">
        <v>2</v>
      </c>
      <c r="B30" s="1" t="s">
        <v>3</v>
      </c>
      <c r="C30" s="1" t="s">
        <v>4</v>
      </c>
      <c r="D30" s="1" t="s">
        <v>5</v>
      </c>
      <c r="E30" s="1" t="s">
        <v>6</v>
      </c>
      <c r="F30" s="1" t="s">
        <v>7</v>
      </c>
      <c r="G30" s="1" t="s">
        <v>8</v>
      </c>
      <c r="H30" s="1" t="s">
        <v>9</v>
      </c>
      <c r="I30" s="1" t="s">
        <v>10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>
        <v>5</v>
      </c>
      <c r="B31" s="1">
        <f>5/11</f>
        <v>0.45454545454545453</v>
      </c>
      <c r="C31" s="1">
        <f>6/11</f>
        <v>0.54545454545454541</v>
      </c>
      <c r="D31" s="1">
        <v>1</v>
      </c>
      <c r="E31" s="1">
        <v>0</v>
      </c>
      <c r="F31" s="1">
        <f>2/6</f>
        <v>0.33333333333333331</v>
      </c>
      <c r="G31" s="1">
        <f>2*(B31*C31)</f>
        <v>0.49586776859504128</v>
      </c>
      <c r="H31" s="1">
        <f t="shared" si="4"/>
        <v>0.93333333333333335</v>
      </c>
      <c r="I31" s="1">
        <f t="shared" si="0"/>
        <v>0.46280991735537186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>
        <f t="shared" ref="B32:B34" si="9">5/11</f>
        <v>0.45454545454545453</v>
      </c>
      <c r="C32" s="1">
        <f t="shared" ref="C32:C34" si="10">6/11</f>
        <v>0.54545454545454541</v>
      </c>
      <c r="D32" s="1">
        <v>2</v>
      </c>
      <c r="E32" s="1">
        <f>1/5</f>
        <v>0.2</v>
      </c>
      <c r="F32" s="1">
        <f>2/6</f>
        <v>0.33333333333333331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>
        <f t="shared" si="9"/>
        <v>0.45454545454545453</v>
      </c>
      <c r="C33" s="1">
        <f t="shared" si="10"/>
        <v>0.54545454545454541</v>
      </c>
      <c r="D33" s="1">
        <v>3</v>
      </c>
      <c r="E33" s="1">
        <f>2/5</f>
        <v>0.4</v>
      </c>
      <c r="F33" s="1">
        <f>2/6</f>
        <v>0.33333333333333331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>
        <f t="shared" si="9"/>
        <v>0.45454545454545453</v>
      </c>
      <c r="C34" s="1">
        <f t="shared" si="10"/>
        <v>0.54545454545454541</v>
      </c>
      <c r="D34" s="1">
        <v>4</v>
      </c>
      <c r="E34" s="1">
        <f>2/5</f>
        <v>0.4</v>
      </c>
      <c r="F34" s="1">
        <v>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 t="s">
        <v>20</v>
      </c>
      <c r="C36" s="1" t="s">
        <v>21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 t="s">
        <v>2</v>
      </c>
      <c r="B37" s="1" t="s">
        <v>3</v>
      </c>
      <c r="C37" s="1" t="s">
        <v>22</v>
      </c>
      <c r="D37" s="1" t="s">
        <v>5</v>
      </c>
      <c r="E37" s="1" t="s">
        <v>6</v>
      </c>
      <c r="F37" s="1" t="s">
        <v>7</v>
      </c>
      <c r="G37" s="1" t="s">
        <v>8</v>
      </c>
      <c r="H37" s="1" t="s">
        <v>9</v>
      </c>
      <c r="I37" s="1" t="s">
        <v>10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>
        <v>6</v>
      </c>
      <c r="B38" s="1">
        <f>5/11</f>
        <v>0.45454545454545453</v>
      </c>
      <c r="C38" s="1">
        <f>6/11</f>
        <v>0.54545454545454541</v>
      </c>
      <c r="D38" s="1">
        <v>1</v>
      </c>
      <c r="E38" s="1">
        <f>2/5</f>
        <v>0.4</v>
      </c>
      <c r="F38" s="1">
        <v>0</v>
      </c>
      <c r="G38" s="1">
        <f>2*(B38*C38)</f>
        <v>0.49586776859504128</v>
      </c>
      <c r="H38" s="1">
        <f t="shared" si="4"/>
        <v>0.93333333333333335</v>
      </c>
      <c r="I38" s="1">
        <f t="shared" si="0"/>
        <v>0.46280991735537186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>
        <f t="shared" ref="B39:B41" si="11">5/11</f>
        <v>0.45454545454545453</v>
      </c>
      <c r="C39" s="1">
        <f t="shared" ref="C39:C41" si="12">6/11</f>
        <v>0.54545454545454541</v>
      </c>
      <c r="D39" s="1">
        <v>2</v>
      </c>
      <c r="E39" s="1">
        <f>1/5</f>
        <v>0.2</v>
      </c>
      <c r="F39" s="1">
        <f>2/6</f>
        <v>0.33333333333333331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>
        <f t="shared" si="11"/>
        <v>0.45454545454545453</v>
      </c>
      <c r="C40" s="1">
        <f t="shared" si="12"/>
        <v>0.54545454545454541</v>
      </c>
      <c r="D40" s="1">
        <v>3</v>
      </c>
      <c r="E40" s="1">
        <f>2/5</f>
        <v>0.4</v>
      </c>
      <c r="F40" s="1">
        <f>2/6</f>
        <v>0.33333333333333331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>
        <f t="shared" si="11"/>
        <v>0.45454545454545453</v>
      </c>
      <c r="C41" s="1">
        <f t="shared" si="12"/>
        <v>0.54545454545454541</v>
      </c>
      <c r="D41" s="1">
        <v>4</v>
      </c>
      <c r="E41" s="1">
        <v>0</v>
      </c>
      <c r="F41" s="1">
        <f>2/6</f>
        <v>0.33333333333333331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 t="s">
        <v>23</v>
      </c>
      <c r="C43" s="1" t="s">
        <v>24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 t="s">
        <v>2</v>
      </c>
      <c r="B44" s="1" t="s">
        <v>3</v>
      </c>
      <c r="C44" s="1" t="s">
        <v>22</v>
      </c>
      <c r="D44" s="1" t="s">
        <v>5</v>
      </c>
      <c r="E44" s="1" t="s">
        <v>6</v>
      </c>
      <c r="F44" s="1" t="s">
        <v>7</v>
      </c>
      <c r="G44" s="1" t="s">
        <v>8</v>
      </c>
      <c r="H44" s="1" t="s">
        <v>9</v>
      </c>
      <c r="I44" s="1" t="s">
        <v>10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>
        <v>7</v>
      </c>
      <c r="B45" s="1">
        <f>3/11</f>
        <v>0.27272727272727271</v>
      </c>
      <c r="C45" s="1">
        <f>8/11</f>
        <v>0.72727272727272729</v>
      </c>
      <c r="D45" s="1">
        <v>1</v>
      </c>
      <c r="E45" s="1">
        <v>0</v>
      </c>
      <c r="F45" s="1">
        <f>2/8</f>
        <v>0.25</v>
      </c>
      <c r="G45" s="1">
        <f>2*(B45*C45)</f>
        <v>0.39669421487603301</v>
      </c>
      <c r="H45" s="1">
        <f t="shared" si="4"/>
        <v>0.58333333333333326</v>
      </c>
      <c r="I45" s="1">
        <f t="shared" si="0"/>
        <v>0.2314049586776859</v>
      </c>
      <c r="J45" s="1"/>
      <c r="K45" s="1"/>
    </row>
    <row r="46" spans="1:26">
      <c r="A46" s="1"/>
      <c r="B46" s="1">
        <f t="shared" ref="B46:B48" si="13">3/11</f>
        <v>0.27272727272727271</v>
      </c>
      <c r="C46" s="1">
        <f t="shared" ref="C46:C48" si="14">8/11</f>
        <v>0.72727272727272729</v>
      </c>
      <c r="D46" s="1">
        <v>2</v>
      </c>
      <c r="E46" s="1">
        <f>1/3</f>
        <v>0.33333333333333331</v>
      </c>
      <c r="F46" s="1">
        <f>2/8</f>
        <v>0.25</v>
      </c>
      <c r="G46" s="1"/>
      <c r="H46" s="1"/>
      <c r="I46" s="1"/>
      <c r="J46" s="1"/>
      <c r="K46" s="1"/>
    </row>
    <row r="47" spans="1:26">
      <c r="A47" s="1"/>
      <c r="B47" s="1">
        <f t="shared" si="13"/>
        <v>0.27272727272727271</v>
      </c>
      <c r="C47" s="1">
        <f t="shared" si="14"/>
        <v>0.72727272727272729</v>
      </c>
      <c r="D47" s="1">
        <v>3</v>
      </c>
      <c r="E47" s="1">
        <f>1/3</f>
        <v>0.33333333333333331</v>
      </c>
      <c r="F47" s="1">
        <f>3/8</f>
        <v>0.375</v>
      </c>
      <c r="G47" s="1"/>
      <c r="H47" s="1"/>
      <c r="I47" s="1"/>
      <c r="J47" s="1"/>
      <c r="K47" s="1"/>
    </row>
    <row r="48" spans="1:26">
      <c r="A48" s="1"/>
      <c r="B48" s="1">
        <f t="shared" si="13"/>
        <v>0.27272727272727271</v>
      </c>
      <c r="C48" s="1">
        <f t="shared" si="14"/>
        <v>0.72727272727272729</v>
      </c>
      <c r="D48" s="1">
        <v>4</v>
      </c>
      <c r="E48" s="1">
        <f>1/3</f>
        <v>0.33333333333333331</v>
      </c>
      <c r="F48" s="1">
        <f>1/8</f>
        <v>0.125</v>
      </c>
      <c r="G48" s="1"/>
      <c r="H48" s="1"/>
      <c r="I48" s="1"/>
      <c r="J48" s="1"/>
      <c r="K48" s="1"/>
    </row>
    <row r="49" spans="1:11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1">
      <c r="A50" s="1"/>
      <c r="B50" s="1" t="s">
        <v>25</v>
      </c>
      <c r="C50" s="1" t="s">
        <v>26</v>
      </c>
      <c r="D50" s="1"/>
      <c r="E50" s="1"/>
      <c r="F50" s="1"/>
      <c r="G50" s="1"/>
      <c r="H50" s="1"/>
      <c r="I50" s="1"/>
      <c r="J50" s="1"/>
    </row>
    <row r="51" spans="1:11">
      <c r="A51" s="1" t="s">
        <v>2</v>
      </c>
      <c r="B51" s="1" t="s">
        <v>3</v>
      </c>
      <c r="C51" s="1" t="s">
        <v>22</v>
      </c>
      <c r="D51" s="1" t="s">
        <v>5</v>
      </c>
      <c r="E51" s="1" t="s">
        <v>6</v>
      </c>
      <c r="F51" s="1" t="s">
        <v>7</v>
      </c>
      <c r="G51" s="1" t="s">
        <v>8</v>
      </c>
      <c r="H51" s="1" t="s">
        <v>9</v>
      </c>
      <c r="I51" s="1" t="s">
        <v>10</v>
      </c>
      <c r="J51" s="1"/>
    </row>
    <row r="52" spans="1:11">
      <c r="A52" s="1">
        <v>8</v>
      </c>
      <c r="B52" s="1">
        <f>3/11</f>
        <v>0.27272727272727271</v>
      </c>
      <c r="C52" s="1">
        <f>8/11</f>
        <v>0.72727272727272729</v>
      </c>
      <c r="D52" s="1">
        <v>1</v>
      </c>
      <c r="E52" s="1">
        <v>0</v>
      </c>
      <c r="F52" s="1">
        <f>2/8</f>
        <v>0.25</v>
      </c>
      <c r="G52" s="1">
        <f>2*(B52*C52)</f>
        <v>0.39669421487603301</v>
      </c>
      <c r="H52" s="1">
        <f t="shared" si="4"/>
        <v>0.58333333333333326</v>
      </c>
      <c r="I52" s="1">
        <f t="shared" si="0"/>
        <v>0.2314049586776859</v>
      </c>
      <c r="J52" s="1"/>
    </row>
    <row r="53" spans="1:11">
      <c r="A53" s="1"/>
      <c r="B53" s="1">
        <f t="shared" ref="B53:B55" si="15">3/11</f>
        <v>0.27272727272727271</v>
      </c>
      <c r="C53" s="1">
        <f t="shared" ref="C53:C55" si="16">8/11</f>
        <v>0.72727272727272729</v>
      </c>
      <c r="D53" s="1">
        <v>2</v>
      </c>
      <c r="E53" s="1">
        <f>1/3</f>
        <v>0.33333333333333331</v>
      </c>
      <c r="F53" s="1">
        <f>2/8</f>
        <v>0.25</v>
      </c>
      <c r="G53" s="1"/>
      <c r="H53" s="1"/>
      <c r="I53" s="1"/>
      <c r="J53" s="1"/>
    </row>
    <row r="54" spans="1:11">
      <c r="A54" s="1"/>
      <c r="B54" s="1">
        <f t="shared" si="15"/>
        <v>0.27272727272727271</v>
      </c>
      <c r="C54" s="1">
        <f t="shared" si="16"/>
        <v>0.72727272727272729</v>
      </c>
      <c r="D54" s="1">
        <v>3</v>
      </c>
      <c r="E54" s="1">
        <f>1/3</f>
        <v>0.33333333333333331</v>
      </c>
      <c r="F54" s="1">
        <f>3/8</f>
        <v>0.375</v>
      </c>
      <c r="G54" s="1"/>
      <c r="H54" s="1"/>
      <c r="I54" s="1"/>
      <c r="J54" s="1"/>
    </row>
    <row r="55" spans="1:11">
      <c r="A55" s="1"/>
      <c r="B55" s="1">
        <f t="shared" si="15"/>
        <v>0.27272727272727271</v>
      </c>
      <c r="C55" s="1">
        <f t="shared" si="16"/>
        <v>0.72727272727272729</v>
      </c>
      <c r="D55" s="1">
        <v>4</v>
      </c>
      <c r="E55" s="1">
        <f>1/3</f>
        <v>0.33333333333333331</v>
      </c>
      <c r="F55" s="1">
        <f>1/8</f>
        <v>0.125</v>
      </c>
      <c r="G55" s="1"/>
      <c r="H55" s="1"/>
      <c r="I55" s="1"/>
      <c r="J55" s="1"/>
    </row>
    <row r="56" spans="1:11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1">
      <c r="B57" s="1"/>
      <c r="C57" s="1" t="s">
        <v>27</v>
      </c>
      <c r="D57" s="1"/>
      <c r="E57" s="1"/>
      <c r="F57" s="1"/>
      <c r="G57" s="1"/>
      <c r="H57" s="1"/>
      <c r="I57" s="1"/>
      <c r="J57" s="1"/>
      <c r="K57" s="1"/>
    </row>
    <row r="58" spans="1:11">
      <c r="A58" s="1" t="s">
        <v>2</v>
      </c>
      <c r="B58" s="1" t="s">
        <v>3</v>
      </c>
      <c r="C58" s="1" t="s">
        <v>22</v>
      </c>
      <c r="D58" s="1" t="s">
        <v>5</v>
      </c>
      <c r="E58" s="1" t="s">
        <v>6</v>
      </c>
      <c r="F58" s="1" t="s">
        <v>7</v>
      </c>
      <c r="G58" s="1" t="s">
        <v>8</v>
      </c>
      <c r="H58" s="1" t="s">
        <v>9</v>
      </c>
      <c r="I58" s="1" t="s">
        <v>10</v>
      </c>
      <c r="J58" s="1"/>
    </row>
    <row r="59" spans="1:11">
      <c r="A59" s="1">
        <v>9</v>
      </c>
      <c r="B59" s="1">
        <f>7/11</f>
        <v>0.63636363636363635</v>
      </c>
      <c r="C59" s="1">
        <f>1-B59</f>
        <v>0.36363636363636365</v>
      </c>
      <c r="D59" s="1">
        <v>1</v>
      </c>
      <c r="E59" s="1">
        <f>1/7</f>
        <v>0.14285714285714285</v>
      </c>
      <c r="F59" s="1">
        <f>1/4</f>
        <v>0.25</v>
      </c>
      <c r="G59" s="1">
        <f>2*B59*C59</f>
        <v>0.46280991735537191</v>
      </c>
      <c r="H59" s="1">
        <f t="shared" si="4"/>
        <v>0.92857142857142849</v>
      </c>
      <c r="I59" s="1">
        <f>G59*H59</f>
        <v>0.42975206611570244</v>
      </c>
      <c r="J59" s="1"/>
    </row>
    <row r="60" spans="1:11">
      <c r="A60" s="1"/>
      <c r="B60" s="1">
        <f t="shared" ref="B60:B62" si="17">7/11</f>
        <v>0.63636363636363635</v>
      </c>
      <c r="C60" s="1">
        <f t="shared" ref="C60:C62" si="18">1-B60</f>
        <v>0.36363636363636365</v>
      </c>
      <c r="D60" s="1">
        <v>2</v>
      </c>
      <c r="E60" s="1">
        <f>1/7</f>
        <v>0.14285714285714285</v>
      </c>
      <c r="F60" s="1">
        <f>2/4</f>
        <v>0.5</v>
      </c>
      <c r="G60" s="1"/>
      <c r="H60" s="1"/>
      <c r="I60" s="1"/>
      <c r="J60" s="1"/>
    </row>
    <row r="61" spans="1:11">
      <c r="A61" s="1"/>
      <c r="B61" s="1">
        <f t="shared" si="17"/>
        <v>0.63636363636363635</v>
      </c>
      <c r="C61" s="1">
        <f t="shared" si="18"/>
        <v>0.36363636363636365</v>
      </c>
      <c r="D61" s="1">
        <v>3</v>
      </c>
      <c r="E61" s="1">
        <f>3/7</f>
        <v>0.42857142857142855</v>
      </c>
      <c r="F61" s="1">
        <f>1/4</f>
        <v>0.25</v>
      </c>
      <c r="G61" s="1"/>
      <c r="H61" s="1"/>
      <c r="I61" s="1"/>
      <c r="J61" s="1"/>
    </row>
    <row r="62" spans="1:11">
      <c r="A62" s="1"/>
      <c r="B62" s="1">
        <f t="shared" si="17"/>
        <v>0.63636363636363635</v>
      </c>
      <c r="C62" s="1">
        <f t="shared" si="18"/>
        <v>0.36363636363636365</v>
      </c>
      <c r="D62" s="1">
        <v>4</v>
      </c>
      <c r="E62" s="1">
        <f>2/7</f>
        <v>0.2857142857142857</v>
      </c>
      <c r="F62" s="1">
        <v>0</v>
      </c>
      <c r="G62" s="1"/>
      <c r="H62" s="1"/>
      <c r="I62" s="1"/>
      <c r="J62" s="1"/>
    </row>
    <row r="63" spans="1:11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1">
      <c r="B64" s="1"/>
      <c r="C64" s="1" t="s">
        <v>28</v>
      </c>
      <c r="D64" s="1"/>
      <c r="E64" s="1"/>
      <c r="F64" s="1"/>
      <c r="G64" s="1"/>
      <c r="H64" s="1"/>
      <c r="I64" s="1"/>
      <c r="J64" s="1"/>
      <c r="K64" s="1"/>
    </row>
    <row r="65" spans="1:11">
      <c r="A65" s="1" t="s">
        <v>2</v>
      </c>
      <c r="B65" s="1" t="s">
        <v>3</v>
      </c>
      <c r="C65" s="1" t="s">
        <v>22</v>
      </c>
      <c r="D65" s="1" t="s">
        <v>5</v>
      </c>
      <c r="E65" s="1" t="s">
        <v>6</v>
      </c>
      <c r="F65" s="1" t="s">
        <v>7</v>
      </c>
      <c r="G65" s="1" t="s">
        <v>8</v>
      </c>
      <c r="H65" s="1" t="s">
        <v>9</v>
      </c>
      <c r="I65" s="1" t="s">
        <v>10</v>
      </c>
      <c r="J65" s="1"/>
    </row>
    <row r="66" spans="1:11">
      <c r="A66" s="1">
        <v>10</v>
      </c>
      <c r="B66" s="1">
        <f>5/11</f>
        <v>0.45454545454545453</v>
      </c>
      <c r="C66" s="1">
        <f>1-B66</f>
        <v>0.54545454545454541</v>
      </c>
      <c r="D66" s="1">
        <v>1</v>
      </c>
      <c r="E66" s="1">
        <f>1/5</f>
        <v>0.2</v>
      </c>
      <c r="F66" s="1">
        <f>1/6</f>
        <v>0.16666666666666666</v>
      </c>
      <c r="G66" s="1">
        <f>2*B66*C66</f>
        <v>0.49586776859504128</v>
      </c>
      <c r="H66" s="1">
        <f t="shared" si="4"/>
        <v>0.66666666666666674</v>
      </c>
      <c r="I66" s="1">
        <f>G66*H66</f>
        <v>0.33057851239669422</v>
      </c>
      <c r="J66" s="1"/>
    </row>
    <row r="67" spans="1:11">
      <c r="A67" s="1"/>
      <c r="B67" s="1">
        <f t="shared" ref="B67:B69" si="19">5/11</f>
        <v>0.45454545454545453</v>
      </c>
      <c r="C67" s="1">
        <f t="shared" ref="C67:C69" si="20">1-B67</f>
        <v>0.54545454545454541</v>
      </c>
      <c r="D67" s="1">
        <v>2</v>
      </c>
      <c r="E67" s="1">
        <f>2/5</f>
        <v>0.4</v>
      </c>
      <c r="F67" s="1">
        <f>1/6</f>
        <v>0.16666666666666666</v>
      </c>
      <c r="G67" s="1"/>
      <c r="H67" s="1"/>
      <c r="I67" s="1"/>
      <c r="J67" s="1"/>
    </row>
    <row r="68" spans="1:11">
      <c r="A68" s="1"/>
      <c r="B68" s="1">
        <f t="shared" si="19"/>
        <v>0.45454545454545453</v>
      </c>
      <c r="C68" s="1">
        <f t="shared" si="20"/>
        <v>0.54545454545454541</v>
      </c>
      <c r="D68" s="1">
        <v>3</v>
      </c>
      <c r="E68" s="1">
        <f>2/5</f>
        <v>0.4</v>
      </c>
      <c r="F68" s="1">
        <f>2/6</f>
        <v>0.33333333333333331</v>
      </c>
      <c r="G68" s="1"/>
      <c r="H68" s="1"/>
      <c r="I68" s="1"/>
      <c r="J68" s="1"/>
    </row>
    <row r="69" spans="1:11">
      <c r="A69" s="1"/>
      <c r="B69" s="1">
        <f t="shared" si="19"/>
        <v>0.45454545454545453</v>
      </c>
      <c r="C69" s="1">
        <f t="shared" si="20"/>
        <v>0.54545454545454541</v>
      </c>
      <c r="D69" s="1">
        <v>4</v>
      </c>
      <c r="E69" s="1">
        <v>0</v>
      </c>
      <c r="F69" s="1">
        <f>2/6</f>
        <v>0.33333333333333331</v>
      </c>
      <c r="G69" s="1"/>
      <c r="H69" s="1"/>
      <c r="I69" s="1"/>
      <c r="J69" s="1"/>
    </row>
    <row r="70" spans="1:11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1">
      <c r="B71" s="1"/>
      <c r="C71" s="1" t="s">
        <v>29</v>
      </c>
      <c r="D71" s="1"/>
      <c r="E71" s="1"/>
      <c r="F71" s="1"/>
      <c r="G71" s="1"/>
      <c r="H71" s="1"/>
      <c r="I71" s="1"/>
      <c r="J71" s="1"/>
      <c r="K71" s="1"/>
    </row>
    <row r="72" spans="1:11">
      <c r="A72" s="1" t="s">
        <v>2</v>
      </c>
      <c r="B72" s="1" t="s">
        <v>3</v>
      </c>
      <c r="C72" s="1" t="s">
        <v>22</v>
      </c>
      <c r="D72" s="1" t="s">
        <v>5</v>
      </c>
      <c r="E72" s="1" t="s">
        <v>6</v>
      </c>
      <c r="F72" s="1" t="s">
        <v>7</v>
      </c>
      <c r="G72" s="1" t="s">
        <v>8</v>
      </c>
      <c r="H72" s="1" t="s">
        <v>9</v>
      </c>
      <c r="I72" s="1" t="s">
        <v>10</v>
      </c>
      <c r="J72" s="1"/>
    </row>
    <row r="73" spans="1:11">
      <c r="A73" s="1">
        <v>11</v>
      </c>
      <c r="B73" s="1">
        <f>5/11</f>
        <v>0.45454545454545453</v>
      </c>
      <c r="C73" s="1">
        <f>1-B73</f>
        <v>0.54545454545454541</v>
      </c>
      <c r="D73" s="1">
        <v>1</v>
      </c>
      <c r="E73" s="1">
        <f>2/5</f>
        <v>0.4</v>
      </c>
      <c r="F73" s="1">
        <v>0</v>
      </c>
      <c r="G73" s="1">
        <f>2*B73*C73</f>
        <v>0.49586776859504128</v>
      </c>
      <c r="H73" s="1">
        <f t="shared" si="4"/>
        <v>1.2666666666666666</v>
      </c>
      <c r="I73" s="1">
        <f>G73*H73</f>
        <v>0.62809917355371891</v>
      </c>
      <c r="J73" s="1"/>
    </row>
    <row r="74" spans="1:11">
      <c r="A74" s="1"/>
      <c r="B74" s="1">
        <f t="shared" ref="B74:B76" si="21">5/11</f>
        <v>0.45454545454545453</v>
      </c>
      <c r="C74" s="1">
        <f t="shared" ref="C74:C76" si="22">1-B74</f>
        <v>0.54545454545454541</v>
      </c>
      <c r="D74" s="1">
        <v>2</v>
      </c>
      <c r="E74" s="1">
        <f>2/5</f>
        <v>0.4</v>
      </c>
      <c r="F74" s="1">
        <v>0.16666666666666666</v>
      </c>
      <c r="G74" s="1"/>
      <c r="H74" s="1"/>
      <c r="I74" s="1"/>
      <c r="J74" s="1"/>
    </row>
    <row r="75" spans="1:11">
      <c r="A75" s="1"/>
      <c r="B75" s="1">
        <f t="shared" si="21"/>
        <v>0.45454545454545453</v>
      </c>
      <c r="C75" s="1">
        <f t="shared" si="22"/>
        <v>0.54545454545454541</v>
      </c>
      <c r="D75" s="1">
        <v>3</v>
      </c>
      <c r="E75" s="1">
        <f>1/5</f>
        <v>0.2</v>
      </c>
      <c r="F75" s="1">
        <f>3/6</f>
        <v>0.5</v>
      </c>
      <c r="G75" s="1"/>
      <c r="H75" s="1"/>
      <c r="I75" s="1"/>
      <c r="J75" s="1"/>
    </row>
    <row r="76" spans="1:11">
      <c r="A76" s="1"/>
      <c r="B76" s="1">
        <f t="shared" si="21"/>
        <v>0.45454545454545453</v>
      </c>
      <c r="C76" s="1">
        <f t="shared" si="22"/>
        <v>0.54545454545454541</v>
      </c>
      <c r="D76" s="1">
        <v>4</v>
      </c>
      <c r="E76" s="1">
        <v>0</v>
      </c>
      <c r="F76" s="1">
        <f>2/6</f>
        <v>0.33333333333333331</v>
      </c>
      <c r="G76" s="1"/>
      <c r="H76" s="1"/>
      <c r="I76" s="1"/>
      <c r="J76" s="1"/>
    </row>
    <row r="77" spans="1:11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1">
      <c r="A78" s="1"/>
      <c r="B78" s="1"/>
      <c r="C78" s="1"/>
      <c r="D78" s="1"/>
      <c r="E78" s="1"/>
      <c r="F78" s="1"/>
      <c r="G78" s="1"/>
      <c r="H78" s="1"/>
      <c r="I78" s="1"/>
      <c r="J78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Jingxuan Ai</dc:creator>
  <cp:lastModifiedBy>Jingxuan Ai</cp:lastModifiedBy>
  <dcterms:created xsi:type="dcterms:W3CDTF">2019-04-10T03:14:09Z</dcterms:created>
  <dcterms:modified xsi:type="dcterms:W3CDTF">2019-04-10T03:27:41Z</dcterms:modified>
</cp:coreProperties>
</file>