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Documents\USAC\INDUSTRIAL\IO 1\PIO\"/>
    </mc:Choice>
  </mc:AlternateContent>
  <xr:revisionPtr revIDLastSave="0" documentId="13_ncr:1_{A40FCFD0-911F-42E6-B295-070110794F6A}" xr6:coauthVersionLast="47" xr6:coauthVersionMax="47" xr10:uidLastSave="{00000000-0000-0000-0000-000000000000}"/>
  <bookViews>
    <workbookView xWindow="-23148" yWindow="-84" windowWidth="23256" windowHeight="12456" activeTab="2" xr2:uid="{A2B93F80-5996-4B7B-86DA-76FA4F724CE4}"/>
  </bookViews>
  <sheets>
    <sheet name="1" sheetId="1" r:id="rId1"/>
    <sheet name="2- min" sheetId="2" r:id="rId2"/>
    <sheet name="3 - vo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9" i="3" l="1"/>
  <c r="R5" i="3"/>
  <c r="J23" i="2"/>
  <c r="L23" i="2"/>
  <c r="N15" i="2"/>
  <c r="N13" i="2"/>
  <c r="N11" i="2"/>
  <c r="D23" i="2"/>
  <c r="F23" i="2"/>
  <c r="H23" i="2"/>
  <c r="Q21" i="2"/>
  <c r="N21" i="2"/>
  <c r="Q19" i="2"/>
  <c r="Q17" i="2"/>
  <c r="Q15" i="2"/>
  <c r="Q13" i="2"/>
  <c r="Q11" i="2"/>
  <c r="N23" i="1"/>
  <c r="D19" i="1"/>
  <c r="E19" i="1"/>
  <c r="E26" i="1" s="1"/>
  <c r="E34" i="1" s="1"/>
  <c r="M5" i="1" s="1"/>
  <c r="M12" i="1" s="1"/>
  <c r="F19" i="1"/>
  <c r="F26" i="1" s="1"/>
  <c r="F34" i="1" s="1"/>
  <c r="N5" i="1" s="1"/>
  <c r="N12" i="1" s="1"/>
  <c r="G19" i="1"/>
  <c r="G26" i="1" s="1"/>
  <c r="G34" i="1" s="1"/>
  <c r="O5" i="1" s="1"/>
  <c r="O12" i="1" s="1"/>
  <c r="D20" i="1"/>
  <c r="D27" i="1" s="1"/>
  <c r="D35" i="1" s="1"/>
  <c r="L6" i="1" s="1"/>
  <c r="E20" i="1"/>
  <c r="E27" i="1" s="1"/>
  <c r="E35" i="1" s="1"/>
  <c r="M6" i="1" s="1"/>
  <c r="F20" i="1"/>
  <c r="F27" i="1" s="1"/>
  <c r="F35" i="1" s="1"/>
  <c r="N6" i="1" s="1"/>
  <c r="G20" i="1"/>
  <c r="G27" i="1" s="1"/>
  <c r="G35" i="1" s="1"/>
  <c r="O6" i="1" s="1"/>
  <c r="D21" i="1"/>
  <c r="E21" i="1"/>
  <c r="E28" i="1" s="1"/>
  <c r="E36" i="1" s="1"/>
  <c r="M7" i="1" s="1"/>
  <c r="F21" i="1"/>
  <c r="F28" i="1" s="1"/>
  <c r="F36" i="1" s="1"/>
  <c r="N7" i="1" s="1"/>
  <c r="N14" i="1" s="1"/>
  <c r="G21" i="1"/>
  <c r="G28" i="1" s="1"/>
  <c r="G36" i="1" s="1"/>
  <c r="O7" i="1" s="1"/>
  <c r="O14" i="1" s="1"/>
  <c r="E18" i="1"/>
  <c r="F18" i="1"/>
  <c r="F25" i="1" s="1"/>
  <c r="F33" i="1" s="1"/>
  <c r="N4" i="1" s="1"/>
  <c r="G18" i="1"/>
  <c r="G25" i="1" s="1"/>
  <c r="G33" i="1" s="1"/>
  <c r="O4" i="1" s="1"/>
  <c r="O11" i="1" s="1"/>
  <c r="D18" i="1"/>
  <c r="D25" i="1" s="1"/>
  <c r="D33" i="1" s="1"/>
  <c r="L4" i="1" s="1"/>
  <c r="L11" i="1" s="1"/>
  <c r="D28" i="1"/>
  <c r="D36" i="1" s="1"/>
  <c r="L7" i="1" s="1"/>
  <c r="L14" i="1" s="1"/>
  <c r="D26" i="1"/>
  <c r="D34" i="1" s="1"/>
  <c r="L5" i="1" s="1"/>
  <c r="L12" i="1" s="1"/>
  <c r="E25" i="1"/>
  <c r="E33" i="1" s="1"/>
  <c r="M4" i="1" s="1"/>
  <c r="Q22" i="2" l="1"/>
  <c r="O13" i="1"/>
  <c r="M11" i="1"/>
  <c r="M13" i="1"/>
  <c r="N11" i="1"/>
</calcChain>
</file>

<file path=xl/sharedStrings.xml><?xml version="1.0" encoding="utf-8"?>
<sst xmlns="http://schemas.openxmlformats.org/spreadsheetml/2006/main" count="314" uniqueCount="86">
  <si>
    <t>VENDEDOR</t>
  </si>
  <si>
    <t>TERRITORIO</t>
  </si>
  <si>
    <t>MENOR</t>
  </si>
  <si>
    <t>VENDEDOR 2 - TERRITORIO 4</t>
  </si>
  <si>
    <t>VENDEDOR 3 - TERRITORIO 3</t>
  </si>
  <si>
    <t>VENDEDOR 1 - TERRITORIO 1</t>
  </si>
  <si>
    <t>VENDEDOR 4 - TERRITORIO 2</t>
  </si>
  <si>
    <t>GANANCIA = 35+32+32+40 =</t>
  </si>
  <si>
    <t>A</t>
  </si>
  <si>
    <t>B</t>
  </si>
  <si>
    <t>C</t>
  </si>
  <si>
    <t>D</t>
  </si>
  <si>
    <t>OFERTA</t>
  </si>
  <si>
    <t>DEMANDA</t>
  </si>
  <si>
    <t>DISTRIBUIDORES</t>
  </si>
  <si>
    <t>Almacen 1</t>
  </si>
  <si>
    <t>Almacen 2</t>
  </si>
  <si>
    <t>-</t>
  </si>
  <si>
    <t>Costos por fabrica</t>
  </si>
  <si>
    <t>PLANTA</t>
  </si>
  <si>
    <t>Ficticia</t>
  </si>
  <si>
    <t>C mínimo</t>
  </si>
  <si>
    <t>Almacen 3</t>
  </si>
  <si>
    <t>Almacen 4</t>
  </si>
  <si>
    <t>FICTICIA</t>
  </si>
  <si>
    <t>TORRE A</t>
  </si>
  <si>
    <t>TORRE B</t>
  </si>
  <si>
    <t>TORRE C</t>
  </si>
  <si>
    <t>TORRE D</t>
  </si>
  <si>
    <t>TORRE FICTICIA</t>
  </si>
  <si>
    <t>PLANTA A</t>
  </si>
  <si>
    <t>Z =</t>
  </si>
  <si>
    <t>1000(3) + 4000(2) + 2500(7) + 2000(2) + 1400(3) + 2500(2) + 100(0)</t>
  </si>
  <si>
    <t>X</t>
  </si>
  <si>
    <t>PLANTA B</t>
  </si>
  <si>
    <t>PLANTA C</t>
  </si>
  <si>
    <t>13500 / 13500</t>
  </si>
  <si>
    <t>+</t>
  </si>
  <si>
    <t>TORRE C - PLANTA A</t>
  </si>
  <si>
    <t>C3A = X3A</t>
  </si>
  <si>
    <t>X1A</t>
  </si>
  <si>
    <t>X1B</t>
  </si>
  <si>
    <t>X3B</t>
  </si>
  <si>
    <t>X3A</t>
  </si>
  <si>
    <t>COSTO</t>
  </si>
  <si>
    <t xml:space="preserve"> </t>
  </si>
  <si>
    <t>7 - 3 +  7 - 2 = 9</t>
  </si>
  <si>
    <t>TORRE D - PLANTA A</t>
  </si>
  <si>
    <t>C4A = X4A</t>
  </si>
  <si>
    <t>X4B</t>
  </si>
  <si>
    <t>X4A</t>
  </si>
  <si>
    <t>6 - 3 + 7 - 3 = 7</t>
  </si>
  <si>
    <t>TORRE FICTICIA - PLANTA A</t>
  </si>
  <si>
    <t>C5A = X5A</t>
  </si>
  <si>
    <t>X5B</t>
  </si>
  <si>
    <t>X5A</t>
  </si>
  <si>
    <t>0 - 3 + 7 - 0 = 4</t>
  </si>
  <si>
    <t>TORRE B - PLANTA B</t>
  </si>
  <si>
    <t>C2B = X2B</t>
  </si>
  <si>
    <t>X2A</t>
  </si>
  <si>
    <t>X2B</t>
  </si>
  <si>
    <t>5 - 7 + 3 - 2 = -1</t>
  </si>
  <si>
    <t>TORRE A - PLANTA B</t>
  </si>
  <si>
    <t>C1B = X1B</t>
  </si>
  <si>
    <t>7 - 3 + 2 - 5 = 1</t>
  </si>
  <si>
    <t>7 - 2 + 5 - 2 = 8</t>
  </si>
  <si>
    <t>6 - 2 + 5 - 3 = 6</t>
  </si>
  <si>
    <t>0 - 2 + 5 - 0 = 3</t>
  </si>
  <si>
    <t>TORRE B - PLANTA C</t>
  </si>
  <si>
    <t>TORRE C - PLANTA C</t>
  </si>
  <si>
    <t>TORRE D - PLANTA C</t>
  </si>
  <si>
    <t>C2C = X2C</t>
  </si>
  <si>
    <t>X1C</t>
  </si>
  <si>
    <t>X2C</t>
  </si>
  <si>
    <t>C3C = X3C</t>
  </si>
  <si>
    <t>X3C</t>
  </si>
  <si>
    <t>C4C = X4C</t>
  </si>
  <si>
    <t>X4C</t>
  </si>
  <si>
    <t>5 - 2 + 3 - 2 = 4</t>
  </si>
  <si>
    <t>4 - 2 + 3 - 2 + 5 - 2 = 6</t>
  </si>
  <si>
    <t>5 - 2 + 3 - 2 + 5 - 3 = 6</t>
  </si>
  <si>
    <t>TORRE FICTICIA - PLANTA C</t>
  </si>
  <si>
    <t>C4C = X5C</t>
  </si>
  <si>
    <t>X5C</t>
  </si>
  <si>
    <t>0 - 2 + 3 - 2 + 5 -0 = 4</t>
  </si>
  <si>
    <t>3500(3) + 1500(2) + 2500(5) + 2000(2) + 1400(3) + 2500(2) + 100(0)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</si>
</sst>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Arial Black"/>
      <family val="2"/>
    </font>
    <font>
      <sz val="16"/>
      <name val="Arial Black"/>
      <family val="2"/>
    </font>
    <font>
      <sz val="16"/>
      <color theme="4"/>
      <name val="Arial Black"/>
      <family val="2"/>
    </font>
    <font>
      <sz val="10"/>
      <color theme="1"/>
      <name val="Arial Black"/>
      <family val="2"/>
    </font>
    <font>
      <sz val="16"/>
      <color rgb="FFFF0000"/>
      <name val="Arial Black"/>
      <family val="2"/>
    </font>
    <font>
      <sz val="14"/>
      <color theme="1"/>
      <name val="Arial Black"/>
      <family val="2"/>
    </font>
    <font>
      <sz val="12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0" xfId="0" applyAlignment="1">
      <alignment horizontal="left" vertical="center"/>
    </xf>
    <xf numFmtId="0" fontId="3" fillId="4" borderId="9" xfId="0" applyFont="1" applyFill="1" applyBorder="1"/>
    <xf numFmtId="0" fontId="3" fillId="5" borderId="0" xfId="0" applyFont="1" applyFill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0" fillId="7" borderId="1" xfId="0" applyFill="1" applyBorder="1"/>
    <xf numFmtId="43" fontId="0" fillId="7" borderId="1" xfId="1" applyFont="1" applyFill="1" applyBorder="1"/>
    <xf numFmtId="0" fontId="9" fillId="0" borderId="1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 textRotation="90" wrapText="1"/>
    </xf>
    <xf numFmtId="0" fontId="0" fillId="0" borderId="6" xfId="0" applyFont="1" applyBorder="1" applyAlignment="1">
      <alignment horizontal="center" vertical="center" textRotation="90" wrapText="1"/>
    </xf>
    <xf numFmtId="0" fontId="0" fillId="0" borderId="9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9" xfId="0" applyBorder="1" applyAlignment="1">
      <alignment horizontal="center" textRotation="90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/>
    <xf numFmtId="0" fontId="0" fillId="0" borderId="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4" fontId="0" fillId="0" borderId="0" xfId="2" applyFont="1"/>
    <xf numFmtId="0" fontId="0" fillId="8" borderId="13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10" fillId="0" borderId="0" xfId="0" applyFont="1"/>
    <xf numFmtId="44" fontId="10" fillId="0" borderId="0" xfId="2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76200</xdr:rowOff>
    </xdr:from>
    <xdr:to>
      <xdr:col>7</xdr:col>
      <xdr:colOff>200025</xdr:colOff>
      <xdr:row>13</xdr:row>
      <xdr:rowOff>85725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7156A0A9-E07D-4980-AA76-B78D9210DBD9}"/>
            </a:ext>
          </a:extLst>
        </xdr:cNvPr>
        <xdr:cNvCxnSpPr/>
      </xdr:nvCxnSpPr>
      <xdr:spPr>
        <a:xfrm flipH="1">
          <a:off x="2636520" y="2552700"/>
          <a:ext cx="219456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13</xdr:row>
      <xdr:rowOff>66675</xdr:rowOff>
    </xdr:from>
    <xdr:to>
      <xdr:col>3</xdr:col>
      <xdr:colOff>333375</xdr:colOff>
      <xdr:row>15</xdr:row>
      <xdr:rowOff>152400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BEEAEE93-DAB9-4676-8FDA-40D535A8867C}"/>
            </a:ext>
          </a:extLst>
        </xdr:cNvPr>
        <xdr:cNvCxnSpPr/>
      </xdr:nvCxnSpPr>
      <xdr:spPr>
        <a:xfrm>
          <a:off x="1859280" y="2545080"/>
          <a:ext cx="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15</xdr:row>
      <xdr:rowOff>76200</xdr:rowOff>
    </xdr:from>
    <xdr:to>
      <xdr:col>7</xdr:col>
      <xdr:colOff>504825</xdr:colOff>
      <xdr:row>15</xdr:row>
      <xdr:rowOff>76200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FA2AB1F4-D474-4FD7-BB2E-40DE04316547}"/>
            </a:ext>
          </a:extLst>
        </xdr:cNvPr>
        <xdr:cNvCxnSpPr/>
      </xdr:nvCxnSpPr>
      <xdr:spPr>
        <a:xfrm>
          <a:off x="2827020" y="2933700"/>
          <a:ext cx="23088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13</xdr:row>
      <xdr:rowOff>28575</xdr:rowOff>
    </xdr:from>
    <xdr:to>
      <xdr:col>8</xdr:col>
      <xdr:colOff>381000</xdr:colOff>
      <xdr:row>15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472B48B-FC62-4EC8-B811-EE0590270DFD}"/>
            </a:ext>
          </a:extLst>
        </xdr:cNvPr>
        <xdr:cNvCxnSpPr/>
      </xdr:nvCxnSpPr>
      <xdr:spPr>
        <a:xfrm flipV="1">
          <a:off x="5775960" y="2506980"/>
          <a:ext cx="0" cy="487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13</xdr:row>
      <xdr:rowOff>95250</xdr:rowOff>
    </xdr:from>
    <xdr:to>
      <xdr:col>17</xdr:col>
      <xdr:colOff>238125</xdr:colOff>
      <xdr:row>13</xdr:row>
      <xdr:rowOff>95250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46128564-6937-4216-B716-2164D8C4C718}"/>
            </a:ext>
          </a:extLst>
        </xdr:cNvPr>
        <xdr:cNvCxnSpPr/>
      </xdr:nvCxnSpPr>
      <xdr:spPr>
        <a:xfrm>
          <a:off x="12161520" y="2575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13</xdr:row>
      <xdr:rowOff>95250</xdr:rowOff>
    </xdr:from>
    <xdr:to>
      <xdr:col>18</xdr:col>
      <xdr:colOff>133350</xdr:colOff>
      <xdr:row>13</xdr:row>
      <xdr:rowOff>95250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D5C6EF8-CD0A-4ABA-9240-172F61200B6E}"/>
            </a:ext>
          </a:extLst>
        </xdr:cNvPr>
        <xdr:cNvCxnSpPr/>
      </xdr:nvCxnSpPr>
      <xdr:spPr>
        <a:xfrm>
          <a:off x="12862560" y="257556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13</xdr:row>
      <xdr:rowOff>114300</xdr:rowOff>
    </xdr:from>
    <xdr:to>
      <xdr:col>19</xdr:col>
      <xdr:colOff>161925</xdr:colOff>
      <xdr:row>13</xdr:row>
      <xdr:rowOff>114300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37D1901B-BDAE-47C1-AC7A-D2002808442F}"/>
            </a:ext>
          </a:extLst>
        </xdr:cNvPr>
        <xdr:cNvCxnSpPr/>
      </xdr:nvCxnSpPr>
      <xdr:spPr>
        <a:xfrm>
          <a:off x="13655040" y="2590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13</xdr:row>
      <xdr:rowOff>104775</xdr:rowOff>
    </xdr:from>
    <xdr:to>
      <xdr:col>20</xdr:col>
      <xdr:colOff>180975</xdr:colOff>
      <xdr:row>13</xdr:row>
      <xdr:rowOff>104775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ECF88D6B-9056-4ABC-BD01-1F25F235E919}"/>
            </a:ext>
          </a:extLst>
        </xdr:cNvPr>
        <xdr:cNvCxnSpPr/>
      </xdr:nvCxnSpPr>
      <xdr:spPr>
        <a:xfrm>
          <a:off x="14432280" y="2583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22</xdr:row>
      <xdr:rowOff>57150</xdr:rowOff>
    </xdr:from>
    <xdr:to>
      <xdr:col>10</xdr:col>
      <xdr:colOff>400050</xdr:colOff>
      <xdr:row>24</xdr:row>
      <xdr:rowOff>161925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BC6BEF37-4EAC-4DB6-9895-A5E4CC50B316}"/>
            </a:ext>
          </a:extLst>
        </xdr:cNvPr>
        <xdr:cNvCxnSpPr/>
      </xdr:nvCxnSpPr>
      <xdr:spPr>
        <a:xfrm flipV="1">
          <a:off x="7322820" y="4251960"/>
          <a:ext cx="0" cy="480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22</xdr:row>
      <xdr:rowOff>76200</xdr:rowOff>
    </xdr:from>
    <xdr:to>
      <xdr:col>3</xdr:col>
      <xdr:colOff>295275</xdr:colOff>
      <xdr:row>24</xdr:row>
      <xdr:rowOff>161925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D00A5527-CED2-46BF-A60B-FE917C3B69A0}"/>
            </a:ext>
          </a:extLst>
        </xdr:cNvPr>
        <xdr:cNvCxnSpPr/>
      </xdr:nvCxnSpPr>
      <xdr:spPr>
        <a:xfrm>
          <a:off x="1821180" y="4267200"/>
          <a:ext cx="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22</xdr:row>
      <xdr:rowOff>76200</xdr:rowOff>
    </xdr:from>
    <xdr:to>
      <xdr:col>9</xdr:col>
      <xdr:colOff>295275</xdr:colOff>
      <xdr:row>22</xdr:row>
      <xdr:rowOff>76200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B6C1388F-CCF8-44BE-A433-C173A63C4597}"/>
            </a:ext>
          </a:extLst>
        </xdr:cNvPr>
        <xdr:cNvCxnSpPr/>
      </xdr:nvCxnSpPr>
      <xdr:spPr>
        <a:xfrm flipH="1">
          <a:off x="2788920" y="4267200"/>
          <a:ext cx="36652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24</xdr:row>
      <xdr:rowOff>85725</xdr:rowOff>
    </xdr:from>
    <xdr:to>
      <xdr:col>9</xdr:col>
      <xdr:colOff>361950</xdr:colOff>
      <xdr:row>24</xdr:row>
      <xdr:rowOff>95250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9B82FBF0-D9C2-49BA-9BB3-1A67FE3EE6DF}"/>
            </a:ext>
          </a:extLst>
        </xdr:cNvPr>
        <xdr:cNvCxnSpPr/>
      </xdr:nvCxnSpPr>
      <xdr:spPr>
        <a:xfrm flipV="1">
          <a:off x="2727960" y="4655820"/>
          <a:ext cx="379476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22</xdr:row>
      <xdr:rowOff>95250</xdr:rowOff>
    </xdr:from>
    <xdr:to>
      <xdr:col>17</xdr:col>
      <xdr:colOff>238125</xdr:colOff>
      <xdr:row>22</xdr:row>
      <xdr:rowOff>95250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2BB0F0EA-A38C-427D-B671-6D3DE0724E28}"/>
            </a:ext>
          </a:extLst>
        </xdr:cNvPr>
        <xdr:cNvCxnSpPr/>
      </xdr:nvCxnSpPr>
      <xdr:spPr>
        <a:xfrm>
          <a:off x="12161520" y="42900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22</xdr:row>
      <xdr:rowOff>95250</xdr:rowOff>
    </xdr:from>
    <xdr:to>
      <xdr:col>18</xdr:col>
      <xdr:colOff>133350</xdr:colOff>
      <xdr:row>22</xdr:row>
      <xdr:rowOff>95250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1B643814-F8A8-48CE-B9E4-D6D7E4DEEF05}"/>
            </a:ext>
          </a:extLst>
        </xdr:cNvPr>
        <xdr:cNvCxnSpPr/>
      </xdr:nvCxnSpPr>
      <xdr:spPr>
        <a:xfrm>
          <a:off x="12862560" y="429006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22</xdr:row>
      <xdr:rowOff>114300</xdr:rowOff>
    </xdr:from>
    <xdr:to>
      <xdr:col>19</xdr:col>
      <xdr:colOff>161925</xdr:colOff>
      <xdr:row>22</xdr:row>
      <xdr:rowOff>114300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B6324EAC-0242-481A-AF9E-7215FFB242D4}"/>
            </a:ext>
          </a:extLst>
        </xdr:cNvPr>
        <xdr:cNvCxnSpPr/>
      </xdr:nvCxnSpPr>
      <xdr:spPr>
        <a:xfrm>
          <a:off x="13655040" y="43053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22</xdr:row>
      <xdr:rowOff>104775</xdr:rowOff>
    </xdr:from>
    <xdr:to>
      <xdr:col>20</xdr:col>
      <xdr:colOff>180975</xdr:colOff>
      <xdr:row>22</xdr:row>
      <xdr:rowOff>104775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F8E261B6-84AC-4D19-BF86-711DB2E972AB}"/>
            </a:ext>
          </a:extLst>
        </xdr:cNvPr>
        <xdr:cNvCxnSpPr/>
      </xdr:nvCxnSpPr>
      <xdr:spPr>
        <a:xfrm>
          <a:off x="14432280" y="42976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31</xdr:row>
      <xdr:rowOff>57150</xdr:rowOff>
    </xdr:from>
    <xdr:to>
      <xdr:col>12</xdr:col>
      <xdr:colOff>466725</xdr:colOff>
      <xdr:row>33</xdr:row>
      <xdr:rowOff>161925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6065D95C-3748-4805-9754-F2E00730F128}"/>
            </a:ext>
          </a:extLst>
        </xdr:cNvPr>
        <xdr:cNvCxnSpPr/>
      </xdr:nvCxnSpPr>
      <xdr:spPr>
        <a:xfrm flipV="1">
          <a:off x="8907780" y="5966460"/>
          <a:ext cx="0" cy="480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295275</xdr:colOff>
      <xdr:row>31</xdr:row>
      <xdr:rowOff>76200</xdr:rowOff>
    </xdr:from>
    <xdr:to>
      <xdr:col>3</xdr:col>
      <xdr:colOff>295275</xdr:colOff>
      <xdr:row>33</xdr:row>
      <xdr:rowOff>161925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BD132DC7-796B-48D7-A97A-77734E2ECFED}"/>
            </a:ext>
          </a:extLst>
        </xdr:cNvPr>
        <xdr:cNvCxnSpPr/>
      </xdr:nvCxnSpPr>
      <xdr:spPr>
        <a:xfrm>
          <a:off x="1821180" y="5981700"/>
          <a:ext cx="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31</xdr:row>
      <xdr:rowOff>95250</xdr:rowOff>
    </xdr:from>
    <xdr:to>
      <xdr:col>17</xdr:col>
      <xdr:colOff>238125</xdr:colOff>
      <xdr:row>31</xdr:row>
      <xdr:rowOff>95250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5CF90EE9-6922-40D7-972E-DB78BC5BB850}"/>
            </a:ext>
          </a:extLst>
        </xdr:cNvPr>
        <xdr:cNvCxnSpPr/>
      </xdr:nvCxnSpPr>
      <xdr:spPr>
        <a:xfrm>
          <a:off x="12161520" y="6004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31</xdr:row>
      <xdr:rowOff>95250</xdr:rowOff>
    </xdr:from>
    <xdr:to>
      <xdr:col>18</xdr:col>
      <xdr:colOff>133350</xdr:colOff>
      <xdr:row>31</xdr:row>
      <xdr:rowOff>95250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2C3C820-1F40-474F-96D1-8E2385C53213}"/>
            </a:ext>
          </a:extLst>
        </xdr:cNvPr>
        <xdr:cNvCxnSpPr/>
      </xdr:nvCxnSpPr>
      <xdr:spPr>
        <a:xfrm>
          <a:off x="12862560" y="600456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31</xdr:row>
      <xdr:rowOff>114300</xdr:rowOff>
    </xdr:from>
    <xdr:to>
      <xdr:col>19</xdr:col>
      <xdr:colOff>161925</xdr:colOff>
      <xdr:row>31</xdr:row>
      <xdr:rowOff>114300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E7A63B14-CC1D-4F89-9DAE-39DE5D5F0F3A}"/>
            </a:ext>
          </a:extLst>
        </xdr:cNvPr>
        <xdr:cNvCxnSpPr/>
      </xdr:nvCxnSpPr>
      <xdr:spPr>
        <a:xfrm>
          <a:off x="13655040" y="6019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31</xdr:row>
      <xdr:rowOff>104775</xdr:rowOff>
    </xdr:from>
    <xdr:to>
      <xdr:col>20</xdr:col>
      <xdr:colOff>180975</xdr:colOff>
      <xdr:row>31</xdr:row>
      <xdr:rowOff>104775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E4A69EBE-FE53-4D41-ACA9-7BBEE28C9670}"/>
            </a:ext>
          </a:extLst>
        </xdr:cNvPr>
        <xdr:cNvCxnSpPr/>
      </xdr:nvCxnSpPr>
      <xdr:spPr>
        <a:xfrm>
          <a:off x="14432280" y="6012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31</xdr:row>
      <xdr:rowOff>85725</xdr:rowOff>
    </xdr:from>
    <xdr:to>
      <xdr:col>11</xdr:col>
      <xdr:colOff>276225</xdr:colOff>
      <xdr:row>31</xdr:row>
      <xdr:rowOff>85725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3F2756EE-7B25-49E2-8C3B-432A6DD7CD64}"/>
            </a:ext>
          </a:extLst>
        </xdr:cNvPr>
        <xdr:cNvCxnSpPr/>
      </xdr:nvCxnSpPr>
      <xdr:spPr>
        <a:xfrm flipH="1">
          <a:off x="2689860" y="5989320"/>
          <a:ext cx="52654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33</xdr:row>
      <xdr:rowOff>85725</xdr:rowOff>
    </xdr:from>
    <xdr:to>
      <xdr:col>11</xdr:col>
      <xdr:colOff>409575</xdr:colOff>
      <xdr:row>33</xdr:row>
      <xdr:rowOff>95250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26230660-0283-40B2-8443-93308FA77DE1}"/>
            </a:ext>
          </a:extLst>
        </xdr:cNvPr>
        <xdr:cNvCxnSpPr/>
      </xdr:nvCxnSpPr>
      <xdr:spPr>
        <a:xfrm flipV="1">
          <a:off x="2682240" y="6370320"/>
          <a:ext cx="5410200" cy="15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40</xdr:row>
      <xdr:rowOff>95250</xdr:rowOff>
    </xdr:from>
    <xdr:to>
      <xdr:col>17</xdr:col>
      <xdr:colOff>238125</xdr:colOff>
      <xdr:row>40</xdr:row>
      <xdr:rowOff>95250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BECEF292-D4E3-4E0E-B2C0-417E98C6A70A}"/>
            </a:ext>
          </a:extLst>
        </xdr:cNvPr>
        <xdr:cNvCxnSpPr/>
      </xdr:nvCxnSpPr>
      <xdr:spPr>
        <a:xfrm>
          <a:off x="12161520" y="77190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40</xdr:row>
      <xdr:rowOff>95250</xdr:rowOff>
    </xdr:from>
    <xdr:to>
      <xdr:col>18</xdr:col>
      <xdr:colOff>133350</xdr:colOff>
      <xdr:row>40</xdr:row>
      <xdr:rowOff>95250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C525913C-0A81-4029-84B6-796C8BFFB2E1}"/>
            </a:ext>
          </a:extLst>
        </xdr:cNvPr>
        <xdr:cNvCxnSpPr/>
      </xdr:nvCxnSpPr>
      <xdr:spPr>
        <a:xfrm>
          <a:off x="12862560" y="771906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40</xdr:row>
      <xdr:rowOff>114300</xdr:rowOff>
    </xdr:from>
    <xdr:to>
      <xdr:col>19</xdr:col>
      <xdr:colOff>161925</xdr:colOff>
      <xdr:row>40</xdr:row>
      <xdr:rowOff>114300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A597C25B-36DF-4985-9382-BD86A41EB8C4}"/>
            </a:ext>
          </a:extLst>
        </xdr:cNvPr>
        <xdr:cNvCxnSpPr/>
      </xdr:nvCxnSpPr>
      <xdr:spPr>
        <a:xfrm>
          <a:off x="13655040" y="77343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40</xdr:row>
      <xdr:rowOff>104775</xdr:rowOff>
    </xdr:from>
    <xdr:to>
      <xdr:col>20</xdr:col>
      <xdr:colOff>180975</xdr:colOff>
      <xdr:row>40</xdr:row>
      <xdr:rowOff>104775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2F0CF4D0-0CAB-440F-A8D0-76CEA2C7FABF}"/>
            </a:ext>
          </a:extLst>
        </xdr:cNvPr>
        <xdr:cNvCxnSpPr/>
      </xdr:nvCxnSpPr>
      <xdr:spPr>
        <a:xfrm>
          <a:off x="14432280" y="77266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40</xdr:row>
      <xdr:rowOff>57150</xdr:rowOff>
    </xdr:from>
    <xdr:to>
      <xdr:col>6</xdr:col>
      <xdr:colOff>390525</xdr:colOff>
      <xdr:row>42</xdr:row>
      <xdr:rowOff>142875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6A3FC9C9-B342-4660-81CF-1FC2B7982AD3}"/>
            </a:ext>
          </a:extLst>
        </xdr:cNvPr>
        <xdr:cNvCxnSpPr/>
      </xdr:nvCxnSpPr>
      <xdr:spPr>
        <a:xfrm>
          <a:off x="4259580" y="7680960"/>
          <a:ext cx="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40</xdr:row>
      <xdr:rowOff>57150</xdr:rowOff>
    </xdr:from>
    <xdr:to>
      <xdr:col>3</xdr:col>
      <xdr:colOff>304800</xdr:colOff>
      <xdr:row>42</xdr:row>
      <xdr:rowOff>161925</xdr:rowOff>
    </xdr:to>
    <xdr:cxnSp macro="">
      <xdr:nvCxnSpPr>
        <xdr:cNvPr id="31" name="Conector recto de flecha 30">
          <a:extLst>
            <a:ext uri="{FF2B5EF4-FFF2-40B4-BE49-F238E27FC236}">
              <a16:creationId xmlns:a16="http://schemas.microsoft.com/office/drawing/2014/main" id="{6D9B5905-C4E7-4356-9572-0DC8C1F561DA}"/>
            </a:ext>
          </a:extLst>
        </xdr:cNvPr>
        <xdr:cNvCxnSpPr/>
      </xdr:nvCxnSpPr>
      <xdr:spPr>
        <a:xfrm flipV="1">
          <a:off x="1828800" y="7680960"/>
          <a:ext cx="0" cy="480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42</xdr:row>
      <xdr:rowOff>95250</xdr:rowOff>
    </xdr:from>
    <xdr:to>
      <xdr:col>5</xdr:col>
      <xdr:colOff>323850</xdr:colOff>
      <xdr:row>42</xdr:row>
      <xdr:rowOff>104775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33CCF3B0-9955-4E55-88E8-4C405A60E930}"/>
            </a:ext>
          </a:extLst>
        </xdr:cNvPr>
        <xdr:cNvCxnSpPr/>
      </xdr:nvCxnSpPr>
      <xdr:spPr>
        <a:xfrm flipH="1" flipV="1">
          <a:off x="2583180" y="8100060"/>
          <a:ext cx="8534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40</xdr:row>
      <xdr:rowOff>95250</xdr:rowOff>
    </xdr:from>
    <xdr:to>
      <xdr:col>5</xdr:col>
      <xdr:colOff>342900</xdr:colOff>
      <xdr:row>40</xdr:row>
      <xdr:rowOff>104775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0C282548-B182-4B28-993A-8CDB25BC02EC}"/>
            </a:ext>
          </a:extLst>
        </xdr:cNvPr>
        <xdr:cNvCxnSpPr/>
      </xdr:nvCxnSpPr>
      <xdr:spPr>
        <a:xfrm flipV="1">
          <a:off x="2766060" y="7719060"/>
          <a:ext cx="6858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390525</xdr:colOff>
      <xdr:row>49</xdr:row>
      <xdr:rowOff>57150</xdr:rowOff>
    </xdr:from>
    <xdr:to>
      <xdr:col>6</xdr:col>
      <xdr:colOff>390525</xdr:colOff>
      <xdr:row>51</xdr:row>
      <xdr:rowOff>142875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3BAEDDC0-06EF-4317-8620-E88CD6AC16C1}"/>
            </a:ext>
          </a:extLst>
        </xdr:cNvPr>
        <xdr:cNvCxnSpPr/>
      </xdr:nvCxnSpPr>
      <xdr:spPr>
        <a:xfrm>
          <a:off x="4259580" y="9395460"/>
          <a:ext cx="0" cy="464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49</xdr:row>
      <xdr:rowOff>57150</xdr:rowOff>
    </xdr:from>
    <xdr:to>
      <xdr:col>3</xdr:col>
      <xdr:colOff>304800</xdr:colOff>
      <xdr:row>51</xdr:row>
      <xdr:rowOff>161925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18CF4D6C-A50D-4A75-9368-6DE285C11BBA}"/>
            </a:ext>
          </a:extLst>
        </xdr:cNvPr>
        <xdr:cNvCxnSpPr/>
      </xdr:nvCxnSpPr>
      <xdr:spPr>
        <a:xfrm flipV="1">
          <a:off x="1828800" y="9395460"/>
          <a:ext cx="0" cy="4800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51</xdr:row>
      <xdr:rowOff>95250</xdr:rowOff>
    </xdr:from>
    <xdr:to>
      <xdr:col>5</xdr:col>
      <xdr:colOff>323850</xdr:colOff>
      <xdr:row>51</xdr:row>
      <xdr:rowOff>104775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D57F8356-FE2D-4706-A18F-92333BB6CFB6}"/>
            </a:ext>
          </a:extLst>
        </xdr:cNvPr>
        <xdr:cNvCxnSpPr/>
      </xdr:nvCxnSpPr>
      <xdr:spPr>
        <a:xfrm flipH="1" flipV="1">
          <a:off x="2583180" y="9814560"/>
          <a:ext cx="8534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49</xdr:row>
      <xdr:rowOff>95250</xdr:rowOff>
    </xdr:from>
    <xdr:to>
      <xdr:col>5</xdr:col>
      <xdr:colOff>342900</xdr:colOff>
      <xdr:row>49</xdr:row>
      <xdr:rowOff>104775</xdr:rowOff>
    </xdr:to>
    <xdr:cxnSp macro="">
      <xdr:nvCxnSpPr>
        <xdr:cNvPr id="37" name="Conector recto de flecha 36">
          <a:extLst>
            <a:ext uri="{FF2B5EF4-FFF2-40B4-BE49-F238E27FC236}">
              <a16:creationId xmlns:a16="http://schemas.microsoft.com/office/drawing/2014/main" id="{5E3E3CB6-FBB4-430C-AB48-CB9FDC932CDF}"/>
            </a:ext>
          </a:extLst>
        </xdr:cNvPr>
        <xdr:cNvCxnSpPr/>
      </xdr:nvCxnSpPr>
      <xdr:spPr>
        <a:xfrm flipV="1">
          <a:off x="2766060" y="9433560"/>
          <a:ext cx="6858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49</xdr:row>
      <xdr:rowOff>95250</xdr:rowOff>
    </xdr:from>
    <xdr:to>
      <xdr:col>17</xdr:col>
      <xdr:colOff>238125</xdr:colOff>
      <xdr:row>49</xdr:row>
      <xdr:rowOff>95250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02B67500-3D16-4C84-B6E5-20B766CD51A8}"/>
            </a:ext>
          </a:extLst>
        </xdr:cNvPr>
        <xdr:cNvCxnSpPr/>
      </xdr:nvCxnSpPr>
      <xdr:spPr>
        <a:xfrm>
          <a:off x="12161520" y="9433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49</xdr:row>
      <xdr:rowOff>95250</xdr:rowOff>
    </xdr:from>
    <xdr:to>
      <xdr:col>18</xdr:col>
      <xdr:colOff>133350</xdr:colOff>
      <xdr:row>49</xdr:row>
      <xdr:rowOff>95250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19CAFA6E-97F2-454A-8D88-ED9927BA93A3}"/>
            </a:ext>
          </a:extLst>
        </xdr:cNvPr>
        <xdr:cNvCxnSpPr/>
      </xdr:nvCxnSpPr>
      <xdr:spPr>
        <a:xfrm>
          <a:off x="12862560" y="943356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49</xdr:row>
      <xdr:rowOff>114300</xdr:rowOff>
    </xdr:from>
    <xdr:to>
      <xdr:col>19</xdr:col>
      <xdr:colOff>161925</xdr:colOff>
      <xdr:row>49</xdr:row>
      <xdr:rowOff>114300</xdr:rowOff>
    </xdr:to>
    <xdr:cxnSp macro="">
      <xdr:nvCxnSpPr>
        <xdr:cNvPr id="40" name="Conector recto de flecha 39">
          <a:extLst>
            <a:ext uri="{FF2B5EF4-FFF2-40B4-BE49-F238E27FC236}">
              <a16:creationId xmlns:a16="http://schemas.microsoft.com/office/drawing/2014/main" id="{2A1D61B7-C5BD-4432-B8AA-B08BE3E87E22}"/>
            </a:ext>
          </a:extLst>
        </xdr:cNvPr>
        <xdr:cNvCxnSpPr/>
      </xdr:nvCxnSpPr>
      <xdr:spPr>
        <a:xfrm>
          <a:off x="13655040" y="9448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49</xdr:row>
      <xdr:rowOff>104775</xdr:rowOff>
    </xdr:from>
    <xdr:to>
      <xdr:col>20</xdr:col>
      <xdr:colOff>180975</xdr:colOff>
      <xdr:row>49</xdr:row>
      <xdr:rowOff>104775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95B01503-A73F-4225-9AA8-6DBAA6DB7FE5}"/>
            </a:ext>
          </a:extLst>
        </xdr:cNvPr>
        <xdr:cNvCxnSpPr/>
      </xdr:nvCxnSpPr>
      <xdr:spPr>
        <a:xfrm>
          <a:off x="14432280" y="9441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67</xdr:row>
      <xdr:rowOff>95250</xdr:rowOff>
    </xdr:from>
    <xdr:to>
      <xdr:col>3</xdr:col>
      <xdr:colOff>238125</xdr:colOff>
      <xdr:row>67</xdr:row>
      <xdr:rowOff>95250</xdr:rowOff>
    </xdr:to>
    <xdr:cxnSp macro="">
      <xdr:nvCxnSpPr>
        <xdr:cNvPr id="42" name="Conector recto de flecha 41">
          <a:extLst>
            <a:ext uri="{FF2B5EF4-FFF2-40B4-BE49-F238E27FC236}">
              <a16:creationId xmlns:a16="http://schemas.microsoft.com/office/drawing/2014/main" id="{15A09F08-F4DF-4AC6-8C4E-8D5C702F71F9}"/>
            </a:ext>
          </a:extLst>
        </xdr:cNvPr>
        <xdr:cNvCxnSpPr/>
      </xdr:nvCxnSpPr>
      <xdr:spPr>
        <a:xfrm>
          <a:off x="1432560" y="12862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67</xdr:row>
      <xdr:rowOff>95250</xdr:rowOff>
    </xdr:from>
    <xdr:to>
      <xdr:col>4</xdr:col>
      <xdr:colOff>133350</xdr:colOff>
      <xdr:row>67</xdr:row>
      <xdr:rowOff>95250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E02609C0-3251-49D1-AFA2-60CDB5EF0D0E}"/>
            </a:ext>
          </a:extLst>
        </xdr:cNvPr>
        <xdr:cNvCxnSpPr/>
      </xdr:nvCxnSpPr>
      <xdr:spPr>
        <a:xfrm>
          <a:off x="2133600" y="12862560"/>
          <a:ext cx="350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67</xdr:row>
      <xdr:rowOff>114300</xdr:rowOff>
    </xdr:from>
    <xdr:to>
      <xdr:col>5</xdr:col>
      <xdr:colOff>161925</xdr:colOff>
      <xdr:row>67</xdr:row>
      <xdr:rowOff>114300</xdr:rowOff>
    </xdr:to>
    <xdr:cxnSp macro="">
      <xdr:nvCxnSpPr>
        <xdr:cNvPr id="44" name="Conector recto de flecha 43">
          <a:extLst>
            <a:ext uri="{FF2B5EF4-FFF2-40B4-BE49-F238E27FC236}">
              <a16:creationId xmlns:a16="http://schemas.microsoft.com/office/drawing/2014/main" id="{71932E3D-FBD1-48C1-AE09-F5FE430D2823}"/>
            </a:ext>
          </a:extLst>
        </xdr:cNvPr>
        <xdr:cNvCxnSpPr/>
      </xdr:nvCxnSpPr>
      <xdr:spPr>
        <a:xfrm>
          <a:off x="2941320" y="12877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67</xdr:row>
      <xdr:rowOff>104775</xdr:rowOff>
    </xdr:from>
    <xdr:to>
      <xdr:col>6</xdr:col>
      <xdr:colOff>180975</xdr:colOff>
      <xdr:row>67</xdr:row>
      <xdr:rowOff>104775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A24B3096-B6E3-4B24-A4AD-C701FF326C43}"/>
            </a:ext>
          </a:extLst>
        </xdr:cNvPr>
        <xdr:cNvCxnSpPr/>
      </xdr:nvCxnSpPr>
      <xdr:spPr>
        <a:xfrm>
          <a:off x="3718560" y="12870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67</xdr:row>
      <xdr:rowOff>95250</xdr:rowOff>
    </xdr:from>
    <xdr:to>
      <xdr:col>3</xdr:col>
      <xdr:colOff>238125</xdr:colOff>
      <xdr:row>67</xdr:row>
      <xdr:rowOff>95250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5A881A27-9146-4E81-A7DA-04ABE4081A93}"/>
            </a:ext>
          </a:extLst>
        </xdr:cNvPr>
        <xdr:cNvCxnSpPr/>
      </xdr:nvCxnSpPr>
      <xdr:spPr>
        <a:xfrm>
          <a:off x="1432560" y="12862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67</xdr:row>
      <xdr:rowOff>95250</xdr:rowOff>
    </xdr:from>
    <xdr:to>
      <xdr:col>4</xdr:col>
      <xdr:colOff>133350</xdr:colOff>
      <xdr:row>67</xdr:row>
      <xdr:rowOff>95250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682D41F6-EAEF-421C-8361-867A139B10F5}"/>
            </a:ext>
          </a:extLst>
        </xdr:cNvPr>
        <xdr:cNvCxnSpPr/>
      </xdr:nvCxnSpPr>
      <xdr:spPr>
        <a:xfrm>
          <a:off x="2133600" y="12862560"/>
          <a:ext cx="350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67</xdr:row>
      <xdr:rowOff>114300</xdr:rowOff>
    </xdr:from>
    <xdr:to>
      <xdr:col>5</xdr:col>
      <xdr:colOff>161925</xdr:colOff>
      <xdr:row>67</xdr:row>
      <xdr:rowOff>114300</xdr:rowOff>
    </xdr:to>
    <xdr:cxnSp macro="">
      <xdr:nvCxnSpPr>
        <xdr:cNvPr id="48" name="Conector recto de flecha 47">
          <a:extLst>
            <a:ext uri="{FF2B5EF4-FFF2-40B4-BE49-F238E27FC236}">
              <a16:creationId xmlns:a16="http://schemas.microsoft.com/office/drawing/2014/main" id="{CAB69C9D-79B8-41F2-8BC5-BF4A0AF6FF1E}"/>
            </a:ext>
          </a:extLst>
        </xdr:cNvPr>
        <xdr:cNvCxnSpPr/>
      </xdr:nvCxnSpPr>
      <xdr:spPr>
        <a:xfrm>
          <a:off x="2941320" y="12877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67</xdr:row>
      <xdr:rowOff>104775</xdr:rowOff>
    </xdr:from>
    <xdr:to>
      <xdr:col>6</xdr:col>
      <xdr:colOff>180975</xdr:colOff>
      <xdr:row>67</xdr:row>
      <xdr:rowOff>104775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1AB4284C-481B-48CA-AEC2-2D80DEB2F285}"/>
            </a:ext>
          </a:extLst>
        </xdr:cNvPr>
        <xdr:cNvCxnSpPr/>
      </xdr:nvCxnSpPr>
      <xdr:spPr>
        <a:xfrm>
          <a:off x="3718560" y="12870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67</xdr:row>
      <xdr:rowOff>95250</xdr:rowOff>
    </xdr:from>
    <xdr:to>
      <xdr:col>9</xdr:col>
      <xdr:colOff>238125</xdr:colOff>
      <xdr:row>67</xdr:row>
      <xdr:rowOff>95250</xdr:rowOff>
    </xdr:to>
    <xdr:cxnSp macro="">
      <xdr:nvCxnSpPr>
        <xdr:cNvPr id="50" name="Conector recto de flecha 49">
          <a:extLst>
            <a:ext uri="{FF2B5EF4-FFF2-40B4-BE49-F238E27FC236}">
              <a16:creationId xmlns:a16="http://schemas.microsoft.com/office/drawing/2014/main" id="{693F2E01-788F-40D4-9ADA-9A4F8F881541}"/>
            </a:ext>
          </a:extLst>
        </xdr:cNvPr>
        <xdr:cNvCxnSpPr/>
      </xdr:nvCxnSpPr>
      <xdr:spPr>
        <a:xfrm>
          <a:off x="6065520" y="12862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609600</xdr:colOff>
      <xdr:row>67</xdr:row>
      <xdr:rowOff>95250</xdr:rowOff>
    </xdr:from>
    <xdr:to>
      <xdr:col>10</xdr:col>
      <xdr:colOff>133350</xdr:colOff>
      <xdr:row>67</xdr:row>
      <xdr:rowOff>95250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A64349C6-2F10-46D8-AB99-9693F10E3B32}"/>
            </a:ext>
          </a:extLst>
        </xdr:cNvPr>
        <xdr:cNvCxnSpPr/>
      </xdr:nvCxnSpPr>
      <xdr:spPr>
        <a:xfrm>
          <a:off x="6766560" y="12862560"/>
          <a:ext cx="2895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67</xdr:row>
      <xdr:rowOff>114300</xdr:rowOff>
    </xdr:from>
    <xdr:to>
      <xdr:col>11</xdr:col>
      <xdr:colOff>161925</xdr:colOff>
      <xdr:row>67</xdr:row>
      <xdr:rowOff>114300</xdr:rowOff>
    </xdr:to>
    <xdr:cxnSp macro="">
      <xdr:nvCxnSpPr>
        <xdr:cNvPr id="52" name="Conector recto de flecha 51">
          <a:extLst>
            <a:ext uri="{FF2B5EF4-FFF2-40B4-BE49-F238E27FC236}">
              <a16:creationId xmlns:a16="http://schemas.microsoft.com/office/drawing/2014/main" id="{173B083C-0EEC-423B-82AB-71353E8F7A5C}"/>
            </a:ext>
          </a:extLst>
        </xdr:cNvPr>
        <xdr:cNvCxnSpPr/>
      </xdr:nvCxnSpPr>
      <xdr:spPr>
        <a:xfrm>
          <a:off x="7513320" y="12877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67</xdr:row>
      <xdr:rowOff>104775</xdr:rowOff>
    </xdr:from>
    <xdr:to>
      <xdr:col>12</xdr:col>
      <xdr:colOff>180975</xdr:colOff>
      <xdr:row>67</xdr:row>
      <xdr:rowOff>104775</xdr:rowOff>
    </xdr:to>
    <xdr:cxnSp macro="">
      <xdr:nvCxnSpPr>
        <xdr:cNvPr id="53" name="Conector recto de flecha 52">
          <a:extLst>
            <a:ext uri="{FF2B5EF4-FFF2-40B4-BE49-F238E27FC236}">
              <a16:creationId xmlns:a16="http://schemas.microsoft.com/office/drawing/2014/main" id="{B616B653-F206-40AE-9671-3F9F4177087B}"/>
            </a:ext>
          </a:extLst>
        </xdr:cNvPr>
        <xdr:cNvCxnSpPr/>
      </xdr:nvCxnSpPr>
      <xdr:spPr>
        <a:xfrm>
          <a:off x="8290560" y="12870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67</xdr:row>
      <xdr:rowOff>95250</xdr:rowOff>
    </xdr:from>
    <xdr:to>
      <xdr:col>9</xdr:col>
      <xdr:colOff>238125</xdr:colOff>
      <xdr:row>67</xdr:row>
      <xdr:rowOff>95250</xdr:rowOff>
    </xdr:to>
    <xdr:cxnSp macro="">
      <xdr:nvCxnSpPr>
        <xdr:cNvPr id="54" name="Conector recto de flecha 53">
          <a:extLst>
            <a:ext uri="{FF2B5EF4-FFF2-40B4-BE49-F238E27FC236}">
              <a16:creationId xmlns:a16="http://schemas.microsoft.com/office/drawing/2014/main" id="{24C4CBFA-6DEC-48EC-BBD4-D6D06DF63717}"/>
            </a:ext>
          </a:extLst>
        </xdr:cNvPr>
        <xdr:cNvCxnSpPr/>
      </xdr:nvCxnSpPr>
      <xdr:spPr>
        <a:xfrm>
          <a:off x="6065520" y="12862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609600</xdr:colOff>
      <xdr:row>67</xdr:row>
      <xdr:rowOff>95250</xdr:rowOff>
    </xdr:from>
    <xdr:to>
      <xdr:col>10</xdr:col>
      <xdr:colOff>133350</xdr:colOff>
      <xdr:row>67</xdr:row>
      <xdr:rowOff>95250</xdr:rowOff>
    </xdr:to>
    <xdr:cxnSp macro="">
      <xdr:nvCxnSpPr>
        <xdr:cNvPr id="55" name="Conector recto de flecha 54">
          <a:extLst>
            <a:ext uri="{FF2B5EF4-FFF2-40B4-BE49-F238E27FC236}">
              <a16:creationId xmlns:a16="http://schemas.microsoft.com/office/drawing/2014/main" id="{435922E0-3E70-47A9-91E1-05AA790C2E1F}"/>
            </a:ext>
          </a:extLst>
        </xdr:cNvPr>
        <xdr:cNvCxnSpPr/>
      </xdr:nvCxnSpPr>
      <xdr:spPr>
        <a:xfrm>
          <a:off x="6766560" y="12862560"/>
          <a:ext cx="2895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67</xdr:row>
      <xdr:rowOff>114300</xdr:rowOff>
    </xdr:from>
    <xdr:to>
      <xdr:col>11</xdr:col>
      <xdr:colOff>161925</xdr:colOff>
      <xdr:row>67</xdr:row>
      <xdr:rowOff>114300</xdr:rowOff>
    </xdr:to>
    <xdr:cxnSp macro="">
      <xdr:nvCxnSpPr>
        <xdr:cNvPr id="56" name="Conector recto de flecha 55">
          <a:extLst>
            <a:ext uri="{FF2B5EF4-FFF2-40B4-BE49-F238E27FC236}">
              <a16:creationId xmlns:a16="http://schemas.microsoft.com/office/drawing/2014/main" id="{9E6B4D1D-D3EE-496E-A887-D04D91CDF36E}"/>
            </a:ext>
          </a:extLst>
        </xdr:cNvPr>
        <xdr:cNvCxnSpPr/>
      </xdr:nvCxnSpPr>
      <xdr:spPr>
        <a:xfrm>
          <a:off x="7513320" y="12877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67</xdr:row>
      <xdr:rowOff>104775</xdr:rowOff>
    </xdr:from>
    <xdr:to>
      <xdr:col>12</xdr:col>
      <xdr:colOff>180975</xdr:colOff>
      <xdr:row>67</xdr:row>
      <xdr:rowOff>104775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8FA6A2F6-1374-467E-AC88-70214E17008A}"/>
            </a:ext>
          </a:extLst>
        </xdr:cNvPr>
        <xdr:cNvCxnSpPr/>
      </xdr:nvCxnSpPr>
      <xdr:spPr>
        <a:xfrm>
          <a:off x="8290560" y="12870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67</xdr:row>
      <xdr:rowOff>95250</xdr:rowOff>
    </xdr:from>
    <xdr:to>
      <xdr:col>9</xdr:col>
      <xdr:colOff>238125</xdr:colOff>
      <xdr:row>67</xdr:row>
      <xdr:rowOff>95250</xdr:rowOff>
    </xdr:to>
    <xdr:cxnSp macro="">
      <xdr:nvCxnSpPr>
        <xdr:cNvPr id="58" name="Conector recto de flecha 57">
          <a:extLst>
            <a:ext uri="{FF2B5EF4-FFF2-40B4-BE49-F238E27FC236}">
              <a16:creationId xmlns:a16="http://schemas.microsoft.com/office/drawing/2014/main" id="{E91EBA4D-410D-4A92-8EB5-4A17EFB513FE}"/>
            </a:ext>
          </a:extLst>
        </xdr:cNvPr>
        <xdr:cNvCxnSpPr/>
      </xdr:nvCxnSpPr>
      <xdr:spPr>
        <a:xfrm>
          <a:off x="6065520" y="12862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609600</xdr:colOff>
      <xdr:row>67</xdr:row>
      <xdr:rowOff>95250</xdr:rowOff>
    </xdr:from>
    <xdr:to>
      <xdr:col>10</xdr:col>
      <xdr:colOff>133350</xdr:colOff>
      <xdr:row>67</xdr:row>
      <xdr:rowOff>95250</xdr:rowOff>
    </xdr:to>
    <xdr:cxnSp macro="">
      <xdr:nvCxnSpPr>
        <xdr:cNvPr id="59" name="Conector recto de flecha 58">
          <a:extLst>
            <a:ext uri="{FF2B5EF4-FFF2-40B4-BE49-F238E27FC236}">
              <a16:creationId xmlns:a16="http://schemas.microsoft.com/office/drawing/2014/main" id="{872CA32B-1E03-4744-A770-A2316FE1A796}"/>
            </a:ext>
          </a:extLst>
        </xdr:cNvPr>
        <xdr:cNvCxnSpPr/>
      </xdr:nvCxnSpPr>
      <xdr:spPr>
        <a:xfrm>
          <a:off x="6766560" y="12862560"/>
          <a:ext cx="2895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67</xdr:row>
      <xdr:rowOff>114300</xdr:rowOff>
    </xdr:from>
    <xdr:to>
      <xdr:col>11</xdr:col>
      <xdr:colOff>161925</xdr:colOff>
      <xdr:row>67</xdr:row>
      <xdr:rowOff>114300</xdr:rowOff>
    </xdr:to>
    <xdr:cxnSp macro="">
      <xdr:nvCxnSpPr>
        <xdr:cNvPr id="60" name="Conector recto de flecha 59">
          <a:extLst>
            <a:ext uri="{FF2B5EF4-FFF2-40B4-BE49-F238E27FC236}">
              <a16:creationId xmlns:a16="http://schemas.microsoft.com/office/drawing/2014/main" id="{05F5D748-066A-4D12-A3C1-858BC85CC480}"/>
            </a:ext>
          </a:extLst>
        </xdr:cNvPr>
        <xdr:cNvCxnSpPr/>
      </xdr:nvCxnSpPr>
      <xdr:spPr>
        <a:xfrm>
          <a:off x="7513320" y="12877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67</xdr:row>
      <xdr:rowOff>104775</xdr:rowOff>
    </xdr:from>
    <xdr:to>
      <xdr:col>12</xdr:col>
      <xdr:colOff>180975</xdr:colOff>
      <xdr:row>67</xdr:row>
      <xdr:rowOff>104775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E936C4D3-7194-4371-8EB4-D50D9C8DEEA5}"/>
            </a:ext>
          </a:extLst>
        </xdr:cNvPr>
        <xdr:cNvCxnSpPr/>
      </xdr:nvCxnSpPr>
      <xdr:spPr>
        <a:xfrm>
          <a:off x="8290560" y="12870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666750</xdr:colOff>
      <xdr:row>67</xdr:row>
      <xdr:rowOff>95250</xdr:rowOff>
    </xdr:from>
    <xdr:to>
      <xdr:col>15</xdr:col>
      <xdr:colOff>238125</xdr:colOff>
      <xdr:row>67</xdr:row>
      <xdr:rowOff>95250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4F1DC25D-B3BD-4F9B-B347-ADA160B4407E}"/>
            </a:ext>
          </a:extLst>
        </xdr:cNvPr>
        <xdr:cNvCxnSpPr/>
      </xdr:nvCxnSpPr>
      <xdr:spPr>
        <a:xfrm>
          <a:off x="10637520" y="12862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609600</xdr:colOff>
      <xdr:row>67</xdr:row>
      <xdr:rowOff>95250</xdr:rowOff>
    </xdr:from>
    <xdr:to>
      <xdr:col>16</xdr:col>
      <xdr:colOff>133350</xdr:colOff>
      <xdr:row>67</xdr:row>
      <xdr:rowOff>95250</xdr:rowOff>
    </xdr:to>
    <xdr:cxnSp macro="">
      <xdr:nvCxnSpPr>
        <xdr:cNvPr id="63" name="Conector recto de flecha 62">
          <a:extLst>
            <a:ext uri="{FF2B5EF4-FFF2-40B4-BE49-F238E27FC236}">
              <a16:creationId xmlns:a16="http://schemas.microsoft.com/office/drawing/2014/main" id="{F83B192D-A172-414B-8C18-DDF495A84E69}"/>
            </a:ext>
          </a:extLst>
        </xdr:cNvPr>
        <xdr:cNvCxnSpPr/>
      </xdr:nvCxnSpPr>
      <xdr:spPr>
        <a:xfrm>
          <a:off x="11338560" y="12862560"/>
          <a:ext cx="2895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590550</xdr:colOff>
      <xdr:row>67</xdr:row>
      <xdr:rowOff>114300</xdr:rowOff>
    </xdr:from>
    <xdr:to>
      <xdr:col>17</xdr:col>
      <xdr:colOff>161925</xdr:colOff>
      <xdr:row>67</xdr:row>
      <xdr:rowOff>114300</xdr:rowOff>
    </xdr:to>
    <xdr:cxnSp macro="">
      <xdr:nvCxnSpPr>
        <xdr:cNvPr id="64" name="Conector recto de flecha 63">
          <a:extLst>
            <a:ext uri="{FF2B5EF4-FFF2-40B4-BE49-F238E27FC236}">
              <a16:creationId xmlns:a16="http://schemas.microsoft.com/office/drawing/2014/main" id="{5E64CCB2-A243-45B8-9E9D-B82072D72964}"/>
            </a:ext>
          </a:extLst>
        </xdr:cNvPr>
        <xdr:cNvCxnSpPr/>
      </xdr:nvCxnSpPr>
      <xdr:spPr>
        <a:xfrm>
          <a:off x="12085320" y="12877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67</xdr:row>
      <xdr:rowOff>104775</xdr:rowOff>
    </xdr:from>
    <xdr:to>
      <xdr:col>18</xdr:col>
      <xdr:colOff>180975</xdr:colOff>
      <xdr:row>67</xdr:row>
      <xdr:rowOff>104775</xdr:rowOff>
    </xdr:to>
    <xdr:cxnSp macro="">
      <xdr:nvCxnSpPr>
        <xdr:cNvPr id="65" name="Conector recto de flecha 64">
          <a:extLst>
            <a:ext uri="{FF2B5EF4-FFF2-40B4-BE49-F238E27FC236}">
              <a16:creationId xmlns:a16="http://schemas.microsoft.com/office/drawing/2014/main" id="{E9F9F350-D1F6-4448-8536-644293B5AFEF}"/>
            </a:ext>
          </a:extLst>
        </xdr:cNvPr>
        <xdr:cNvCxnSpPr/>
      </xdr:nvCxnSpPr>
      <xdr:spPr>
        <a:xfrm>
          <a:off x="12862560" y="12870180"/>
          <a:ext cx="381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74</xdr:row>
      <xdr:rowOff>95250</xdr:rowOff>
    </xdr:from>
    <xdr:to>
      <xdr:col>3</xdr:col>
      <xdr:colOff>238125</xdr:colOff>
      <xdr:row>74</xdr:row>
      <xdr:rowOff>95250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9C3251EA-B686-4E26-8F83-7998AE1E8965}"/>
            </a:ext>
          </a:extLst>
        </xdr:cNvPr>
        <xdr:cNvCxnSpPr/>
      </xdr:nvCxnSpPr>
      <xdr:spPr>
        <a:xfrm>
          <a:off x="1432560" y="141960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74</xdr:row>
      <xdr:rowOff>95250</xdr:rowOff>
    </xdr:from>
    <xdr:to>
      <xdr:col>4</xdr:col>
      <xdr:colOff>133350</xdr:colOff>
      <xdr:row>74</xdr:row>
      <xdr:rowOff>95250</xdr:rowOff>
    </xdr:to>
    <xdr:cxnSp macro="">
      <xdr:nvCxnSpPr>
        <xdr:cNvPr id="67" name="Conector recto de flecha 66">
          <a:extLst>
            <a:ext uri="{FF2B5EF4-FFF2-40B4-BE49-F238E27FC236}">
              <a16:creationId xmlns:a16="http://schemas.microsoft.com/office/drawing/2014/main" id="{2711221C-205F-44B3-BD20-FD2B0FB7DB1E}"/>
            </a:ext>
          </a:extLst>
        </xdr:cNvPr>
        <xdr:cNvCxnSpPr/>
      </xdr:nvCxnSpPr>
      <xdr:spPr>
        <a:xfrm>
          <a:off x="2133600" y="14196060"/>
          <a:ext cx="350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74</xdr:row>
      <xdr:rowOff>114300</xdr:rowOff>
    </xdr:from>
    <xdr:to>
      <xdr:col>5</xdr:col>
      <xdr:colOff>161925</xdr:colOff>
      <xdr:row>74</xdr:row>
      <xdr:rowOff>114300</xdr:rowOff>
    </xdr:to>
    <xdr:cxnSp macro="">
      <xdr:nvCxnSpPr>
        <xdr:cNvPr id="68" name="Conector recto de flecha 67">
          <a:extLst>
            <a:ext uri="{FF2B5EF4-FFF2-40B4-BE49-F238E27FC236}">
              <a16:creationId xmlns:a16="http://schemas.microsoft.com/office/drawing/2014/main" id="{7100CD7D-1F3E-4E0C-8970-ADC8D3FEBA75}"/>
            </a:ext>
          </a:extLst>
        </xdr:cNvPr>
        <xdr:cNvCxnSpPr/>
      </xdr:nvCxnSpPr>
      <xdr:spPr>
        <a:xfrm>
          <a:off x="2941320" y="142113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74</xdr:row>
      <xdr:rowOff>104775</xdr:rowOff>
    </xdr:from>
    <xdr:to>
      <xdr:col>6</xdr:col>
      <xdr:colOff>180975</xdr:colOff>
      <xdr:row>74</xdr:row>
      <xdr:rowOff>104775</xdr:rowOff>
    </xdr:to>
    <xdr:cxnSp macro="">
      <xdr:nvCxnSpPr>
        <xdr:cNvPr id="69" name="Conector recto de flecha 68">
          <a:extLst>
            <a:ext uri="{FF2B5EF4-FFF2-40B4-BE49-F238E27FC236}">
              <a16:creationId xmlns:a16="http://schemas.microsoft.com/office/drawing/2014/main" id="{2241FCC1-0FD6-461A-AEB2-79DD023A34CC}"/>
            </a:ext>
          </a:extLst>
        </xdr:cNvPr>
        <xdr:cNvCxnSpPr/>
      </xdr:nvCxnSpPr>
      <xdr:spPr>
        <a:xfrm>
          <a:off x="3718560" y="142036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74</xdr:row>
      <xdr:rowOff>95250</xdr:rowOff>
    </xdr:from>
    <xdr:to>
      <xdr:col>3</xdr:col>
      <xdr:colOff>238125</xdr:colOff>
      <xdr:row>74</xdr:row>
      <xdr:rowOff>95250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4E0691A5-ABD2-46E9-BF00-7F7115A5B196}"/>
            </a:ext>
          </a:extLst>
        </xdr:cNvPr>
        <xdr:cNvCxnSpPr/>
      </xdr:nvCxnSpPr>
      <xdr:spPr>
        <a:xfrm>
          <a:off x="1432560" y="141960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74</xdr:row>
      <xdr:rowOff>95250</xdr:rowOff>
    </xdr:from>
    <xdr:to>
      <xdr:col>4</xdr:col>
      <xdr:colOff>133350</xdr:colOff>
      <xdr:row>74</xdr:row>
      <xdr:rowOff>95250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8706B817-D4DB-4E34-BBDF-47A52DB9219C}"/>
            </a:ext>
          </a:extLst>
        </xdr:cNvPr>
        <xdr:cNvCxnSpPr/>
      </xdr:nvCxnSpPr>
      <xdr:spPr>
        <a:xfrm>
          <a:off x="2133600" y="14196060"/>
          <a:ext cx="350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74</xdr:row>
      <xdr:rowOff>114300</xdr:rowOff>
    </xdr:from>
    <xdr:to>
      <xdr:col>5</xdr:col>
      <xdr:colOff>161925</xdr:colOff>
      <xdr:row>74</xdr:row>
      <xdr:rowOff>114300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3FCDDD45-4C9B-4D42-B6ED-16CA565F8567}"/>
            </a:ext>
          </a:extLst>
        </xdr:cNvPr>
        <xdr:cNvCxnSpPr/>
      </xdr:nvCxnSpPr>
      <xdr:spPr>
        <a:xfrm>
          <a:off x="2941320" y="142113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74</xdr:row>
      <xdr:rowOff>104775</xdr:rowOff>
    </xdr:from>
    <xdr:to>
      <xdr:col>6</xdr:col>
      <xdr:colOff>180975</xdr:colOff>
      <xdr:row>74</xdr:row>
      <xdr:rowOff>104775</xdr:rowOff>
    </xdr:to>
    <xdr:cxnSp macro="">
      <xdr:nvCxnSpPr>
        <xdr:cNvPr id="73" name="Conector recto de flecha 72">
          <a:extLst>
            <a:ext uri="{FF2B5EF4-FFF2-40B4-BE49-F238E27FC236}">
              <a16:creationId xmlns:a16="http://schemas.microsoft.com/office/drawing/2014/main" id="{346D9397-FA3D-4BD4-BC85-796F29982EFB}"/>
            </a:ext>
          </a:extLst>
        </xdr:cNvPr>
        <xdr:cNvCxnSpPr/>
      </xdr:nvCxnSpPr>
      <xdr:spPr>
        <a:xfrm>
          <a:off x="3718560" y="142036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74</xdr:row>
      <xdr:rowOff>95250</xdr:rowOff>
    </xdr:from>
    <xdr:to>
      <xdr:col>9</xdr:col>
      <xdr:colOff>238125</xdr:colOff>
      <xdr:row>74</xdr:row>
      <xdr:rowOff>95250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C14B3363-4EDD-42CC-A5E2-9DFC71AEA408}"/>
            </a:ext>
          </a:extLst>
        </xdr:cNvPr>
        <xdr:cNvCxnSpPr/>
      </xdr:nvCxnSpPr>
      <xdr:spPr>
        <a:xfrm>
          <a:off x="6065520" y="141960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609600</xdr:colOff>
      <xdr:row>74</xdr:row>
      <xdr:rowOff>95250</xdr:rowOff>
    </xdr:from>
    <xdr:to>
      <xdr:col>10</xdr:col>
      <xdr:colOff>133350</xdr:colOff>
      <xdr:row>74</xdr:row>
      <xdr:rowOff>95250</xdr:rowOff>
    </xdr:to>
    <xdr:cxnSp macro="">
      <xdr:nvCxnSpPr>
        <xdr:cNvPr id="75" name="Conector recto de flecha 74">
          <a:extLst>
            <a:ext uri="{FF2B5EF4-FFF2-40B4-BE49-F238E27FC236}">
              <a16:creationId xmlns:a16="http://schemas.microsoft.com/office/drawing/2014/main" id="{D556FAD9-0E68-4979-8443-4093575F1F90}"/>
            </a:ext>
          </a:extLst>
        </xdr:cNvPr>
        <xdr:cNvCxnSpPr/>
      </xdr:nvCxnSpPr>
      <xdr:spPr>
        <a:xfrm>
          <a:off x="6766560" y="14196060"/>
          <a:ext cx="2895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74</xdr:row>
      <xdr:rowOff>114300</xdr:rowOff>
    </xdr:from>
    <xdr:to>
      <xdr:col>11</xdr:col>
      <xdr:colOff>161925</xdr:colOff>
      <xdr:row>74</xdr:row>
      <xdr:rowOff>114300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2D97CBF2-6517-46A2-972E-7C663F3C129E}"/>
            </a:ext>
          </a:extLst>
        </xdr:cNvPr>
        <xdr:cNvCxnSpPr/>
      </xdr:nvCxnSpPr>
      <xdr:spPr>
        <a:xfrm>
          <a:off x="7513320" y="142113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74</xdr:row>
      <xdr:rowOff>104775</xdr:rowOff>
    </xdr:from>
    <xdr:to>
      <xdr:col>12</xdr:col>
      <xdr:colOff>180975</xdr:colOff>
      <xdr:row>74</xdr:row>
      <xdr:rowOff>104775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BF50B0A3-0023-4D9E-AE8D-8C830FAD4F34}"/>
            </a:ext>
          </a:extLst>
        </xdr:cNvPr>
        <xdr:cNvCxnSpPr/>
      </xdr:nvCxnSpPr>
      <xdr:spPr>
        <a:xfrm>
          <a:off x="8290560" y="142036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666750</xdr:colOff>
      <xdr:row>74</xdr:row>
      <xdr:rowOff>95250</xdr:rowOff>
    </xdr:from>
    <xdr:to>
      <xdr:col>9</xdr:col>
      <xdr:colOff>238125</xdr:colOff>
      <xdr:row>74</xdr:row>
      <xdr:rowOff>95250</xdr:rowOff>
    </xdr:to>
    <xdr:cxnSp macro="">
      <xdr:nvCxnSpPr>
        <xdr:cNvPr id="78" name="Conector recto de flecha 77">
          <a:extLst>
            <a:ext uri="{FF2B5EF4-FFF2-40B4-BE49-F238E27FC236}">
              <a16:creationId xmlns:a16="http://schemas.microsoft.com/office/drawing/2014/main" id="{B0CEB028-1326-49FD-891D-BC8255BF10C7}"/>
            </a:ext>
          </a:extLst>
        </xdr:cNvPr>
        <xdr:cNvCxnSpPr/>
      </xdr:nvCxnSpPr>
      <xdr:spPr>
        <a:xfrm>
          <a:off x="6065520" y="141960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609600</xdr:colOff>
      <xdr:row>74</xdr:row>
      <xdr:rowOff>95250</xdr:rowOff>
    </xdr:from>
    <xdr:to>
      <xdr:col>10</xdr:col>
      <xdr:colOff>133350</xdr:colOff>
      <xdr:row>74</xdr:row>
      <xdr:rowOff>95250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CC84C7AD-09C5-4418-A44B-6D9F1D1E6973}"/>
            </a:ext>
          </a:extLst>
        </xdr:cNvPr>
        <xdr:cNvCxnSpPr/>
      </xdr:nvCxnSpPr>
      <xdr:spPr>
        <a:xfrm>
          <a:off x="6766560" y="14196060"/>
          <a:ext cx="2895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74</xdr:row>
      <xdr:rowOff>114300</xdr:rowOff>
    </xdr:from>
    <xdr:to>
      <xdr:col>11</xdr:col>
      <xdr:colOff>161925</xdr:colOff>
      <xdr:row>74</xdr:row>
      <xdr:rowOff>114300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03BB1C07-35A8-4673-BB36-271F75F3F1B5}"/>
            </a:ext>
          </a:extLst>
        </xdr:cNvPr>
        <xdr:cNvCxnSpPr/>
      </xdr:nvCxnSpPr>
      <xdr:spPr>
        <a:xfrm>
          <a:off x="7513320" y="142113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609600</xdr:colOff>
      <xdr:row>74</xdr:row>
      <xdr:rowOff>104775</xdr:rowOff>
    </xdr:from>
    <xdr:to>
      <xdr:col>12</xdr:col>
      <xdr:colOff>180975</xdr:colOff>
      <xdr:row>74</xdr:row>
      <xdr:rowOff>104775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B8DCB008-5C44-474A-8AA6-6D26CCCDA67F}"/>
            </a:ext>
          </a:extLst>
        </xdr:cNvPr>
        <xdr:cNvCxnSpPr/>
      </xdr:nvCxnSpPr>
      <xdr:spPr>
        <a:xfrm>
          <a:off x="8290560" y="142036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628650</xdr:colOff>
      <xdr:row>74</xdr:row>
      <xdr:rowOff>104775</xdr:rowOff>
    </xdr:from>
    <xdr:to>
      <xdr:col>13</xdr:col>
      <xdr:colOff>200025</xdr:colOff>
      <xdr:row>74</xdr:row>
      <xdr:rowOff>104775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18E6D264-2B8D-4261-A315-D2D02260A31F}"/>
            </a:ext>
          </a:extLst>
        </xdr:cNvPr>
        <xdr:cNvCxnSpPr/>
      </xdr:nvCxnSpPr>
      <xdr:spPr>
        <a:xfrm>
          <a:off x="9075420" y="1420368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638175</xdr:colOff>
      <xdr:row>74</xdr:row>
      <xdr:rowOff>114300</xdr:rowOff>
    </xdr:from>
    <xdr:to>
      <xdr:col>14</xdr:col>
      <xdr:colOff>209550</xdr:colOff>
      <xdr:row>74</xdr:row>
      <xdr:rowOff>114300</xdr:rowOff>
    </xdr:to>
    <xdr:cxnSp macro="">
      <xdr:nvCxnSpPr>
        <xdr:cNvPr id="83" name="Conector recto de flecha 82">
          <a:extLst>
            <a:ext uri="{FF2B5EF4-FFF2-40B4-BE49-F238E27FC236}">
              <a16:creationId xmlns:a16="http://schemas.microsoft.com/office/drawing/2014/main" id="{236F068A-E71D-443F-8F49-A2C1FE7BA63E}"/>
            </a:ext>
          </a:extLst>
        </xdr:cNvPr>
        <xdr:cNvCxnSpPr/>
      </xdr:nvCxnSpPr>
      <xdr:spPr>
        <a:xfrm>
          <a:off x="9845040" y="1421130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74</xdr:row>
      <xdr:rowOff>95250</xdr:rowOff>
    </xdr:from>
    <xdr:to>
      <xdr:col>17</xdr:col>
      <xdr:colOff>238125</xdr:colOff>
      <xdr:row>74</xdr:row>
      <xdr:rowOff>95250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79A4B761-BA52-493E-81EE-11E290A5D9FB}"/>
            </a:ext>
          </a:extLst>
        </xdr:cNvPr>
        <xdr:cNvCxnSpPr/>
      </xdr:nvCxnSpPr>
      <xdr:spPr>
        <a:xfrm>
          <a:off x="12161520" y="141960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74</xdr:row>
      <xdr:rowOff>95250</xdr:rowOff>
    </xdr:from>
    <xdr:to>
      <xdr:col>18</xdr:col>
      <xdr:colOff>133350</xdr:colOff>
      <xdr:row>74</xdr:row>
      <xdr:rowOff>95250</xdr:rowOff>
    </xdr:to>
    <xdr:cxnSp macro="">
      <xdr:nvCxnSpPr>
        <xdr:cNvPr id="85" name="Conector recto de flecha 84">
          <a:extLst>
            <a:ext uri="{FF2B5EF4-FFF2-40B4-BE49-F238E27FC236}">
              <a16:creationId xmlns:a16="http://schemas.microsoft.com/office/drawing/2014/main" id="{A20C504B-8FC9-46BF-BC5A-97A282325311}"/>
            </a:ext>
          </a:extLst>
        </xdr:cNvPr>
        <xdr:cNvCxnSpPr/>
      </xdr:nvCxnSpPr>
      <xdr:spPr>
        <a:xfrm>
          <a:off x="12862560" y="1419606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74</xdr:row>
      <xdr:rowOff>114300</xdr:rowOff>
    </xdr:from>
    <xdr:to>
      <xdr:col>19</xdr:col>
      <xdr:colOff>161925</xdr:colOff>
      <xdr:row>74</xdr:row>
      <xdr:rowOff>114300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19B2B440-63F3-49FF-8A5D-18421BABABAA}"/>
            </a:ext>
          </a:extLst>
        </xdr:cNvPr>
        <xdr:cNvCxnSpPr/>
      </xdr:nvCxnSpPr>
      <xdr:spPr>
        <a:xfrm>
          <a:off x="13655040" y="142113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74</xdr:row>
      <xdr:rowOff>104775</xdr:rowOff>
    </xdr:from>
    <xdr:to>
      <xdr:col>20</xdr:col>
      <xdr:colOff>180975</xdr:colOff>
      <xdr:row>74</xdr:row>
      <xdr:rowOff>104775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25DD7ECE-2357-4F93-ABE9-6D847F7E6CDB}"/>
            </a:ext>
          </a:extLst>
        </xdr:cNvPr>
        <xdr:cNvCxnSpPr/>
      </xdr:nvCxnSpPr>
      <xdr:spPr>
        <a:xfrm>
          <a:off x="14432280" y="142036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666750</xdr:colOff>
      <xdr:row>74</xdr:row>
      <xdr:rowOff>95250</xdr:rowOff>
    </xdr:from>
    <xdr:to>
      <xdr:col>17</xdr:col>
      <xdr:colOff>238125</xdr:colOff>
      <xdr:row>74</xdr:row>
      <xdr:rowOff>95250</xdr:rowOff>
    </xdr:to>
    <xdr:cxnSp macro="">
      <xdr:nvCxnSpPr>
        <xdr:cNvPr id="88" name="Conector recto de flecha 87">
          <a:extLst>
            <a:ext uri="{FF2B5EF4-FFF2-40B4-BE49-F238E27FC236}">
              <a16:creationId xmlns:a16="http://schemas.microsoft.com/office/drawing/2014/main" id="{632A2C95-21A0-44E8-A38A-C8D0B4FA5D3D}"/>
            </a:ext>
          </a:extLst>
        </xdr:cNvPr>
        <xdr:cNvCxnSpPr/>
      </xdr:nvCxnSpPr>
      <xdr:spPr>
        <a:xfrm>
          <a:off x="12161520" y="141960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609600</xdr:colOff>
      <xdr:row>74</xdr:row>
      <xdr:rowOff>95250</xdr:rowOff>
    </xdr:from>
    <xdr:to>
      <xdr:col>18</xdr:col>
      <xdr:colOff>133350</xdr:colOff>
      <xdr:row>74</xdr:row>
      <xdr:rowOff>95250</xdr:rowOff>
    </xdr:to>
    <xdr:cxnSp macro="">
      <xdr:nvCxnSpPr>
        <xdr:cNvPr id="89" name="Conector recto de flecha 88">
          <a:extLst>
            <a:ext uri="{FF2B5EF4-FFF2-40B4-BE49-F238E27FC236}">
              <a16:creationId xmlns:a16="http://schemas.microsoft.com/office/drawing/2014/main" id="{D36A1FA6-B401-406C-B93F-B120A8DC825C}"/>
            </a:ext>
          </a:extLst>
        </xdr:cNvPr>
        <xdr:cNvCxnSpPr/>
      </xdr:nvCxnSpPr>
      <xdr:spPr>
        <a:xfrm>
          <a:off x="12862560" y="1419606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590550</xdr:colOff>
      <xdr:row>74</xdr:row>
      <xdr:rowOff>114300</xdr:rowOff>
    </xdr:from>
    <xdr:to>
      <xdr:col>19</xdr:col>
      <xdr:colOff>161925</xdr:colOff>
      <xdr:row>74</xdr:row>
      <xdr:rowOff>114300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7FE9AD36-BCB9-4B4D-AD49-0FD03B0490BE}"/>
            </a:ext>
          </a:extLst>
        </xdr:cNvPr>
        <xdr:cNvCxnSpPr/>
      </xdr:nvCxnSpPr>
      <xdr:spPr>
        <a:xfrm>
          <a:off x="13655040" y="142113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609600</xdr:colOff>
      <xdr:row>74</xdr:row>
      <xdr:rowOff>104775</xdr:rowOff>
    </xdr:from>
    <xdr:to>
      <xdr:col>20</xdr:col>
      <xdr:colOff>180975</xdr:colOff>
      <xdr:row>74</xdr:row>
      <xdr:rowOff>104775</xdr:rowOff>
    </xdr:to>
    <xdr:cxnSp macro="">
      <xdr:nvCxnSpPr>
        <xdr:cNvPr id="91" name="Conector recto de flecha 90">
          <a:extLst>
            <a:ext uri="{FF2B5EF4-FFF2-40B4-BE49-F238E27FC236}">
              <a16:creationId xmlns:a16="http://schemas.microsoft.com/office/drawing/2014/main" id="{CD22527D-2F27-45E3-9AF5-2C77058FAFD7}"/>
            </a:ext>
          </a:extLst>
        </xdr:cNvPr>
        <xdr:cNvCxnSpPr/>
      </xdr:nvCxnSpPr>
      <xdr:spPr>
        <a:xfrm>
          <a:off x="14432280" y="142036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628650</xdr:colOff>
      <xdr:row>74</xdr:row>
      <xdr:rowOff>104775</xdr:rowOff>
    </xdr:from>
    <xdr:to>
      <xdr:col>21</xdr:col>
      <xdr:colOff>200025</xdr:colOff>
      <xdr:row>74</xdr:row>
      <xdr:rowOff>104775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54818126-D1FC-460E-9B03-2FACEF84AC53}"/>
            </a:ext>
          </a:extLst>
        </xdr:cNvPr>
        <xdr:cNvCxnSpPr/>
      </xdr:nvCxnSpPr>
      <xdr:spPr>
        <a:xfrm>
          <a:off x="15217140" y="1420368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638175</xdr:colOff>
      <xdr:row>74</xdr:row>
      <xdr:rowOff>114300</xdr:rowOff>
    </xdr:from>
    <xdr:to>
      <xdr:col>22</xdr:col>
      <xdr:colOff>209550</xdr:colOff>
      <xdr:row>74</xdr:row>
      <xdr:rowOff>114300</xdr:rowOff>
    </xdr:to>
    <xdr:cxnSp macro="">
      <xdr:nvCxnSpPr>
        <xdr:cNvPr id="93" name="Conector recto de flecha 92">
          <a:extLst>
            <a:ext uri="{FF2B5EF4-FFF2-40B4-BE49-F238E27FC236}">
              <a16:creationId xmlns:a16="http://schemas.microsoft.com/office/drawing/2014/main" id="{4D2ED639-C8FE-469B-A16A-5801433386F0}"/>
            </a:ext>
          </a:extLst>
        </xdr:cNvPr>
        <xdr:cNvCxnSpPr/>
      </xdr:nvCxnSpPr>
      <xdr:spPr>
        <a:xfrm>
          <a:off x="15986760" y="1421130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81</xdr:row>
      <xdr:rowOff>95250</xdr:rowOff>
    </xdr:from>
    <xdr:to>
      <xdr:col>3</xdr:col>
      <xdr:colOff>238125</xdr:colOff>
      <xdr:row>81</xdr:row>
      <xdr:rowOff>95250</xdr:rowOff>
    </xdr:to>
    <xdr:cxnSp macro="">
      <xdr:nvCxnSpPr>
        <xdr:cNvPr id="94" name="Conector recto de flecha 93">
          <a:extLst>
            <a:ext uri="{FF2B5EF4-FFF2-40B4-BE49-F238E27FC236}">
              <a16:creationId xmlns:a16="http://schemas.microsoft.com/office/drawing/2014/main" id="{9EC65C95-E79A-4268-BC8A-588D77FCF71A}"/>
            </a:ext>
          </a:extLst>
        </xdr:cNvPr>
        <xdr:cNvCxnSpPr/>
      </xdr:nvCxnSpPr>
      <xdr:spPr>
        <a:xfrm>
          <a:off x="1432560" y="15529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81</xdr:row>
      <xdr:rowOff>95250</xdr:rowOff>
    </xdr:from>
    <xdr:to>
      <xdr:col>4</xdr:col>
      <xdr:colOff>133350</xdr:colOff>
      <xdr:row>81</xdr:row>
      <xdr:rowOff>95250</xdr:rowOff>
    </xdr:to>
    <xdr:cxnSp macro="">
      <xdr:nvCxnSpPr>
        <xdr:cNvPr id="95" name="Conector recto de flecha 94">
          <a:extLst>
            <a:ext uri="{FF2B5EF4-FFF2-40B4-BE49-F238E27FC236}">
              <a16:creationId xmlns:a16="http://schemas.microsoft.com/office/drawing/2014/main" id="{CA907901-08CC-4FE1-ABFE-3508C3FCA9EC}"/>
            </a:ext>
          </a:extLst>
        </xdr:cNvPr>
        <xdr:cNvCxnSpPr/>
      </xdr:nvCxnSpPr>
      <xdr:spPr>
        <a:xfrm>
          <a:off x="2133600" y="15529560"/>
          <a:ext cx="350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81</xdr:row>
      <xdr:rowOff>114300</xdr:rowOff>
    </xdr:from>
    <xdr:to>
      <xdr:col>5</xdr:col>
      <xdr:colOff>161925</xdr:colOff>
      <xdr:row>81</xdr:row>
      <xdr:rowOff>114300</xdr:rowOff>
    </xdr:to>
    <xdr:cxnSp macro="">
      <xdr:nvCxnSpPr>
        <xdr:cNvPr id="96" name="Conector recto de flecha 95">
          <a:extLst>
            <a:ext uri="{FF2B5EF4-FFF2-40B4-BE49-F238E27FC236}">
              <a16:creationId xmlns:a16="http://schemas.microsoft.com/office/drawing/2014/main" id="{3D354332-3981-44A6-98FD-33DCDE06BA22}"/>
            </a:ext>
          </a:extLst>
        </xdr:cNvPr>
        <xdr:cNvCxnSpPr/>
      </xdr:nvCxnSpPr>
      <xdr:spPr>
        <a:xfrm>
          <a:off x="2941320" y="15544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81</xdr:row>
      <xdr:rowOff>104775</xdr:rowOff>
    </xdr:from>
    <xdr:to>
      <xdr:col>6</xdr:col>
      <xdr:colOff>180975</xdr:colOff>
      <xdr:row>81</xdr:row>
      <xdr:rowOff>104775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9241BBA0-5ECD-4E4A-818B-1FEB4E88E52B}"/>
            </a:ext>
          </a:extLst>
        </xdr:cNvPr>
        <xdr:cNvCxnSpPr/>
      </xdr:nvCxnSpPr>
      <xdr:spPr>
        <a:xfrm>
          <a:off x="3718560" y="15537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81</xdr:row>
      <xdr:rowOff>95250</xdr:rowOff>
    </xdr:from>
    <xdr:to>
      <xdr:col>3</xdr:col>
      <xdr:colOff>238125</xdr:colOff>
      <xdr:row>81</xdr:row>
      <xdr:rowOff>95250</xdr:rowOff>
    </xdr:to>
    <xdr:cxnSp macro="">
      <xdr:nvCxnSpPr>
        <xdr:cNvPr id="98" name="Conector recto de flecha 97">
          <a:extLst>
            <a:ext uri="{FF2B5EF4-FFF2-40B4-BE49-F238E27FC236}">
              <a16:creationId xmlns:a16="http://schemas.microsoft.com/office/drawing/2014/main" id="{7E0BE904-CB7C-4173-A778-280495160E50}"/>
            </a:ext>
          </a:extLst>
        </xdr:cNvPr>
        <xdr:cNvCxnSpPr/>
      </xdr:nvCxnSpPr>
      <xdr:spPr>
        <a:xfrm>
          <a:off x="1432560" y="1552956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81</xdr:row>
      <xdr:rowOff>95250</xdr:rowOff>
    </xdr:from>
    <xdr:to>
      <xdr:col>4</xdr:col>
      <xdr:colOff>133350</xdr:colOff>
      <xdr:row>81</xdr:row>
      <xdr:rowOff>95250</xdr:rowOff>
    </xdr:to>
    <xdr:cxnSp macro="">
      <xdr:nvCxnSpPr>
        <xdr:cNvPr id="99" name="Conector recto de flecha 98">
          <a:extLst>
            <a:ext uri="{FF2B5EF4-FFF2-40B4-BE49-F238E27FC236}">
              <a16:creationId xmlns:a16="http://schemas.microsoft.com/office/drawing/2014/main" id="{F1E98AC7-7B17-4BB2-B0B6-90D33B51C881}"/>
            </a:ext>
          </a:extLst>
        </xdr:cNvPr>
        <xdr:cNvCxnSpPr/>
      </xdr:nvCxnSpPr>
      <xdr:spPr>
        <a:xfrm>
          <a:off x="2133600" y="15529560"/>
          <a:ext cx="3505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81</xdr:row>
      <xdr:rowOff>114300</xdr:rowOff>
    </xdr:from>
    <xdr:to>
      <xdr:col>5</xdr:col>
      <xdr:colOff>161925</xdr:colOff>
      <xdr:row>81</xdr:row>
      <xdr:rowOff>114300</xdr:rowOff>
    </xdr:to>
    <xdr:cxnSp macro="">
      <xdr:nvCxnSpPr>
        <xdr:cNvPr id="100" name="Conector recto de flecha 99">
          <a:extLst>
            <a:ext uri="{FF2B5EF4-FFF2-40B4-BE49-F238E27FC236}">
              <a16:creationId xmlns:a16="http://schemas.microsoft.com/office/drawing/2014/main" id="{488EA9C3-FC0F-4B6A-86BF-EF31A69A0CD0}"/>
            </a:ext>
          </a:extLst>
        </xdr:cNvPr>
        <xdr:cNvCxnSpPr/>
      </xdr:nvCxnSpPr>
      <xdr:spPr>
        <a:xfrm>
          <a:off x="2941320" y="1554480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81</xdr:row>
      <xdr:rowOff>104775</xdr:rowOff>
    </xdr:from>
    <xdr:to>
      <xdr:col>6</xdr:col>
      <xdr:colOff>180975</xdr:colOff>
      <xdr:row>81</xdr:row>
      <xdr:rowOff>104775</xdr:rowOff>
    </xdr:to>
    <xdr:cxnSp macro="">
      <xdr:nvCxnSpPr>
        <xdr:cNvPr id="101" name="Conector recto de flecha 100">
          <a:extLst>
            <a:ext uri="{FF2B5EF4-FFF2-40B4-BE49-F238E27FC236}">
              <a16:creationId xmlns:a16="http://schemas.microsoft.com/office/drawing/2014/main" id="{1D0453D2-487D-44E6-8A42-6C9EEB776BEF}"/>
            </a:ext>
          </a:extLst>
        </xdr:cNvPr>
        <xdr:cNvCxnSpPr/>
      </xdr:nvCxnSpPr>
      <xdr:spPr>
        <a:xfrm>
          <a:off x="3718560" y="1553718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81</xdr:row>
      <xdr:rowOff>104775</xdr:rowOff>
    </xdr:from>
    <xdr:to>
      <xdr:col>7</xdr:col>
      <xdr:colOff>200025</xdr:colOff>
      <xdr:row>81</xdr:row>
      <xdr:rowOff>104775</xdr:rowOff>
    </xdr:to>
    <xdr:cxnSp macro="">
      <xdr:nvCxnSpPr>
        <xdr:cNvPr id="102" name="Conector recto de flecha 101">
          <a:extLst>
            <a:ext uri="{FF2B5EF4-FFF2-40B4-BE49-F238E27FC236}">
              <a16:creationId xmlns:a16="http://schemas.microsoft.com/office/drawing/2014/main" id="{4C2FEC63-9C3C-4A9D-891B-B5CA250CA2CC}"/>
            </a:ext>
          </a:extLst>
        </xdr:cNvPr>
        <xdr:cNvCxnSpPr/>
      </xdr:nvCxnSpPr>
      <xdr:spPr>
        <a:xfrm>
          <a:off x="4503420" y="15537180"/>
          <a:ext cx="32766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638175</xdr:colOff>
      <xdr:row>81</xdr:row>
      <xdr:rowOff>114300</xdr:rowOff>
    </xdr:from>
    <xdr:to>
      <xdr:col>8</xdr:col>
      <xdr:colOff>209550</xdr:colOff>
      <xdr:row>81</xdr:row>
      <xdr:rowOff>114300</xdr:rowOff>
    </xdr:to>
    <xdr:cxnSp macro="">
      <xdr:nvCxnSpPr>
        <xdr:cNvPr id="103" name="Conector recto de flecha 102">
          <a:extLst>
            <a:ext uri="{FF2B5EF4-FFF2-40B4-BE49-F238E27FC236}">
              <a16:creationId xmlns:a16="http://schemas.microsoft.com/office/drawing/2014/main" id="{CE2D0B84-9F45-4177-A9FE-909F68E7F8A4}"/>
            </a:ext>
          </a:extLst>
        </xdr:cNvPr>
        <xdr:cNvCxnSpPr/>
      </xdr:nvCxnSpPr>
      <xdr:spPr>
        <a:xfrm>
          <a:off x="5273040" y="15544800"/>
          <a:ext cx="33528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05D69-D4EC-4BD5-846A-E55DCE4400F1}">
  <dimension ref="B2:S37"/>
  <sheetViews>
    <sheetView workbookViewId="0">
      <selection activeCell="S4" sqref="S4"/>
    </sheetView>
  </sheetViews>
  <sheetFormatPr baseColWidth="10" defaultRowHeight="15" x14ac:dyDescent="0.25"/>
  <cols>
    <col min="2" max="2" width="6.28515625" customWidth="1"/>
    <col min="10" max="10" width="6.7109375" customWidth="1"/>
  </cols>
  <sheetData>
    <row r="2" spans="2:19" ht="23.25" customHeight="1" x14ac:dyDescent="0.35">
      <c r="B2" s="40"/>
      <c r="C2" s="41"/>
      <c r="D2" s="46" t="s">
        <v>1</v>
      </c>
      <c r="E2" s="46"/>
      <c r="F2" s="46"/>
      <c r="G2" s="46"/>
      <c r="J2" s="40"/>
      <c r="K2" s="41"/>
      <c r="L2" s="46" t="s">
        <v>1</v>
      </c>
      <c r="M2" s="46"/>
      <c r="N2" s="46"/>
      <c r="O2" s="46"/>
    </row>
    <row r="3" spans="2:19" x14ac:dyDescent="0.25">
      <c r="B3" s="42"/>
      <c r="C3" s="43"/>
      <c r="D3" s="3">
        <v>1</v>
      </c>
      <c r="E3" s="3">
        <v>2</v>
      </c>
      <c r="F3" s="3">
        <v>3</v>
      </c>
      <c r="G3" s="3">
        <v>4</v>
      </c>
      <c r="J3" s="42"/>
      <c r="K3" s="43"/>
      <c r="L3" s="2">
        <v>1</v>
      </c>
      <c r="M3" s="2">
        <v>2</v>
      </c>
      <c r="N3" s="2">
        <v>3</v>
      </c>
      <c r="O3" s="2">
        <v>4</v>
      </c>
    </row>
    <row r="4" spans="2:19" ht="15" customHeight="1" x14ac:dyDescent="0.25">
      <c r="B4" s="45" t="s">
        <v>0</v>
      </c>
      <c r="C4" s="3">
        <v>1</v>
      </c>
      <c r="D4" s="3">
        <v>35</v>
      </c>
      <c r="E4" s="3">
        <v>27</v>
      </c>
      <c r="F4" s="3">
        <v>28</v>
      </c>
      <c r="G4" s="3">
        <v>37</v>
      </c>
      <c r="J4" s="45" t="s">
        <v>0</v>
      </c>
      <c r="K4" s="2">
        <v>1</v>
      </c>
      <c r="L4" s="8">
        <f>D33</f>
        <v>2</v>
      </c>
      <c r="M4" s="7">
        <f t="shared" ref="M4:O4" si="0">E33</f>
        <v>10</v>
      </c>
      <c r="N4" s="7">
        <f t="shared" si="0"/>
        <v>6</v>
      </c>
      <c r="O4" s="6">
        <f t="shared" si="0"/>
        <v>0</v>
      </c>
    </row>
    <row r="5" spans="2:19" x14ac:dyDescent="0.25">
      <c r="B5" s="45"/>
      <c r="C5" s="3">
        <v>2</v>
      </c>
      <c r="D5" s="3">
        <v>28</v>
      </c>
      <c r="E5" s="3">
        <v>34</v>
      </c>
      <c r="F5" s="3">
        <v>29</v>
      </c>
      <c r="G5" s="3">
        <v>40</v>
      </c>
      <c r="J5" s="45"/>
      <c r="K5" s="2">
        <v>2</v>
      </c>
      <c r="L5" s="7">
        <f t="shared" ref="L5:L7" si="1">D34</f>
        <v>12</v>
      </c>
      <c r="M5" s="7">
        <f t="shared" ref="M5:M7" si="2">E34</f>
        <v>6</v>
      </c>
      <c r="N5" s="7">
        <f t="shared" ref="N5:N7" si="3">F34</f>
        <v>8</v>
      </c>
      <c r="O5" s="6">
        <f t="shared" ref="O5:O7" si="4">G34</f>
        <v>0</v>
      </c>
    </row>
    <row r="6" spans="2:19" x14ac:dyDescent="0.25">
      <c r="B6" s="45"/>
      <c r="C6" s="3">
        <v>3</v>
      </c>
      <c r="D6" s="3">
        <v>35</v>
      </c>
      <c r="E6" s="3">
        <v>24</v>
      </c>
      <c r="F6" s="3">
        <v>32</v>
      </c>
      <c r="G6" s="3">
        <v>33</v>
      </c>
      <c r="J6" s="45"/>
      <c r="K6" s="2">
        <v>3</v>
      </c>
      <c r="L6" s="6">
        <f t="shared" si="1"/>
        <v>0</v>
      </c>
      <c r="M6" s="6">
        <f t="shared" si="2"/>
        <v>11</v>
      </c>
      <c r="N6" s="6">
        <f t="shared" si="3"/>
        <v>0</v>
      </c>
      <c r="O6" s="6">
        <f t="shared" si="4"/>
        <v>2</v>
      </c>
    </row>
    <row r="7" spans="2:19" x14ac:dyDescent="0.25">
      <c r="B7" s="45"/>
      <c r="C7" s="3">
        <v>4</v>
      </c>
      <c r="D7" s="3">
        <v>24</v>
      </c>
      <c r="E7" s="3">
        <v>32</v>
      </c>
      <c r="F7" s="3">
        <v>25</v>
      </c>
      <c r="G7" s="3">
        <v>28</v>
      </c>
      <c r="J7" s="45"/>
      <c r="K7" s="2">
        <v>4</v>
      </c>
      <c r="L7" s="6">
        <f t="shared" si="1"/>
        <v>8</v>
      </c>
      <c r="M7" s="6">
        <f t="shared" si="2"/>
        <v>0</v>
      </c>
      <c r="N7" s="6">
        <f t="shared" si="3"/>
        <v>4</v>
      </c>
      <c r="O7" s="6">
        <f t="shared" si="4"/>
        <v>4</v>
      </c>
    </row>
    <row r="9" spans="2:19" ht="23.25" customHeight="1" x14ac:dyDescent="0.35">
      <c r="B9" s="40"/>
      <c r="C9" s="41"/>
      <c r="D9" s="46" t="s">
        <v>1</v>
      </c>
      <c r="E9" s="46"/>
      <c r="F9" s="46"/>
      <c r="G9" s="46"/>
      <c r="J9" s="40"/>
      <c r="K9" s="41"/>
      <c r="L9" s="46" t="s">
        <v>1</v>
      </c>
      <c r="M9" s="46"/>
      <c r="N9" s="46"/>
      <c r="O9" s="46"/>
    </row>
    <row r="10" spans="2:19" x14ac:dyDescent="0.25">
      <c r="B10" s="42"/>
      <c r="C10" s="43"/>
      <c r="D10" s="3">
        <v>1</v>
      </c>
      <c r="E10" s="3">
        <v>2</v>
      </c>
      <c r="F10" s="3">
        <v>3</v>
      </c>
      <c r="G10" s="3">
        <v>4</v>
      </c>
      <c r="J10" s="42"/>
      <c r="K10" s="43"/>
      <c r="L10" s="2">
        <v>1</v>
      </c>
      <c r="M10" s="2">
        <v>2</v>
      </c>
      <c r="N10" s="2">
        <v>3</v>
      </c>
      <c r="O10" s="2">
        <v>4</v>
      </c>
    </row>
    <row r="11" spans="2:19" ht="15" customHeight="1" x14ac:dyDescent="0.25">
      <c r="B11" s="45" t="s">
        <v>0</v>
      </c>
      <c r="C11" s="3">
        <v>1</v>
      </c>
      <c r="D11" s="3">
        <v>-35</v>
      </c>
      <c r="E11" s="3">
        <v>-27</v>
      </c>
      <c r="F11" s="3">
        <v>-28</v>
      </c>
      <c r="G11" s="3">
        <v>-37</v>
      </c>
      <c r="J11" s="45" t="s">
        <v>0</v>
      </c>
      <c r="K11" s="2">
        <v>1</v>
      </c>
      <c r="L11" s="6">
        <f>L4-$L$4</f>
        <v>0</v>
      </c>
      <c r="M11" s="7">
        <f t="shared" ref="M11:N12" si="5">M4-$L$4</f>
        <v>8</v>
      </c>
      <c r="N11" s="7">
        <f t="shared" si="5"/>
        <v>4</v>
      </c>
      <c r="O11" s="6">
        <f t="shared" ref="O11" si="6">O4</f>
        <v>0</v>
      </c>
      <c r="Q11" s="67"/>
      <c r="R11" s="67"/>
      <c r="S11" s="67"/>
    </row>
    <row r="12" spans="2:19" x14ac:dyDescent="0.25">
      <c r="B12" s="45"/>
      <c r="C12" s="3">
        <v>2</v>
      </c>
      <c r="D12" s="3">
        <v>-28</v>
      </c>
      <c r="E12" s="3">
        <v>-34</v>
      </c>
      <c r="F12" s="3">
        <v>-29</v>
      </c>
      <c r="G12" s="3">
        <v>-40</v>
      </c>
      <c r="J12" s="45"/>
      <c r="K12" s="2">
        <v>2</v>
      </c>
      <c r="L12" s="6">
        <f>L5-$L$4</f>
        <v>10</v>
      </c>
      <c r="M12" s="7">
        <f t="shared" si="5"/>
        <v>4</v>
      </c>
      <c r="N12" s="7">
        <f t="shared" si="5"/>
        <v>6</v>
      </c>
      <c r="O12" s="6">
        <f t="shared" ref="O12" si="7">O5</f>
        <v>0</v>
      </c>
      <c r="Q12" s="67"/>
      <c r="R12" s="67"/>
      <c r="S12" s="67"/>
    </row>
    <row r="13" spans="2:19" x14ac:dyDescent="0.25">
      <c r="B13" s="45"/>
      <c r="C13" s="3">
        <v>3</v>
      </c>
      <c r="D13" s="3">
        <v>-35</v>
      </c>
      <c r="E13" s="3">
        <v>-24</v>
      </c>
      <c r="F13" s="3">
        <v>-32</v>
      </c>
      <c r="G13" s="3">
        <v>-33</v>
      </c>
      <c r="J13" s="45"/>
      <c r="K13" s="2">
        <v>3</v>
      </c>
      <c r="L13" s="6">
        <v>0</v>
      </c>
      <c r="M13" s="6">
        <f>M6+$L$4</f>
        <v>13</v>
      </c>
      <c r="N13" s="6">
        <v>0</v>
      </c>
      <c r="O13" s="6">
        <f>O6+$L$4</f>
        <v>4</v>
      </c>
      <c r="Q13" s="67"/>
      <c r="R13" s="67"/>
      <c r="S13" s="67"/>
    </row>
    <row r="14" spans="2:19" x14ac:dyDescent="0.25">
      <c r="B14" s="45"/>
      <c r="C14" s="3">
        <v>4</v>
      </c>
      <c r="D14" s="3">
        <v>-24</v>
      </c>
      <c r="E14" s="3">
        <v>-32</v>
      </c>
      <c r="F14" s="3">
        <v>-25</v>
      </c>
      <c r="G14" s="3">
        <v>-28</v>
      </c>
      <c r="J14" s="45"/>
      <c r="K14" s="2">
        <v>4</v>
      </c>
      <c r="L14" s="6">
        <f>L7+$L$4</f>
        <v>10</v>
      </c>
      <c r="M14" s="6">
        <v>0</v>
      </c>
      <c r="N14" s="6">
        <f>N7+$L$4</f>
        <v>6</v>
      </c>
      <c r="O14" s="6">
        <f>O7+$L$4</f>
        <v>6</v>
      </c>
      <c r="Q14" s="67"/>
      <c r="R14" s="67"/>
      <c r="S14" s="67"/>
    </row>
    <row r="16" spans="2:19" ht="23.25" customHeight="1" x14ac:dyDescent="0.35">
      <c r="B16" s="40"/>
      <c r="C16" s="41"/>
      <c r="D16" s="46" t="s">
        <v>1</v>
      </c>
      <c r="E16" s="46"/>
      <c r="F16" s="46"/>
      <c r="G16" s="46"/>
      <c r="J16" s="40"/>
      <c r="K16" s="41"/>
      <c r="L16" s="47" t="s">
        <v>1</v>
      </c>
      <c r="M16" s="48"/>
      <c r="N16" s="48"/>
      <c r="O16" s="49"/>
    </row>
    <row r="17" spans="2:19" x14ac:dyDescent="0.25">
      <c r="B17" s="42"/>
      <c r="C17" s="43"/>
      <c r="D17" s="3">
        <v>1</v>
      </c>
      <c r="E17" s="3">
        <v>2</v>
      </c>
      <c r="F17" s="3">
        <v>3</v>
      </c>
      <c r="G17" s="3">
        <v>4</v>
      </c>
      <c r="H17" s="3" t="s">
        <v>2</v>
      </c>
      <c r="J17" s="42"/>
      <c r="K17" s="43"/>
      <c r="L17" s="2">
        <v>1</v>
      </c>
      <c r="M17" s="2">
        <v>2</v>
      </c>
      <c r="N17" s="2">
        <v>3</v>
      </c>
      <c r="O17" s="2">
        <v>4</v>
      </c>
    </row>
    <row r="18" spans="2:19" ht="15" customHeight="1" x14ac:dyDescent="0.25">
      <c r="B18" s="45" t="s">
        <v>0</v>
      </c>
      <c r="C18" s="3">
        <v>1</v>
      </c>
      <c r="D18" s="3">
        <f>D11</f>
        <v>-35</v>
      </c>
      <c r="E18" s="3">
        <f t="shared" ref="E18:G18" si="8">E11</f>
        <v>-27</v>
      </c>
      <c r="F18" s="3">
        <f t="shared" si="8"/>
        <v>-28</v>
      </c>
      <c r="G18" s="3">
        <f t="shared" si="8"/>
        <v>-37</v>
      </c>
      <c r="H18" s="4">
        <v>-37</v>
      </c>
      <c r="J18" s="50" t="s">
        <v>0</v>
      </c>
      <c r="K18" s="2">
        <v>1</v>
      </c>
      <c r="L18" s="8">
        <v>0</v>
      </c>
      <c r="M18" s="2">
        <v>8</v>
      </c>
      <c r="N18" s="2">
        <v>4</v>
      </c>
      <c r="O18" s="2">
        <v>0</v>
      </c>
      <c r="Q18" s="44" t="s">
        <v>5</v>
      </c>
      <c r="R18" s="44"/>
      <c r="S18" s="44"/>
    </row>
    <row r="19" spans="2:19" x14ac:dyDescent="0.25">
      <c r="B19" s="45"/>
      <c r="C19" s="3">
        <v>2</v>
      </c>
      <c r="D19" s="3">
        <f t="shared" ref="D19:G19" si="9">D12</f>
        <v>-28</v>
      </c>
      <c r="E19" s="3">
        <f t="shared" si="9"/>
        <v>-34</v>
      </c>
      <c r="F19" s="3">
        <f t="shared" si="9"/>
        <v>-29</v>
      </c>
      <c r="G19" s="3">
        <f t="shared" si="9"/>
        <v>-40</v>
      </c>
      <c r="H19" s="4">
        <v>-40</v>
      </c>
      <c r="J19" s="51"/>
      <c r="K19" s="2">
        <v>2</v>
      </c>
      <c r="L19" s="2">
        <v>10</v>
      </c>
      <c r="M19" s="2">
        <v>4</v>
      </c>
      <c r="N19" s="2">
        <v>6</v>
      </c>
      <c r="O19" s="8">
        <v>0</v>
      </c>
      <c r="Q19" s="44" t="s">
        <v>3</v>
      </c>
      <c r="R19" s="44"/>
      <c r="S19" s="44"/>
    </row>
    <row r="20" spans="2:19" x14ac:dyDescent="0.25">
      <c r="B20" s="45"/>
      <c r="C20" s="3">
        <v>3</v>
      </c>
      <c r="D20" s="3">
        <f t="shared" ref="D20:G20" si="10">D13</f>
        <v>-35</v>
      </c>
      <c r="E20" s="3">
        <f t="shared" si="10"/>
        <v>-24</v>
      </c>
      <c r="F20" s="3">
        <f t="shared" si="10"/>
        <v>-32</v>
      </c>
      <c r="G20" s="3">
        <f t="shared" si="10"/>
        <v>-33</v>
      </c>
      <c r="H20" s="4">
        <v>-35</v>
      </c>
      <c r="J20" s="51"/>
      <c r="K20" s="2">
        <v>3</v>
      </c>
      <c r="L20" s="2">
        <v>0</v>
      </c>
      <c r="M20" s="2">
        <v>13</v>
      </c>
      <c r="N20" s="8">
        <v>0</v>
      </c>
      <c r="O20" s="2">
        <v>4</v>
      </c>
      <c r="Q20" s="44" t="s">
        <v>4</v>
      </c>
      <c r="R20" s="44"/>
      <c r="S20" s="44"/>
    </row>
    <row r="21" spans="2:19" x14ac:dyDescent="0.25">
      <c r="B21" s="45"/>
      <c r="C21" s="3">
        <v>4</v>
      </c>
      <c r="D21" s="3">
        <f t="shared" ref="D21:G21" si="11">D14</f>
        <v>-24</v>
      </c>
      <c r="E21" s="3">
        <f t="shared" si="11"/>
        <v>-32</v>
      </c>
      <c r="F21" s="3">
        <f t="shared" si="11"/>
        <v>-25</v>
      </c>
      <c r="G21" s="3">
        <f t="shared" si="11"/>
        <v>-28</v>
      </c>
      <c r="H21" s="4">
        <v>-32</v>
      </c>
      <c r="J21" s="52"/>
      <c r="K21" s="2">
        <v>4</v>
      </c>
      <c r="L21" s="2">
        <v>10</v>
      </c>
      <c r="M21" s="8">
        <v>0</v>
      </c>
      <c r="N21" s="2">
        <v>6</v>
      </c>
      <c r="O21" s="2">
        <v>6</v>
      </c>
      <c r="Q21" s="44" t="s">
        <v>6</v>
      </c>
      <c r="R21" s="44"/>
      <c r="S21" s="44"/>
    </row>
    <row r="23" spans="2:19" ht="23.25" customHeight="1" x14ac:dyDescent="0.35">
      <c r="B23" s="40"/>
      <c r="C23" s="41"/>
      <c r="D23" s="33" t="s">
        <v>1</v>
      </c>
      <c r="E23" s="34"/>
      <c r="F23" s="34"/>
      <c r="G23" s="35"/>
      <c r="K23" s="29" t="s">
        <v>7</v>
      </c>
      <c r="L23" s="29"/>
      <c r="M23" s="29"/>
      <c r="N23" s="9">
        <f xml:space="preserve"> 139</f>
        <v>139</v>
      </c>
    </row>
    <row r="24" spans="2:19" ht="15" customHeight="1" x14ac:dyDescent="0.25">
      <c r="B24" s="42"/>
      <c r="C24" s="43"/>
      <c r="D24" s="3">
        <v>1</v>
      </c>
      <c r="E24" s="3">
        <v>2</v>
      </c>
      <c r="F24" s="3">
        <v>3</v>
      </c>
      <c r="G24" s="3">
        <v>4</v>
      </c>
      <c r="H24" s="3" t="s">
        <v>2</v>
      </c>
    </row>
    <row r="25" spans="2:19" ht="15" customHeight="1" x14ac:dyDescent="0.25">
      <c r="B25" s="30" t="s">
        <v>0</v>
      </c>
      <c r="C25" s="3">
        <v>1</v>
      </c>
      <c r="D25" s="3">
        <f>D18-H18</f>
        <v>2</v>
      </c>
      <c r="E25" s="3">
        <f>E18-H18</f>
        <v>10</v>
      </c>
      <c r="F25" s="3">
        <f>F18-H18</f>
        <v>9</v>
      </c>
      <c r="G25" s="3">
        <f>G18-H18</f>
        <v>0</v>
      </c>
      <c r="H25" s="4">
        <v>27</v>
      </c>
    </row>
    <row r="26" spans="2:19" x14ac:dyDescent="0.25">
      <c r="B26" s="31"/>
      <c r="C26" s="3">
        <v>2</v>
      </c>
      <c r="D26" s="3">
        <f>D19-H19</f>
        <v>12</v>
      </c>
      <c r="E26" s="3">
        <f>E19-H19</f>
        <v>6</v>
      </c>
      <c r="F26" s="3">
        <f>F19-H19</f>
        <v>11</v>
      </c>
      <c r="G26" s="3">
        <f>G19-H19</f>
        <v>0</v>
      </c>
      <c r="H26" s="4">
        <v>28</v>
      </c>
    </row>
    <row r="27" spans="2:19" x14ac:dyDescent="0.25">
      <c r="B27" s="31"/>
      <c r="C27" s="3">
        <v>3</v>
      </c>
      <c r="D27" s="3">
        <f>D20-H20</f>
        <v>0</v>
      </c>
      <c r="E27" s="3">
        <f>E20-H20</f>
        <v>11</v>
      </c>
      <c r="F27" s="3">
        <f>F20-H20</f>
        <v>3</v>
      </c>
      <c r="G27" s="3">
        <f>G20-H20</f>
        <v>2</v>
      </c>
      <c r="H27" s="4">
        <v>24</v>
      </c>
    </row>
    <row r="28" spans="2:19" x14ac:dyDescent="0.25">
      <c r="B28" s="32"/>
      <c r="C28" s="3">
        <v>4</v>
      </c>
      <c r="D28" s="3">
        <f>D21-H21</f>
        <v>8</v>
      </c>
      <c r="E28" s="3">
        <f>E21-H21</f>
        <v>0</v>
      </c>
      <c r="F28" s="3">
        <f>F21-H21</f>
        <v>7</v>
      </c>
      <c r="G28" s="3">
        <f>G21-H21</f>
        <v>4</v>
      </c>
      <c r="H28" s="4">
        <v>24</v>
      </c>
    </row>
    <row r="29" spans="2:19" x14ac:dyDescent="0.25">
      <c r="C29" s="5" t="s">
        <v>2</v>
      </c>
      <c r="D29" s="5">
        <v>0</v>
      </c>
      <c r="E29" s="5">
        <v>0</v>
      </c>
      <c r="F29" s="5">
        <v>3</v>
      </c>
      <c r="G29" s="5">
        <v>0</v>
      </c>
    </row>
    <row r="31" spans="2:19" ht="23.25" x14ac:dyDescent="0.35">
      <c r="B31" s="36"/>
      <c r="C31" s="37"/>
      <c r="D31" s="33" t="s">
        <v>1</v>
      </c>
      <c r="E31" s="34"/>
      <c r="F31" s="34"/>
      <c r="G31" s="35"/>
      <c r="H31" s="3"/>
    </row>
    <row r="32" spans="2:19" ht="15" customHeight="1" x14ac:dyDescent="0.25">
      <c r="B32" s="38"/>
      <c r="C32" s="39"/>
      <c r="D32" s="3">
        <v>1</v>
      </c>
      <c r="E32" s="3">
        <v>2</v>
      </c>
      <c r="F32" s="3">
        <v>3</v>
      </c>
      <c r="G32" s="3">
        <v>4</v>
      </c>
      <c r="H32" s="3" t="s">
        <v>2</v>
      </c>
    </row>
    <row r="33" spans="2:8" x14ac:dyDescent="0.25">
      <c r="B33" s="30" t="s">
        <v>0</v>
      </c>
      <c r="C33" s="3">
        <v>1</v>
      </c>
      <c r="D33" s="3">
        <f>D25</f>
        <v>2</v>
      </c>
      <c r="E33" s="3">
        <f t="shared" ref="E33:G33" si="12">E25</f>
        <v>10</v>
      </c>
      <c r="F33" s="3">
        <f>F25-$F$29</f>
        <v>6</v>
      </c>
      <c r="G33" s="3">
        <f t="shared" si="12"/>
        <v>0</v>
      </c>
      <c r="H33" s="3">
        <v>27</v>
      </c>
    </row>
    <row r="34" spans="2:8" x14ac:dyDescent="0.25">
      <c r="B34" s="31"/>
      <c r="C34" s="3">
        <v>2</v>
      </c>
      <c r="D34" s="3">
        <f t="shared" ref="D34:G34" si="13">D26</f>
        <v>12</v>
      </c>
      <c r="E34" s="3">
        <f t="shared" si="13"/>
        <v>6</v>
      </c>
      <c r="F34" s="3">
        <f t="shared" ref="F34:F36" si="14">F26-$F$29</f>
        <v>8</v>
      </c>
      <c r="G34" s="3">
        <f t="shared" si="13"/>
        <v>0</v>
      </c>
      <c r="H34" s="3">
        <v>28</v>
      </c>
    </row>
    <row r="35" spans="2:8" x14ac:dyDescent="0.25">
      <c r="B35" s="31"/>
      <c r="C35" s="3">
        <v>3</v>
      </c>
      <c r="D35" s="3">
        <f t="shared" ref="D35:G35" si="15">D27</f>
        <v>0</v>
      </c>
      <c r="E35" s="3">
        <f t="shared" si="15"/>
        <v>11</v>
      </c>
      <c r="F35" s="3">
        <f t="shared" si="14"/>
        <v>0</v>
      </c>
      <c r="G35" s="3">
        <f t="shared" si="15"/>
        <v>2</v>
      </c>
      <c r="H35" s="3">
        <v>24</v>
      </c>
    </row>
    <row r="36" spans="2:8" x14ac:dyDescent="0.25">
      <c r="B36" s="32"/>
      <c r="C36" s="3">
        <v>4</v>
      </c>
      <c r="D36" s="3">
        <f t="shared" ref="D36:G36" si="16">D28</f>
        <v>8</v>
      </c>
      <c r="E36" s="3">
        <f t="shared" si="16"/>
        <v>0</v>
      </c>
      <c r="F36" s="3">
        <f t="shared" si="14"/>
        <v>4</v>
      </c>
      <c r="G36" s="3">
        <f t="shared" si="16"/>
        <v>4</v>
      </c>
      <c r="H36" s="3">
        <v>24</v>
      </c>
    </row>
    <row r="37" spans="2:8" x14ac:dyDescent="0.25">
      <c r="B37" s="3"/>
      <c r="C37" s="3" t="s">
        <v>2</v>
      </c>
      <c r="D37" s="3">
        <v>0</v>
      </c>
      <c r="E37" s="3">
        <v>0</v>
      </c>
      <c r="F37" s="3">
        <v>3</v>
      </c>
      <c r="G37" s="3">
        <v>0</v>
      </c>
      <c r="H37" s="3"/>
    </row>
  </sheetData>
  <mergeCells count="29">
    <mergeCell ref="D2:G2"/>
    <mergeCell ref="B4:B7"/>
    <mergeCell ref="B2:C3"/>
    <mergeCell ref="J2:K3"/>
    <mergeCell ref="L2:O2"/>
    <mergeCell ref="J4:J7"/>
    <mergeCell ref="J9:K10"/>
    <mergeCell ref="L9:O9"/>
    <mergeCell ref="B33:B36"/>
    <mergeCell ref="J11:J14"/>
    <mergeCell ref="B16:C17"/>
    <mergeCell ref="D16:G16"/>
    <mergeCell ref="B18:B21"/>
    <mergeCell ref="D9:G9"/>
    <mergeCell ref="B9:C10"/>
    <mergeCell ref="J16:K17"/>
    <mergeCell ref="L16:O16"/>
    <mergeCell ref="J18:J21"/>
    <mergeCell ref="Q18:S18"/>
    <mergeCell ref="Q19:S19"/>
    <mergeCell ref="Q20:S20"/>
    <mergeCell ref="Q21:S21"/>
    <mergeCell ref="B11:B14"/>
    <mergeCell ref="K23:M23"/>
    <mergeCell ref="B25:B28"/>
    <mergeCell ref="D31:G31"/>
    <mergeCell ref="B31:C32"/>
    <mergeCell ref="D23:G23"/>
    <mergeCell ref="B23:C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D18D-C656-40B6-8AD8-BA6FC51DA449}">
  <dimension ref="B3:Q23"/>
  <sheetViews>
    <sheetView topLeftCell="A13" workbookViewId="0">
      <selection activeCell="O7" sqref="O7"/>
    </sheetView>
  </sheetViews>
  <sheetFormatPr baseColWidth="10" defaultRowHeight="15" x14ac:dyDescent="0.25"/>
  <cols>
    <col min="14" max="14" width="15" bestFit="1" customWidth="1"/>
  </cols>
  <sheetData>
    <row r="3" spans="2:17" x14ac:dyDescent="0.25"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2:17" x14ac:dyDescent="0.25">
      <c r="B4" t="s">
        <v>8</v>
      </c>
      <c r="C4">
        <v>3</v>
      </c>
      <c r="D4">
        <v>2</v>
      </c>
      <c r="E4">
        <v>7</v>
      </c>
      <c r="F4">
        <v>6</v>
      </c>
      <c r="G4">
        <v>5000</v>
      </c>
    </row>
    <row r="5" spans="2:17" x14ac:dyDescent="0.25">
      <c r="B5" t="s">
        <v>9</v>
      </c>
      <c r="C5">
        <v>7</v>
      </c>
      <c r="D5">
        <v>5</v>
      </c>
      <c r="E5">
        <v>2</v>
      </c>
      <c r="F5">
        <v>3</v>
      </c>
      <c r="G5">
        <v>6000</v>
      </c>
    </row>
    <row r="6" spans="2:17" x14ac:dyDescent="0.25">
      <c r="B6" t="s">
        <v>10</v>
      </c>
      <c r="C6">
        <v>2</v>
      </c>
      <c r="D6">
        <v>5</v>
      </c>
      <c r="E6">
        <v>4</v>
      </c>
      <c r="F6">
        <v>5</v>
      </c>
      <c r="G6">
        <v>2500</v>
      </c>
    </row>
    <row r="7" spans="2:17" x14ac:dyDescent="0.25">
      <c r="B7" t="s">
        <v>13</v>
      </c>
      <c r="C7">
        <v>6000</v>
      </c>
      <c r="D7">
        <v>4000</v>
      </c>
      <c r="E7">
        <v>2000</v>
      </c>
      <c r="F7">
        <v>1400</v>
      </c>
    </row>
    <row r="9" spans="2:17" ht="24.75" x14ac:dyDescent="0.5">
      <c r="B9" s="10">
        <v>1</v>
      </c>
      <c r="C9" s="11"/>
      <c r="D9" s="65" t="s">
        <v>14</v>
      </c>
      <c r="E9" s="65"/>
      <c r="F9" s="65"/>
      <c r="G9" s="65"/>
      <c r="H9" s="65"/>
      <c r="I9" s="65"/>
      <c r="J9" s="65"/>
      <c r="K9" s="65"/>
      <c r="L9" s="65"/>
      <c r="M9" s="65"/>
      <c r="N9" s="59" t="s">
        <v>12</v>
      </c>
    </row>
    <row r="10" spans="2:17" ht="24.75" x14ac:dyDescent="0.5">
      <c r="B10" s="11"/>
      <c r="C10" s="11"/>
      <c r="D10" s="66" t="s">
        <v>15</v>
      </c>
      <c r="E10" s="66"/>
      <c r="F10" s="66" t="s">
        <v>16</v>
      </c>
      <c r="G10" s="66"/>
      <c r="H10" s="66" t="s">
        <v>22</v>
      </c>
      <c r="I10" s="66"/>
      <c r="J10" s="66" t="s">
        <v>23</v>
      </c>
      <c r="K10" s="66"/>
      <c r="L10" s="66" t="s">
        <v>24</v>
      </c>
      <c r="M10" s="66"/>
      <c r="N10" s="54"/>
      <c r="P10" s="44" t="s">
        <v>18</v>
      </c>
      <c r="Q10" s="44"/>
    </row>
    <row r="11" spans="2:17" ht="24.75" x14ac:dyDescent="0.5">
      <c r="B11" s="64" t="s">
        <v>19</v>
      </c>
      <c r="C11" s="54" t="s">
        <v>8</v>
      </c>
      <c r="D11" s="12"/>
      <c r="E11" s="13">
        <v>3</v>
      </c>
      <c r="F11" s="12"/>
      <c r="G11" s="13">
        <v>2</v>
      </c>
      <c r="H11" s="24"/>
      <c r="I11" s="25">
        <v>7</v>
      </c>
      <c r="J11" s="24"/>
      <c r="K11" s="25">
        <v>6</v>
      </c>
      <c r="L11" s="24"/>
      <c r="M11" s="25">
        <v>0</v>
      </c>
      <c r="N11" s="54">
        <f>5000-D12-F12-H12-J12-L12</f>
        <v>0</v>
      </c>
      <c r="Q11">
        <f>(D12*E11)+(F12*G11)+(H12*I11)+(J12*K11)+(L12*M11)</f>
        <v>11000</v>
      </c>
    </row>
    <row r="12" spans="2:17" ht="24.75" x14ac:dyDescent="0.5">
      <c r="B12" s="64"/>
      <c r="C12" s="54"/>
      <c r="D12" s="60">
        <v>1000</v>
      </c>
      <c r="E12" s="61"/>
      <c r="F12" s="60">
        <v>4000</v>
      </c>
      <c r="G12" s="61"/>
      <c r="H12" s="62"/>
      <c r="I12" s="63"/>
      <c r="J12" s="62"/>
      <c r="K12" s="63"/>
      <c r="L12" s="62"/>
      <c r="M12" s="63"/>
      <c r="N12" s="54"/>
    </row>
    <row r="13" spans="2:17" ht="24.75" x14ac:dyDescent="0.5">
      <c r="B13" s="64"/>
      <c r="C13" s="54" t="s">
        <v>9</v>
      </c>
      <c r="D13" s="12"/>
      <c r="E13" s="13">
        <v>7</v>
      </c>
      <c r="F13" s="15"/>
      <c r="G13" s="13">
        <v>5</v>
      </c>
      <c r="H13" s="26"/>
      <c r="I13" s="25">
        <v>2</v>
      </c>
      <c r="J13" s="26"/>
      <c r="K13" s="25">
        <v>3</v>
      </c>
      <c r="L13" s="26"/>
      <c r="M13" s="25">
        <v>0</v>
      </c>
      <c r="N13" s="54">
        <f>6000-D14-F14-H14-J14-L14</f>
        <v>0</v>
      </c>
      <c r="Q13">
        <f>(D14*E13)+(F14*G13)+(H14*I13)+(J14*K13)+(L14*M13)</f>
        <v>25700</v>
      </c>
    </row>
    <row r="14" spans="2:17" ht="24.75" x14ac:dyDescent="0.5">
      <c r="B14" s="64"/>
      <c r="C14" s="54"/>
      <c r="D14" s="60">
        <v>2500</v>
      </c>
      <c r="E14" s="61"/>
      <c r="F14" s="60"/>
      <c r="G14" s="61"/>
      <c r="H14" s="62">
        <v>2000</v>
      </c>
      <c r="I14" s="63"/>
      <c r="J14" s="62">
        <v>1400</v>
      </c>
      <c r="K14" s="63"/>
      <c r="L14" s="62">
        <v>100</v>
      </c>
      <c r="M14" s="63"/>
      <c r="N14" s="54"/>
    </row>
    <row r="15" spans="2:17" ht="24.75" x14ac:dyDescent="0.5">
      <c r="B15" s="64"/>
      <c r="C15" s="54" t="s">
        <v>10</v>
      </c>
      <c r="D15" s="17"/>
      <c r="E15" s="13">
        <v>2</v>
      </c>
      <c r="F15" s="17"/>
      <c r="G15" s="13">
        <v>5</v>
      </c>
      <c r="H15" s="27"/>
      <c r="I15" s="25">
        <v>4</v>
      </c>
      <c r="J15" s="28"/>
      <c r="K15" s="25">
        <v>5</v>
      </c>
      <c r="L15" s="28"/>
      <c r="M15" s="25">
        <v>0</v>
      </c>
      <c r="N15" s="58">
        <f>2500-D16-F16-H16-J16-L16</f>
        <v>0</v>
      </c>
      <c r="Q15">
        <f>(D16*E15)+(F16*G15)+(H16*I15)+(J16*K15)+(L16*M15)</f>
        <v>5000</v>
      </c>
    </row>
    <row r="16" spans="2:17" ht="24.75" x14ac:dyDescent="0.5">
      <c r="B16" s="64"/>
      <c r="C16" s="54"/>
      <c r="D16" s="60">
        <v>2500</v>
      </c>
      <c r="E16" s="61"/>
      <c r="F16" s="60"/>
      <c r="G16" s="61"/>
      <c r="H16" s="62"/>
      <c r="I16" s="63"/>
      <c r="J16" s="62"/>
      <c r="K16" s="63"/>
      <c r="L16" s="62"/>
      <c r="M16" s="63"/>
      <c r="N16" s="59"/>
    </row>
    <row r="17" spans="2:17" ht="24.75" x14ac:dyDescent="0.5">
      <c r="B17" s="64"/>
      <c r="C17" s="54" t="s">
        <v>17</v>
      </c>
      <c r="D17" s="18"/>
      <c r="E17" s="19">
        <v>0</v>
      </c>
      <c r="F17" s="18"/>
      <c r="G17" s="19">
        <v>0</v>
      </c>
      <c r="H17" s="18"/>
      <c r="I17" s="19">
        <v>0</v>
      </c>
      <c r="J17" s="18"/>
      <c r="K17" s="19">
        <v>0</v>
      </c>
      <c r="L17" s="18"/>
      <c r="M17" s="19">
        <v>0</v>
      </c>
      <c r="N17" s="54">
        <v>0</v>
      </c>
      <c r="Q17">
        <f>(D18*E17)+(F18*G17)+(H18*I17)+(J18*K17)+(L18*M17)</f>
        <v>0</v>
      </c>
    </row>
    <row r="18" spans="2:17" ht="24.75" x14ac:dyDescent="0.5">
      <c r="B18" s="64"/>
      <c r="C18" s="54"/>
      <c r="D18" s="55"/>
      <c r="E18" s="56"/>
      <c r="F18" s="55"/>
      <c r="G18" s="56"/>
      <c r="H18" s="55"/>
      <c r="I18" s="56"/>
      <c r="J18" s="55"/>
      <c r="K18" s="56"/>
      <c r="L18" s="55"/>
      <c r="M18" s="56"/>
      <c r="N18" s="54"/>
    </row>
    <row r="19" spans="2:17" ht="24.75" x14ac:dyDescent="0.5">
      <c r="B19" s="64"/>
      <c r="C19" s="57" t="s">
        <v>20</v>
      </c>
      <c r="D19" s="16"/>
      <c r="E19" s="14">
        <v>0</v>
      </c>
      <c r="F19" s="16"/>
      <c r="G19" s="14">
        <v>0</v>
      </c>
      <c r="H19" s="20"/>
      <c r="I19" s="14">
        <v>0</v>
      </c>
      <c r="J19" s="16"/>
      <c r="K19" s="14">
        <v>0</v>
      </c>
      <c r="L19" s="16"/>
      <c r="M19" s="14">
        <v>0</v>
      </c>
      <c r="N19" s="54">
        <v>0</v>
      </c>
      <c r="Q19">
        <f>(D20*E19)+(F20*G19)+(H20*I19)+(J20*K19)+(L20*M19)</f>
        <v>0</v>
      </c>
    </row>
    <row r="20" spans="2:17" ht="24.75" x14ac:dyDescent="0.5">
      <c r="B20" s="64"/>
      <c r="C20" s="57"/>
      <c r="D20" s="55"/>
      <c r="E20" s="56"/>
      <c r="F20" s="55"/>
      <c r="G20" s="56"/>
      <c r="H20" s="55"/>
      <c r="I20" s="56"/>
      <c r="J20" s="55"/>
      <c r="K20" s="56"/>
      <c r="L20" s="55"/>
      <c r="M20" s="56"/>
      <c r="N20" s="54"/>
    </row>
    <row r="21" spans="2:17" ht="24.75" x14ac:dyDescent="0.5">
      <c r="B21" s="64"/>
      <c r="C21" s="54" t="s">
        <v>17</v>
      </c>
      <c r="D21" s="16"/>
      <c r="E21" s="14">
        <v>0</v>
      </c>
      <c r="F21" s="16"/>
      <c r="G21" s="14">
        <v>0</v>
      </c>
      <c r="H21" s="20"/>
      <c r="I21" s="14">
        <v>0</v>
      </c>
      <c r="J21" s="16"/>
      <c r="K21" s="14">
        <v>0</v>
      </c>
      <c r="L21" s="16"/>
      <c r="M21" s="14">
        <v>0</v>
      </c>
      <c r="N21" s="54">
        <f>0+D22-F22-H22-J22-L22</f>
        <v>0</v>
      </c>
      <c r="Q21">
        <f>(D22*E21)+(F22*G21)+(H22*I21)+(J22*K21)+(L22*M21)</f>
        <v>0</v>
      </c>
    </row>
    <row r="22" spans="2:17" ht="24.75" x14ac:dyDescent="0.5">
      <c r="B22" s="64"/>
      <c r="C22" s="54"/>
      <c r="D22" s="55"/>
      <c r="E22" s="56"/>
      <c r="F22" s="55"/>
      <c r="G22" s="56"/>
      <c r="H22" s="55"/>
      <c r="I22" s="56"/>
      <c r="J22" s="55"/>
      <c r="K22" s="56"/>
      <c r="L22" s="55"/>
      <c r="M22" s="56"/>
      <c r="N22" s="54"/>
      <c r="P22" s="21" t="s">
        <v>21</v>
      </c>
      <c r="Q22" s="22">
        <f>SUM(Q11:Q21)</f>
        <v>41700</v>
      </c>
    </row>
    <row r="23" spans="2:17" ht="24.75" x14ac:dyDescent="0.25">
      <c r="B23" s="53" t="s">
        <v>13</v>
      </c>
      <c r="C23" s="53"/>
      <c r="D23" s="54">
        <f>6000-D12-D14-D16</f>
        <v>0</v>
      </c>
      <c r="E23" s="54"/>
      <c r="F23" s="54">
        <f>4000-F12-F14-F16</f>
        <v>0</v>
      </c>
      <c r="G23" s="54"/>
      <c r="H23" s="54">
        <f>2000-H14-H16</f>
        <v>0</v>
      </c>
      <c r="I23" s="54"/>
      <c r="J23" s="54">
        <f>1400-J12-J14-J16</f>
        <v>0</v>
      </c>
      <c r="K23" s="54"/>
      <c r="L23" s="54">
        <f>100-L12-L14-L16</f>
        <v>0</v>
      </c>
      <c r="M23" s="54"/>
      <c r="N23" s="23"/>
    </row>
  </sheetData>
  <mergeCells count="57">
    <mergeCell ref="D9:M9"/>
    <mergeCell ref="N9:N10"/>
    <mergeCell ref="D10:E10"/>
    <mergeCell ref="F10:G10"/>
    <mergeCell ref="H10:I10"/>
    <mergeCell ref="J10:K10"/>
    <mergeCell ref="L10:M10"/>
    <mergeCell ref="P10:Q10"/>
    <mergeCell ref="B11:B22"/>
    <mergeCell ref="C11:C12"/>
    <mergeCell ref="N11:N12"/>
    <mergeCell ref="D12:E12"/>
    <mergeCell ref="F12:G12"/>
    <mergeCell ref="H12:I12"/>
    <mergeCell ref="J12:K12"/>
    <mergeCell ref="L12:M12"/>
    <mergeCell ref="C13:C14"/>
    <mergeCell ref="N13:N14"/>
    <mergeCell ref="D14:E14"/>
    <mergeCell ref="F14:G14"/>
    <mergeCell ref="H14:I14"/>
    <mergeCell ref="J14:K14"/>
    <mergeCell ref="L14:M14"/>
    <mergeCell ref="C15:C16"/>
    <mergeCell ref="N15:N16"/>
    <mergeCell ref="D16:E16"/>
    <mergeCell ref="F16:G16"/>
    <mergeCell ref="H16:I16"/>
    <mergeCell ref="J16:K16"/>
    <mergeCell ref="L16:M16"/>
    <mergeCell ref="C17:C18"/>
    <mergeCell ref="N17:N18"/>
    <mergeCell ref="D18:E18"/>
    <mergeCell ref="F18:G18"/>
    <mergeCell ref="H18:I18"/>
    <mergeCell ref="J18:K18"/>
    <mergeCell ref="L18:M18"/>
    <mergeCell ref="C19:C20"/>
    <mergeCell ref="N19:N20"/>
    <mergeCell ref="D20:E20"/>
    <mergeCell ref="F20:G20"/>
    <mergeCell ref="H20:I20"/>
    <mergeCell ref="J20:K20"/>
    <mergeCell ref="L20:M20"/>
    <mergeCell ref="L23:M23"/>
    <mergeCell ref="C21:C22"/>
    <mergeCell ref="N21:N22"/>
    <mergeCell ref="D22:E22"/>
    <mergeCell ref="F22:G22"/>
    <mergeCell ref="H22:I22"/>
    <mergeCell ref="J22:K22"/>
    <mergeCell ref="L22:M22"/>
    <mergeCell ref="B23:C23"/>
    <mergeCell ref="D23:E23"/>
    <mergeCell ref="F23:G23"/>
    <mergeCell ref="H23:I23"/>
    <mergeCell ref="J23:K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2CD0-AECF-4232-8FC6-3E0D09CF0EEA}">
  <dimension ref="B2:W90"/>
  <sheetViews>
    <sheetView tabSelected="1" topLeftCell="A40" zoomScale="145" zoomScaleNormal="145" workbookViewId="0">
      <selection activeCell="D90" sqref="D90"/>
    </sheetView>
  </sheetViews>
  <sheetFormatPr baseColWidth="10" defaultRowHeight="15" x14ac:dyDescent="0.25"/>
  <cols>
    <col min="4" max="4" width="12.42578125" bestFit="1" customWidth="1"/>
    <col min="14" max="14" width="18.85546875" customWidth="1"/>
  </cols>
  <sheetData>
    <row r="2" spans="2:23" x14ac:dyDescent="0.25"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</row>
    <row r="3" spans="2:23" x14ac:dyDescent="0.25">
      <c r="B3" s="68"/>
      <c r="C3" s="69"/>
      <c r="D3" s="70" t="s">
        <v>25</v>
      </c>
      <c r="E3" s="71"/>
      <c r="F3" s="70" t="s">
        <v>26</v>
      </c>
      <c r="G3" s="71"/>
      <c r="H3" s="70" t="s">
        <v>27</v>
      </c>
      <c r="I3" s="71"/>
      <c r="J3" s="70" t="s">
        <v>28</v>
      </c>
      <c r="K3" s="71"/>
      <c r="L3" s="70" t="s">
        <v>29</v>
      </c>
      <c r="M3" s="71"/>
      <c r="N3" s="72" t="s">
        <v>12</v>
      </c>
      <c r="O3" s="73"/>
      <c r="P3" s="68"/>
      <c r="Q3" s="68"/>
      <c r="R3" s="68"/>
      <c r="S3" s="68"/>
      <c r="T3" s="68"/>
      <c r="U3" s="68"/>
      <c r="V3" s="68"/>
      <c r="W3" s="68"/>
    </row>
    <row r="4" spans="2:23" x14ac:dyDescent="0.25">
      <c r="B4" s="68"/>
      <c r="C4" s="74" t="s">
        <v>30</v>
      </c>
      <c r="D4" s="75"/>
      <c r="E4" s="76">
        <v>3</v>
      </c>
      <c r="F4" s="76"/>
      <c r="G4" s="76">
        <v>2</v>
      </c>
      <c r="H4" s="75"/>
      <c r="I4" s="76">
        <v>7</v>
      </c>
      <c r="J4" s="75"/>
      <c r="K4" s="76">
        <v>6</v>
      </c>
      <c r="L4" s="75"/>
      <c r="M4" s="76">
        <v>0</v>
      </c>
      <c r="N4" s="77">
        <v>0</v>
      </c>
      <c r="O4" s="78"/>
      <c r="P4" s="68"/>
      <c r="Q4" s="68" t="s">
        <v>31</v>
      </c>
      <c r="R4" s="68" t="s">
        <v>32</v>
      </c>
      <c r="S4" s="68"/>
      <c r="T4" s="68"/>
      <c r="U4" s="68"/>
      <c r="V4" s="68"/>
      <c r="W4" s="68"/>
    </row>
    <row r="5" spans="2:23" x14ac:dyDescent="0.25">
      <c r="B5" s="68"/>
      <c r="C5" s="79"/>
      <c r="D5" s="38">
        <v>1000</v>
      </c>
      <c r="E5" s="80"/>
      <c r="F5" s="80">
        <v>4000</v>
      </c>
      <c r="G5" s="39"/>
      <c r="H5" s="81" t="s">
        <v>33</v>
      </c>
      <c r="I5" s="82"/>
      <c r="J5" s="81" t="s">
        <v>33</v>
      </c>
      <c r="K5" s="82"/>
      <c r="L5" s="81" t="s">
        <v>33</v>
      </c>
      <c r="M5" s="82"/>
      <c r="N5" s="83"/>
      <c r="O5" s="84"/>
      <c r="P5" s="68"/>
      <c r="Q5" s="68" t="s">
        <v>31</v>
      </c>
      <c r="R5" s="85">
        <f>1000*(3)+4000*(2)+2500*(7)+2000*(2)+1400*(3)+2500*(2)+100*(0)</f>
        <v>41700</v>
      </c>
      <c r="S5" s="68"/>
      <c r="T5" s="68"/>
      <c r="U5" s="68"/>
      <c r="V5" s="68"/>
      <c r="W5" s="68"/>
    </row>
    <row r="6" spans="2:23" x14ac:dyDescent="0.25">
      <c r="B6" s="68"/>
      <c r="C6" s="74" t="s">
        <v>34</v>
      </c>
      <c r="D6" s="75"/>
      <c r="E6" s="76">
        <v>7</v>
      </c>
      <c r="F6" s="76"/>
      <c r="G6" s="76">
        <v>5</v>
      </c>
      <c r="H6" s="75"/>
      <c r="I6" s="76">
        <v>2</v>
      </c>
      <c r="J6" s="75"/>
      <c r="K6" s="76">
        <v>3</v>
      </c>
      <c r="L6" s="75"/>
      <c r="M6" s="76">
        <v>0</v>
      </c>
      <c r="N6" s="77">
        <v>0</v>
      </c>
      <c r="O6" s="78"/>
      <c r="P6" s="68"/>
      <c r="Q6" s="68"/>
      <c r="R6" s="68"/>
      <c r="S6" s="68"/>
      <c r="T6" s="68"/>
      <c r="U6" s="68"/>
      <c r="V6" s="68"/>
      <c r="W6" s="68"/>
    </row>
    <row r="7" spans="2:23" x14ac:dyDescent="0.25">
      <c r="B7" s="68"/>
      <c r="C7" s="79"/>
      <c r="D7" s="38">
        <v>2500</v>
      </c>
      <c r="E7" s="80"/>
      <c r="F7" s="86" t="s">
        <v>33</v>
      </c>
      <c r="G7" s="82"/>
      <c r="H7" s="38">
        <v>2000</v>
      </c>
      <c r="I7" s="39"/>
      <c r="J7" s="38">
        <v>1400</v>
      </c>
      <c r="K7" s="39"/>
      <c r="L7" s="38">
        <v>100</v>
      </c>
      <c r="M7" s="39"/>
      <c r="N7" s="83"/>
      <c r="O7" s="84"/>
      <c r="P7" s="68"/>
      <c r="Q7" s="68"/>
      <c r="R7" s="68"/>
      <c r="S7" s="68"/>
      <c r="T7" s="68"/>
      <c r="U7" s="68"/>
      <c r="V7" s="68"/>
      <c r="W7" s="68"/>
    </row>
    <row r="8" spans="2:23" x14ac:dyDescent="0.25">
      <c r="B8" s="68"/>
      <c r="C8" s="74" t="s">
        <v>35</v>
      </c>
      <c r="D8" s="87"/>
      <c r="E8" s="88">
        <v>2</v>
      </c>
      <c r="F8" s="88"/>
      <c r="G8" s="88">
        <v>5</v>
      </c>
      <c r="H8" s="87"/>
      <c r="I8" s="88">
        <v>4</v>
      </c>
      <c r="J8" s="87"/>
      <c r="K8" s="88">
        <v>5</v>
      </c>
      <c r="L8" s="87"/>
      <c r="M8" s="88">
        <v>0</v>
      </c>
      <c r="N8" s="77">
        <v>0</v>
      </c>
      <c r="O8" s="78"/>
      <c r="P8" s="68"/>
      <c r="Q8" s="68"/>
      <c r="R8" s="68"/>
      <c r="S8" s="68"/>
      <c r="T8" s="68"/>
      <c r="U8" s="68"/>
      <c r="V8" s="68"/>
      <c r="W8" s="68"/>
    </row>
    <row r="9" spans="2:23" x14ac:dyDescent="0.25">
      <c r="B9" s="68"/>
      <c r="C9" s="79"/>
      <c r="D9" s="38">
        <v>2500</v>
      </c>
      <c r="E9" s="80"/>
      <c r="F9" s="86" t="s">
        <v>33</v>
      </c>
      <c r="G9" s="82"/>
      <c r="H9" s="81" t="s">
        <v>33</v>
      </c>
      <c r="I9" s="82"/>
      <c r="J9" s="81" t="s">
        <v>33</v>
      </c>
      <c r="K9" s="82"/>
      <c r="L9" s="81" t="s">
        <v>33</v>
      </c>
      <c r="M9" s="82"/>
      <c r="N9" s="83"/>
      <c r="O9" s="84"/>
      <c r="P9" s="68"/>
      <c r="Q9" s="68"/>
      <c r="R9" s="68"/>
      <c r="S9" s="68"/>
      <c r="T9" s="68"/>
      <c r="U9" s="68"/>
      <c r="V9" s="68"/>
      <c r="W9" s="68"/>
    </row>
    <row r="10" spans="2:23" x14ac:dyDescent="0.25">
      <c r="B10" s="68"/>
      <c r="C10" s="89" t="s">
        <v>13</v>
      </c>
      <c r="D10" s="72">
        <v>0</v>
      </c>
      <c r="E10" s="73"/>
      <c r="F10" s="72">
        <v>0</v>
      </c>
      <c r="G10" s="73"/>
      <c r="H10" s="72">
        <v>0</v>
      </c>
      <c r="I10" s="73"/>
      <c r="J10" s="72">
        <v>0</v>
      </c>
      <c r="K10" s="73"/>
      <c r="L10" s="72">
        <v>0</v>
      </c>
      <c r="M10" s="73"/>
      <c r="N10" s="72" t="s">
        <v>36</v>
      </c>
      <c r="O10" s="73"/>
      <c r="P10" s="68"/>
      <c r="Q10" s="68"/>
      <c r="R10" s="68"/>
      <c r="S10" s="68"/>
      <c r="T10" s="68"/>
      <c r="U10" s="68"/>
      <c r="V10" s="68"/>
      <c r="W10" s="68"/>
    </row>
    <row r="11" spans="2:23" x14ac:dyDescent="0.25"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</row>
    <row r="12" spans="2:23" x14ac:dyDescent="0.25">
      <c r="B12" s="68"/>
      <c r="C12" s="69"/>
      <c r="D12" s="70" t="s">
        <v>25</v>
      </c>
      <c r="E12" s="71"/>
      <c r="F12" s="70" t="s">
        <v>26</v>
      </c>
      <c r="G12" s="71"/>
      <c r="H12" s="70" t="s">
        <v>27</v>
      </c>
      <c r="I12" s="71"/>
      <c r="J12" s="70" t="s">
        <v>28</v>
      </c>
      <c r="K12" s="71"/>
      <c r="L12" s="70" t="s">
        <v>29</v>
      </c>
      <c r="M12" s="71"/>
      <c r="N12" s="72" t="s">
        <v>12</v>
      </c>
      <c r="O12" s="73"/>
      <c r="P12" s="68"/>
      <c r="Q12" s="68"/>
      <c r="R12" s="68"/>
      <c r="S12" s="68"/>
      <c r="T12" s="68"/>
      <c r="U12" s="68"/>
      <c r="V12" s="68"/>
      <c r="W12" s="68"/>
    </row>
    <row r="13" spans="2:23" x14ac:dyDescent="0.25">
      <c r="B13" s="68"/>
      <c r="C13" s="74" t="s">
        <v>30</v>
      </c>
      <c r="D13" s="75" t="s">
        <v>17</v>
      </c>
      <c r="E13" s="76">
        <v>3</v>
      </c>
      <c r="F13" s="76"/>
      <c r="G13" s="76">
        <v>2</v>
      </c>
      <c r="H13" s="75" t="s">
        <v>37</v>
      </c>
      <c r="I13" s="76">
        <v>7</v>
      </c>
      <c r="J13" s="75"/>
      <c r="K13" s="76">
        <v>6</v>
      </c>
      <c r="L13" s="75"/>
      <c r="M13" s="76">
        <v>0</v>
      </c>
      <c r="N13" s="77">
        <v>0</v>
      </c>
      <c r="O13" s="78"/>
      <c r="P13" s="68"/>
      <c r="Q13" s="68" t="s">
        <v>38</v>
      </c>
      <c r="R13" s="68"/>
      <c r="S13" s="68"/>
      <c r="T13" s="68"/>
      <c r="U13" s="68"/>
      <c r="V13" s="68"/>
      <c r="W13" s="68"/>
    </row>
    <row r="14" spans="2:23" x14ac:dyDescent="0.25">
      <c r="B14" s="68"/>
      <c r="C14" s="79"/>
      <c r="D14" s="81">
        <v>1000</v>
      </c>
      <c r="E14" s="86"/>
      <c r="F14" s="80">
        <v>4000</v>
      </c>
      <c r="G14" s="39"/>
      <c r="H14" s="90" t="s">
        <v>33</v>
      </c>
      <c r="I14" s="91"/>
      <c r="J14" s="38" t="s">
        <v>33</v>
      </c>
      <c r="K14" s="39"/>
      <c r="L14" s="38" t="s">
        <v>33</v>
      </c>
      <c r="M14" s="39"/>
      <c r="N14" s="83"/>
      <c r="O14" s="84"/>
      <c r="P14" s="68"/>
      <c r="Q14" s="68" t="s">
        <v>39</v>
      </c>
      <c r="R14" s="1" t="s">
        <v>40</v>
      </c>
      <c r="S14" s="1" t="s">
        <v>41</v>
      </c>
      <c r="T14" s="1" t="s">
        <v>42</v>
      </c>
      <c r="U14" s="1" t="s">
        <v>43</v>
      </c>
      <c r="V14" s="68"/>
      <c r="W14" s="68"/>
    </row>
    <row r="15" spans="2:23" x14ac:dyDescent="0.25">
      <c r="B15" s="68"/>
      <c r="C15" s="74" t="s">
        <v>34</v>
      </c>
      <c r="D15" s="75" t="s">
        <v>37</v>
      </c>
      <c r="E15" s="76">
        <v>7</v>
      </c>
      <c r="F15" s="76"/>
      <c r="G15" s="76">
        <v>5</v>
      </c>
      <c r="H15" s="75" t="s">
        <v>17</v>
      </c>
      <c r="I15" s="76">
        <v>2</v>
      </c>
      <c r="J15" s="75"/>
      <c r="K15" s="76">
        <v>3</v>
      </c>
      <c r="L15" s="75"/>
      <c r="M15" s="76">
        <v>0</v>
      </c>
      <c r="N15" s="77">
        <v>0</v>
      </c>
      <c r="O15" s="78"/>
      <c r="P15" s="68"/>
      <c r="Q15" s="68"/>
      <c r="R15" s="68"/>
      <c r="S15" s="68"/>
      <c r="T15" s="68"/>
      <c r="U15" s="68"/>
      <c r="V15" s="68"/>
      <c r="W15" s="68"/>
    </row>
    <row r="16" spans="2:23" x14ac:dyDescent="0.25">
      <c r="B16" s="68"/>
      <c r="C16" s="79"/>
      <c r="D16" s="81">
        <v>2500</v>
      </c>
      <c r="E16" s="86"/>
      <c r="F16" s="80" t="s">
        <v>33</v>
      </c>
      <c r="G16" s="39"/>
      <c r="H16" s="81">
        <v>2000</v>
      </c>
      <c r="I16" s="82"/>
      <c r="J16" s="38">
        <v>1400</v>
      </c>
      <c r="K16" s="39"/>
      <c r="L16" s="38">
        <v>100</v>
      </c>
      <c r="M16" s="39"/>
      <c r="N16" s="83"/>
      <c r="O16" s="84"/>
      <c r="P16" s="68"/>
      <c r="Q16" s="68" t="s">
        <v>44</v>
      </c>
      <c r="R16" s="68"/>
      <c r="S16" s="68"/>
      <c r="T16" s="68"/>
      <c r="U16" s="68"/>
      <c r="V16" s="68"/>
      <c r="W16" s="68"/>
    </row>
    <row r="17" spans="2:23" x14ac:dyDescent="0.25">
      <c r="B17" s="68" t="s">
        <v>45</v>
      </c>
      <c r="C17" s="74" t="s">
        <v>35</v>
      </c>
      <c r="D17" s="87"/>
      <c r="E17" s="88">
        <v>2</v>
      </c>
      <c r="F17" s="88"/>
      <c r="G17" s="88">
        <v>5</v>
      </c>
      <c r="H17" s="87"/>
      <c r="I17" s="88">
        <v>4</v>
      </c>
      <c r="J17" s="87"/>
      <c r="K17" s="88">
        <v>5</v>
      </c>
      <c r="L17" s="87"/>
      <c r="M17" s="88">
        <v>0</v>
      </c>
      <c r="N17" s="77">
        <v>0</v>
      </c>
      <c r="O17" s="78"/>
      <c r="P17" s="68"/>
      <c r="Q17" s="68" t="s">
        <v>46</v>
      </c>
      <c r="R17" s="68"/>
      <c r="S17" s="68"/>
      <c r="T17" s="68"/>
      <c r="U17" s="68"/>
      <c r="V17" s="68"/>
      <c r="W17" s="68"/>
    </row>
    <row r="18" spans="2:23" x14ac:dyDescent="0.25">
      <c r="B18" s="68"/>
      <c r="C18" s="79"/>
      <c r="D18" s="38">
        <v>2500</v>
      </c>
      <c r="E18" s="80"/>
      <c r="F18" s="80" t="s">
        <v>33</v>
      </c>
      <c r="G18" s="39"/>
      <c r="H18" s="38" t="s">
        <v>33</v>
      </c>
      <c r="I18" s="39"/>
      <c r="J18" s="38" t="s">
        <v>33</v>
      </c>
      <c r="K18" s="39"/>
      <c r="L18" s="38" t="s">
        <v>33</v>
      </c>
      <c r="M18" s="39"/>
      <c r="N18" s="83"/>
      <c r="O18" s="84"/>
      <c r="P18" s="68"/>
      <c r="Q18" s="68"/>
      <c r="R18" s="68"/>
      <c r="S18" s="68"/>
      <c r="T18" s="68"/>
      <c r="U18" s="68"/>
      <c r="V18" s="68"/>
      <c r="W18" s="68"/>
    </row>
    <row r="19" spans="2:23" x14ac:dyDescent="0.25">
      <c r="B19" s="68"/>
      <c r="C19" s="89" t="s">
        <v>13</v>
      </c>
      <c r="D19" s="72">
        <v>0</v>
      </c>
      <c r="E19" s="73"/>
      <c r="F19" s="72">
        <v>0</v>
      </c>
      <c r="G19" s="73"/>
      <c r="H19" s="72">
        <v>0</v>
      </c>
      <c r="I19" s="73"/>
      <c r="J19" s="72">
        <v>0</v>
      </c>
      <c r="K19" s="73"/>
      <c r="L19" s="72">
        <v>0</v>
      </c>
      <c r="M19" s="73"/>
      <c r="N19" s="72" t="s">
        <v>36</v>
      </c>
      <c r="O19" s="73"/>
      <c r="P19" s="68"/>
      <c r="Q19" s="68"/>
      <c r="R19" s="68"/>
      <c r="S19" s="68"/>
      <c r="T19" s="68"/>
      <c r="U19" s="68"/>
      <c r="V19" s="68"/>
      <c r="W19" s="68"/>
    </row>
    <row r="20" spans="2:23" x14ac:dyDescent="0.25"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</row>
    <row r="21" spans="2:23" x14ac:dyDescent="0.25">
      <c r="B21" s="68"/>
      <c r="C21" s="69"/>
      <c r="D21" s="70" t="s">
        <v>25</v>
      </c>
      <c r="E21" s="71"/>
      <c r="F21" s="70" t="s">
        <v>26</v>
      </c>
      <c r="G21" s="71"/>
      <c r="H21" s="70" t="s">
        <v>27</v>
      </c>
      <c r="I21" s="71"/>
      <c r="J21" s="70" t="s">
        <v>28</v>
      </c>
      <c r="K21" s="71"/>
      <c r="L21" s="70" t="s">
        <v>29</v>
      </c>
      <c r="M21" s="71"/>
      <c r="N21" s="72" t="s">
        <v>12</v>
      </c>
      <c r="O21" s="73"/>
      <c r="P21" s="68"/>
      <c r="Q21" s="68"/>
      <c r="R21" s="68"/>
      <c r="S21" s="68"/>
      <c r="T21" s="68"/>
      <c r="U21" s="68"/>
      <c r="V21" s="68"/>
      <c r="W21" s="68"/>
    </row>
    <row r="22" spans="2:23" x14ac:dyDescent="0.25">
      <c r="B22" s="68"/>
      <c r="C22" s="74" t="s">
        <v>30</v>
      </c>
      <c r="D22" s="75" t="s">
        <v>17</v>
      </c>
      <c r="E22" s="76">
        <v>3</v>
      </c>
      <c r="F22" s="76"/>
      <c r="G22" s="76">
        <v>2</v>
      </c>
      <c r="H22" s="75"/>
      <c r="I22" s="76">
        <v>7</v>
      </c>
      <c r="J22" s="75" t="s">
        <v>37</v>
      </c>
      <c r="K22" s="76">
        <v>6</v>
      </c>
      <c r="L22" s="75"/>
      <c r="M22" s="76">
        <v>0</v>
      </c>
      <c r="N22" s="77">
        <v>0</v>
      </c>
      <c r="O22" s="78"/>
      <c r="P22" s="68"/>
      <c r="Q22" s="68" t="s">
        <v>47</v>
      </c>
      <c r="R22" s="68"/>
      <c r="S22" s="68"/>
      <c r="T22" s="68"/>
      <c r="U22" s="68"/>
      <c r="V22" s="68"/>
      <c r="W22" s="68"/>
    </row>
    <row r="23" spans="2:23" x14ac:dyDescent="0.25">
      <c r="B23" s="68"/>
      <c r="C23" s="79"/>
      <c r="D23" s="81">
        <v>1000</v>
      </c>
      <c r="E23" s="86"/>
      <c r="F23" s="80">
        <v>4000</v>
      </c>
      <c r="G23" s="39"/>
      <c r="H23" s="38" t="s">
        <v>33</v>
      </c>
      <c r="I23" s="39"/>
      <c r="J23" s="90" t="s">
        <v>33</v>
      </c>
      <c r="K23" s="91"/>
      <c r="L23" s="38" t="s">
        <v>33</v>
      </c>
      <c r="M23" s="39"/>
      <c r="N23" s="83"/>
      <c r="O23" s="84"/>
      <c r="P23" s="68"/>
      <c r="Q23" s="68" t="s">
        <v>48</v>
      </c>
      <c r="R23" s="1" t="s">
        <v>40</v>
      </c>
      <c r="S23" s="1" t="s">
        <v>41</v>
      </c>
      <c r="T23" s="1" t="s">
        <v>49</v>
      </c>
      <c r="U23" s="1" t="s">
        <v>50</v>
      </c>
      <c r="V23" s="68"/>
      <c r="W23" s="68"/>
    </row>
    <row r="24" spans="2:23" x14ac:dyDescent="0.25">
      <c r="B24" s="68"/>
      <c r="C24" s="74" t="s">
        <v>34</v>
      </c>
      <c r="D24" s="75" t="s">
        <v>37</v>
      </c>
      <c r="E24" s="76">
        <v>7</v>
      </c>
      <c r="F24" s="76"/>
      <c r="G24" s="76">
        <v>5</v>
      </c>
      <c r="H24" s="75"/>
      <c r="I24" s="76">
        <v>2</v>
      </c>
      <c r="J24" s="75" t="s">
        <v>17</v>
      </c>
      <c r="K24" s="76">
        <v>3</v>
      </c>
      <c r="L24" s="75"/>
      <c r="M24" s="76">
        <v>0</v>
      </c>
      <c r="N24" s="77">
        <v>0</v>
      </c>
      <c r="O24" s="78"/>
      <c r="P24" s="68"/>
      <c r="Q24" s="68"/>
      <c r="R24" s="68"/>
      <c r="S24" s="68"/>
      <c r="T24" s="68"/>
      <c r="U24" s="68"/>
      <c r="V24" s="68"/>
      <c r="W24" s="68"/>
    </row>
    <row r="25" spans="2:23" x14ac:dyDescent="0.25">
      <c r="B25" s="68"/>
      <c r="C25" s="79"/>
      <c r="D25" s="81">
        <v>2500</v>
      </c>
      <c r="E25" s="86"/>
      <c r="F25" s="80" t="s">
        <v>33</v>
      </c>
      <c r="G25" s="39"/>
      <c r="H25" s="38">
        <v>2000</v>
      </c>
      <c r="I25" s="39"/>
      <c r="J25" s="81">
        <v>1400</v>
      </c>
      <c r="K25" s="82"/>
      <c r="L25" s="38">
        <v>100</v>
      </c>
      <c r="M25" s="39"/>
      <c r="N25" s="83"/>
      <c r="O25" s="84"/>
      <c r="P25" s="68"/>
      <c r="Q25" s="68" t="s">
        <v>44</v>
      </c>
      <c r="R25" s="68"/>
      <c r="S25" s="68"/>
      <c r="T25" s="68"/>
      <c r="U25" s="68"/>
      <c r="V25" s="68"/>
      <c r="W25" s="68"/>
    </row>
    <row r="26" spans="2:23" x14ac:dyDescent="0.25">
      <c r="B26" s="68"/>
      <c r="C26" s="74" t="s">
        <v>35</v>
      </c>
      <c r="D26" s="87"/>
      <c r="E26" s="88">
        <v>2</v>
      </c>
      <c r="F26" s="88"/>
      <c r="G26" s="88">
        <v>5</v>
      </c>
      <c r="H26" s="87"/>
      <c r="I26" s="88">
        <v>4</v>
      </c>
      <c r="J26" s="87"/>
      <c r="K26" s="88">
        <v>5</v>
      </c>
      <c r="L26" s="87"/>
      <c r="M26" s="88">
        <v>0</v>
      </c>
      <c r="N26" s="77">
        <v>0</v>
      </c>
      <c r="O26" s="78"/>
      <c r="P26" s="68"/>
      <c r="Q26" s="68" t="s">
        <v>51</v>
      </c>
      <c r="R26" s="68"/>
      <c r="S26" s="68"/>
      <c r="T26" s="68"/>
      <c r="U26" s="68"/>
      <c r="V26" s="68"/>
      <c r="W26" s="68"/>
    </row>
    <row r="27" spans="2:23" x14ac:dyDescent="0.25">
      <c r="B27" s="68"/>
      <c r="C27" s="79"/>
      <c r="D27" s="38">
        <v>2500</v>
      </c>
      <c r="E27" s="80"/>
      <c r="F27" s="80" t="s">
        <v>33</v>
      </c>
      <c r="G27" s="39"/>
      <c r="H27" s="38" t="s">
        <v>33</v>
      </c>
      <c r="I27" s="39"/>
      <c r="J27" s="38" t="s">
        <v>33</v>
      </c>
      <c r="K27" s="39"/>
      <c r="L27" s="38" t="s">
        <v>33</v>
      </c>
      <c r="M27" s="39"/>
      <c r="N27" s="83"/>
      <c r="O27" s="84"/>
      <c r="P27" s="68"/>
      <c r="Q27" s="68"/>
      <c r="R27" s="68"/>
      <c r="S27" s="68"/>
      <c r="T27" s="68"/>
      <c r="U27" s="68"/>
      <c r="V27" s="68"/>
      <c r="W27" s="68"/>
    </row>
    <row r="28" spans="2:23" x14ac:dyDescent="0.25">
      <c r="B28" s="68"/>
      <c r="C28" s="89" t="s">
        <v>13</v>
      </c>
      <c r="D28" s="72">
        <v>0</v>
      </c>
      <c r="E28" s="73"/>
      <c r="F28" s="72">
        <v>0</v>
      </c>
      <c r="G28" s="73"/>
      <c r="H28" s="72">
        <v>0</v>
      </c>
      <c r="I28" s="73"/>
      <c r="J28" s="72">
        <v>0</v>
      </c>
      <c r="K28" s="73"/>
      <c r="L28" s="72">
        <v>0</v>
      </c>
      <c r="M28" s="73"/>
      <c r="N28" s="72" t="s">
        <v>36</v>
      </c>
      <c r="O28" s="73"/>
      <c r="P28" s="68"/>
      <c r="Q28" s="68"/>
      <c r="R28" s="68"/>
      <c r="S28" s="68"/>
      <c r="T28" s="68"/>
      <c r="U28" s="68"/>
      <c r="V28" s="68"/>
      <c r="W28" s="68"/>
    </row>
    <row r="29" spans="2:23" x14ac:dyDescent="0.25"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</row>
    <row r="30" spans="2:23" x14ac:dyDescent="0.25">
      <c r="B30" s="68"/>
      <c r="C30" s="69"/>
      <c r="D30" s="70" t="s">
        <v>25</v>
      </c>
      <c r="E30" s="71"/>
      <c r="F30" s="70" t="s">
        <v>26</v>
      </c>
      <c r="G30" s="71"/>
      <c r="H30" s="70" t="s">
        <v>27</v>
      </c>
      <c r="I30" s="71"/>
      <c r="J30" s="70" t="s">
        <v>28</v>
      </c>
      <c r="K30" s="71"/>
      <c r="L30" s="70" t="s">
        <v>29</v>
      </c>
      <c r="M30" s="71"/>
      <c r="N30" s="72" t="s">
        <v>12</v>
      </c>
      <c r="O30" s="73"/>
      <c r="P30" s="68"/>
      <c r="Q30" s="68"/>
      <c r="R30" s="68"/>
      <c r="S30" s="68"/>
      <c r="T30" s="68"/>
      <c r="U30" s="68"/>
      <c r="V30" s="68"/>
      <c r="W30" s="68"/>
    </row>
    <row r="31" spans="2:23" x14ac:dyDescent="0.25">
      <c r="B31" s="68"/>
      <c r="C31" s="74" t="s">
        <v>30</v>
      </c>
      <c r="D31" s="75" t="s">
        <v>17</v>
      </c>
      <c r="E31" s="76">
        <v>3</v>
      </c>
      <c r="F31" s="76"/>
      <c r="G31" s="76">
        <v>2</v>
      </c>
      <c r="H31" s="75"/>
      <c r="I31" s="76">
        <v>7</v>
      </c>
      <c r="J31" s="75"/>
      <c r="K31" s="76">
        <v>6</v>
      </c>
      <c r="L31" s="75" t="s">
        <v>37</v>
      </c>
      <c r="M31" s="76">
        <v>0</v>
      </c>
      <c r="N31" s="77">
        <v>0</v>
      </c>
      <c r="O31" s="78"/>
      <c r="P31" s="68"/>
      <c r="Q31" s="68" t="s">
        <v>52</v>
      </c>
      <c r="R31" s="68"/>
      <c r="S31" s="68"/>
      <c r="T31" s="68"/>
      <c r="U31" s="68"/>
      <c r="V31" s="68"/>
      <c r="W31" s="68"/>
    </row>
    <row r="32" spans="2:23" x14ac:dyDescent="0.25">
      <c r="B32" s="68"/>
      <c r="C32" s="79"/>
      <c r="D32" s="81">
        <v>1000</v>
      </c>
      <c r="E32" s="86"/>
      <c r="F32" s="80">
        <v>4000</v>
      </c>
      <c r="G32" s="39"/>
      <c r="H32" s="38" t="s">
        <v>33</v>
      </c>
      <c r="I32" s="39"/>
      <c r="J32" s="38" t="s">
        <v>33</v>
      </c>
      <c r="K32" s="39"/>
      <c r="L32" s="90" t="s">
        <v>33</v>
      </c>
      <c r="M32" s="91"/>
      <c r="N32" s="83"/>
      <c r="O32" s="84"/>
      <c r="P32" s="68"/>
      <c r="Q32" s="68" t="s">
        <v>53</v>
      </c>
      <c r="R32" s="1" t="s">
        <v>40</v>
      </c>
      <c r="S32" s="1" t="s">
        <v>41</v>
      </c>
      <c r="T32" s="1" t="s">
        <v>54</v>
      </c>
      <c r="U32" s="1" t="s">
        <v>55</v>
      </c>
      <c r="V32" s="68"/>
      <c r="W32" s="68"/>
    </row>
    <row r="33" spans="2:23" x14ac:dyDescent="0.25">
      <c r="B33" s="68"/>
      <c r="C33" s="74" t="s">
        <v>34</v>
      </c>
      <c r="D33" s="75" t="s">
        <v>37</v>
      </c>
      <c r="E33" s="76">
        <v>7</v>
      </c>
      <c r="F33" s="76"/>
      <c r="G33" s="76">
        <v>5</v>
      </c>
      <c r="H33" s="75"/>
      <c r="I33" s="76">
        <v>2</v>
      </c>
      <c r="J33" s="75"/>
      <c r="K33" s="76">
        <v>3</v>
      </c>
      <c r="L33" s="75" t="s">
        <v>17</v>
      </c>
      <c r="M33" s="76">
        <v>0</v>
      </c>
      <c r="N33" s="77">
        <v>0</v>
      </c>
      <c r="O33" s="78"/>
      <c r="P33" s="68"/>
      <c r="Q33" s="68"/>
      <c r="R33" s="68"/>
      <c r="S33" s="68"/>
      <c r="T33" s="68"/>
      <c r="U33" s="68"/>
      <c r="V33" s="68"/>
      <c r="W33" s="68"/>
    </row>
    <row r="34" spans="2:23" x14ac:dyDescent="0.25">
      <c r="B34" s="68"/>
      <c r="C34" s="79"/>
      <c r="D34" s="81">
        <v>2500</v>
      </c>
      <c r="E34" s="86"/>
      <c r="F34" s="80" t="s">
        <v>33</v>
      </c>
      <c r="G34" s="39"/>
      <c r="H34" s="38">
        <v>2000</v>
      </c>
      <c r="I34" s="39"/>
      <c r="J34" s="38">
        <v>1400</v>
      </c>
      <c r="K34" s="39"/>
      <c r="L34" s="81">
        <v>100</v>
      </c>
      <c r="M34" s="82"/>
      <c r="N34" s="83"/>
      <c r="O34" s="84"/>
      <c r="P34" s="68"/>
      <c r="Q34" s="68" t="s">
        <v>44</v>
      </c>
      <c r="R34" s="68"/>
      <c r="S34" s="68"/>
      <c r="T34" s="68"/>
      <c r="U34" s="68"/>
      <c r="V34" s="68"/>
      <c r="W34" s="68"/>
    </row>
    <row r="35" spans="2:23" x14ac:dyDescent="0.25">
      <c r="B35" s="68"/>
      <c r="C35" s="74" t="s">
        <v>35</v>
      </c>
      <c r="D35" s="87"/>
      <c r="E35" s="88">
        <v>2</v>
      </c>
      <c r="F35" s="88"/>
      <c r="G35" s="88">
        <v>5</v>
      </c>
      <c r="H35" s="87"/>
      <c r="I35" s="88">
        <v>4</v>
      </c>
      <c r="J35" s="87"/>
      <c r="K35" s="88">
        <v>5</v>
      </c>
      <c r="L35" s="87"/>
      <c r="M35" s="88">
        <v>0</v>
      </c>
      <c r="N35" s="77">
        <v>0</v>
      </c>
      <c r="O35" s="78"/>
      <c r="P35" s="68"/>
      <c r="Q35" s="68" t="s">
        <v>56</v>
      </c>
      <c r="R35" s="68"/>
      <c r="S35" s="68"/>
      <c r="T35" s="68"/>
      <c r="U35" s="68"/>
      <c r="V35" s="68"/>
      <c r="W35" s="68"/>
    </row>
    <row r="36" spans="2:23" x14ac:dyDescent="0.25">
      <c r="B36" s="68"/>
      <c r="C36" s="79"/>
      <c r="D36" s="38">
        <v>2500</v>
      </c>
      <c r="E36" s="80"/>
      <c r="F36" s="80" t="s">
        <v>33</v>
      </c>
      <c r="G36" s="39"/>
      <c r="H36" s="38" t="s">
        <v>33</v>
      </c>
      <c r="I36" s="39"/>
      <c r="J36" s="38" t="s">
        <v>33</v>
      </c>
      <c r="K36" s="39"/>
      <c r="L36" s="38" t="s">
        <v>33</v>
      </c>
      <c r="M36" s="39"/>
      <c r="N36" s="83"/>
      <c r="O36" s="84"/>
      <c r="P36" s="68"/>
      <c r="Q36" s="68"/>
      <c r="R36" s="68"/>
      <c r="S36" s="68"/>
      <c r="T36" s="68"/>
      <c r="U36" s="68"/>
      <c r="V36" s="68"/>
      <c r="W36" s="68"/>
    </row>
    <row r="37" spans="2:23" x14ac:dyDescent="0.25">
      <c r="B37" s="68"/>
      <c r="C37" s="89" t="s">
        <v>13</v>
      </c>
      <c r="D37" s="72">
        <v>0</v>
      </c>
      <c r="E37" s="73"/>
      <c r="F37" s="72">
        <v>0</v>
      </c>
      <c r="G37" s="73"/>
      <c r="H37" s="72">
        <v>0</v>
      </c>
      <c r="I37" s="73"/>
      <c r="J37" s="72">
        <v>0</v>
      </c>
      <c r="K37" s="73"/>
      <c r="L37" s="72">
        <v>0</v>
      </c>
      <c r="M37" s="73"/>
      <c r="N37" s="72" t="s">
        <v>36</v>
      </c>
      <c r="O37" s="73"/>
      <c r="P37" s="68"/>
      <c r="Q37" s="68"/>
      <c r="R37" s="68"/>
      <c r="S37" s="68"/>
      <c r="T37" s="68"/>
      <c r="U37" s="68"/>
      <c r="V37" s="68"/>
      <c r="W37" s="68"/>
    </row>
    <row r="38" spans="2:23" x14ac:dyDescent="0.25"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</row>
    <row r="39" spans="2:23" x14ac:dyDescent="0.25">
      <c r="B39" s="68"/>
      <c r="C39" s="69"/>
      <c r="D39" s="70" t="s">
        <v>25</v>
      </c>
      <c r="E39" s="71"/>
      <c r="F39" s="70" t="s">
        <v>26</v>
      </c>
      <c r="G39" s="71"/>
      <c r="H39" s="70" t="s">
        <v>27</v>
      </c>
      <c r="I39" s="71"/>
      <c r="J39" s="70" t="s">
        <v>28</v>
      </c>
      <c r="K39" s="71"/>
      <c r="L39" s="70" t="s">
        <v>29</v>
      </c>
      <c r="M39" s="71"/>
      <c r="N39" s="72" t="s">
        <v>12</v>
      </c>
      <c r="O39" s="73"/>
      <c r="P39" s="68"/>
      <c r="Q39" s="68"/>
      <c r="R39" s="68"/>
      <c r="S39" s="68"/>
      <c r="T39" s="68"/>
      <c r="U39" s="68"/>
      <c r="V39" s="68"/>
      <c r="W39" s="68"/>
    </row>
    <row r="40" spans="2:23" x14ac:dyDescent="0.25">
      <c r="B40" s="68"/>
      <c r="C40" s="74" t="s">
        <v>30</v>
      </c>
      <c r="D40" s="75" t="s">
        <v>37</v>
      </c>
      <c r="E40" s="76">
        <v>3</v>
      </c>
      <c r="F40" s="76" t="s">
        <v>17</v>
      </c>
      <c r="G40" s="76">
        <v>2</v>
      </c>
      <c r="H40" s="75"/>
      <c r="I40" s="76">
        <v>7</v>
      </c>
      <c r="J40" s="75"/>
      <c r="K40" s="76">
        <v>6</v>
      </c>
      <c r="L40" s="75"/>
      <c r="M40" s="76">
        <v>0</v>
      </c>
      <c r="N40" s="77">
        <v>0</v>
      </c>
      <c r="O40" s="78"/>
      <c r="P40" s="68"/>
      <c r="Q40" s="68" t="s">
        <v>57</v>
      </c>
      <c r="R40" s="68"/>
      <c r="S40" s="68"/>
      <c r="T40" s="68"/>
      <c r="U40" s="68"/>
      <c r="V40" s="68"/>
      <c r="W40" s="68"/>
    </row>
    <row r="41" spans="2:23" x14ac:dyDescent="0.25">
      <c r="B41" s="68"/>
      <c r="C41" s="79"/>
      <c r="D41" s="81">
        <v>1000</v>
      </c>
      <c r="E41" s="86"/>
      <c r="F41" s="86">
        <v>4000</v>
      </c>
      <c r="G41" s="82"/>
      <c r="H41" s="38" t="s">
        <v>33</v>
      </c>
      <c r="I41" s="39"/>
      <c r="J41" s="38" t="s">
        <v>33</v>
      </c>
      <c r="K41" s="39"/>
      <c r="L41" s="38" t="s">
        <v>33</v>
      </c>
      <c r="M41" s="39"/>
      <c r="N41" s="83"/>
      <c r="O41" s="84"/>
      <c r="P41" s="68"/>
      <c r="Q41" s="68" t="s">
        <v>58</v>
      </c>
      <c r="R41" s="1" t="s">
        <v>41</v>
      </c>
      <c r="S41" s="1" t="s">
        <v>40</v>
      </c>
      <c r="T41" s="1" t="s">
        <v>59</v>
      </c>
      <c r="U41" s="1" t="s">
        <v>60</v>
      </c>
      <c r="V41" s="68"/>
      <c r="W41" s="68"/>
    </row>
    <row r="42" spans="2:23" x14ac:dyDescent="0.25">
      <c r="B42" s="68"/>
      <c r="C42" s="74" t="s">
        <v>34</v>
      </c>
      <c r="D42" s="75" t="s">
        <v>17</v>
      </c>
      <c r="E42" s="76">
        <v>7</v>
      </c>
      <c r="F42" s="76" t="s">
        <v>37</v>
      </c>
      <c r="G42" s="76">
        <v>5</v>
      </c>
      <c r="H42" s="75"/>
      <c r="I42" s="76">
        <v>2</v>
      </c>
      <c r="J42" s="75"/>
      <c r="K42" s="76">
        <v>3</v>
      </c>
      <c r="L42" s="75"/>
      <c r="M42" s="76">
        <v>0</v>
      </c>
      <c r="N42" s="77">
        <v>0</v>
      </c>
      <c r="O42" s="78"/>
      <c r="P42" s="68"/>
      <c r="Q42" s="68"/>
      <c r="R42" s="68"/>
      <c r="S42" s="68"/>
      <c r="T42" s="68"/>
      <c r="U42" s="68"/>
      <c r="V42" s="68"/>
      <c r="W42" s="68"/>
    </row>
    <row r="43" spans="2:23" x14ac:dyDescent="0.25">
      <c r="B43" s="68"/>
      <c r="C43" s="79"/>
      <c r="D43" s="81">
        <v>2500</v>
      </c>
      <c r="E43" s="86"/>
      <c r="F43" s="92" t="s">
        <v>33</v>
      </c>
      <c r="G43" s="91"/>
      <c r="H43" s="38">
        <v>2000</v>
      </c>
      <c r="I43" s="39"/>
      <c r="J43" s="38">
        <v>1400</v>
      </c>
      <c r="K43" s="39"/>
      <c r="L43" s="38">
        <v>100</v>
      </c>
      <c r="M43" s="39"/>
      <c r="N43" s="83"/>
      <c r="O43" s="84"/>
      <c r="P43" s="68"/>
      <c r="Q43" s="68" t="s">
        <v>44</v>
      </c>
      <c r="R43" s="68"/>
      <c r="S43" s="68"/>
      <c r="T43" s="68"/>
      <c r="U43" s="68"/>
      <c r="V43" s="68"/>
      <c r="W43" s="68"/>
    </row>
    <row r="44" spans="2:23" x14ac:dyDescent="0.25">
      <c r="B44" s="68"/>
      <c r="C44" s="74" t="s">
        <v>35</v>
      </c>
      <c r="D44" s="87"/>
      <c r="E44" s="88">
        <v>2</v>
      </c>
      <c r="F44" s="88"/>
      <c r="G44" s="88">
        <v>5</v>
      </c>
      <c r="H44" s="87"/>
      <c r="I44" s="88">
        <v>4</v>
      </c>
      <c r="J44" s="87"/>
      <c r="K44" s="88">
        <v>5</v>
      </c>
      <c r="L44" s="87"/>
      <c r="M44" s="88">
        <v>0</v>
      </c>
      <c r="N44" s="77">
        <v>0</v>
      </c>
      <c r="O44" s="78"/>
      <c r="P44" s="68"/>
      <c r="Q44" s="68" t="s">
        <v>61</v>
      </c>
      <c r="R44" s="68"/>
      <c r="S44" s="68"/>
      <c r="T44" s="68"/>
      <c r="U44" s="68"/>
      <c r="V44" s="68"/>
      <c r="W44" s="68"/>
    </row>
    <row r="45" spans="2:23" x14ac:dyDescent="0.25">
      <c r="B45" s="68"/>
      <c r="C45" s="79"/>
      <c r="D45" s="38">
        <v>2500</v>
      </c>
      <c r="E45" s="80"/>
      <c r="F45" s="80" t="s">
        <v>33</v>
      </c>
      <c r="G45" s="39"/>
      <c r="H45" s="38" t="s">
        <v>33</v>
      </c>
      <c r="I45" s="39"/>
      <c r="J45" s="38" t="s">
        <v>33</v>
      </c>
      <c r="K45" s="39"/>
      <c r="L45" s="38" t="s">
        <v>33</v>
      </c>
      <c r="M45" s="39"/>
      <c r="N45" s="83"/>
      <c r="O45" s="84"/>
      <c r="P45" s="68"/>
      <c r="Q45" s="68"/>
      <c r="R45" s="68"/>
      <c r="S45" s="68"/>
      <c r="T45" s="68"/>
      <c r="U45" s="68"/>
      <c r="V45" s="68"/>
      <c r="W45" s="68"/>
    </row>
    <row r="46" spans="2:23" x14ac:dyDescent="0.25">
      <c r="B46" s="68"/>
      <c r="C46" s="89" t="s">
        <v>13</v>
      </c>
      <c r="D46" s="72">
        <v>0</v>
      </c>
      <c r="E46" s="73"/>
      <c r="F46" s="72">
        <v>0</v>
      </c>
      <c r="G46" s="73"/>
      <c r="H46" s="72">
        <v>0</v>
      </c>
      <c r="I46" s="73"/>
      <c r="J46" s="72">
        <v>0</v>
      </c>
      <c r="K46" s="73"/>
      <c r="L46" s="72">
        <v>0</v>
      </c>
      <c r="M46" s="73"/>
      <c r="N46" s="72" t="s">
        <v>36</v>
      </c>
      <c r="O46" s="73"/>
      <c r="P46" s="68"/>
      <c r="Q46" s="68"/>
      <c r="R46" s="68"/>
      <c r="S46" s="68"/>
      <c r="T46" s="68"/>
      <c r="U46" s="68"/>
      <c r="V46" s="68"/>
      <c r="W46" s="68"/>
    </row>
    <row r="47" spans="2:23" x14ac:dyDescent="0.25"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</row>
    <row r="48" spans="2:23" x14ac:dyDescent="0.25">
      <c r="B48" s="68"/>
      <c r="C48" s="69"/>
      <c r="D48" s="70" t="s">
        <v>25</v>
      </c>
      <c r="E48" s="71"/>
      <c r="F48" s="70" t="s">
        <v>26</v>
      </c>
      <c r="G48" s="71"/>
      <c r="H48" s="70" t="s">
        <v>27</v>
      </c>
      <c r="I48" s="71"/>
      <c r="J48" s="70" t="s">
        <v>28</v>
      </c>
      <c r="K48" s="71"/>
      <c r="L48" s="70" t="s">
        <v>29</v>
      </c>
      <c r="M48" s="71"/>
      <c r="N48" s="72" t="s">
        <v>12</v>
      </c>
      <c r="O48" s="73"/>
      <c r="P48" s="68"/>
      <c r="Q48" s="68"/>
      <c r="R48" s="68"/>
      <c r="S48" s="68"/>
      <c r="T48" s="68"/>
      <c r="U48" s="68"/>
      <c r="V48" s="68"/>
      <c r="W48" s="68"/>
    </row>
    <row r="49" spans="2:23" x14ac:dyDescent="0.25">
      <c r="B49" s="68"/>
      <c r="C49" s="74" t="s">
        <v>30</v>
      </c>
      <c r="D49" s="75" t="s">
        <v>17</v>
      </c>
      <c r="E49" s="76">
        <v>3</v>
      </c>
      <c r="F49" s="76" t="s">
        <v>37</v>
      </c>
      <c r="G49" s="76">
        <v>2</v>
      </c>
      <c r="H49" s="75"/>
      <c r="I49" s="76">
        <v>7</v>
      </c>
      <c r="J49" s="75"/>
      <c r="K49" s="76">
        <v>6</v>
      </c>
      <c r="L49" s="75"/>
      <c r="M49" s="76">
        <v>0</v>
      </c>
      <c r="N49" s="77">
        <v>0</v>
      </c>
      <c r="O49" s="78"/>
      <c r="P49" s="68"/>
      <c r="Q49" s="68" t="s">
        <v>62</v>
      </c>
      <c r="R49" s="68"/>
      <c r="S49" s="68"/>
      <c r="T49" s="68"/>
      <c r="U49" s="68"/>
      <c r="V49" s="68"/>
      <c r="W49" s="68"/>
    </row>
    <row r="50" spans="2:23" x14ac:dyDescent="0.25">
      <c r="B50" s="68"/>
      <c r="C50" s="79"/>
      <c r="D50" s="93">
        <v>3500</v>
      </c>
      <c r="E50" s="94"/>
      <c r="F50" s="94">
        <v>1500</v>
      </c>
      <c r="G50" s="95"/>
      <c r="H50" s="38" t="s">
        <v>33</v>
      </c>
      <c r="I50" s="39"/>
      <c r="J50" s="38" t="s">
        <v>33</v>
      </c>
      <c r="K50" s="39"/>
      <c r="L50" s="38" t="s">
        <v>33</v>
      </c>
      <c r="M50" s="39"/>
      <c r="N50" s="83"/>
      <c r="O50" s="84"/>
      <c r="P50" s="68"/>
      <c r="Q50" s="68" t="s">
        <v>63</v>
      </c>
      <c r="R50" s="1" t="s">
        <v>40</v>
      </c>
      <c r="S50" s="1" t="s">
        <v>59</v>
      </c>
      <c r="T50" s="1" t="s">
        <v>60</v>
      </c>
      <c r="U50" s="1" t="s">
        <v>41</v>
      </c>
      <c r="V50" s="68"/>
      <c r="W50" s="68"/>
    </row>
    <row r="51" spans="2:23" x14ac:dyDescent="0.25">
      <c r="B51" s="68"/>
      <c r="C51" s="74" t="s">
        <v>34</v>
      </c>
      <c r="D51" s="75" t="s">
        <v>37</v>
      </c>
      <c r="E51" s="76">
        <v>7</v>
      </c>
      <c r="F51" s="76" t="s">
        <v>17</v>
      </c>
      <c r="G51" s="76">
        <v>5</v>
      </c>
      <c r="H51" s="75"/>
      <c r="I51" s="76">
        <v>2</v>
      </c>
      <c r="J51" s="75"/>
      <c r="K51" s="76">
        <v>3</v>
      </c>
      <c r="L51" s="75"/>
      <c r="M51" s="76">
        <v>0</v>
      </c>
      <c r="N51" s="77">
        <v>0</v>
      </c>
      <c r="O51" s="78"/>
      <c r="P51" s="68"/>
      <c r="Q51" s="68"/>
      <c r="R51" s="68"/>
      <c r="S51" s="68"/>
      <c r="T51" s="68"/>
      <c r="U51" s="68"/>
      <c r="V51" s="68"/>
      <c r="W51" s="68"/>
    </row>
    <row r="52" spans="2:23" x14ac:dyDescent="0.25">
      <c r="B52" s="68"/>
      <c r="C52" s="79"/>
      <c r="D52" s="96" t="s">
        <v>33</v>
      </c>
      <c r="E52" s="97"/>
      <c r="F52" s="94">
        <v>2500</v>
      </c>
      <c r="G52" s="95"/>
      <c r="H52" s="38">
        <v>2000</v>
      </c>
      <c r="I52" s="39"/>
      <c r="J52" s="38">
        <v>1400</v>
      </c>
      <c r="K52" s="39"/>
      <c r="L52" s="38">
        <v>100</v>
      </c>
      <c r="M52" s="39"/>
      <c r="N52" s="83"/>
      <c r="O52" s="84"/>
      <c r="P52" s="68"/>
      <c r="Q52" s="68" t="s">
        <v>44</v>
      </c>
      <c r="R52" s="68"/>
      <c r="S52" s="68"/>
      <c r="T52" s="68"/>
      <c r="U52" s="68"/>
      <c r="V52" s="68"/>
      <c r="W52" s="68"/>
    </row>
    <row r="53" spans="2:23" x14ac:dyDescent="0.25">
      <c r="B53" s="68"/>
      <c r="C53" s="74" t="s">
        <v>35</v>
      </c>
      <c r="D53" s="87"/>
      <c r="E53" s="88">
        <v>2</v>
      </c>
      <c r="F53" s="88"/>
      <c r="G53" s="88">
        <v>5</v>
      </c>
      <c r="H53" s="87"/>
      <c r="I53" s="88">
        <v>4</v>
      </c>
      <c r="J53" s="87"/>
      <c r="K53" s="88">
        <v>5</v>
      </c>
      <c r="L53" s="87"/>
      <c r="M53" s="88">
        <v>0</v>
      </c>
      <c r="N53" s="77">
        <v>0</v>
      </c>
      <c r="O53" s="78"/>
      <c r="P53" s="68"/>
      <c r="Q53" s="68" t="s">
        <v>64</v>
      </c>
      <c r="R53" s="68"/>
      <c r="S53" s="68"/>
      <c r="T53" s="68"/>
      <c r="U53" s="68"/>
      <c r="V53" s="68"/>
      <c r="W53" s="68"/>
    </row>
    <row r="54" spans="2:23" x14ac:dyDescent="0.25">
      <c r="B54" s="68"/>
      <c r="C54" s="79"/>
      <c r="D54" s="38">
        <v>2500</v>
      </c>
      <c r="E54" s="80"/>
      <c r="F54" s="80" t="s">
        <v>33</v>
      </c>
      <c r="G54" s="39"/>
      <c r="H54" s="38" t="s">
        <v>33</v>
      </c>
      <c r="I54" s="39"/>
      <c r="J54" s="38" t="s">
        <v>33</v>
      </c>
      <c r="K54" s="39"/>
      <c r="L54" s="38" t="s">
        <v>33</v>
      </c>
      <c r="M54" s="39"/>
      <c r="N54" s="83"/>
      <c r="O54" s="84"/>
      <c r="P54" s="68"/>
      <c r="Q54" s="68"/>
      <c r="R54" s="68"/>
      <c r="S54" s="68"/>
      <c r="T54" s="68"/>
      <c r="U54" s="68"/>
      <c r="V54" s="68"/>
      <c r="W54" s="68"/>
    </row>
    <row r="55" spans="2:23" x14ac:dyDescent="0.25">
      <c r="B55" s="68"/>
      <c r="C55" s="89" t="s">
        <v>13</v>
      </c>
      <c r="D55" s="72">
        <v>0</v>
      </c>
      <c r="E55" s="73"/>
      <c r="F55" s="72">
        <v>0</v>
      </c>
      <c r="G55" s="73"/>
      <c r="H55" s="72">
        <v>0</v>
      </c>
      <c r="I55" s="73"/>
      <c r="J55" s="72">
        <v>0</v>
      </c>
      <c r="K55" s="73"/>
      <c r="L55" s="72">
        <v>0</v>
      </c>
      <c r="M55" s="73"/>
      <c r="N55" s="72" t="s">
        <v>36</v>
      </c>
      <c r="O55" s="73"/>
      <c r="P55" s="68"/>
      <c r="Q55" s="68"/>
      <c r="R55" s="68"/>
      <c r="S55" s="68"/>
      <c r="T55" s="68"/>
      <c r="U55" s="68"/>
      <c r="V55" s="68"/>
      <c r="W55" s="68"/>
    </row>
    <row r="56" spans="2:23" x14ac:dyDescent="0.25"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</row>
    <row r="57" spans="2:23" x14ac:dyDescent="0.25"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</row>
    <row r="58" spans="2:23" x14ac:dyDescent="0.25">
      <c r="B58" s="68"/>
      <c r="C58" s="69"/>
      <c r="D58" s="70" t="s">
        <v>25</v>
      </c>
      <c r="E58" s="71"/>
      <c r="F58" s="70" t="s">
        <v>26</v>
      </c>
      <c r="G58" s="71"/>
      <c r="H58" s="70" t="s">
        <v>27</v>
      </c>
      <c r="I58" s="71"/>
      <c r="J58" s="70" t="s">
        <v>28</v>
      </c>
      <c r="K58" s="71"/>
      <c r="L58" s="70" t="s">
        <v>29</v>
      </c>
      <c r="M58" s="71"/>
      <c r="N58" s="72" t="s">
        <v>12</v>
      </c>
      <c r="O58" s="73"/>
      <c r="P58" s="68"/>
      <c r="Q58" s="68"/>
      <c r="R58" s="68"/>
      <c r="S58" s="68"/>
      <c r="T58" s="68"/>
      <c r="U58" s="68"/>
      <c r="V58" s="68"/>
      <c r="W58" s="68"/>
    </row>
    <row r="59" spans="2:23" x14ac:dyDescent="0.25">
      <c r="B59" s="68"/>
      <c r="C59" s="74" t="s">
        <v>30</v>
      </c>
      <c r="D59" s="75"/>
      <c r="E59" s="76">
        <v>3</v>
      </c>
      <c r="F59" s="76"/>
      <c r="G59" s="76">
        <v>2</v>
      </c>
      <c r="H59" s="75"/>
      <c r="I59" s="76">
        <v>7</v>
      </c>
      <c r="J59" s="75"/>
      <c r="K59" s="76">
        <v>6</v>
      </c>
      <c r="L59" s="75"/>
      <c r="M59" s="76">
        <v>0</v>
      </c>
      <c r="N59" s="77">
        <v>0</v>
      </c>
      <c r="O59" s="78"/>
      <c r="P59" s="68"/>
      <c r="Q59" s="68"/>
      <c r="R59" s="68"/>
      <c r="S59" s="68"/>
      <c r="T59" s="68"/>
      <c r="U59" s="68"/>
      <c r="V59" s="68"/>
      <c r="W59" s="68"/>
    </row>
    <row r="60" spans="2:23" x14ac:dyDescent="0.25">
      <c r="B60" s="68"/>
      <c r="C60" s="79"/>
      <c r="D60" s="38">
        <v>3500</v>
      </c>
      <c r="E60" s="80"/>
      <c r="F60" s="80">
        <v>1500</v>
      </c>
      <c r="G60" s="39"/>
      <c r="H60" s="38" t="s">
        <v>33</v>
      </c>
      <c r="I60" s="39"/>
      <c r="J60" s="38" t="s">
        <v>33</v>
      </c>
      <c r="K60" s="39"/>
      <c r="L60" s="38" t="s">
        <v>33</v>
      </c>
      <c r="M60" s="39"/>
      <c r="N60" s="83"/>
      <c r="O60" s="84"/>
      <c r="P60" s="68"/>
      <c r="Q60" s="68"/>
      <c r="R60" s="68"/>
      <c r="S60" s="68"/>
      <c r="T60" s="68"/>
      <c r="U60" s="68"/>
      <c r="V60" s="68"/>
      <c r="W60" s="68"/>
    </row>
    <row r="61" spans="2:23" x14ac:dyDescent="0.25">
      <c r="B61" s="68"/>
      <c r="C61" s="74" t="s">
        <v>34</v>
      </c>
      <c r="D61" s="75"/>
      <c r="E61" s="76">
        <v>7</v>
      </c>
      <c r="F61" s="76"/>
      <c r="G61" s="76">
        <v>5</v>
      </c>
      <c r="H61" s="75"/>
      <c r="I61" s="76">
        <v>2</v>
      </c>
      <c r="J61" s="75"/>
      <c r="K61" s="76">
        <v>3</v>
      </c>
      <c r="L61" s="75"/>
      <c r="M61" s="76">
        <v>0</v>
      </c>
      <c r="N61" s="77">
        <v>0</v>
      </c>
      <c r="O61" s="78"/>
      <c r="P61" s="68"/>
      <c r="Q61" s="68"/>
      <c r="R61" s="68"/>
      <c r="S61" s="68"/>
      <c r="T61" s="68"/>
      <c r="U61" s="68"/>
      <c r="V61" s="68"/>
      <c r="W61" s="68"/>
    </row>
    <row r="62" spans="2:23" x14ac:dyDescent="0.25">
      <c r="B62" s="68"/>
      <c r="C62" s="79"/>
      <c r="D62" s="38" t="s">
        <v>33</v>
      </c>
      <c r="E62" s="80"/>
      <c r="F62" s="80">
        <v>2500</v>
      </c>
      <c r="G62" s="39"/>
      <c r="H62" s="38">
        <v>2000</v>
      </c>
      <c r="I62" s="39"/>
      <c r="J62" s="38">
        <v>1400</v>
      </c>
      <c r="K62" s="39"/>
      <c r="L62" s="38">
        <v>100</v>
      </c>
      <c r="M62" s="39"/>
      <c r="N62" s="83"/>
      <c r="O62" s="84"/>
      <c r="P62" s="68"/>
      <c r="Q62" s="68"/>
      <c r="R62" s="68"/>
      <c r="S62" s="68"/>
      <c r="T62" s="68"/>
      <c r="U62" s="68"/>
      <c r="V62" s="68"/>
      <c r="W62" s="68"/>
    </row>
    <row r="63" spans="2:23" x14ac:dyDescent="0.25">
      <c r="B63" s="68"/>
      <c r="C63" s="74" t="s">
        <v>35</v>
      </c>
      <c r="D63" s="87"/>
      <c r="E63" s="88">
        <v>2</v>
      </c>
      <c r="F63" s="88"/>
      <c r="G63" s="88">
        <v>5</v>
      </c>
      <c r="H63" s="87"/>
      <c r="I63" s="88">
        <v>4</v>
      </c>
      <c r="J63" s="87"/>
      <c r="K63" s="88">
        <v>5</v>
      </c>
      <c r="L63" s="87"/>
      <c r="M63" s="88">
        <v>0</v>
      </c>
      <c r="N63" s="77">
        <v>0</v>
      </c>
      <c r="O63" s="78"/>
      <c r="P63" s="68"/>
      <c r="Q63" s="68"/>
      <c r="R63" s="68"/>
      <c r="S63" s="68"/>
      <c r="T63" s="68"/>
      <c r="U63" s="68"/>
      <c r="V63" s="68"/>
      <c r="W63" s="68"/>
    </row>
    <row r="64" spans="2:23" x14ac:dyDescent="0.25">
      <c r="B64" s="68"/>
      <c r="C64" s="79"/>
      <c r="D64" s="38">
        <v>2500</v>
      </c>
      <c r="E64" s="80"/>
      <c r="F64" s="80" t="s">
        <v>33</v>
      </c>
      <c r="G64" s="39"/>
      <c r="H64" s="38" t="s">
        <v>33</v>
      </c>
      <c r="I64" s="39"/>
      <c r="J64" s="38" t="s">
        <v>33</v>
      </c>
      <c r="K64" s="39"/>
      <c r="L64" s="38" t="s">
        <v>33</v>
      </c>
      <c r="M64" s="39"/>
      <c r="N64" s="83"/>
      <c r="O64" s="84"/>
      <c r="P64" s="68"/>
      <c r="Q64" s="68"/>
      <c r="R64" s="68"/>
      <c r="S64" s="68"/>
      <c r="T64" s="68"/>
      <c r="U64" s="68"/>
      <c r="V64" s="68"/>
      <c r="W64" s="68"/>
    </row>
    <row r="65" spans="2:23" x14ac:dyDescent="0.25">
      <c r="B65" s="68"/>
      <c r="C65" s="89" t="s">
        <v>13</v>
      </c>
      <c r="D65" s="72">
        <v>0</v>
      </c>
      <c r="E65" s="73"/>
      <c r="F65" s="72">
        <v>0</v>
      </c>
      <c r="G65" s="73"/>
      <c r="H65" s="72">
        <v>0</v>
      </c>
      <c r="I65" s="73"/>
      <c r="J65" s="72">
        <v>0</v>
      </c>
      <c r="K65" s="73"/>
      <c r="L65" s="72">
        <v>0</v>
      </c>
      <c r="M65" s="73"/>
      <c r="N65" s="72" t="s">
        <v>36</v>
      </c>
      <c r="O65" s="73"/>
      <c r="P65" s="68"/>
      <c r="Q65" s="68"/>
      <c r="R65" s="68"/>
      <c r="S65" s="68"/>
      <c r="T65" s="68"/>
      <c r="U65" s="68"/>
      <c r="V65" s="68"/>
      <c r="W65" s="68"/>
    </row>
    <row r="66" spans="2:23" x14ac:dyDescent="0.25"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</row>
    <row r="67" spans="2:23" x14ac:dyDescent="0.25">
      <c r="B67" s="68"/>
      <c r="C67" s="68" t="s">
        <v>38</v>
      </c>
      <c r="D67" s="68"/>
      <c r="E67" s="68"/>
      <c r="F67" s="68"/>
      <c r="G67" s="68"/>
      <c r="H67" s="68"/>
      <c r="I67" s="68" t="s">
        <v>47</v>
      </c>
      <c r="J67" s="68"/>
      <c r="K67" s="68"/>
      <c r="L67" s="68"/>
      <c r="M67" s="68"/>
      <c r="N67" s="68"/>
      <c r="O67" s="68" t="s">
        <v>52</v>
      </c>
      <c r="P67" s="68"/>
      <c r="Q67" s="68"/>
      <c r="R67" s="68"/>
      <c r="S67" s="68"/>
      <c r="T67" s="68"/>
      <c r="U67" s="68"/>
      <c r="V67" s="68"/>
      <c r="W67" s="68"/>
    </row>
    <row r="68" spans="2:23" x14ac:dyDescent="0.25">
      <c r="B68" s="68"/>
      <c r="C68" s="68" t="s">
        <v>39</v>
      </c>
      <c r="D68" s="1" t="s">
        <v>59</v>
      </c>
      <c r="E68" s="1" t="s">
        <v>60</v>
      </c>
      <c r="F68" s="1" t="s">
        <v>42</v>
      </c>
      <c r="G68" s="1" t="s">
        <v>43</v>
      </c>
      <c r="H68" s="68"/>
      <c r="I68" s="68" t="s">
        <v>48</v>
      </c>
      <c r="J68" s="1" t="s">
        <v>59</v>
      </c>
      <c r="K68" s="1" t="s">
        <v>60</v>
      </c>
      <c r="L68" s="1" t="s">
        <v>49</v>
      </c>
      <c r="M68" s="1" t="s">
        <v>50</v>
      </c>
      <c r="N68" s="68"/>
      <c r="O68" s="68" t="s">
        <v>53</v>
      </c>
      <c r="P68" s="1" t="s">
        <v>59</v>
      </c>
      <c r="Q68" s="1" t="s">
        <v>60</v>
      </c>
      <c r="R68" s="1" t="s">
        <v>54</v>
      </c>
      <c r="S68" s="1" t="s">
        <v>55</v>
      </c>
      <c r="T68" s="68"/>
      <c r="U68" s="68"/>
      <c r="V68" s="68"/>
      <c r="W68" s="68"/>
    </row>
    <row r="69" spans="2:23" x14ac:dyDescent="0.25"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</row>
    <row r="70" spans="2:23" x14ac:dyDescent="0.25">
      <c r="B70" s="68"/>
      <c r="C70" s="68" t="s">
        <v>44</v>
      </c>
      <c r="D70" s="68"/>
      <c r="E70" s="68"/>
      <c r="F70" s="68"/>
      <c r="G70" s="68"/>
      <c r="H70" s="68"/>
      <c r="I70" s="68" t="s">
        <v>44</v>
      </c>
      <c r="J70" s="68"/>
      <c r="K70" s="68"/>
      <c r="L70" s="68"/>
      <c r="M70" s="68"/>
      <c r="N70" s="68"/>
      <c r="O70" s="68" t="s">
        <v>44</v>
      </c>
      <c r="P70" s="68"/>
      <c r="Q70" s="68"/>
      <c r="R70" s="68"/>
      <c r="S70" s="68"/>
      <c r="T70" s="68"/>
      <c r="U70" s="68"/>
      <c r="V70" s="68"/>
      <c r="W70" s="68"/>
    </row>
    <row r="71" spans="2:23" x14ac:dyDescent="0.25">
      <c r="B71" s="68"/>
      <c r="C71" s="68" t="s">
        <v>65</v>
      </c>
      <c r="D71" s="68"/>
      <c r="E71" s="68"/>
      <c r="F71" s="68"/>
      <c r="G71" s="68"/>
      <c r="H71" s="68"/>
      <c r="I71" s="68" t="s">
        <v>66</v>
      </c>
      <c r="J71" s="68"/>
      <c r="K71" s="68"/>
      <c r="L71" s="68"/>
      <c r="M71" s="68"/>
      <c r="N71" s="68"/>
      <c r="O71" s="68" t="s">
        <v>67</v>
      </c>
      <c r="P71" s="68"/>
      <c r="Q71" s="68"/>
      <c r="R71" s="68"/>
      <c r="S71" s="68"/>
      <c r="T71" s="68"/>
      <c r="U71" s="68"/>
      <c r="V71" s="68"/>
      <c r="W71" s="68"/>
    </row>
    <row r="72" spans="2:23" x14ac:dyDescent="0.25"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</row>
    <row r="73" spans="2:23" x14ac:dyDescent="0.25"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</row>
    <row r="74" spans="2:23" x14ac:dyDescent="0.25">
      <c r="B74" s="68"/>
      <c r="C74" s="68" t="s">
        <v>68</v>
      </c>
      <c r="D74" s="68"/>
      <c r="E74" s="68"/>
      <c r="F74" s="68"/>
      <c r="G74" s="68"/>
      <c r="H74" s="68"/>
      <c r="I74" s="68" t="s">
        <v>69</v>
      </c>
      <c r="J74" s="68"/>
      <c r="K74" s="68"/>
      <c r="L74" s="68"/>
      <c r="M74" s="68"/>
      <c r="N74" s="68"/>
      <c r="O74" s="68"/>
      <c r="P74" s="68"/>
      <c r="Q74" s="68" t="s">
        <v>70</v>
      </c>
      <c r="R74" s="68"/>
      <c r="S74" s="68"/>
      <c r="T74" s="68"/>
      <c r="U74" s="68"/>
      <c r="V74" s="68"/>
      <c r="W74" s="68"/>
    </row>
    <row r="75" spans="2:23" x14ac:dyDescent="0.25">
      <c r="B75" s="68"/>
      <c r="C75" s="68" t="s">
        <v>71</v>
      </c>
      <c r="D75" s="1" t="s">
        <v>72</v>
      </c>
      <c r="E75" s="1" t="s">
        <v>40</v>
      </c>
      <c r="F75" s="1" t="s">
        <v>59</v>
      </c>
      <c r="G75" s="1" t="s">
        <v>73</v>
      </c>
      <c r="H75" s="68"/>
      <c r="I75" s="68" t="s">
        <v>74</v>
      </c>
      <c r="J75" s="1" t="s">
        <v>72</v>
      </c>
      <c r="K75" s="1" t="s">
        <v>40</v>
      </c>
      <c r="L75" s="1" t="s">
        <v>59</v>
      </c>
      <c r="M75" s="1" t="s">
        <v>60</v>
      </c>
      <c r="N75" s="1" t="s">
        <v>42</v>
      </c>
      <c r="O75" s="1" t="s">
        <v>75</v>
      </c>
      <c r="P75" s="68"/>
      <c r="Q75" s="68" t="s">
        <v>76</v>
      </c>
      <c r="R75" s="1" t="s">
        <v>72</v>
      </c>
      <c r="S75" s="1" t="s">
        <v>40</v>
      </c>
      <c r="T75" s="1" t="s">
        <v>59</v>
      </c>
      <c r="U75" s="1" t="s">
        <v>60</v>
      </c>
      <c r="V75" s="1" t="s">
        <v>49</v>
      </c>
      <c r="W75" s="1" t="s">
        <v>77</v>
      </c>
    </row>
    <row r="76" spans="2:23" x14ac:dyDescent="0.25"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</row>
    <row r="77" spans="2:23" x14ac:dyDescent="0.25">
      <c r="B77" s="68"/>
      <c r="C77" s="68" t="s">
        <v>44</v>
      </c>
      <c r="D77" s="68"/>
      <c r="E77" s="68"/>
      <c r="F77" s="68"/>
      <c r="G77" s="68"/>
      <c r="H77" s="68"/>
      <c r="I77" s="68" t="s">
        <v>44</v>
      </c>
      <c r="J77" s="68"/>
      <c r="K77" s="68"/>
      <c r="L77" s="68"/>
      <c r="M77" s="68"/>
      <c r="N77" s="68"/>
      <c r="O77" s="68"/>
      <c r="P77" s="68"/>
      <c r="Q77" s="68" t="s">
        <v>44</v>
      </c>
      <c r="R77" s="68"/>
      <c r="S77" s="68"/>
      <c r="T77" s="68"/>
      <c r="U77" s="68"/>
      <c r="V77" s="68"/>
      <c r="W77" s="68"/>
    </row>
    <row r="78" spans="2:23" x14ac:dyDescent="0.25">
      <c r="B78" s="68"/>
      <c r="C78" s="68" t="s">
        <v>78</v>
      </c>
      <c r="D78" s="68"/>
      <c r="E78" s="68"/>
      <c r="F78" s="68"/>
      <c r="G78" s="68"/>
      <c r="H78" s="68"/>
      <c r="I78" s="68" t="s">
        <v>79</v>
      </c>
      <c r="J78" s="68"/>
      <c r="K78" s="68"/>
      <c r="L78" s="68"/>
      <c r="M78" s="68"/>
      <c r="N78" s="68"/>
      <c r="O78" s="68"/>
      <c r="P78" s="68"/>
      <c r="Q78" s="68" t="s">
        <v>80</v>
      </c>
      <c r="R78" s="68"/>
      <c r="S78" s="68"/>
      <c r="T78" s="68"/>
      <c r="U78" s="68"/>
      <c r="V78" s="68"/>
      <c r="W78" s="68"/>
    </row>
    <row r="79" spans="2:23" x14ac:dyDescent="0.25"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</row>
    <row r="80" spans="2:23" x14ac:dyDescent="0.25"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</row>
    <row r="81" spans="2:23" x14ac:dyDescent="0.25">
      <c r="B81" s="68"/>
      <c r="C81" s="68" t="s">
        <v>81</v>
      </c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</row>
    <row r="82" spans="2:23" x14ac:dyDescent="0.25">
      <c r="B82" s="68"/>
      <c r="C82" s="68" t="s">
        <v>82</v>
      </c>
      <c r="D82" s="1" t="s">
        <v>72</v>
      </c>
      <c r="E82" s="1" t="s">
        <v>40</v>
      </c>
      <c r="F82" s="1" t="s">
        <v>59</v>
      </c>
      <c r="G82" s="1" t="s">
        <v>60</v>
      </c>
      <c r="H82" s="1" t="s">
        <v>54</v>
      </c>
      <c r="I82" s="1" t="s">
        <v>83</v>
      </c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</row>
    <row r="83" spans="2:23" x14ac:dyDescent="0.25"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</row>
    <row r="84" spans="2:23" x14ac:dyDescent="0.25">
      <c r="B84" s="68"/>
      <c r="C84" s="68" t="s">
        <v>44</v>
      </c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</row>
    <row r="85" spans="2:23" x14ac:dyDescent="0.25">
      <c r="B85" s="68"/>
      <c r="C85" s="68" t="s">
        <v>84</v>
      </c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</row>
    <row r="86" spans="2:23" x14ac:dyDescent="0.25"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</row>
    <row r="87" spans="2:23" x14ac:dyDescent="0.25"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</row>
    <row r="88" spans="2:23" x14ac:dyDescent="0.25">
      <c r="B88" s="68"/>
      <c r="C88" s="68" t="s">
        <v>31</v>
      </c>
      <c r="D88" s="68" t="s">
        <v>85</v>
      </c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</row>
    <row r="89" spans="2:23" x14ac:dyDescent="0.25">
      <c r="B89" s="68"/>
      <c r="C89" s="98" t="s">
        <v>31</v>
      </c>
      <c r="D89" s="99">
        <f>3500*(3)+1500*(2)+2500*(5)+2000*(2)+1400*(3)+2500*(2)+100*(0)</f>
        <v>39200</v>
      </c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</row>
    <row r="90" spans="2:23" x14ac:dyDescent="0.25"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</row>
  </sheetData>
  <mergeCells count="231">
    <mergeCell ref="F65:G65"/>
    <mergeCell ref="H65:I65"/>
    <mergeCell ref="J65:K65"/>
    <mergeCell ref="L65:M65"/>
    <mergeCell ref="N65:O65"/>
    <mergeCell ref="N55:O55"/>
    <mergeCell ref="N58:O58"/>
    <mergeCell ref="C59:C60"/>
    <mergeCell ref="N59:O60"/>
    <mergeCell ref="D60:E60"/>
    <mergeCell ref="F60:G60"/>
    <mergeCell ref="H60:I60"/>
    <mergeCell ref="J60:K60"/>
    <mergeCell ref="L60:M60"/>
    <mergeCell ref="D52:E52"/>
    <mergeCell ref="F52:G52"/>
    <mergeCell ref="H52:I52"/>
    <mergeCell ref="J52:K52"/>
    <mergeCell ref="L52:M52"/>
    <mergeCell ref="C53:C54"/>
    <mergeCell ref="N53:O54"/>
    <mergeCell ref="D54:E54"/>
    <mergeCell ref="F54:G54"/>
    <mergeCell ref="H54:I54"/>
    <mergeCell ref="J54:K54"/>
    <mergeCell ref="L54:M54"/>
    <mergeCell ref="D45:E45"/>
    <mergeCell ref="F45:G45"/>
    <mergeCell ref="H45:I45"/>
    <mergeCell ref="J45:K45"/>
    <mergeCell ref="L45:M45"/>
    <mergeCell ref="N46:O46"/>
    <mergeCell ref="N48:O48"/>
    <mergeCell ref="C49:C50"/>
    <mergeCell ref="N49:O50"/>
    <mergeCell ref="D50:E50"/>
    <mergeCell ref="F50:G50"/>
    <mergeCell ref="H50:I50"/>
    <mergeCell ref="J50:K50"/>
    <mergeCell ref="L50:M50"/>
    <mergeCell ref="N39:O39"/>
    <mergeCell ref="C40:C41"/>
    <mergeCell ref="N40:O41"/>
    <mergeCell ref="D41:E41"/>
    <mergeCell ref="F41:G41"/>
    <mergeCell ref="H41:I41"/>
    <mergeCell ref="J41:K41"/>
    <mergeCell ref="L41:M41"/>
    <mergeCell ref="C42:C43"/>
    <mergeCell ref="N42:O43"/>
    <mergeCell ref="D43:E43"/>
    <mergeCell ref="F43:G43"/>
    <mergeCell ref="H43:I43"/>
    <mergeCell ref="J43:K43"/>
    <mergeCell ref="L43:M43"/>
    <mergeCell ref="J27:K27"/>
    <mergeCell ref="L27:M27"/>
    <mergeCell ref="N28:O28"/>
    <mergeCell ref="N30:O30"/>
    <mergeCell ref="N31:O32"/>
    <mergeCell ref="N33:O34"/>
    <mergeCell ref="C35:C36"/>
    <mergeCell ref="N35:O36"/>
    <mergeCell ref="D37:E37"/>
    <mergeCell ref="F37:G37"/>
    <mergeCell ref="H37:I37"/>
    <mergeCell ref="J37:K37"/>
    <mergeCell ref="L37:M37"/>
    <mergeCell ref="N37:O37"/>
    <mergeCell ref="H21:I21"/>
    <mergeCell ref="J21:K21"/>
    <mergeCell ref="L21:M21"/>
    <mergeCell ref="N21:O21"/>
    <mergeCell ref="C22:C23"/>
    <mergeCell ref="N22:O23"/>
    <mergeCell ref="C24:C25"/>
    <mergeCell ref="N24:O25"/>
    <mergeCell ref="D25:E25"/>
    <mergeCell ref="F25:G25"/>
    <mergeCell ref="H25:I25"/>
    <mergeCell ref="J25:K25"/>
    <mergeCell ref="L25:M25"/>
    <mergeCell ref="H14:I14"/>
    <mergeCell ref="J14:K14"/>
    <mergeCell ref="L14:M14"/>
    <mergeCell ref="C15:C16"/>
    <mergeCell ref="N15:O16"/>
    <mergeCell ref="N17:O18"/>
    <mergeCell ref="D19:E19"/>
    <mergeCell ref="F19:G19"/>
    <mergeCell ref="H19:I19"/>
    <mergeCell ref="J19:K19"/>
    <mergeCell ref="L19:M19"/>
    <mergeCell ref="N19:O19"/>
    <mergeCell ref="H3:I3"/>
    <mergeCell ref="J3:K3"/>
    <mergeCell ref="L3:M3"/>
    <mergeCell ref="N3:O3"/>
    <mergeCell ref="C4:C5"/>
    <mergeCell ref="N4:O5"/>
    <mergeCell ref="N6:O7"/>
    <mergeCell ref="N8:O9"/>
    <mergeCell ref="D10:E10"/>
    <mergeCell ref="F10:G10"/>
    <mergeCell ref="H10:I10"/>
    <mergeCell ref="J10:K10"/>
    <mergeCell ref="L10:M10"/>
    <mergeCell ref="N10:O10"/>
    <mergeCell ref="N12:O12"/>
    <mergeCell ref="C13:C14"/>
    <mergeCell ref="N13:O14"/>
    <mergeCell ref="D14:E14"/>
    <mergeCell ref="F14:G14"/>
    <mergeCell ref="C63:C64"/>
    <mergeCell ref="D64:E64"/>
    <mergeCell ref="F64:G64"/>
    <mergeCell ref="H64:I64"/>
    <mergeCell ref="J64:K64"/>
    <mergeCell ref="L64:M64"/>
    <mergeCell ref="N63:O64"/>
    <mergeCell ref="D65:E65"/>
    <mergeCell ref="D62:E62"/>
    <mergeCell ref="F62:G62"/>
    <mergeCell ref="H62:I62"/>
    <mergeCell ref="J62:K62"/>
    <mergeCell ref="L62:M62"/>
    <mergeCell ref="L58:M58"/>
    <mergeCell ref="D58:E58"/>
    <mergeCell ref="F58:G58"/>
    <mergeCell ref="H58:I58"/>
    <mergeCell ref="J58:K58"/>
    <mergeCell ref="C61:C62"/>
    <mergeCell ref="N61:O62"/>
    <mergeCell ref="D55:E55"/>
    <mergeCell ref="F55:G55"/>
    <mergeCell ref="H55:I55"/>
    <mergeCell ref="J55:K55"/>
    <mergeCell ref="L55:M55"/>
    <mergeCell ref="C51:C52"/>
    <mergeCell ref="N51:O52"/>
    <mergeCell ref="D48:E48"/>
    <mergeCell ref="F48:G48"/>
    <mergeCell ref="H48:I48"/>
    <mergeCell ref="J48:K48"/>
    <mergeCell ref="L48:M48"/>
    <mergeCell ref="D46:E46"/>
    <mergeCell ref="F46:G46"/>
    <mergeCell ref="H46:I46"/>
    <mergeCell ref="J46:K46"/>
    <mergeCell ref="L46:M46"/>
    <mergeCell ref="C44:C45"/>
    <mergeCell ref="N44:O45"/>
    <mergeCell ref="D36:E36"/>
    <mergeCell ref="F36:G36"/>
    <mergeCell ref="H36:I36"/>
    <mergeCell ref="J36:K36"/>
    <mergeCell ref="L36:M36"/>
    <mergeCell ref="D39:E39"/>
    <mergeCell ref="F39:G39"/>
    <mergeCell ref="H39:I39"/>
    <mergeCell ref="J39:K39"/>
    <mergeCell ref="L39:M39"/>
    <mergeCell ref="D34:E34"/>
    <mergeCell ref="F34:G34"/>
    <mergeCell ref="H34:I34"/>
    <mergeCell ref="J34:K34"/>
    <mergeCell ref="L34:M34"/>
    <mergeCell ref="D30:E30"/>
    <mergeCell ref="F30:G30"/>
    <mergeCell ref="H30:I30"/>
    <mergeCell ref="J30:K30"/>
    <mergeCell ref="L30:M30"/>
    <mergeCell ref="C31:C32"/>
    <mergeCell ref="D32:E32"/>
    <mergeCell ref="F32:G32"/>
    <mergeCell ref="H32:I32"/>
    <mergeCell ref="J32:K32"/>
    <mergeCell ref="L32:M32"/>
    <mergeCell ref="C33:C34"/>
    <mergeCell ref="D28:E28"/>
    <mergeCell ref="F28:G28"/>
    <mergeCell ref="H28:I28"/>
    <mergeCell ref="J28:K28"/>
    <mergeCell ref="L28:M28"/>
    <mergeCell ref="L23:M23"/>
    <mergeCell ref="D23:E23"/>
    <mergeCell ref="F23:G23"/>
    <mergeCell ref="H23:I23"/>
    <mergeCell ref="J23:K23"/>
    <mergeCell ref="C26:C27"/>
    <mergeCell ref="N26:O27"/>
    <mergeCell ref="D27:E27"/>
    <mergeCell ref="F27:G27"/>
    <mergeCell ref="H27:I27"/>
    <mergeCell ref="C17:C18"/>
    <mergeCell ref="D18:E18"/>
    <mergeCell ref="F18:G18"/>
    <mergeCell ref="H18:I18"/>
    <mergeCell ref="J18:K18"/>
    <mergeCell ref="L18:M18"/>
    <mergeCell ref="D21:E21"/>
    <mergeCell ref="F21:G21"/>
    <mergeCell ref="D16:E16"/>
    <mergeCell ref="F16:G16"/>
    <mergeCell ref="H16:I16"/>
    <mergeCell ref="J16:K16"/>
    <mergeCell ref="L16:M16"/>
    <mergeCell ref="L12:M12"/>
    <mergeCell ref="D5:E5"/>
    <mergeCell ref="F5:G5"/>
    <mergeCell ref="H5:I5"/>
    <mergeCell ref="J5:K5"/>
    <mergeCell ref="L5:M5"/>
    <mergeCell ref="D3:E3"/>
    <mergeCell ref="F3:G3"/>
    <mergeCell ref="D12:E12"/>
    <mergeCell ref="F12:G12"/>
    <mergeCell ref="H12:I12"/>
    <mergeCell ref="J12:K12"/>
    <mergeCell ref="C6:C7"/>
    <mergeCell ref="D7:E7"/>
    <mergeCell ref="F7:G7"/>
    <mergeCell ref="H7:I7"/>
    <mergeCell ref="J7:K7"/>
    <mergeCell ref="L7:M7"/>
    <mergeCell ref="C8:C9"/>
    <mergeCell ref="D9:E9"/>
    <mergeCell ref="F9:G9"/>
    <mergeCell ref="H9:I9"/>
    <mergeCell ref="J9:K9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2- min</vt:lpstr>
      <vt:lpstr>3 - vog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Ortega</dc:creator>
  <cp:lastModifiedBy>Joaquin Ortega</cp:lastModifiedBy>
  <dcterms:created xsi:type="dcterms:W3CDTF">2022-09-22T16:42:58Z</dcterms:created>
  <dcterms:modified xsi:type="dcterms:W3CDTF">2022-09-22T18:20:05Z</dcterms:modified>
</cp:coreProperties>
</file>