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.paredes\Pictures\"/>
    </mc:Choice>
  </mc:AlternateContent>
  <xr:revisionPtr revIDLastSave="0" documentId="13_ncr:1_{2D39B58E-FB4A-43AA-B5B7-9D0856F4DE0E}" xr6:coauthVersionLast="47" xr6:coauthVersionMax="47" xr10:uidLastSave="{00000000-0000-0000-0000-000000000000}"/>
  <bookViews>
    <workbookView xWindow="-110" yWindow="-110" windowWidth="19420" windowHeight="10300" xr2:uid="{B104D1ED-6589-425F-B50B-3F49F9AA6292}"/>
  </bookViews>
  <sheets>
    <sheet name="PERT" sheetId="2" r:id="rId1"/>
    <sheet name="CPM" sheetId="4" r:id="rId2"/>
    <sheet name="TABLA NO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5" i="4"/>
  <c r="D18" i="2"/>
  <c r="C19" i="2"/>
  <c r="C17" i="2"/>
  <c r="D15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</calcChain>
</file>

<file path=xl/sharedStrings.xml><?xml version="1.0" encoding="utf-8"?>
<sst xmlns="http://schemas.openxmlformats.org/spreadsheetml/2006/main" count="167" uniqueCount="46">
  <si>
    <t>Tarea</t>
  </si>
  <si>
    <t>Precedencia</t>
  </si>
  <si>
    <t>Tiempo más probable</t>
  </si>
  <si>
    <t>Tiempo Optimista</t>
  </si>
  <si>
    <t>Tiempo Pesimista</t>
  </si>
  <si>
    <t>Tiempo Esperado</t>
  </si>
  <si>
    <t>Varianza</t>
  </si>
  <si>
    <t>-</t>
  </si>
  <si>
    <t>4,6,9</t>
  </si>
  <si>
    <t>¿Cuál es la probabilidad de que el proyecto se termine en menos de 16 días?</t>
  </si>
  <si>
    <t>Desviación estándar</t>
  </si>
  <si>
    <t>2-1-5-9-8</t>
  </si>
  <si>
    <t>RC</t>
  </si>
  <si>
    <t>Z</t>
  </si>
  <si>
    <t>P(z)</t>
  </si>
  <si>
    <t>ESTA ES LA PROBABILIDAD QUE TERMINE ANTES DE LOS 16 DÍAS</t>
  </si>
  <si>
    <t>ESTA ES LA PROBABILIDAD QUE TERMINE DESPUÉS DE LOS 16 DÍAS</t>
  </si>
  <si>
    <t>1-P(Z)</t>
  </si>
  <si>
    <t>Tiempo Normal</t>
  </si>
  <si>
    <t>Tiempo Límite</t>
  </si>
  <si>
    <t>Costo Normal</t>
  </si>
  <si>
    <t>Costo Límite</t>
  </si>
  <si>
    <t>Con los siguientes datos, encontrar el delta de tiempo y la pendiente</t>
  </si>
  <si>
    <t>Delta Tiempo</t>
  </si>
  <si>
    <t>Delta Costo</t>
  </si>
  <si>
    <t>Pendiente</t>
  </si>
  <si>
    <t>Costo Total Normal = 100+50+80+80+60+100+30+500+180 = 1180</t>
  </si>
  <si>
    <t>Partiendo de la Ruta Crítica, realice el análisis de las actividades a realizar.</t>
  </si>
  <si>
    <t>Realizamos la siguiente tabla</t>
  </si>
  <si>
    <t>Actividad</t>
  </si>
  <si>
    <t>ΔTiempo</t>
  </si>
  <si>
    <t>T Normal</t>
  </si>
  <si>
    <t>Ruta</t>
  </si>
  <si>
    <t>I</t>
  </si>
  <si>
    <t>II</t>
  </si>
  <si>
    <t>X</t>
  </si>
  <si>
    <t>Duración</t>
  </si>
  <si>
    <t>(1) - 5</t>
  </si>
  <si>
    <t>III</t>
  </si>
  <si>
    <t>(1) - 6, 5</t>
  </si>
  <si>
    <t>(1) -1</t>
  </si>
  <si>
    <t>(1) - 4,6,9</t>
  </si>
  <si>
    <t>Buscamos la menor combinación de actividades de la o las rutas críticas que sumen la menor pendiente</t>
  </si>
  <si>
    <t>Dado que ya no se puede reducir más tiempo el proyecto, este sería el menor tiempo posible de realización</t>
  </si>
  <si>
    <t>De la ruta crítica, buscamos la actividad con menor pendiente que se pueda reducir en tiempo</t>
  </si>
  <si>
    <t>El proyecto se puede reducir a 13 días, con un costo adicional de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</si>
</sst>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1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403225</xdr:colOff>
      <xdr:row>1</xdr:row>
      <xdr:rowOff>184150</xdr:rowOff>
    </xdr:from>
    <xdr:ext cx="272549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37D55F0-D847-4DF7-B99F-AE2F56C63189}"/>
                </a:ext>
              </a:extLst>
            </xdr:cNvPr>
            <xdr:cNvSpPr txBox="1"/>
          </xdr:nvSpPr>
          <xdr:spPr>
            <a:xfrm>
              <a:off x="6092825" y="374650"/>
              <a:ext cx="272549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𝑇𝑖𝑒𝑚𝑝𝑜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𝑒𝑠𝑝𝑒𝑟𝑎𝑑𝑜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𝑇𝑜𝑝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+4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𝑇𝑝𝑟𝑜𝑏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𝑇𝑝𝑒𝑠𝑖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37D55F0-D847-4DF7-B99F-AE2F56C63189}"/>
                </a:ext>
              </a:extLst>
            </xdr:cNvPr>
            <xdr:cNvSpPr txBox="1"/>
          </xdr:nvSpPr>
          <xdr:spPr>
            <a:xfrm>
              <a:off x="6092825" y="374650"/>
              <a:ext cx="272549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𝑇𝑖𝑒𝑚𝑝𝑜 𝑒𝑠𝑝𝑒𝑟𝑎𝑑𝑜=  (𝑇𝑜𝑝+4𝑇𝑝𝑟𝑜𝑏+𝑇𝑝𝑒𝑠𝑖)/6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9</xdr:col>
      <xdr:colOff>161925</xdr:colOff>
      <xdr:row>3</xdr:row>
      <xdr:rowOff>50800</xdr:rowOff>
    </xdr:from>
    <xdr:ext cx="182787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C5783F6-5981-47DD-9567-FCC0F71F4616}"/>
                </a:ext>
              </a:extLst>
            </xdr:cNvPr>
            <xdr:cNvSpPr txBox="1"/>
          </xdr:nvSpPr>
          <xdr:spPr>
            <a:xfrm>
              <a:off x="6613525" y="806450"/>
              <a:ext cx="182787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𝑉𝑎𝑟𝑖𝑎𝑛𝑧𝑎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G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G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𝑇𝑝𝑒𝑠</m:t>
                                </m:r>
                                <m:r>
                                  <a:rPr lang="es-G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G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𝑇𝑜𝑝𝑡</m:t>
                                </m:r>
                              </m:num>
                              <m:den>
                                <m:r>
                                  <a:rPr lang="es-G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C5783F6-5981-47DD-9567-FCC0F71F4616}"/>
                </a:ext>
              </a:extLst>
            </xdr:cNvPr>
            <xdr:cNvSpPr txBox="1"/>
          </xdr:nvSpPr>
          <xdr:spPr>
            <a:xfrm>
              <a:off x="6613525" y="806450"/>
              <a:ext cx="182787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𝑉𝑎𝑟𝑖𝑎𝑛𝑧𝑎= </a:t>
              </a:r>
              <a:r>
                <a:rPr lang="es-G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((𝑇𝑝𝑒𝑠−𝑇𝑜𝑝𝑡)/6)^</a:t>
              </a:r>
              <a:r>
                <a:rPr lang="es-GT" sz="1100" b="0" i="0">
                  <a:latin typeface="Cambria Math" panose="02040503050406030204" pitchFamily="18" charset="0"/>
                </a:rPr>
                <a:t>2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12</xdr:col>
      <xdr:colOff>387350</xdr:colOff>
      <xdr:row>1</xdr:row>
      <xdr:rowOff>19050</xdr:rowOff>
    </xdr:from>
    <xdr:to>
      <xdr:col>15</xdr:col>
      <xdr:colOff>425450</xdr:colOff>
      <xdr:row>6</xdr:row>
      <xdr:rowOff>31750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64F09D0-1928-4019-9239-7A4F554D6D3F}"/>
            </a:ext>
          </a:extLst>
        </xdr:cNvPr>
        <xdr:cNvSpPr txBox="1"/>
      </xdr:nvSpPr>
      <xdr:spPr>
        <a:xfrm>
          <a:off x="9124950" y="209550"/>
          <a:ext cx="232410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Top = Tiempo optimista</a:t>
          </a:r>
        </a:p>
        <a:p>
          <a:r>
            <a:rPr lang="es-GT" sz="1100"/>
            <a:t>Tprob = Tiempo</a:t>
          </a:r>
          <a:r>
            <a:rPr lang="es-GT" sz="1100" baseline="0"/>
            <a:t> más probable</a:t>
          </a:r>
        </a:p>
        <a:p>
          <a:r>
            <a:rPr lang="es-GT" sz="1100" baseline="0"/>
            <a:t>Tpesi = Tiempo pesimista</a:t>
          </a:r>
        </a:p>
        <a:p>
          <a:r>
            <a:rPr lang="es-GT" sz="1100" baseline="0"/>
            <a:t>TE = Tiempo esperado</a:t>
          </a:r>
        </a:p>
        <a:p>
          <a:r>
            <a:rPr lang="es-GT" sz="1100" baseline="0"/>
            <a:t>V = Varianza</a:t>
          </a:r>
        </a:p>
        <a:p>
          <a:r>
            <a:rPr lang="es-GT" sz="1100" baseline="0"/>
            <a:t>Vrc = Varianza de la ruta crítica</a:t>
          </a:r>
          <a:endParaRPr lang="es-GT" sz="1100"/>
        </a:p>
      </xdr:txBody>
    </xdr:sp>
    <xdr:clientData/>
  </xdr:twoCellAnchor>
  <xdr:oneCellAnchor>
    <xdr:from>
      <xdr:col>8</xdr:col>
      <xdr:colOff>231775</xdr:colOff>
      <xdr:row>6</xdr:row>
      <xdr:rowOff>69850</xdr:rowOff>
    </xdr:from>
    <xdr:ext cx="21106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393592F-7C5A-4DAB-8448-8B5ECD0B0477}"/>
                </a:ext>
              </a:extLst>
            </xdr:cNvPr>
            <xdr:cNvSpPr txBox="1"/>
          </xdr:nvSpPr>
          <xdr:spPr>
            <a:xfrm>
              <a:off x="5921375" y="1377950"/>
              <a:ext cx="21106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𝐷𝑒𝑠𝑣𝑖𝑎𝑐𝑖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𝐸𝑠𝑡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𝑛𝑑𝑎𝑟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𝑉𝑟𝑐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393592F-7C5A-4DAB-8448-8B5ECD0B0477}"/>
                </a:ext>
              </a:extLst>
            </xdr:cNvPr>
            <xdr:cNvSpPr txBox="1"/>
          </xdr:nvSpPr>
          <xdr:spPr>
            <a:xfrm>
              <a:off x="5921375" y="1377950"/>
              <a:ext cx="21106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𝐷𝑒𝑠𝑣𝑖𝑎𝑐𝑖ó𝑛 𝐸𝑠𝑡á𝑛𝑑𝑎𝑟= √(∑▒𝑉𝑟𝑐)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8</xdr:col>
      <xdr:colOff>606425</xdr:colOff>
      <xdr:row>10</xdr:row>
      <xdr:rowOff>69850</xdr:rowOff>
    </xdr:from>
    <xdr:ext cx="2557688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27BA3E-8117-4AFC-8C5B-52A4D97E641B}"/>
                </a:ext>
              </a:extLst>
            </xdr:cNvPr>
            <xdr:cNvSpPr txBox="1"/>
          </xdr:nvSpPr>
          <xdr:spPr>
            <a:xfrm>
              <a:off x="6296025" y="2114550"/>
              <a:ext cx="2557688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𝐹𝑒𝑐h𝑎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𝑏𝑢𝑠𝑐𝑎𝑑𝑎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𝑓𝑒𝑐h𝑎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  <m:r>
                          <a:rPr lang="es-G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𝐷𝑒𝑠𝑣𝑖𝑎𝑐𝑖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𝑒𝑠𝑡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𝑛𝑑𝑎𝑟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27BA3E-8117-4AFC-8C5B-52A4D97E641B}"/>
                </a:ext>
              </a:extLst>
            </xdr:cNvPr>
            <xdr:cNvSpPr txBox="1"/>
          </xdr:nvSpPr>
          <xdr:spPr>
            <a:xfrm>
              <a:off x="6296025" y="2114550"/>
              <a:ext cx="2557688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𝑍=(</a:t>
              </a:r>
              <a:r>
                <a:rPr lang="es-G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(𝐹𝑒𝑐ℎ𝑎 𝑏𝑢𝑠𝑐𝑎𝑑𝑎 −𝑓𝑒𝑐ℎ𝑎 𝑒𝑠𝑝𝑒𝑟𝑎𝑑𝑎))/(</a:t>
              </a:r>
              <a:r>
                <a:rPr lang="es-GT" sz="1100" b="0" i="0">
                  <a:latin typeface="Cambria Math" panose="02040503050406030204" pitchFamily="18" charset="0"/>
                </a:rPr>
                <a:t>𝐷𝑒𝑠𝑣𝑖𝑎𝑐𝑖ó𝑛 𝑒𝑠𝑡á𝑛𝑑𝑎𝑟)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1</xdr:col>
      <xdr:colOff>249022</xdr:colOff>
      <xdr:row>21</xdr:row>
      <xdr:rowOff>5426</xdr:rowOff>
    </xdr:from>
    <xdr:to>
      <xdr:col>12</xdr:col>
      <xdr:colOff>651765</xdr:colOff>
      <xdr:row>41</xdr:row>
      <xdr:rowOff>40454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E6A4467-D7A7-46B8-9457-300E5498C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41" y="4039188"/>
          <a:ext cx="8784743" cy="3663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549275</xdr:colOff>
      <xdr:row>2</xdr:row>
      <xdr:rowOff>171450</xdr:rowOff>
    </xdr:from>
    <xdr:ext cx="24621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E25360-513F-4FD1-B97A-A1105F6CED1D}"/>
                </a:ext>
              </a:extLst>
            </xdr:cNvPr>
            <xdr:cNvSpPr txBox="1"/>
          </xdr:nvSpPr>
          <xdr:spPr>
            <a:xfrm>
              <a:off x="5883275" y="539750"/>
              <a:ext cx="2462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𝑇𝑖𝑒𝑚𝑝𝑜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𝑁𝑜𝑟𝑚𝑎𝑙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𝑇𝑖𝑒𝑚𝑝𝑜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í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𝑚𝑖𝑡𝑒</m:t>
                    </m:r>
                  </m:oMath>
                </m:oMathPara>
              </a14:m>
              <a:endParaRPr lang="es-GT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E25360-513F-4FD1-B97A-A1105F6CED1D}"/>
                </a:ext>
              </a:extLst>
            </xdr:cNvPr>
            <xdr:cNvSpPr txBox="1"/>
          </xdr:nvSpPr>
          <xdr:spPr>
            <a:xfrm>
              <a:off x="5883275" y="539750"/>
              <a:ext cx="2462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G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𝑇=𝑇𝑖𝑒𝑚𝑝𝑜 𝑁𝑜𝑟𝑚𝑎𝑙 −𝑇𝑖𝑒𝑚𝑝𝑜 𝑙í𝑚𝑖𝑡𝑒</a:t>
              </a:r>
              <a:endParaRPr lang="es-GT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638175</xdr:colOff>
      <xdr:row>3</xdr:row>
      <xdr:rowOff>342900</xdr:rowOff>
    </xdr:from>
    <xdr:ext cx="22342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898C5DB-FC8A-4740-B207-E11E5FD1C160}"/>
                </a:ext>
              </a:extLst>
            </xdr:cNvPr>
            <xdr:cNvSpPr txBox="1"/>
          </xdr:nvSpPr>
          <xdr:spPr>
            <a:xfrm>
              <a:off x="5972175" y="901700"/>
              <a:ext cx="22342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𝐶𝑜𝑠𝑡𝑜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í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𝑚𝑖𝑡𝑒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𝐶𝑜𝑠𝑡𝑜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𝑁𝑜𝑟𝑚𝑎𝑙</m:t>
                    </m:r>
                  </m:oMath>
                </m:oMathPara>
              </a14:m>
              <a:endParaRPr lang="es-GT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898C5DB-FC8A-4740-B207-E11E5FD1C160}"/>
                </a:ext>
              </a:extLst>
            </xdr:cNvPr>
            <xdr:cNvSpPr txBox="1"/>
          </xdr:nvSpPr>
          <xdr:spPr>
            <a:xfrm>
              <a:off x="5972175" y="901700"/>
              <a:ext cx="22342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G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𝐶=𝐶𝑜𝑠𝑡𝑜 𝐿í𝑚𝑖𝑡𝑒−𝐶𝑜𝑠𝑡𝑜 𝑁𝑜𝑟𝑚𝑎𝑙</a:t>
              </a:r>
              <a:endParaRPr lang="es-GT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403225</xdr:colOff>
      <xdr:row>5</xdr:row>
      <xdr:rowOff>69850</xdr:rowOff>
    </xdr:from>
    <xdr:ext cx="106548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26E4A4C-040D-36CC-9F84-74AB2EE9646C}"/>
                </a:ext>
              </a:extLst>
            </xdr:cNvPr>
            <xdr:cNvSpPr txBox="1"/>
          </xdr:nvSpPr>
          <xdr:spPr>
            <a:xfrm>
              <a:off x="6499225" y="1181100"/>
              <a:ext cx="10654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𝑃𝑒𝑛𝑑𝑖𝑒𝑛𝑡𝑒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26E4A4C-040D-36CC-9F84-74AB2EE9646C}"/>
                </a:ext>
              </a:extLst>
            </xdr:cNvPr>
            <xdr:cNvSpPr txBox="1"/>
          </xdr:nvSpPr>
          <xdr:spPr>
            <a:xfrm>
              <a:off x="6499225" y="1181100"/>
              <a:ext cx="10654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𝑃𝑒𝑛𝑑𝑖𝑒𝑛𝑡𝑒= </a:t>
              </a:r>
              <a:r>
                <a:rPr lang="es-G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∆𝐶/∆𝑇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211902</xdr:colOff>
      <xdr:row>0</xdr:row>
      <xdr:rowOff>153575</xdr:rowOff>
    </xdr:from>
    <xdr:to>
      <xdr:col>11</xdr:col>
      <xdr:colOff>72202</xdr:colOff>
      <xdr:row>32</xdr:row>
      <xdr:rowOff>91915</xdr:rowOff>
    </xdr:to>
    <xdr:pic>
      <xdr:nvPicPr>
        <xdr:cNvPr id="3" name="Imagen 2" descr="Tablas de distribucion normal con la probabilidad definitiva - Con to…">
          <a:extLst>
            <a:ext uri="{FF2B5EF4-FFF2-40B4-BE49-F238E27FC236}">
              <a16:creationId xmlns:a16="http://schemas.microsoft.com/office/drawing/2014/main" id="{8747A84B-1F1B-D3F3-959C-BA38A595C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02" y="153575"/>
          <a:ext cx="8268170" cy="5770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D64C-8902-4470-BCE8-6D7AAA48EB26}">
  <dimension ref="B1:H19"/>
  <sheetViews>
    <sheetView showGridLines="0" tabSelected="1" zoomScale="69" zoomScaleNormal="100" workbookViewId="0">
      <selection activeCell="S9" sqref="S9"/>
    </sheetView>
  </sheetViews>
  <sheetFormatPr baseColWidth="10" defaultRowHeight="14.5" x14ac:dyDescent="0.35"/>
  <cols>
    <col min="1" max="1" width="1.08984375" customWidth="1"/>
  </cols>
  <sheetData>
    <row r="1" spans="2:8" ht="15" thickBot="1" x14ac:dyDescent="0.4"/>
    <row r="2" spans="2:8" ht="30" customHeight="1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 x14ac:dyDescent="0.35">
      <c r="B3" s="8">
        <v>1</v>
      </c>
      <c r="C3" s="9">
        <v>2</v>
      </c>
      <c r="D3" s="9">
        <v>5</v>
      </c>
      <c r="E3" s="9">
        <v>4</v>
      </c>
      <c r="F3" s="9">
        <v>7</v>
      </c>
      <c r="G3" s="10">
        <f>(E3+4*D3+F3)/6</f>
        <v>5.166666666666667</v>
      </c>
      <c r="H3" s="11">
        <f>((F3-E3)/6)^2</f>
        <v>0.25</v>
      </c>
    </row>
    <row r="4" spans="2:8" x14ac:dyDescent="0.35">
      <c r="B4" s="8">
        <v>2</v>
      </c>
      <c r="C4" s="9" t="s">
        <v>7</v>
      </c>
      <c r="D4" s="9">
        <v>3</v>
      </c>
      <c r="E4" s="9">
        <v>2</v>
      </c>
      <c r="F4" s="9">
        <v>4</v>
      </c>
      <c r="G4" s="10">
        <f t="shared" ref="G4:G11" si="0">(E4+4*D4+F4)/6</f>
        <v>3</v>
      </c>
      <c r="H4" s="11">
        <f t="shared" ref="H4:H11" si="1">((F4-E4)/6)^2</f>
        <v>0.1111111111111111</v>
      </c>
    </row>
    <row r="5" spans="2:8" x14ac:dyDescent="0.35">
      <c r="B5" s="5">
        <v>3</v>
      </c>
      <c r="C5" s="1">
        <v>1</v>
      </c>
      <c r="D5" s="1">
        <v>2</v>
      </c>
      <c r="E5" s="1">
        <v>1</v>
      </c>
      <c r="F5" s="1">
        <v>4</v>
      </c>
      <c r="G5" s="6">
        <f t="shared" si="0"/>
        <v>2.1666666666666665</v>
      </c>
      <c r="H5" s="7">
        <f t="shared" si="1"/>
        <v>0.25</v>
      </c>
    </row>
    <row r="6" spans="2:8" x14ac:dyDescent="0.35">
      <c r="B6" s="5">
        <v>4</v>
      </c>
      <c r="C6" s="1">
        <v>3</v>
      </c>
      <c r="D6" s="1">
        <v>3</v>
      </c>
      <c r="E6" s="1">
        <v>2</v>
      </c>
      <c r="F6" s="1">
        <v>4</v>
      </c>
      <c r="G6" s="6">
        <f t="shared" si="0"/>
        <v>3</v>
      </c>
      <c r="H6" s="7">
        <f t="shared" si="1"/>
        <v>0.1111111111111111</v>
      </c>
    </row>
    <row r="7" spans="2:8" x14ac:dyDescent="0.35">
      <c r="B7" s="8">
        <v>5</v>
      </c>
      <c r="C7" s="9">
        <v>1</v>
      </c>
      <c r="D7" s="9">
        <v>4</v>
      </c>
      <c r="E7" s="9">
        <v>2</v>
      </c>
      <c r="F7" s="9">
        <v>5</v>
      </c>
      <c r="G7" s="10">
        <f t="shared" si="0"/>
        <v>3.8333333333333335</v>
      </c>
      <c r="H7" s="11">
        <f t="shared" si="1"/>
        <v>0.25</v>
      </c>
    </row>
    <row r="8" spans="2:8" x14ac:dyDescent="0.35">
      <c r="B8" s="5">
        <v>6</v>
      </c>
      <c r="C8" s="1">
        <v>7</v>
      </c>
      <c r="D8" s="1">
        <v>4</v>
      </c>
      <c r="E8" s="1">
        <v>2</v>
      </c>
      <c r="F8" s="1">
        <v>6</v>
      </c>
      <c r="G8" s="6">
        <f t="shared" si="0"/>
        <v>4</v>
      </c>
      <c r="H8" s="7">
        <f t="shared" si="1"/>
        <v>0.44444444444444442</v>
      </c>
    </row>
    <row r="9" spans="2:8" x14ac:dyDescent="0.35">
      <c r="B9" s="5">
        <v>7</v>
      </c>
      <c r="C9" s="1">
        <v>1</v>
      </c>
      <c r="D9" s="1">
        <v>2</v>
      </c>
      <c r="E9" s="1">
        <v>1</v>
      </c>
      <c r="F9" s="1">
        <v>3</v>
      </c>
      <c r="G9" s="6">
        <f t="shared" si="0"/>
        <v>2</v>
      </c>
      <c r="H9" s="7">
        <f t="shared" si="1"/>
        <v>0.1111111111111111</v>
      </c>
    </row>
    <row r="10" spans="2:8" x14ac:dyDescent="0.35">
      <c r="B10" s="8">
        <v>8</v>
      </c>
      <c r="C10" s="9" t="s">
        <v>8</v>
      </c>
      <c r="D10" s="9">
        <v>2</v>
      </c>
      <c r="E10" s="9">
        <v>1</v>
      </c>
      <c r="F10" s="9">
        <v>3</v>
      </c>
      <c r="G10" s="10">
        <f t="shared" si="0"/>
        <v>2</v>
      </c>
      <c r="H10" s="11">
        <f t="shared" si="1"/>
        <v>0.1111111111111111</v>
      </c>
    </row>
    <row r="11" spans="2:8" ht="15" thickBot="1" x14ac:dyDescent="0.4">
      <c r="B11" s="12">
        <v>9</v>
      </c>
      <c r="C11" s="13">
        <v>5</v>
      </c>
      <c r="D11" s="13">
        <v>3</v>
      </c>
      <c r="E11" s="13">
        <v>2</v>
      </c>
      <c r="F11" s="13">
        <v>5</v>
      </c>
      <c r="G11" s="10">
        <f t="shared" si="0"/>
        <v>3.1666666666666665</v>
      </c>
      <c r="H11" s="11">
        <f t="shared" si="1"/>
        <v>0.25</v>
      </c>
    </row>
    <row r="13" spans="2:8" x14ac:dyDescent="0.35">
      <c r="B13" s="21" t="s">
        <v>9</v>
      </c>
      <c r="C13" s="21"/>
      <c r="D13" s="21"/>
      <c r="E13" s="21"/>
      <c r="F13" s="21"/>
      <c r="G13" s="21"/>
      <c r="H13" s="21"/>
    </row>
    <row r="14" spans="2:8" x14ac:dyDescent="0.35">
      <c r="B14" t="s">
        <v>12</v>
      </c>
      <c r="C14" t="s">
        <v>11</v>
      </c>
    </row>
    <row r="15" spans="2:8" x14ac:dyDescent="0.35">
      <c r="B15" t="s">
        <v>10</v>
      </c>
      <c r="D15">
        <f>SQRT(H3+H4+H7+H10+H11)</f>
        <v>0.98601329718326935</v>
      </c>
    </row>
    <row r="17" spans="2:5" x14ac:dyDescent="0.35">
      <c r="B17" t="s">
        <v>13</v>
      </c>
      <c r="C17">
        <f>(16-17)/D15</f>
        <v>-1.0141851056742199</v>
      </c>
    </row>
    <row r="18" spans="2:5" x14ac:dyDescent="0.35">
      <c r="B18" t="s">
        <v>14</v>
      </c>
      <c r="C18" s="14">
        <v>0.15620000000000001</v>
      </c>
      <c r="D18" s="14">
        <f>NORMSDIST(C17)</f>
        <v>0.15524721715861745</v>
      </c>
      <c r="E18" t="s">
        <v>15</v>
      </c>
    </row>
    <row r="19" spans="2:5" x14ac:dyDescent="0.35">
      <c r="B19" t="s">
        <v>17</v>
      </c>
      <c r="C19" s="14">
        <f>1-C18</f>
        <v>0.84379999999999999</v>
      </c>
      <c r="E19" t="s">
        <v>16</v>
      </c>
    </row>
  </sheetData>
  <mergeCells count="1">
    <mergeCell ref="B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0E94-7463-486B-822B-00B29C972BB6}">
  <dimension ref="B2:P76"/>
  <sheetViews>
    <sheetView showGridLines="0" zoomScale="102" zoomScaleNormal="115" workbookViewId="0">
      <selection activeCell="L16" sqref="L16"/>
    </sheetView>
  </sheetViews>
  <sheetFormatPr baseColWidth="10" defaultRowHeight="14.5" x14ac:dyDescent="0.35"/>
  <cols>
    <col min="1" max="1" width="2" customWidth="1"/>
  </cols>
  <sheetData>
    <row r="2" spans="2:10" x14ac:dyDescent="0.35">
      <c r="B2" t="s">
        <v>22</v>
      </c>
    </row>
    <row r="3" spans="2:10" ht="15" thickBot="1" x14ac:dyDescent="0.4"/>
    <row r="4" spans="2:10" ht="29" x14ac:dyDescent="0.35">
      <c r="B4" s="2" t="s">
        <v>0</v>
      </c>
      <c r="C4" s="3" t="s">
        <v>1</v>
      </c>
      <c r="D4" s="3" t="s">
        <v>18</v>
      </c>
      <c r="E4" s="3" t="s">
        <v>19</v>
      </c>
      <c r="F4" s="3" t="s">
        <v>20</v>
      </c>
      <c r="G4" s="15" t="s">
        <v>21</v>
      </c>
      <c r="H4" s="15" t="s">
        <v>23</v>
      </c>
      <c r="I4" s="15" t="s">
        <v>24</v>
      </c>
      <c r="J4" s="15" t="s">
        <v>25</v>
      </c>
    </row>
    <row r="5" spans="2:10" x14ac:dyDescent="0.35">
      <c r="B5" s="8">
        <v>1</v>
      </c>
      <c r="C5" s="9">
        <v>2</v>
      </c>
      <c r="D5" s="9">
        <v>5</v>
      </c>
      <c r="E5" s="9">
        <v>4</v>
      </c>
      <c r="F5" s="10">
        <v>100</v>
      </c>
      <c r="G5" s="10">
        <v>150</v>
      </c>
      <c r="H5" s="22">
        <v>1</v>
      </c>
      <c r="I5" s="10">
        <f>G5-F5</f>
        <v>50</v>
      </c>
      <c r="J5" s="10">
        <v>50</v>
      </c>
    </row>
    <row r="6" spans="2:10" x14ac:dyDescent="0.35">
      <c r="B6" s="8">
        <v>2</v>
      </c>
      <c r="C6" s="9" t="s">
        <v>7</v>
      </c>
      <c r="D6" s="9">
        <v>3</v>
      </c>
      <c r="E6" s="9">
        <v>3</v>
      </c>
      <c r="F6" s="10">
        <v>50</v>
      </c>
      <c r="G6" s="10">
        <v>50</v>
      </c>
      <c r="H6" s="22">
        <v>0</v>
      </c>
      <c r="I6" s="10">
        <f t="shared" ref="I6:I13" si="0">G6-F6</f>
        <v>0</v>
      </c>
      <c r="J6" s="10">
        <v>0</v>
      </c>
    </row>
    <row r="7" spans="2:10" x14ac:dyDescent="0.35">
      <c r="B7" s="5">
        <v>3</v>
      </c>
      <c r="C7" s="1">
        <v>1</v>
      </c>
      <c r="D7" s="1">
        <v>2</v>
      </c>
      <c r="E7" s="1">
        <v>2</v>
      </c>
      <c r="F7" s="6">
        <v>80</v>
      </c>
      <c r="G7" s="6">
        <v>80</v>
      </c>
      <c r="H7" s="18">
        <v>0</v>
      </c>
      <c r="I7" s="6">
        <f t="shared" si="0"/>
        <v>0</v>
      </c>
      <c r="J7" s="6">
        <v>0</v>
      </c>
    </row>
    <row r="8" spans="2:10" x14ac:dyDescent="0.35">
      <c r="B8" s="5">
        <v>4</v>
      </c>
      <c r="C8" s="1">
        <v>3</v>
      </c>
      <c r="D8" s="1">
        <v>3</v>
      </c>
      <c r="E8" s="1">
        <v>2</v>
      </c>
      <c r="F8" s="6">
        <v>80</v>
      </c>
      <c r="G8" s="6">
        <v>85</v>
      </c>
      <c r="H8" s="18">
        <v>1</v>
      </c>
      <c r="I8" s="6">
        <f t="shared" si="0"/>
        <v>5</v>
      </c>
      <c r="J8" s="6">
        <v>5</v>
      </c>
    </row>
    <row r="9" spans="2:10" x14ac:dyDescent="0.35">
      <c r="B9" s="8">
        <v>5</v>
      </c>
      <c r="C9" s="9">
        <v>1</v>
      </c>
      <c r="D9" s="9">
        <v>4</v>
      </c>
      <c r="E9" s="9">
        <v>2</v>
      </c>
      <c r="F9" s="10">
        <v>60</v>
      </c>
      <c r="G9" s="10">
        <v>80</v>
      </c>
      <c r="H9" s="22">
        <v>2</v>
      </c>
      <c r="I9" s="10">
        <f t="shared" si="0"/>
        <v>20</v>
      </c>
      <c r="J9" s="10">
        <v>10</v>
      </c>
    </row>
    <row r="10" spans="2:10" x14ac:dyDescent="0.35">
      <c r="B10" s="5">
        <v>6</v>
      </c>
      <c r="C10" s="1">
        <v>7</v>
      </c>
      <c r="D10" s="1">
        <v>4</v>
      </c>
      <c r="E10" s="1">
        <v>2</v>
      </c>
      <c r="F10" s="6">
        <v>100</v>
      </c>
      <c r="G10" s="6">
        <v>150</v>
      </c>
      <c r="H10" s="18">
        <v>2</v>
      </c>
      <c r="I10" s="6">
        <f t="shared" si="0"/>
        <v>50</v>
      </c>
      <c r="J10" s="6">
        <v>25</v>
      </c>
    </row>
    <row r="11" spans="2:10" x14ac:dyDescent="0.35">
      <c r="B11" s="5">
        <v>7</v>
      </c>
      <c r="C11" s="1">
        <v>1</v>
      </c>
      <c r="D11" s="1">
        <v>2</v>
      </c>
      <c r="E11" s="1">
        <v>2</v>
      </c>
      <c r="F11" s="6">
        <v>30</v>
      </c>
      <c r="G11" s="6">
        <v>30</v>
      </c>
      <c r="H11" s="18">
        <v>0</v>
      </c>
      <c r="I11" s="6">
        <f t="shared" si="0"/>
        <v>0</v>
      </c>
      <c r="J11" s="6">
        <v>0</v>
      </c>
    </row>
    <row r="12" spans="2:10" x14ac:dyDescent="0.35">
      <c r="B12" s="8">
        <v>8</v>
      </c>
      <c r="C12" s="9" t="s">
        <v>8</v>
      </c>
      <c r="D12" s="9">
        <v>2</v>
      </c>
      <c r="E12" s="9">
        <v>2</v>
      </c>
      <c r="F12" s="10">
        <v>500</v>
      </c>
      <c r="G12" s="10">
        <v>500</v>
      </c>
      <c r="H12" s="22">
        <v>0</v>
      </c>
      <c r="I12" s="10">
        <f t="shared" si="0"/>
        <v>0</v>
      </c>
      <c r="J12" s="10">
        <v>0</v>
      </c>
    </row>
    <row r="13" spans="2:10" ht="15" thickBot="1" x14ac:dyDescent="0.4">
      <c r="B13" s="12">
        <v>9</v>
      </c>
      <c r="C13" s="13">
        <v>5</v>
      </c>
      <c r="D13" s="13">
        <v>3</v>
      </c>
      <c r="E13" s="13">
        <v>2</v>
      </c>
      <c r="F13" s="23">
        <v>180</v>
      </c>
      <c r="G13" s="10">
        <v>240</v>
      </c>
      <c r="H13" s="22">
        <v>1</v>
      </c>
      <c r="I13" s="10">
        <f t="shared" si="0"/>
        <v>60</v>
      </c>
      <c r="J13" s="10">
        <v>60</v>
      </c>
    </row>
    <row r="15" spans="2:10" x14ac:dyDescent="0.35">
      <c r="B15" t="s">
        <v>26</v>
      </c>
    </row>
    <row r="17" spans="2:13" x14ac:dyDescent="0.35">
      <c r="B17" t="s">
        <v>27</v>
      </c>
    </row>
    <row r="19" spans="2:13" x14ac:dyDescent="0.35">
      <c r="B19" t="s">
        <v>28</v>
      </c>
    </row>
    <row r="21" spans="2:13" x14ac:dyDescent="0.35">
      <c r="B21" s="20" t="s">
        <v>29</v>
      </c>
      <c r="C21" s="20">
        <v>1</v>
      </c>
      <c r="D21" s="20">
        <v>2</v>
      </c>
      <c r="E21" s="20">
        <v>3</v>
      </c>
      <c r="F21" s="20">
        <v>4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 t="s">
        <v>36</v>
      </c>
    </row>
    <row r="22" spans="2:13" x14ac:dyDescent="0.35">
      <c r="B22" s="16" t="s">
        <v>25</v>
      </c>
      <c r="C22" s="18">
        <v>50</v>
      </c>
      <c r="D22" s="18">
        <v>0</v>
      </c>
      <c r="E22" s="18">
        <v>0</v>
      </c>
      <c r="F22" s="18">
        <v>5</v>
      </c>
      <c r="G22" s="18">
        <v>10</v>
      </c>
      <c r="H22" s="18">
        <v>25</v>
      </c>
      <c r="I22" s="18">
        <v>0</v>
      </c>
      <c r="J22" s="18">
        <v>0</v>
      </c>
      <c r="K22" s="18">
        <v>60</v>
      </c>
      <c r="L22" s="1"/>
    </row>
    <row r="23" spans="2:13" x14ac:dyDescent="0.35">
      <c r="B23" s="17" t="s">
        <v>30</v>
      </c>
      <c r="C23" s="18">
        <v>1</v>
      </c>
      <c r="D23" s="18">
        <v>0</v>
      </c>
      <c r="E23" s="18">
        <v>0</v>
      </c>
      <c r="F23" s="18">
        <v>1</v>
      </c>
      <c r="G23" s="18">
        <v>2</v>
      </c>
      <c r="H23" s="18">
        <v>2</v>
      </c>
      <c r="I23" s="18">
        <v>0</v>
      </c>
      <c r="J23" s="18">
        <v>0</v>
      </c>
      <c r="K23" s="18">
        <v>1</v>
      </c>
      <c r="L23" s="1"/>
    </row>
    <row r="24" spans="2:13" x14ac:dyDescent="0.35">
      <c r="B24" s="17" t="s">
        <v>31</v>
      </c>
      <c r="C24" s="1">
        <v>5</v>
      </c>
      <c r="D24" s="1">
        <v>3</v>
      </c>
      <c r="E24" s="1">
        <v>2</v>
      </c>
      <c r="F24" s="1">
        <v>3</v>
      </c>
      <c r="G24" s="1">
        <v>4</v>
      </c>
      <c r="H24" s="1">
        <v>4</v>
      </c>
      <c r="I24" s="1">
        <v>2</v>
      </c>
      <c r="J24" s="1">
        <v>2</v>
      </c>
      <c r="K24" s="19">
        <v>3</v>
      </c>
      <c r="L24" s="1"/>
    </row>
    <row r="25" spans="2:13" x14ac:dyDescent="0.35">
      <c r="B25" s="17" t="s">
        <v>32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3" x14ac:dyDescent="0.35">
      <c r="B26" s="17" t="s">
        <v>33</v>
      </c>
      <c r="C26" s="1" t="s">
        <v>35</v>
      </c>
      <c r="D26" s="1" t="s">
        <v>35</v>
      </c>
      <c r="E26" s="1"/>
      <c r="F26" s="1"/>
      <c r="G26" s="1" t="s">
        <v>35</v>
      </c>
      <c r="H26" s="1"/>
      <c r="I26" s="1"/>
      <c r="J26" s="1" t="s">
        <v>35</v>
      </c>
      <c r="K26" s="1" t="s">
        <v>35</v>
      </c>
      <c r="L26" s="1">
        <v>17</v>
      </c>
    </row>
    <row r="27" spans="2:13" x14ac:dyDescent="0.35">
      <c r="B27" s="17" t="s">
        <v>34</v>
      </c>
      <c r="C27" s="1" t="s">
        <v>35</v>
      </c>
      <c r="D27" s="1" t="s">
        <v>35</v>
      </c>
      <c r="E27" s="1" t="s">
        <v>35</v>
      </c>
      <c r="F27" s="1" t="s">
        <v>35</v>
      </c>
      <c r="G27" s="1"/>
      <c r="H27" s="1"/>
      <c r="I27" s="1"/>
      <c r="J27" s="1" t="s">
        <v>35</v>
      </c>
      <c r="K27" s="1"/>
      <c r="L27" s="1">
        <v>15</v>
      </c>
    </row>
    <row r="28" spans="2:13" x14ac:dyDescent="0.35">
      <c r="B28" s="17" t="s">
        <v>38</v>
      </c>
      <c r="C28" s="1" t="s">
        <v>35</v>
      </c>
      <c r="D28" s="1" t="s">
        <v>35</v>
      </c>
      <c r="E28" s="1"/>
      <c r="F28" s="1"/>
      <c r="G28" s="1"/>
      <c r="H28" s="1" t="s">
        <v>35</v>
      </c>
      <c r="I28" s="1" t="s">
        <v>35</v>
      </c>
      <c r="J28" s="1" t="s">
        <v>35</v>
      </c>
      <c r="K28" s="1"/>
      <c r="L28" s="1">
        <v>16</v>
      </c>
    </row>
    <row r="30" spans="2:13" x14ac:dyDescent="0.35">
      <c r="B30" t="s">
        <v>44</v>
      </c>
    </row>
    <row r="32" spans="2:13" x14ac:dyDescent="0.35">
      <c r="B32" s="20" t="s">
        <v>29</v>
      </c>
      <c r="C32" s="20">
        <v>1</v>
      </c>
      <c r="D32" s="20">
        <v>2</v>
      </c>
      <c r="E32" s="20">
        <v>3</v>
      </c>
      <c r="F32" s="20">
        <v>4</v>
      </c>
      <c r="G32" s="20">
        <v>5</v>
      </c>
      <c r="H32" s="20">
        <v>6</v>
      </c>
      <c r="I32" s="20">
        <v>7</v>
      </c>
      <c r="J32" s="20">
        <v>8</v>
      </c>
      <c r="K32" s="20">
        <v>9</v>
      </c>
      <c r="L32" s="20" t="s">
        <v>36</v>
      </c>
      <c r="M32" s="20" t="s">
        <v>37</v>
      </c>
    </row>
    <row r="33" spans="2:14" x14ac:dyDescent="0.35">
      <c r="B33" s="16" t="s">
        <v>25</v>
      </c>
      <c r="C33" s="18">
        <v>50</v>
      </c>
      <c r="D33" s="18">
        <v>0</v>
      </c>
      <c r="E33" s="18">
        <v>0</v>
      </c>
      <c r="F33" s="18">
        <v>5</v>
      </c>
      <c r="G33" s="18">
        <v>10</v>
      </c>
      <c r="H33" s="18">
        <v>25</v>
      </c>
      <c r="I33" s="18">
        <v>0</v>
      </c>
      <c r="J33" s="18">
        <v>0</v>
      </c>
      <c r="K33" s="18">
        <v>60</v>
      </c>
      <c r="L33" s="1"/>
      <c r="M33" s="1">
        <v>10</v>
      </c>
    </row>
    <row r="34" spans="2:14" x14ac:dyDescent="0.35">
      <c r="B34" s="17" t="s">
        <v>30</v>
      </c>
      <c r="C34" s="18">
        <v>1</v>
      </c>
      <c r="D34" s="18">
        <v>0</v>
      </c>
      <c r="E34" s="18">
        <v>0</v>
      </c>
      <c r="F34" s="18">
        <v>1</v>
      </c>
      <c r="G34" s="18">
        <v>2</v>
      </c>
      <c r="H34" s="18">
        <v>2</v>
      </c>
      <c r="I34" s="18">
        <v>0</v>
      </c>
      <c r="J34" s="18">
        <v>0</v>
      </c>
      <c r="K34" s="18">
        <v>1</v>
      </c>
      <c r="L34" s="1"/>
      <c r="M34" s="1"/>
    </row>
    <row r="35" spans="2:14" x14ac:dyDescent="0.35">
      <c r="B35" s="17" t="s">
        <v>31</v>
      </c>
      <c r="C35" s="1">
        <v>5</v>
      </c>
      <c r="D35" s="1">
        <v>3</v>
      </c>
      <c r="E35" s="1">
        <v>2</v>
      </c>
      <c r="F35" s="1">
        <v>3</v>
      </c>
      <c r="G35" s="1">
        <v>4</v>
      </c>
      <c r="H35" s="1">
        <v>4</v>
      </c>
      <c r="I35" s="1">
        <v>2</v>
      </c>
      <c r="J35" s="1">
        <v>2</v>
      </c>
      <c r="K35" s="19">
        <v>3</v>
      </c>
      <c r="L35" s="1"/>
      <c r="M35" s="1"/>
    </row>
    <row r="36" spans="2:14" x14ac:dyDescent="0.35">
      <c r="B36" s="17" t="s">
        <v>32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4" x14ac:dyDescent="0.35">
      <c r="B37" s="17" t="s">
        <v>33</v>
      </c>
      <c r="C37" s="1" t="s">
        <v>35</v>
      </c>
      <c r="D37" s="1" t="s">
        <v>35</v>
      </c>
      <c r="E37" s="1"/>
      <c r="F37" s="1"/>
      <c r="G37" s="1" t="s">
        <v>35</v>
      </c>
      <c r="H37" s="1"/>
      <c r="I37" s="1"/>
      <c r="J37" s="1" t="s">
        <v>35</v>
      </c>
      <c r="K37" s="1" t="s">
        <v>35</v>
      </c>
      <c r="L37" s="1">
        <v>17</v>
      </c>
      <c r="M37" s="1">
        <v>16</v>
      </c>
    </row>
    <row r="38" spans="2:14" x14ac:dyDescent="0.35">
      <c r="B38" s="17" t="s">
        <v>34</v>
      </c>
      <c r="C38" s="1" t="s">
        <v>35</v>
      </c>
      <c r="D38" s="1" t="s">
        <v>35</v>
      </c>
      <c r="E38" s="1" t="s">
        <v>35</v>
      </c>
      <c r="F38" s="1" t="s">
        <v>35</v>
      </c>
      <c r="G38" s="1"/>
      <c r="H38" s="1"/>
      <c r="I38" s="1"/>
      <c r="J38" s="1" t="s">
        <v>35</v>
      </c>
      <c r="K38" s="1"/>
      <c r="L38" s="1">
        <v>15</v>
      </c>
      <c r="M38" s="1">
        <v>15</v>
      </c>
    </row>
    <row r="39" spans="2:14" x14ac:dyDescent="0.35">
      <c r="B39" s="17" t="s">
        <v>38</v>
      </c>
      <c r="C39" s="1" t="s">
        <v>35</v>
      </c>
      <c r="D39" s="1" t="s">
        <v>35</v>
      </c>
      <c r="E39" s="1"/>
      <c r="F39" s="1"/>
      <c r="G39" s="1"/>
      <c r="H39" s="1" t="s">
        <v>35</v>
      </c>
      <c r="I39" s="1" t="s">
        <v>35</v>
      </c>
      <c r="J39" s="1" t="s">
        <v>35</v>
      </c>
      <c r="K39" s="1"/>
      <c r="L39" s="1">
        <v>16</v>
      </c>
      <c r="M39" s="1">
        <v>16</v>
      </c>
    </row>
    <row r="41" spans="2:14" x14ac:dyDescent="0.35">
      <c r="B41" t="s">
        <v>42</v>
      </c>
    </row>
    <row r="43" spans="2:14" x14ac:dyDescent="0.35">
      <c r="B43" s="20" t="s">
        <v>29</v>
      </c>
      <c r="C43" s="20">
        <v>1</v>
      </c>
      <c r="D43" s="20">
        <v>2</v>
      </c>
      <c r="E43" s="20">
        <v>3</v>
      </c>
      <c r="F43" s="20">
        <v>4</v>
      </c>
      <c r="G43" s="20">
        <v>5</v>
      </c>
      <c r="H43" s="20">
        <v>6</v>
      </c>
      <c r="I43" s="20">
        <v>7</v>
      </c>
      <c r="J43" s="20">
        <v>8</v>
      </c>
      <c r="K43" s="20">
        <v>9</v>
      </c>
      <c r="L43" s="20" t="s">
        <v>36</v>
      </c>
      <c r="M43" s="20" t="s">
        <v>37</v>
      </c>
      <c r="N43" s="20" t="s">
        <v>39</v>
      </c>
    </row>
    <row r="44" spans="2:14" x14ac:dyDescent="0.35">
      <c r="B44" s="16" t="s">
        <v>25</v>
      </c>
      <c r="C44" s="18">
        <v>50</v>
      </c>
      <c r="D44" s="18">
        <v>0</v>
      </c>
      <c r="E44" s="18">
        <v>0</v>
      </c>
      <c r="F44" s="18">
        <v>5</v>
      </c>
      <c r="G44" s="18">
        <v>10</v>
      </c>
      <c r="H44" s="18">
        <v>25</v>
      </c>
      <c r="I44" s="18">
        <v>0</v>
      </c>
      <c r="J44" s="18">
        <v>0</v>
      </c>
      <c r="K44" s="18">
        <v>60</v>
      </c>
      <c r="L44" s="1"/>
      <c r="M44" s="1">
        <v>10</v>
      </c>
      <c r="N44" s="1">
        <v>35</v>
      </c>
    </row>
    <row r="45" spans="2:14" x14ac:dyDescent="0.35">
      <c r="B45" s="17" t="s">
        <v>30</v>
      </c>
      <c r="C45" s="18">
        <v>1</v>
      </c>
      <c r="D45" s="18">
        <v>0</v>
      </c>
      <c r="E45" s="18">
        <v>0</v>
      </c>
      <c r="F45" s="18">
        <v>1</v>
      </c>
      <c r="G45" s="18">
        <v>1</v>
      </c>
      <c r="H45" s="18">
        <v>2</v>
      </c>
      <c r="I45" s="18">
        <v>0</v>
      </c>
      <c r="J45" s="18">
        <v>0</v>
      </c>
      <c r="K45" s="18">
        <v>1</v>
      </c>
      <c r="L45" s="1"/>
      <c r="M45" s="1"/>
      <c r="N45" s="1"/>
    </row>
    <row r="46" spans="2:14" x14ac:dyDescent="0.35">
      <c r="B46" s="17" t="s">
        <v>31</v>
      </c>
      <c r="C46" s="1">
        <v>5</v>
      </c>
      <c r="D46" s="1">
        <v>3</v>
      </c>
      <c r="E46" s="1">
        <v>2</v>
      </c>
      <c r="F46" s="1">
        <v>3</v>
      </c>
      <c r="G46" s="1">
        <v>4</v>
      </c>
      <c r="H46" s="1">
        <v>4</v>
      </c>
      <c r="I46" s="1">
        <v>2</v>
      </c>
      <c r="J46" s="1">
        <v>2</v>
      </c>
      <c r="K46" s="19">
        <v>3</v>
      </c>
      <c r="L46" s="1"/>
      <c r="M46" s="1"/>
      <c r="N46" s="1"/>
    </row>
    <row r="47" spans="2:14" x14ac:dyDescent="0.35">
      <c r="B47" s="17" t="s">
        <v>32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35">
      <c r="B48" s="17" t="s">
        <v>33</v>
      </c>
      <c r="C48" s="1" t="s">
        <v>35</v>
      </c>
      <c r="D48" s="1" t="s">
        <v>35</v>
      </c>
      <c r="E48" s="1"/>
      <c r="F48" s="1"/>
      <c r="G48" s="1" t="s">
        <v>35</v>
      </c>
      <c r="H48" s="1"/>
      <c r="I48" s="1"/>
      <c r="J48" s="1" t="s">
        <v>35</v>
      </c>
      <c r="K48" s="1" t="s">
        <v>35</v>
      </c>
      <c r="L48" s="1">
        <v>17</v>
      </c>
      <c r="M48" s="1">
        <v>16</v>
      </c>
      <c r="N48" s="1">
        <v>15</v>
      </c>
    </row>
    <row r="49" spans="2:15" x14ac:dyDescent="0.35">
      <c r="B49" s="17" t="s">
        <v>34</v>
      </c>
      <c r="C49" s="1" t="s">
        <v>35</v>
      </c>
      <c r="D49" s="1" t="s">
        <v>35</v>
      </c>
      <c r="E49" s="1" t="s">
        <v>35</v>
      </c>
      <c r="F49" s="1" t="s">
        <v>35</v>
      </c>
      <c r="G49" s="1"/>
      <c r="H49" s="1"/>
      <c r="I49" s="1"/>
      <c r="J49" s="1" t="s">
        <v>35</v>
      </c>
      <c r="K49" s="1"/>
      <c r="L49" s="1">
        <v>15</v>
      </c>
      <c r="M49" s="1">
        <v>15</v>
      </c>
      <c r="N49" s="1">
        <v>15</v>
      </c>
    </row>
    <row r="50" spans="2:15" x14ac:dyDescent="0.35">
      <c r="B50" s="17" t="s">
        <v>38</v>
      </c>
      <c r="C50" s="1" t="s">
        <v>35</v>
      </c>
      <c r="D50" s="1" t="s">
        <v>35</v>
      </c>
      <c r="E50" s="1"/>
      <c r="F50" s="1"/>
      <c r="G50" s="1"/>
      <c r="H50" s="1" t="s">
        <v>35</v>
      </c>
      <c r="I50" s="1" t="s">
        <v>35</v>
      </c>
      <c r="J50" s="1" t="s">
        <v>35</v>
      </c>
      <c r="K50" s="1"/>
      <c r="L50" s="1">
        <v>16</v>
      </c>
      <c r="M50" s="1">
        <v>16</v>
      </c>
      <c r="N50" s="1">
        <v>15</v>
      </c>
    </row>
    <row r="54" spans="2:15" x14ac:dyDescent="0.35">
      <c r="B54" s="20" t="s">
        <v>29</v>
      </c>
      <c r="C54" s="20">
        <v>1</v>
      </c>
      <c r="D54" s="20">
        <v>2</v>
      </c>
      <c r="E54" s="20">
        <v>3</v>
      </c>
      <c r="F54" s="20">
        <v>4</v>
      </c>
      <c r="G54" s="20">
        <v>5</v>
      </c>
      <c r="H54" s="20">
        <v>6</v>
      </c>
      <c r="I54" s="20">
        <v>7</v>
      </c>
      <c r="J54" s="20">
        <v>8</v>
      </c>
      <c r="K54" s="20">
        <v>9</v>
      </c>
      <c r="L54" s="20" t="s">
        <v>36</v>
      </c>
      <c r="M54" s="20" t="s">
        <v>37</v>
      </c>
      <c r="N54" s="20" t="s">
        <v>39</v>
      </c>
      <c r="O54" s="20" t="s">
        <v>40</v>
      </c>
    </row>
    <row r="55" spans="2:15" x14ac:dyDescent="0.35">
      <c r="B55" s="16" t="s">
        <v>25</v>
      </c>
      <c r="C55" s="18">
        <v>50</v>
      </c>
      <c r="D55" s="18">
        <v>0</v>
      </c>
      <c r="E55" s="18">
        <v>0</v>
      </c>
      <c r="F55" s="18">
        <v>5</v>
      </c>
      <c r="G55" s="18">
        <v>10</v>
      </c>
      <c r="H55" s="18">
        <v>25</v>
      </c>
      <c r="I55" s="18">
        <v>0</v>
      </c>
      <c r="J55" s="18">
        <v>0</v>
      </c>
      <c r="K55" s="18">
        <v>60</v>
      </c>
      <c r="L55" s="1"/>
      <c r="M55" s="1">
        <v>10</v>
      </c>
      <c r="N55" s="1">
        <v>35</v>
      </c>
      <c r="O55" s="1">
        <v>50</v>
      </c>
    </row>
    <row r="56" spans="2:15" x14ac:dyDescent="0.35">
      <c r="B56" s="17" t="s">
        <v>30</v>
      </c>
      <c r="C56" s="18">
        <v>0</v>
      </c>
      <c r="D56" s="18">
        <v>0</v>
      </c>
      <c r="E56" s="18">
        <v>0</v>
      </c>
      <c r="F56" s="18">
        <v>1</v>
      </c>
      <c r="G56" s="18">
        <v>0</v>
      </c>
      <c r="H56" s="18">
        <v>1</v>
      </c>
      <c r="I56" s="18">
        <v>0</v>
      </c>
      <c r="J56" s="18">
        <v>0</v>
      </c>
      <c r="K56" s="18">
        <v>1</v>
      </c>
      <c r="L56" s="1"/>
      <c r="M56" s="1"/>
      <c r="N56" s="1"/>
      <c r="O56" s="1"/>
    </row>
    <row r="57" spans="2:15" x14ac:dyDescent="0.35">
      <c r="B57" s="17" t="s">
        <v>31</v>
      </c>
      <c r="C57" s="1">
        <v>5</v>
      </c>
      <c r="D57" s="1">
        <v>3</v>
      </c>
      <c r="E57" s="1">
        <v>2</v>
      </c>
      <c r="F57" s="1">
        <v>3</v>
      </c>
      <c r="G57" s="1">
        <v>4</v>
      </c>
      <c r="H57" s="1">
        <v>4</v>
      </c>
      <c r="I57" s="1">
        <v>2</v>
      </c>
      <c r="J57" s="1">
        <v>2</v>
      </c>
      <c r="K57" s="19">
        <v>3</v>
      </c>
      <c r="L57" s="1"/>
      <c r="M57" s="1"/>
      <c r="N57" s="1"/>
      <c r="O57" s="1"/>
    </row>
    <row r="58" spans="2:15" x14ac:dyDescent="0.35">
      <c r="B58" s="17" t="s">
        <v>32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35">
      <c r="B59" s="17" t="s">
        <v>33</v>
      </c>
      <c r="C59" s="1" t="s">
        <v>35</v>
      </c>
      <c r="D59" s="1" t="s">
        <v>35</v>
      </c>
      <c r="E59" s="1"/>
      <c r="F59" s="1"/>
      <c r="G59" s="1" t="s">
        <v>35</v>
      </c>
      <c r="H59" s="1"/>
      <c r="I59" s="1"/>
      <c r="J59" s="1" t="s">
        <v>35</v>
      </c>
      <c r="K59" s="1" t="s">
        <v>35</v>
      </c>
      <c r="L59" s="1">
        <v>17</v>
      </c>
      <c r="M59" s="1">
        <v>16</v>
      </c>
      <c r="N59" s="1">
        <v>15</v>
      </c>
      <c r="O59" s="1">
        <v>14</v>
      </c>
    </row>
    <row r="60" spans="2:15" x14ac:dyDescent="0.35">
      <c r="B60" s="17" t="s">
        <v>34</v>
      </c>
      <c r="C60" s="1" t="s">
        <v>35</v>
      </c>
      <c r="D60" s="1" t="s">
        <v>35</v>
      </c>
      <c r="E60" s="1" t="s">
        <v>35</v>
      </c>
      <c r="F60" s="1" t="s">
        <v>35</v>
      </c>
      <c r="G60" s="1"/>
      <c r="H60" s="1"/>
      <c r="I60" s="1"/>
      <c r="J60" s="1" t="s">
        <v>35</v>
      </c>
      <c r="K60" s="1"/>
      <c r="L60" s="1">
        <v>15</v>
      </c>
      <c r="M60" s="1">
        <v>15</v>
      </c>
      <c r="N60" s="1">
        <v>15</v>
      </c>
      <c r="O60" s="1">
        <v>14</v>
      </c>
    </row>
    <row r="61" spans="2:15" x14ac:dyDescent="0.35">
      <c r="B61" s="17" t="s">
        <v>38</v>
      </c>
      <c r="C61" s="1" t="s">
        <v>35</v>
      </c>
      <c r="D61" s="1" t="s">
        <v>35</v>
      </c>
      <c r="E61" s="1"/>
      <c r="F61" s="1"/>
      <c r="G61" s="1"/>
      <c r="H61" s="1" t="s">
        <v>35</v>
      </c>
      <c r="I61" s="1" t="s">
        <v>35</v>
      </c>
      <c r="J61" s="1" t="s">
        <v>35</v>
      </c>
      <c r="K61" s="1"/>
      <c r="L61" s="1">
        <v>16</v>
      </c>
      <c r="M61" s="1">
        <v>16</v>
      </c>
      <c r="N61" s="1">
        <v>15</v>
      </c>
      <c r="O61" s="1">
        <v>14</v>
      </c>
    </row>
    <row r="65" spans="2:16" x14ac:dyDescent="0.35">
      <c r="B65" s="20" t="s">
        <v>29</v>
      </c>
      <c r="C65" s="20">
        <v>1</v>
      </c>
      <c r="D65" s="20">
        <v>2</v>
      </c>
      <c r="E65" s="20">
        <v>3</v>
      </c>
      <c r="F65" s="20">
        <v>4</v>
      </c>
      <c r="G65" s="20">
        <v>5</v>
      </c>
      <c r="H65" s="20">
        <v>6</v>
      </c>
      <c r="I65" s="20">
        <v>7</v>
      </c>
      <c r="J65" s="20">
        <v>8</v>
      </c>
      <c r="K65" s="20">
        <v>9</v>
      </c>
      <c r="L65" s="20" t="s">
        <v>36</v>
      </c>
      <c r="M65" s="20" t="s">
        <v>37</v>
      </c>
      <c r="N65" s="20" t="s">
        <v>39</v>
      </c>
      <c r="O65" s="20" t="s">
        <v>40</v>
      </c>
      <c r="P65" s="20" t="s">
        <v>41</v>
      </c>
    </row>
    <row r="66" spans="2:16" x14ac:dyDescent="0.35">
      <c r="B66" s="16" t="s">
        <v>25</v>
      </c>
      <c r="C66" s="18">
        <v>50</v>
      </c>
      <c r="D66" s="18">
        <v>0</v>
      </c>
      <c r="E66" s="18">
        <v>0</v>
      </c>
      <c r="F66" s="18">
        <v>5</v>
      </c>
      <c r="G66" s="18">
        <v>10</v>
      </c>
      <c r="H66" s="18">
        <v>25</v>
      </c>
      <c r="I66" s="18">
        <v>0</v>
      </c>
      <c r="J66" s="18">
        <v>0</v>
      </c>
      <c r="K66" s="18">
        <v>60</v>
      </c>
      <c r="L66" s="1"/>
      <c r="M66" s="1">
        <v>10</v>
      </c>
      <c r="N66" s="1">
        <v>35</v>
      </c>
      <c r="O66" s="1">
        <v>50</v>
      </c>
      <c r="P66" s="1">
        <v>90</v>
      </c>
    </row>
    <row r="67" spans="2:16" x14ac:dyDescent="0.35">
      <c r="B67" s="17" t="s">
        <v>30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"/>
      <c r="M67" s="1"/>
      <c r="N67" s="1"/>
      <c r="O67" s="1"/>
      <c r="P67" s="1"/>
    </row>
    <row r="68" spans="2:16" x14ac:dyDescent="0.35">
      <c r="B68" s="17" t="s">
        <v>31</v>
      </c>
      <c r="C68" s="1">
        <v>5</v>
      </c>
      <c r="D68" s="1">
        <v>3</v>
      </c>
      <c r="E68" s="1">
        <v>2</v>
      </c>
      <c r="F68" s="1">
        <v>3</v>
      </c>
      <c r="G68" s="1">
        <v>4</v>
      </c>
      <c r="H68" s="1">
        <v>4</v>
      </c>
      <c r="I68" s="1">
        <v>2</v>
      </c>
      <c r="J68" s="1">
        <v>2</v>
      </c>
      <c r="K68" s="19">
        <v>3</v>
      </c>
      <c r="L68" s="1"/>
      <c r="M68" s="1"/>
      <c r="N68" s="1"/>
      <c r="O68" s="1"/>
      <c r="P68" s="1"/>
    </row>
    <row r="69" spans="2:16" x14ac:dyDescent="0.35">
      <c r="B69" s="17" t="s">
        <v>32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 x14ac:dyDescent="0.35">
      <c r="B70" s="17" t="s">
        <v>33</v>
      </c>
      <c r="C70" s="1" t="s">
        <v>35</v>
      </c>
      <c r="D70" s="1" t="s">
        <v>35</v>
      </c>
      <c r="E70" s="1"/>
      <c r="F70" s="1"/>
      <c r="G70" s="1" t="s">
        <v>35</v>
      </c>
      <c r="H70" s="1"/>
      <c r="I70" s="1"/>
      <c r="J70" s="1" t="s">
        <v>35</v>
      </c>
      <c r="K70" s="1" t="s">
        <v>35</v>
      </c>
      <c r="L70" s="1">
        <v>17</v>
      </c>
      <c r="M70" s="1">
        <v>16</v>
      </c>
      <c r="N70" s="1">
        <v>15</v>
      </c>
      <c r="O70" s="1">
        <v>14</v>
      </c>
      <c r="P70" s="1">
        <v>13</v>
      </c>
    </row>
    <row r="71" spans="2:16" x14ac:dyDescent="0.35">
      <c r="B71" s="17" t="s">
        <v>34</v>
      </c>
      <c r="C71" s="1" t="s">
        <v>35</v>
      </c>
      <c r="D71" s="1" t="s">
        <v>35</v>
      </c>
      <c r="E71" s="1" t="s">
        <v>35</v>
      </c>
      <c r="F71" s="1" t="s">
        <v>35</v>
      </c>
      <c r="G71" s="1"/>
      <c r="H71" s="1"/>
      <c r="I71" s="1"/>
      <c r="J71" s="1" t="s">
        <v>35</v>
      </c>
      <c r="K71" s="1"/>
      <c r="L71" s="1">
        <v>15</v>
      </c>
      <c r="M71" s="1">
        <v>15</v>
      </c>
      <c r="N71" s="1">
        <v>15</v>
      </c>
      <c r="O71" s="1">
        <v>14</v>
      </c>
      <c r="P71" s="1">
        <v>13</v>
      </c>
    </row>
    <row r="72" spans="2:16" x14ac:dyDescent="0.35">
      <c r="B72" s="17" t="s">
        <v>38</v>
      </c>
      <c r="C72" s="1" t="s">
        <v>35</v>
      </c>
      <c r="D72" s="1" t="s">
        <v>35</v>
      </c>
      <c r="E72" s="1"/>
      <c r="F72" s="1"/>
      <c r="G72" s="1"/>
      <c r="H72" s="1" t="s">
        <v>35</v>
      </c>
      <c r="I72" s="1" t="s">
        <v>35</v>
      </c>
      <c r="J72" s="1" t="s">
        <v>35</v>
      </c>
      <c r="K72" s="1"/>
      <c r="L72" s="1">
        <v>16</v>
      </c>
      <c r="M72" s="1">
        <v>16</v>
      </c>
      <c r="N72" s="1">
        <v>15</v>
      </c>
      <c r="O72" s="1">
        <v>14</v>
      </c>
      <c r="P72" s="1">
        <v>13</v>
      </c>
    </row>
    <row r="74" spans="2:16" x14ac:dyDescent="0.35">
      <c r="B74" t="s">
        <v>43</v>
      </c>
    </row>
    <row r="76" spans="2:16" x14ac:dyDescent="0.35">
      <c r="C7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673A-4709-4F7C-93F6-B0915F171D1E}">
  <dimension ref="A1"/>
  <sheetViews>
    <sheetView zoomScale="108" workbookViewId="0">
      <selection activeCell="M13" sqref="M1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PERT</vt:lpstr>
      <vt:lpstr>CPM</vt:lpstr>
      <vt:lpstr>TABLA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Paredes</dc:creator>
  <cp:lastModifiedBy>Renato Paredes</cp:lastModifiedBy>
  <dcterms:created xsi:type="dcterms:W3CDTF">2022-10-13T15:02:59Z</dcterms:created>
  <dcterms:modified xsi:type="dcterms:W3CDTF">2022-10-18T17:58:36Z</dcterms:modified>
</cp:coreProperties>
</file>