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Investigación de Operaciones\IO1\Auxiliatura\HTs y Material extra\"/>
    </mc:Choice>
  </mc:AlternateContent>
  <xr:revisionPtr revIDLastSave="0" documentId="13_ncr:1_{EFF1096B-C77E-45A7-AC9B-8C8C1CFB5629}" xr6:coauthVersionLast="47" xr6:coauthVersionMax="47" xr10:uidLastSave="{00000000-0000-0000-0000-000000000000}"/>
  <bookViews>
    <workbookView xWindow="-120" yWindow="-120" windowWidth="19440" windowHeight="10440" xr2:uid="{C371B25D-4949-4661-BA0C-A37C96001CB2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8" i="2" l="1"/>
  <c r="AD18" i="2"/>
  <c r="AB18" i="2"/>
  <c r="Z18" i="2"/>
  <c r="X18" i="2"/>
  <c r="K17" i="2"/>
  <c r="I17" i="2"/>
  <c r="G17" i="2"/>
  <c r="E17" i="2"/>
  <c r="C17" i="2"/>
  <c r="S5" i="2" s="1"/>
  <c r="AF16" i="2"/>
  <c r="AD16" i="2"/>
  <c r="AB16" i="2"/>
  <c r="Z16" i="2"/>
  <c r="X16" i="2"/>
  <c r="AI15" i="2"/>
  <c r="P15" i="2"/>
  <c r="M15" i="2"/>
  <c r="AM14" i="2"/>
  <c r="AH14" i="2"/>
  <c r="AI13" i="2"/>
  <c r="P13" i="2"/>
  <c r="AM12" i="2"/>
  <c r="AH12" i="2"/>
  <c r="AI11" i="2"/>
  <c r="P11" i="2"/>
  <c r="M11" i="2"/>
  <c r="AM10" i="2"/>
  <c r="AH10" i="2"/>
  <c r="AI9" i="2"/>
  <c r="P9" i="2"/>
  <c r="M9" i="2"/>
  <c r="AM8" i="2"/>
  <c r="AH8" i="2"/>
  <c r="AI7" i="2"/>
  <c r="P7" i="2"/>
  <c r="M7" i="2"/>
  <c r="AM6" i="2"/>
  <c r="AH6" i="2"/>
  <c r="AI5" i="2"/>
  <c r="P5" i="2"/>
  <c r="P16" i="2" s="1"/>
  <c r="M5" i="2"/>
  <c r="S4" i="2" s="1"/>
  <c r="AM4" i="2"/>
  <c r="AM15" i="2" s="1"/>
  <c r="AH4" i="2"/>
</calcChain>
</file>

<file path=xl/sharedStrings.xml><?xml version="1.0" encoding="utf-8"?>
<sst xmlns="http://schemas.openxmlformats.org/spreadsheetml/2006/main" count="48" uniqueCount="29">
  <si>
    <t>Esquina Nor-Oeste</t>
  </si>
  <si>
    <t>DISTRIBUIDORES</t>
  </si>
  <si>
    <t>OFERTA</t>
  </si>
  <si>
    <t>Resta</t>
  </si>
  <si>
    <t>¿Equilibrio?</t>
  </si>
  <si>
    <t>Almacen 1</t>
  </si>
  <si>
    <t>Almacen 2</t>
  </si>
  <si>
    <t>-</t>
  </si>
  <si>
    <t>Costos por fabrica</t>
  </si>
  <si>
    <t>Oferta</t>
  </si>
  <si>
    <t>FABRICAS</t>
  </si>
  <si>
    <t>PLANTA</t>
  </si>
  <si>
    <t>Demanda</t>
  </si>
  <si>
    <t>Ficticia</t>
  </si>
  <si>
    <t>C mínimo</t>
  </si>
  <si>
    <t>DEMANDA</t>
  </si>
  <si>
    <t>3110/3110</t>
  </si>
  <si>
    <t>Chivito</t>
  </si>
  <si>
    <t>Optimización</t>
  </si>
  <si>
    <t>Multiplicadores</t>
  </si>
  <si>
    <t>Criterios de optimización</t>
  </si>
  <si>
    <t>Banquillo</t>
  </si>
  <si>
    <t>Escogemos los mayores a 0 para formar ciruitos</t>
  </si>
  <si>
    <t>+</t>
  </si>
  <si>
    <t>Factibilización</t>
  </si>
  <si>
    <t>Escogemos los menores a 0 para formar ciruitos</t>
  </si>
  <si>
    <t>Voguel</t>
  </si>
  <si>
    <t>E. Noroeste</t>
  </si>
  <si>
    <t>Costo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</si>
</sst>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Arial Black"/>
      <family val="2"/>
    </font>
    <font>
      <sz val="14"/>
      <color theme="1"/>
      <name val="Arial Black"/>
      <family val="2"/>
    </font>
    <font>
      <sz val="16"/>
      <name val="Arial Black"/>
      <family val="2"/>
    </font>
    <font>
      <sz val="16"/>
      <color rgb="FFFF0000"/>
      <name val="Arial Black"/>
      <family val="2"/>
    </font>
    <font>
      <sz val="16"/>
      <color theme="4"/>
      <name val="Arial Black"/>
      <family val="2"/>
    </font>
    <font>
      <sz val="10"/>
      <color theme="1"/>
      <name val="Arial Black"/>
      <family val="2"/>
    </font>
    <font>
      <sz val="12"/>
      <color theme="1"/>
      <name val="Arial Black"/>
      <family val="2"/>
    </font>
    <font>
      <sz val="14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3" borderId="0" xfId="0" applyFont="1" applyFill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2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 textRotation="90" wrapText="1"/>
    </xf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textRotation="90"/>
    </xf>
    <xf numFmtId="0" fontId="6" fillId="5" borderId="5" xfId="0" applyFont="1" applyFill="1" applyBorder="1" applyAlignment="1">
      <alignment horizontal="center"/>
    </xf>
    <xf numFmtId="0" fontId="0" fillId="4" borderId="1" xfId="0" applyFill="1" applyBorder="1"/>
    <xf numFmtId="43" fontId="0" fillId="4" borderId="1" xfId="1" applyFont="1" applyFill="1" applyBorder="1"/>
    <xf numFmtId="0" fontId="9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A509-4A94-4E9E-A224-3B50EF3A84FD}">
  <dimension ref="A2:AM31"/>
  <sheetViews>
    <sheetView tabSelected="1" zoomScale="80" zoomScaleNormal="80" workbookViewId="0">
      <selection activeCell="O28" sqref="O28"/>
    </sheetView>
  </sheetViews>
  <sheetFormatPr baseColWidth="10" defaultRowHeight="15" x14ac:dyDescent="0.25"/>
  <cols>
    <col min="2" max="2" width="4.140625" bestFit="1" customWidth="1"/>
    <col min="4" max="4" width="5.85546875" bestFit="1" customWidth="1"/>
    <col min="6" max="6" width="5.85546875" bestFit="1" customWidth="1"/>
    <col min="8" max="8" width="3.85546875" bestFit="1" customWidth="1"/>
    <col min="10" max="10" width="3.85546875" bestFit="1" customWidth="1"/>
    <col min="12" max="12" width="3.85546875" bestFit="1" customWidth="1"/>
    <col min="13" max="13" width="15" bestFit="1" customWidth="1"/>
    <col min="29" max="29" width="3.85546875" bestFit="1" customWidth="1"/>
    <col min="31" max="31" width="3.85546875" bestFit="1" customWidth="1"/>
    <col min="33" max="33" width="3.85546875" bestFit="1" customWidth="1"/>
    <col min="34" max="34" width="12.5703125" bestFit="1" customWidth="1"/>
  </cols>
  <sheetData>
    <row r="2" spans="1:39" ht="27.75" x14ac:dyDescent="0.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V2" s="2">
        <v>2</v>
      </c>
      <c r="W2" s="3"/>
      <c r="X2" s="4" t="s">
        <v>1</v>
      </c>
      <c r="Y2" s="4"/>
      <c r="Z2" s="4"/>
      <c r="AA2" s="4"/>
      <c r="AB2" s="4"/>
      <c r="AC2" s="4"/>
      <c r="AD2" s="4"/>
      <c r="AE2" s="4"/>
      <c r="AF2" s="4"/>
      <c r="AG2" s="4"/>
      <c r="AH2" s="5" t="s">
        <v>2</v>
      </c>
      <c r="AI2" s="6" t="s">
        <v>3</v>
      </c>
      <c r="AJ2" s="6"/>
    </row>
    <row r="3" spans="1:39" ht="24.75" x14ac:dyDescent="0.5">
      <c r="A3" s="7">
        <v>1</v>
      </c>
      <c r="B3" s="3"/>
      <c r="C3" s="8" t="s">
        <v>1</v>
      </c>
      <c r="D3" s="8"/>
      <c r="E3" s="8"/>
      <c r="F3" s="8"/>
      <c r="G3" s="8"/>
      <c r="H3" s="8"/>
      <c r="I3" s="8"/>
      <c r="J3" s="8"/>
      <c r="K3" s="8"/>
      <c r="L3" s="8"/>
      <c r="M3" s="9" t="s">
        <v>2</v>
      </c>
      <c r="R3" s="10" t="s">
        <v>4</v>
      </c>
      <c r="S3" s="10"/>
      <c r="V3" s="3"/>
      <c r="W3" s="3"/>
      <c r="X3" s="4" t="s">
        <v>5</v>
      </c>
      <c r="Y3" s="4"/>
      <c r="Z3" s="4" t="s">
        <v>6</v>
      </c>
      <c r="AA3" s="4"/>
      <c r="AB3" s="11" t="s">
        <v>7</v>
      </c>
      <c r="AC3" s="12"/>
      <c r="AD3" s="4" t="s">
        <v>7</v>
      </c>
      <c r="AE3" s="4"/>
      <c r="AF3" s="4" t="s">
        <v>7</v>
      </c>
      <c r="AG3" s="4"/>
      <c r="AH3" s="5"/>
      <c r="AI3" s="6"/>
      <c r="AJ3" s="6"/>
    </row>
    <row r="4" spans="1:39" ht="24.75" x14ac:dyDescent="0.5">
      <c r="A4" s="3"/>
      <c r="B4" s="3"/>
      <c r="C4" s="4" t="s">
        <v>5</v>
      </c>
      <c r="D4" s="4"/>
      <c r="E4" s="4" t="s">
        <v>6</v>
      </c>
      <c r="F4" s="4"/>
      <c r="G4" s="11" t="s">
        <v>7</v>
      </c>
      <c r="H4" s="12"/>
      <c r="I4" s="4" t="s">
        <v>7</v>
      </c>
      <c r="J4" s="4"/>
      <c r="K4" s="4" t="s">
        <v>7</v>
      </c>
      <c r="L4" s="4"/>
      <c r="M4" s="5"/>
      <c r="O4" s="13" t="s">
        <v>8</v>
      </c>
      <c r="P4" s="13"/>
      <c r="R4" s="14" t="s">
        <v>9</v>
      </c>
      <c r="S4" s="14">
        <f>SUM(M5:M16)</f>
        <v>2010</v>
      </c>
      <c r="V4" s="15" t="s">
        <v>10</v>
      </c>
      <c r="W4" s="5">
        <v>1</v>
      </c>
      <c r="X4" s="16"/>
      <c r="Y4" s="17">
        <v>5</v>
      </c>
      <c r="Z4" s="18"/>
      <c r="AA4" s="19">
        <v>20</v>
      </c>
      <c r="AB4" s="20"/>
      <c r="AC4" s="21">
        <v>0</v>
      </c>
      <c r="AD4" s="20"/>
      <c r="AE4" s="21">
        <v>0</v>
      </c>
      <c r="AF4" s="20"/>
      <c r="AG4" s="21">
        <v>0</v>
      </c>
      <c r="AH4" s="5">
        <f>900-X5-Z5-AB5-AD5-AF5</f>
        <v>0</v>
      </c>
      <c r="AI4" s="22">
        <v>20</v>
      </c>
      <c r="AJ4" s="22"/>
      <c r="AM4">
        <f>(X5*Y4)+(Z5*AA4)+(AB5*AC4)+(AD5*AE4)+(AF5*AG4)</f>
        <v>9675</v>
      </c>
    </row>
    <row r="5" spans="1:39" ht="24.75" x14ac:dyDescent="0.5">
      <c r="A5" s="15" t="s">
        <v>11</v>
      </c>
      <c r="B5" s="5">
        <v>1</v>
      </c>
      <c r="C5" s="16"/>
      <c r="D5" s="23">
        <v>5</v>
      </c>
      <c r="E5" s="16"/>
      <c r="F5" s="23">
        <v>20</v>
      </c>
      <c r="G5" s="20"/>
      <c r="H5" s="21">
        <v>0</v>
      </c>
      <c r="I5" s="20"/>
      <c r="J5" s="21">
        <v>0</v>
      </c>
      <c r="K5" s="20"/>
      <c r="L5" s="21">
        <v>0</v>
      </c>
      <c r="M5" s="5">
        <f>900-C6-E6-G6-I6-K6</f>
        <v>900</v>
      </c>
      <c r="P5">
        <f>(C6*D5)+(E6*F5)+(G6*H5)+(I6*J5)+(K6*L5)</f>
        <v>0</v>
      </c>
      <c r="R5" s="14" t="s">
        <v>12</v>
      </c>
      <c r="S5" s="14">
        <f>SUM(C17:L17)</f>
        <v>1400</v>
      </c>
      <c r="V5" s="15"/>
      <c r="W5" s="5"/>
      <c r="X5" s="24">
        <v>555</v>
      </c>
      <c r="Y5" s="25"/>
      <c r="Z5" s="26">
        <v>345</v>
      </c>
      <c r="AA5" s="27"/>
      <c r="AB5" s="28"/>
      <c r="AC5" s="29"/>
      <c r="AD5" s="28"/>
      <c r="AE5" s="29"/>
      <c r="AF5" s="28"/>
      <c r="AG5" s="29"/>
      <c r="AH5" s="5"/>
      <c r="AI5" s="30">
        <f>AI4-AJ4</f>
        <v>20</v>
      </c>
      <c r="AJ5" s="31"/>
    </row>
    <row r="6" spans="1:39" ht="24.75" x14ac:dyDescent="0.5">
      <c r="A6" s="15"/>
      <c r="B6" s="5"/>
      <c r="C6" s="24"/>
      <c r="D6" s="25"/>
      <c r="E6" s="24"/>
      <c r="F6" s="25"/>
      <c r="G6" s="28"/>
      <c r="H6" s="29"/>
      <c r="I6" s="28"/>
      <c r="J6" s="29"/>
      <c r="K6" s="28"/>
      <c r="L6" s="29"/>
      <c r="M6" s="5"/>
      <c r="V6" s="15"/>
      <c r="W6" s="5">
        <v>2</v>
      </c>
      <c r="X6" s="16"/>
      <c r="Y6" s="17">
        <v>10</v>
      </c>
      <c r="Z6" s="32"/>
      <c r="AA6" s="23">
        <v>30</v>
      </c>
      <c r="AB6" s="33"/>
      <c r="AC6" s="21">
        <v>0</v>
      </c>
      <c r="AD6" s="33"/>
      <c r="AE6" s="21">
        <v>0</v>
      </c>
      <c r="AF6" s="33"/>
      <c r="AG6" s="21">
        <v>0</v>
      </c>
      <c r="AH6" s="5">
        <f>500-X7-Z7-AB7-AD7-AF7</f>
        <v>0</v>
      </c>
      <c r="AI6" s="22"/>
      <c r="AJ6" s="22"/>
      <c r="AM6">
        <f>(X7*Y6)+(Z7*AA6)+(AB7*AC6)+(AD7*AE6)+(AF7*AG6)</f>
        <v>5000</v>
      </c>
    </row>
    <row r="7" spans="1:39" ht="24.75" x14ac:dyDescent="0.5">
      <c r="A7" s="15"/>
      <c r="B7" s="5">
        <v>2</v>
      </c>
      <c r="C7" s="16"/>
      <c r="D7" s="23">
        <v>10</v>
      </c>
      <c r="E7" s="32"/>
      <c r="F7" s="23">
        <v>30</v>
      </c>
      <c r="G7" s="33"/>
      <c r="H7" s="21">
        <v>0</v>
      </c>
      <c r="I7" s="33"/>
      <c r="J7" s="21">
        <v>0</v>
      </c>
      <c r="K7" s="33"/>
      <c r="L7" s="21">
        <v>0</v>
      </c>
      <c r="M7" s="5">
        <f>500-C8-E8-G8-I8-K8</f>
        <v>500</v>
      </c>
      <c r="P7">
        <f>(C8*D7)+(E8*F7)+(G8*H7)+(I8*J7)+(K8*L7)</f>
        <v>0</v>
      </c>
      <c r="V7" s="15"/>
      <c r="W7" s="5"/>
      <c r="X7" s="24">
        <v>500</v>
      </c>
      <c r="Y7" s="25"/>
      <c r="Z7" s="24"/>
      <c r="AA7" s="25"/>
      <c r="AB7" s="28"/>
      <c r="AC7" s="29"/>
      <c r="AD7" s="28"/>
      <c r="AE7" s="29"/>
      <c r="AF7" s="28"/>
      <c r="AG7" s="29"/>
      <c r="AH7" s="5"/>
      <c r="AI7" s="30">
        <f>AI6-AJ6</f>
        <v>0</v>
      </c>
      <c r="AJ7" s="31"/>
    </row>
    <row r="8" spans="1:39" ht="24.75" x14ac:dyDescent="0.5">
      <c r="A8" s="15"/>
      <c r="B8" s="5"/>
      <c r="C8" s="24"/>
      <c r="D8" s="25"/>
      <c r="E8" s="24"/>
      <c r="F8" s="25"/>
      <c r="G8" s="28"/>
      <c r="H8" s="29"/>
      <c r="I8" s="28"/>
      <c r="J8" s="29"/>
      <c r="K8" s="28"/>
      <c r="L8" s="29"/>
      <c r="M8" s="5"/>
      <c r="V8" s="15"/>
      <c r="W8" s="5">
        <v>3</v>
      </c>
      <c r="X8" s="34"/>
      <c r="Y8" s="17">
        <v>5</v>
      </c>
      <c r="Z8" s="34"/>
      <c r="AA8" s="23">
        <v>25</v>
      </c>
      <c r="AB8" s="35"/>
      <c r="AC8" s="21">
        <v>0</v>
      </c>
      <c r="AD8" s="36"/>
      <c r="AE8" s="21">
        <v>0</v>
      </c>
      <c r="AF8" s="36"/>
      <c r="AG8" s="21">
        <v>0</v>
      </c>
      <c r="AH8" s="37">
        <f>500-X9-Z9-AB9-AD9-AF9</f>
        <v>0</v>
      </c>
      <c r="AI8" s="22"/>
      <c r="AJ8" s="22"/>
      <c r="AM8">
        <f>(X9*Y8)+(Z9*AA8)+(AB9*AC8)+(AD9*AE8)+(AF9*AG8)</f>
        <v>2500</v>
      </c>
    </row>
    <row r="9" spans="1:39" ht="24.75" x14ac:dyDescent="0.5">
      <c r="A9" s="15"/>
      <c r="B9" s="5">
        <v>3</v>
      </c>
      <c r="C9" s="34"/>
      <c r="D9" s="23">
        <v>5</v>
      </c>
      <c r="E9" s="34"/>
      <c r="F9" s="23">
        <v>25</v>
      </c>
      <c r="G9" s="35"/>
      <c r="H9" s="21">
        <v>0</v>
      </c>
      <c r="I9" s="36"/>
      <c r="J9" s="21">
        <v>0</v>
      </c>
      <c r="K9" s="36"/>
      <c r="L9" s="21">
        <v>0</v>
      </c>
      <c r="M9" s="37">
        <f>500-C10-E10-G10-I10-K10</f>
        <v>0</v>
      </c>
      <c r="P9">
        <f>(C10*D9)+(E10*F9)+(G10*H9)+(I10*J9)+(K10*L9)</f>
        <v>9400</v>
      </c>
      <c r="V9" s="15"/>
      <c r="W9" s="5"/>
      <c r="X9" s="24">
        <v>500</v>
      </c>
      <c r="Y9" s="25"/>
      <c r="Z9" s="24"/>
      <c r="AA9" s="25"/>
      <c r="AB9" s="28"/>
      <c r="AC9" s="29"/>
      <c r="AD9" s="28"/>
      <c r="AE9" s="29"/>
      <c r="AF9" s="28"/>
      <c r="AG9" s="29"/>
      <c r="AH9" s="9"/>
      <c r="AI9" s="30">
        <f>AI8-AJ8</f>
        <v>0</v>
      </c>
      <c r="AJ9" s="31"/>
    </row>
    <row r="10" spans="1:39" ht="24.75" x14ac:dyDescent="0.5">
      <c r="A10" s="15"/>
      <c r="B10" s="5"/>
      <c r="C10" s="24">
        <v>155</v>
      </c>
      <c r="D10" s="25"/>
      <c r="E10" s="24">
        <v>345</v>
      </c>
      <c r="F10" s="25"/>
      <c r="G10" s="28"/>
      <c r="H10" s="29"/>
      <c r="I10" s="28"/>
      <c r="J10" s="29"/>
      <c r="K10" s="28"/>
      <c r="L10" s="29"/>
      <c r="M10" s="9"/>
      <c r="V10" s="15"/>
      <c r="W10" s="5">
        <v>4</v>
      </c>
      <c r="X10" s="38"/>
      <c r="Y10" s="39">
        <v>11</v>
      </c>
      <c r="Z10" s="38"/>
      <c r="AA10" s="40">
        <v>9</v>
      </c>
      <c r="AB10" s="36"/>
      <c r="AC10" s="41">
        <v>0</v>
      </c>
      <c r="AD10" s="36"/>
      <c r="AE10" s="41">
        <v>0</v>
      </c>
      <c r="AF10" s="36"/>
      <c r="AG10" s="41">
        <v>0</v>
      </c>
      <c r="AH10" s="5">
        <f>600-X11-Z11-AB11-AD11-AF11</f>
        <v>0</v>
      </c>
      <c r="AI10" s="22"/>
      <c r="AJ10" s="22">
        <v>9</v>
      </c>
      <c r="AM10">
        <f>(X11*Y10)+(Z11*AA10)+(AB11*AC10)+(AD11*AE10)+(AF11*AG10)</f>
        <v>5400</v>
      </c>
    </row>
    <row r="11" spans="1:39" ht="24.75" x14ac:dyDescent="0.5">
      <c r="A11" s="15"/>
      <c r="B11" s="5">
        <v>4</v>
      </c>
      <c r="C11" s="38"/>
      <c r="D11" s="39">
        <v>11</v>
      </c>
      <c r="E11" s="38"/>
      <c r="F11" s="39">
        <v>9</v>
      </c>
      <c r="G11" s="36"/>
      <c r="H11" s="41">
        <v>0</v>
      </c>
      <c r="I11" s="36"/>
      <c r="J11" s="41">
        <v>0</v>
      </c>
      <c r="K11" s="36"/>
      <c r="L11" s="41">
        <v>0</v>
      </c>
      <c r="M11" s="5">
        <f>600-C12-E12-G12-I12-K12</f>
        <v>0</v>
      </c>
      <c r="P11">
        <f>(C12*D11)+(E12*F11)+(G12*H11)+(I12*J11)+(K12*L11)</f>
        <v>5400</v>
      </c>
      <c r="V11" s="15"/>
      <c r="W11" s="5"/>
      <c r="X11" s="24"/>
      <c r="Y11" s="25"/>
      <c r="Z11" s="24">
        <v>600</v>
      </c>
      <c r="AA11" s="25"/>
      <c r="AB11" s="28"/>
      <c r="AC11" s="29"/>
      <c r="AD11" s="28"/>
      <c r="AE11" s="29"/>
      <c r="AF11" s="28"/>
      <c r="AG11" s="29"/>
      <c r="AH11" s="5"/>
      <c r="AI11" s="30">
        <f>AI10-AJ10</f>
        <v>-9</v>
      </c>
      <c r="AJ11" s="31"/>
    </row>
    <row r="12" spans="1:39" ht="24.75" x14ac:dyDescent="0.5">
      <c r="A12" s="15"/>
      <c r="B12" s="5"/>
      <c r="C12" s="24"/>
      <c r="D12" s="25"/>
      <c r="E12" s="24">
        <v>600</v>
      </c>
      <c r="F12" s="25"/>
      <c r="G12" s="28"/>
      <c r="H12" s="29"/>
      <c r="I12" s="28"/>
      <c r="J12" s="29"/>
      <c r="K12" s="28"/>
      <c r="L12" s="29"/>
      <c r="M12" s="5"/>
      <c r="V12" s="15"/>
      <c r="W12" s="42" t="s">
        <v>13</v>
      </c>
      <c r="X12" s="32"/>
      <c r="Y12" s="23">
        <v>0</v>
      </c>
      <c r="Z12" s="32"/>
      <c r="AA12" s="17">
        <v>0</v>
      </c>
      <c r="AB12" s="43"/>
      <c r="AC12" s="21">
        <v>0</v>
      </c>
      <c r="AD12" s="33"/>
      <c r="AE12" s="21">
        <v>0</v>
      </c>
      <c r="AF12" s="33"/>
      <c r="AG12" s="21">
        <v>0</v>
      </c>
      <c r="AH12" s="5">
        <f>610-X13-Z13-AB13-AD13-AF13</f>
        <v>0</v>
      </c>
      <c r="AI12" s="22">
        <v>0</v>
      </c>
      <c r="AJ12" s="22">
        <v>0</v>
      </c>
      <c r="AM12">
        <f>(X13*Y12)+(Z13*AA12)+(AB13*AC12)+(AD13*AE12)+(AF13*AG12)</f>
        <v>0</v>
      </c>
    </row>
    <row r="13" spans="1:39" ht="24.75" x14ac:dyDescent="0.5">
      <c r="A13" s="15"/>
      <c r="B13" s="42" t="s">
        <v>13</v>
      </c>
      <c r="C13" s="32"/>
      <c r="D13" s="23">
        <v>0</v>
      </c>
      <c r="E13" s="32"/>
      <c r="F13" s="23">
        <v>0</v>
      </c>
      <c r="G13" s="43"/>
      <c r="H13" s="21">
        <v>0</v>
      </c>
      <c r="I13" s="33"/>
      <c r="J13" s="21">
        <v>0</v>
      </c>
      <c r="K13" s="33"/>
      <c r="L13" s="21">
        <v>0</v>
      </c>
      <c r="M13" s="5">
        <v>610</v>
      </c>
      <c r="P13">
        <f>(C14*D13)+(E14*F13)+(G14*H13)+(I14*J13)+(K14*L13)</f>
        <v>0</v>
      </c>
      <c r="V13" s="15"/>
      <c r="W13" s="42"/>
      <c r="X13" s="24"/>
      <c r="Y13" s="25"/>
      <c r="Z13" s="24">
        <v>610</v>
      </c>
      <c r="AA13" s="25"/>
      <c r="AB13" s="28"/>
      <c r="AC13" s="29"/>
      <c r="AD13" s="28"/>
      <c r="AE13" s="29"/>
      <c r="AF13" s="28"/>
      <c r="AG13" s="29"/>
      <c r="AH13" s="5"/>
      <c r="AI13" s="30">
        <f>AI12-AJ12</f>
        <v>0</v>
      </c>
      <c r="AJ13" s="31"/>
    </row>
    <row r="14" spans="1:39" ht="24.75" x14ac:dyDescent="0.5">
      <c r="A14" s="15"/>
      <c r="B14" s="42"/>
      <c r="C14" s="24"/>
      <c r="D14" s="25"/>
      <c r="E14" s="24">
        <v>610</v>
      </c>
      <c r="F14" s="25"/>
      <c r="G14" s="28"/>
      <c r="H14" s="29"/>
      <c r="I14" s="28"/>
      <c r="J14" s="29"/>
      <c r="K14" s="28"/>
      <c r="L14" s="29"/>
      <c r="M14" s="5"/>
      <c r="V14" s="15"/>
      <c r="W14" s="5" t="s">
        <v>7</v>
      </c>
      <c r="X14" s="33"/>
      <c r="Y14" s="21">
        <v>0</v>
      </c>
      <c r="Z14" s="33"/>
      <c r="AA14" s="21">
        <v>0</v>
      </c>
      <c r="AB14" s="43"/>
      <c r="AC14" s="21">
        <v>0</v>
      </c>
      <c r="AD14" s="33"/>
      <c r="AE14" s="21">
        <v>0</v>
      </c>
      <c r="AF14" s="33"/>
      <c r="AG14" s="21">
        <v>0</v>
      </c>
      <c r="AH14" s="5">
        <f>0+X15-Z15-AB15-AD15-AF15</f>
        <v>0</v>
      </c>
      <c r="AI14" s="22"/>
      <c r="AJ14" s="22"/>
      <c r="AM14">
        <f>(X15*Y14)+(Z15*AA14)+(AB15*AC14)+(AD15*AE14)+(AF15*AG14)</f>
        <v>0</v>
      </c>
    </row>
    <row r="15" spans="1:39" ht="24.75" x14ac:dyDescent="0.5">
      <c r="A15" s="15"/>
      <c r="B15" s="5" t="s">
        <v>7</v>
      </c>
      <c r="C15" s="33"/>
      <c r="D15" s="21">
        <v>0</v>
      </c>
      <c r="E15" s="33"/>
      <c r="F15" s="21">
        <v>0</v>
      </c>
      <c r="G15" s="43"/>
      <c r="H15" s="21">
        <v>0</v>
      </c>
      <c r="I15" s="33"/>
      <c r="J15" s="21">
        <v>0</v>
      </c>
      <c r="K15" s="33"/>
      <c r="L15" s="21">
        <v>0</v>
      </c>
      <c r="M15" s="5">
        <f>0+C16-E16-G16-I16-K16</f>
        <v>0</v>
      </c>
      <c r="P15">
        <f>(C16*D15)+(E16*F15)+(G16*H15)+(I16*J15)+(K16*L15)</f>
        <v>0</v>
      </c>
      <c r="V15" s="15"/>
      <c r="W15" s="5"/>
      <c r="X15" s="28"/>
      <c r="Y15" s="29"/>
      <c r="Z15" s="28"/>
      <c r="AA15" s="29"/>
      <c r="AB15" s="28"/>
      <c r="AC15" s="29"/>
      <c r="AD15" s="28"/>
      <c r="AE15" s="29"/>
      <c r="AF15" s="28"/>
      <c r="AG15" s="29"/>
      <c r="AH15" s="5"/>
      <c r="AI15" s="30">
        <f>AI14-AJ14</f>
        <v>0</v>
      </c>
      <c r="AJ15" s="31"/>
      <c r="AL15" s="44" t="s">
        <v>14</v>
      </c>
      <c r="AM15" s="45">
        <f>SUM(AM4:AM14)</f>
        <v>22575</v>
      </c>
    </row>
    <row r="16" spans="1:39" ht="39" x14ac:dyDescent="0.5">
      <c r="A16" s="15"/>
      <c r="B16" s="5"/>
      <c r="C16" s="28"/>
      <c r="D16" s="29"/>
      <c r="E16" s="28"/>
      <c r="F16" s="29"/>
      <c r="G16" s="28"/>
      <c r="H16" s="29"/>
      <c r="I16" s="28"/>
      <c r="J16" s="29"/>
      <c r="K16" s="28"/>
      <c r="L16" s="29"/>
      <c r="M16" s="5"/>
      <c r="O16" s="44" t="s">
        <v>14</v>
      </c>
      <c r="P16" s="45">
        <f>SUM(P5:P15)</f>
        <v>14800</v>
      </c>
      <c r="V16" s="6" t="s">
        <v>15</v>
      </c>
      <c r="W16" s="6"/>
      <c r="X16" s="5">
        <f>1555-X5-X7-X9-X11-X13-X15</f>
        <v>0</v>
      </c>
      <c r="Y16" s="5"/>
      <c r="Z16" s="5">
        <f>1555-Z5-Z7-Z9-Z11-Z13-Z15</f>
        <v>0</v>
      </c>
      <c r="AA16" s="5"/>
      <c r="AB16" s="5">
        <f>0-AB5-AB7-AB9-AB11-AB13-AB15</f>
        <v>0</v>
      </c>
      <c r="AC16" s="5"/>
      <c r="AD16" s="5">
        <f>0-AD5-AD7-AD9-AD11-AD13-AD15</f>
        <v>0</v>
      </c>
      <c r="AE16" s="5"/>
      <c r="AF16" s="5">
        <f>0-AF5-AF7-AF9-AF11-AF13-AF15</f>
        <v>0</v>
      </c>
      <c r="AG16" s="5"/>
      <c r="AH16" s="46" t="s">
        <v>16</v>
      </c>
    </row>
    <row r="17" spans="1:33" ht="24.75" x14ac:dyDescent="0.45">
      <c r="A17" s="6" t="s">
        <v>15</v>
      </c>
      <c r="B17" s="6"/>
      <c r="C17" s="5">
        <f>1555-C6-C8-C10-C12-C14-C16</f>
        <v>1400</v>
      </c>
      <c r="D17" s="5"/>
      <c r="E17" s="5">
        <f>1555-E6-E8-E10-E12-E14-E16</f>
        <v>0</v>
      </c>
      <c r="F17" s="5"/>
      <c r="G17" s="5">
        <f>0-G6-G8-G10-G12-G14-G16</f>
        <v>0</v>
      </c>
      <c r="H17" s="5"/>
      <c r="I17" s="5">
        <f>0-I6-I8-I10-I12-I14-I16</f>
        <v>0</v>
      </c>
      <c r="J17" s="5"/>
      <c r="K17" s="5">
        <f>0-K6-K8-K10-K12-K14-K16</f>
        <v>0</v>
      </c>
      <c r="L17" s="5"/>
      <c r="M17" s="46" t="s">
        <v>16</v>
      </c>
      <c r="V17" s="6" t="s">
        <v>3</v>
      </c>
      <c r="W17" s="6"/>
      <c r="X17" s="47">
        <v>11</v>
      </c>
      <c r="Y17" s="47">
        <v>5</v>
      </c>
      <c r="Z17" s="47">
        <v>20</v>
      </c>
      <c r="AA17" s="47">
        <v>9</v>
      </c>
      <c r="AB17" s="47"/>
      <c r="AC17" s="47"/>
      <c r="AD17" s="47"/>
      <c r="AE17" s="47"/>
      <c r="AF17" s="47"/>
      <c r="AG17" s="47"/>
    </row>
    <row r="18" spans="1:33" ht="22.5" x14ac:dyDescent="0.45">
      <c r="V18" s="6"/>
      <c r="W18" s="6"/>
      <c r="X18" s="48">
        <f>X17-Y17</f>
        <v>6</v>
      </c>
      <c r="Y18" s="49"/>
      <c r="Z18" s="48">
        <f>Z17-AA17</f>
        <v>11</v>
      </c>
      <c r="AA18" s="49"/>
      <c r="AB18" s="50">
        <f>AB17-AC17</f>
        <v>0</v>
      </c>
      <c r="AC18" s="51"/>
      <c r="AD18" s="48">
        <f>AD17-AE17</f>
        <v>0</v>
      </c>
      <c r="AE18" s="49"/>
      <c r="AF18" s="48">
        <f>AF17-AG17</f>
        <v>0</v>
      </c>
      <c r="AG18" s="49"/>
    </row>
    <row r="24" spans="1:33" x14ac:dyDescent="0.25">
      <c r="A24" t="s">
        <v>17</v>
      </c>
    </row>
    <row r="25" spans="1:33" x14ac:dyDescent="0.25">
      <c r="A25" s="13" t="s">
        <v>18</v>
      </c>
      <c r="B25" s="13"/>
    </row>
    <row r="26" spans="1:33" x14ac:dyDescent="0.25">
      <c r="A26" t="s">
        <v>19</v>
      </c>
      <c r="E26" t="s">
        <v>20</v>
      </c>
    </row>
    <row r="27" spans="1:33" x14ac:dyDescent="0.25">
      <c r="A27" t="s">
        <v>21</v>
      </c>
      <c r="E27" t="s">
        <v>19</v>
      </c>
      <c r="G27" t="s">
        <v>22</v>
      </c>
      <c r="N27" t="s">
        <v>23</v>
      </c>
    </row>
    <row r="28" spans="1:33" x14ac:dyDescent="0.25">
      <c r="A28" t="s">
        <v>24</v>
      </c>
      <c r="E28" t="s">
        <v>21</v>
      </c>
      <c r="G28" t="s">
        <v>25</v>
      </c>
      <c r="N28" t="s">
        <v>7</v>
      </c>
    </row>
    <row r="29" spans="1:33" x14ac:dyDescent="0.25">
      <c r="A29" t="s">
        <v>26</v>
      </c>
    </row>
    <row r="30" spans="1:33" x14ac:dyDescent="0.25">
      <c r="A30" t="s">
        <v>27</v>
      </c>
    </row>
    <row r="31" spans="1:33" x14ac:dyDescent="0.25">
      <c r="A31" t="s">
        <v>28</v>
      </c>
    </row>
  </sheetData>
  <mergeCells count="129">
    <mergeCell ref="AB18:AC18"/>
    <mergeCell ref="AD18:AE18"/>
    <mergeCell ref="AF18:AG18"/>
    <mergeCell ref="A25:B25"/>
    <mergeCell ref="AF16:AG16"/>
    <mergeCell ref="A17:B17"/>
    <mergeCell ref="C17:D17"/>
    <mergeCell ref="E17:F17"/>
    <mergeCell ref="G17:H17"/>
    <mergeCell ref="I17:J17"/>
    <mergeCell ref="K17:L17"/>
    <mergeCell ref="V17:W18"/>
    <mergeCell ref="X18:Y18"/>
    <mergeCell ref="Z18:AA18"/>
    <mergeCell ref="K16:L16"/>
    <mergeCell ref="V16:W16"/>
    <mergeCell ref="X16:Y16"/>
    <mergeCell ref="Z16:AA16"/>
    <mergeCell ref="AB16:AC16"/>
    <mergeCell ref="AD16:AE16"/>
    <mergeCell ref="B15:B16"/>
    <mergeCell ref="M15:M16"/>
    <mergeCell ref="X15:Y15"/>
    <mergeCell ref="Z15:AA15"/>
    <mergeCell ref="AB15:AC15"/>
    <mergeCell ref="AD15:AE15"/>
    <mergeCell ref="C16:D16"/>
    <mergeCell ref="E16:F16"/>
    <mergeCell ref="G16:H16"/>
    <mergeCell ref="I16:J16"/>
    <mergeCell ref="AI13:AJ13"/>
    <mergeCell ref="C14:D14"/>
    <mergeCell ref="E14:F14"/>
    <mergeCell ref="G14:H14"/>
    <mergeCell ref="I14:J14"/>
    <mergeCell ref="K14:L14"/>
    <mergeCell ref="W14:W15"/>
    <mergeCell ref="AH14:AH15"/>
    <mergeCell ref="AF15:AG15"/>
    <mergeCell ref="AI15:AJ15"/>
    <mergeCell ref="K12:L12"/>
    <mergeCell ref="W12:W13"/>
    <mergeCell ref="AH12:AH13"/>
    <mergeCell ref="B13:B14"/>
    <mergeCell ref="M13:M14"/>
    <mergeCell ref="X13:Y13"/>
    <mergeCell ref="Z13:AA13"/>
    <mergeCell ref="AB13:AC13"/>
    <mergeCell ref="AD13:AE13"/>
    <mergeCell ref="AF13:AG13"/>
    <mergeCell ref="B11:B12"/>
    <mergeCell ref="M11:M12"/>
    <mergeCell ref="X11:Y11"/>
    <mergeCell ref="Z11:AA11"/>
    <mergeCell ref="AB11:AC11"/>
    <mergeCell ref="AD11:AE11"/>
    <mergeCell ref="C12:D12"/>
    <mergeCell ref="E12:F12"/>
    <mergeCell ref="G12:H12"/>
    <mergeCell ref="I12:J12"/>
    <mergeCell ref="AI9:AJ9"/>
    <mergeCell ref="C10:D10"/>
    <mergeCell ref="E10:F10"/>
    <mergeCell ref="G10:H10"/>
    <mergeCell ref="I10:J10"/>
    <mergeCell ref="K10:L10"/>
    <mergeCell ref="W10:W11"/>
    <mergeCell ref="AH10:AH11"/>
    <mergeCell ref="AF11:AG11"/>
    <mergeCell ref="AI11:AJ11"/>
    <mergeCell ref="W8:W9"/>
    <mergeCell ref="AH8:AH9"/>
    <mergeCell ref="B9:B10"/>
    <mergeCell ref="M9:M10"/>
    <mergeCell ref="X9:Y9"/>
    <mergeCell ref="Z9:AA9"/>
    <mergeCell ref="AB9:AC9"/>
    <mergeCell ref="AD9:AE9"/>
    <mergeCell ref="AF9:AG9"/>
    <mergeCell ref="Z7:AA7"/>
    <mergeCell ref="AB7:AC7"/>
    <mergeCell ref="AD7:AE7"/>
    <mergeCell ref="AF7:AG7"/>
    <mergeCell ref="AI7:AJ7"/>
    <mergeCell ref="C8:D8"/>
    <mergeCell ref="E8:F8"/>
    <mergeCell ref="G8:H8"/>
    <mergeCell ref="I8:J8"/>
    <mergeCell ref="K8:L8"/>
    <mergeCell ref="AI5:AJ5"/>
    <mergeCell ref="C6:D6"/>
    <mergeCell ref="E6:F6"/>
    <mergeCell ref="G6:H6"/>
    <mergeCell ref="I6:J6"/>
    <mergeCell ref="K6:L6"/>
    <mergeCell ref="W6:W7"/>
    <mergeCell ref="AH6:AH7"/>
    <mergeCell ref="M7:M8"/>
    <mergeCell ref="X7:Y7"/>
    <mergeCell ref="AH4:AH5"/>
    <mergeCell ref="A5:A16"/>
    <mergeCell ref="B5:B6"/>
    <mergeCell ref="M5:M6"/>
    <mergeCell ref="X5:Y5"/>
    <mergeCell ref="Z5:AA5"/>
    <mergeCell ref="AB5:AC5"/>
    <mergeCell ref="AD5:AE5"/>
    <mergeCell ref="AF5:AG5"/>
    <mergeCell ref="B7:B8"/>
    <mergeCell ref="AD3:AE3"/>
    <mergeCell ref="AF3:AG3"/>
    <mergeCell ref="C4:D4"/>
    <mergeCell ref="E4:F4"/>
    <mergeCell ref="G4:H4"/>
    <mergeCell ref="I4:J4"/>
    <mergeCell ref="K4:L4"/>
    <mergeCell ref="O4:P4"/>
    <mergeCell ref="V4:V15"/>
    <mergeCell ref="W4:W5"/>
    <mergeCell ref="A2:M2"/>
    <mergeCell ref="X2:AG2"/>
    <mergeCell ref="AH2:AH3"/>
    <mergeCell ref="AI2:AJ3"/>
    <mergeCell ref="C3:L3"/>
    <mergeCell ref="M3:M4"/>
    <mergeCell ref="R3:S3"/>
    <mergeCell ref="X3:Y3"/>
    <mergeCell ref="Z3:AA3"/>
    <mergeCell ref="AB3:A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2022-09-21T02:54:35Z</dcterms:created>
  <dcterms:modified xsi:type="dcterms:W3CDTF">2022-09-21T03:17:38Z</dcterms:modified>
</cp:coreProperties>
</file>