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\Documents\USAC\INDUSTRIAL\IO 2\"/>
    </mc:Choice>
  </mc:AlternateContent>
  <xr:revisionPtr revIDLastSave="0" documentId="8_{4EEFAC40-BD8E-4B46-8929-E85CD8156E4A}" xr6:coauthVersionLast="47" xr6:coauthVersionMax="47" xr10:uidLastSave="{00000000-0000-0000-0000-000000000000}"/>
  <bookViews>
    <workbookView xWindow="57495" yWindow="0" windowWidth="19410" windowHeight="20985" xr2:uid="{5CA47C8E-EF5D-4852-8D54-9080F2C64E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  <c r="G56" i="1"/>
  <c r="E51" i="1"/>
  <c r="D49" i="1"/>
  <c r="E42" i="1"/>
  <c r="E41" i="1"/>
  <c r="D36" i="1"/>
  <c r="D21" i="1"/>
  <c r="E30" i="1" s="1"/>
</calcChain>
</file>

<file path=xl/sharedStrings.xml><?xml version="1.0" encoding="utf-8"?>
<sst xmlns="http://schemas.openxmlformats.org/spreadsheetml/2006/main" count="35" uniqueCount="30">
  <si>
    <t>Demanda anual</t>
  </si>
  <si>
    <t>unidades</t>
  </si>
  <si>
    <t>r</t>
  </si>
  <si>
    <t>Costo de almacenaje</t>
  </si>
  <si>
    <t>anual por unidad</t>
  </si>
  <si>
    <t>Ca</t>
  </si>
  <si>
    <t>costo de produccion</t>
  </si>
  <si>
    <t>Cp</t>
  </si>
  <si>
    <t>Precio unitario</t>
  </si>
  <si>
    <t>P</t>
  </si>
  <si>
    <t>ejemplares</t>
  </si>
  <si>
    <t xml:space="preserve">Dias </t>
  </si>
  <si>
    <t>Espera de produccion</t>
  </si>
  <si>
    <t>dias</t>
  </si>
  <si>
    <t>Retencion</t>
  </si>
  <si>
    <t>A)</t>
  </si>
  <si>
    <t>k</t>
  </si>
  <si>
    <t>Produccion annual</t>
  </si>
  <si>
    <t>B)</t>
  </si>
  <si>
    <t>ciclos/año</t>
  </si>
  <si>
    <t>C)</t>
  </si>
  <si>
    <t>años</t>
  </si>
  <si>
    <t>D)</t>
  </si>
  <si>
    <t>tp = tr</t>
  </si>
  <si>
    <t xml:space="preserve">Do = </t>
  </si>
  <si>
    <t>duracion optima</t>
  </si>
  <si>
    <t>E)</t>
  </si>
  <si>
    <t>F)</t>
  </si>
  <si>
    <t>costo total annual</t>
  </si>
  <si>
    <t>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</si>
</sst>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2" fontId="0" fillId="0" borderId="1" xfId="1" applyNumberFormat="1" applyFont="1" applyBorder="1"/>
    <xf numFmtId="44" fontId="0" fillId="0" borderId="1" xfId="1" applyFont="1" applyBorder="1"/>
    <xf numFmtId="44" fontId="0" fillId="0" borderId="0" xfId="0" applyNumberFormat="1"/>
    <xf numFmtId="44" fontId="0" fillId="0" borderId="1" xfId="1" applyFont="1" applyFill="1" applyBorder="1"/>
    <xf numFmtId="2" fontId="0" fillId="0" borderId="1" xfId="1" applyNumberFormat="1" applyFont="1" applyFill="1" applyBorder="1"/>
    <xf numFmtId="0" fontId="0" fillId="0" borderId="1" xfId="0" applyFill="1" applyBorder="1"/>
    <xf numFmtId="9" fontId="0" fillId="0" borderId="1" xfId="0" applyNumberFormat="1" applyBorder="1"/>
    <xf numFmtId="165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0</xdr:rowOff>
    </xdr:from>
    <xdr:to>
      <xdr:col>3</xdr:col>
      <xdr:colOff>457450</xdr:colOff>
      <xdr:row>33</xdr:row>
      <xdr:rowOff>38212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BEEB493-E575-4797-B90C-5EE3F13DA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5334000"/>
          <a:ext cx="1790950" cy="8002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7</xdr:col>
      <xdr:colOff>86469</xdr:colOff>
      <xdr:row>17</xdr:row>
      <xdr:rowOff>143320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5100615-37E6-41BF-A515-F52562700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90500"/>
          <a:ext cx="5334744" cy="319132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35</xdr:row>
      <xdr:rowOff>0</xdr:rowOff>
    </xdr:from>
    <xdr:to>
      <xdr:col>2</xdr:col>
      <xdr:colOff>1315495</xdr:colOff>
      <xdr:row>38</xdr:row>
      <xdr:rowOff>104775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6DCD5B7-1801-49C7-9B1D-27F79B49A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1" y="6667500"/>
          <a:ext cx="1315494" cy="67627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666750</xdr:colOff>
      <xdr:row>40</xdr:row>
      <xdr:rowOff>9525</xdr:rowOff>
    </xdr:from>
    <xdr:to>
      <xdr:col>3</xdr:col>
      <xdr:colOff>752779</xdr:colOff>
      <xdr:row>44</xdr:row>
      <xdr:rowOff>95368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E9648EE-3E0D-411C-BB0E-6FC6B4FAB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0" y="7629525"/>
          <a:ext cx="2181529" cy="8478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3</xdr:col>
      <xdr:colOff>657503</xdr:colOff>
      <xdr:row>53</xdr:row>
      <xdr:rowOff>142975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E7FAD95-102B-486D-AE22-FEB96B8DC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9525000"/>
          <a:ext cx="1991003" cy="7144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5</xdr:col>
      <xdr:colOff>705347</xdr:colOff>
      <xdr:row>58</xdr:row>
      <xdr:rowOff>85817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463E36F-F918-4E6A-B1CD-405EAA2CC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10477500"/>
          <a:ext cx="3562847" cy="6573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3</xdr:col>
      <xdr:colOff>524134</xdr:colOff>
      <xdr:row>62</xdr:row>
      <xdr:rowOff>53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58BB86F-C12D-55B9-B7D0-87923293F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0" y="11430000"/>
          <a:ext cx="1857634" cy="381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EEFB-FA32-4732-B748-835AC9E400FA}">
  <dimension ref="B20:H61"/>
  <sheetViews>
    <sheetView tabSelected="1" topLeftCell="A4" workbookViewId="0">
      <selection activeCell="F61" sqref="F61"/>
    </sheetView>
  </sheetViews>
  <sheetFormatPr baseColWidth="10" defaultRowHeight="15" x14ac:dyDescent="0.25"/>
  <cols>
    <col min="3" max="3" width="20" bestFit="1" customWidth="1"/>
    <col min="7" max="7" width="13" bestFit="1" customWidth="1"/>
  </cols>
  <sheetData>
    <row r="20" spans="2:7" x14ac:dyDescent="0.25">
      <c r="C20" s="1" t="s">
        <v>0</v>
      </c>
      <c r="D20" s="2">
        <v>7200</v>
      </c>
      <c r="E20" t="s">
        <v>10</v>
      </c>
      <c r="G20" t="s">
        <v>2</v>
      </c>
    </row>
    <row r="21" spans="2:7" x14ac:dyDescent="0.25">
      <c r="C21" s="1" t="s">
        <v>3</v>
      </c>
      <c r="D21" s="3">
        <f>D23*D26</f>
        <v>2.61</v>
      </c>
      <c r="E21" t="s">
        <v>4</v>
      </c>
      <c r="F21" s="4"/>
      <c r="G21" t="s">
        <v>5</v>
      </c>
    </row>
    <row r="22" spans="2:7" x14ac:dyDescent="0.25">
      <c r="C22" s="1" t="s">
        <v>6</v>
      </c>
      <c r="D22" s="3">
        <v>150</v>
      </c>
      <c r="G22" t="s">
        <v>7</v>
      </c>
    </row>
    <row r="23" spans="2:7" x14ac:dyDescent="0.25">
      <c r="C23" s="1" t="s">
        <v>8</v>
      </c>
      <c r="D23" s="5">
        <v>14.5</v>
      </c>
      <c r="G23" t="s">
        <v>9</v>
      </c>
    </row>
    <row r="24" spans="2:7" x14ac:dyDescent="0.25">
      <c r="C24" s="1" t="s">
        <v>11</v>
      </c>
      <c r="D24" s="6">
        <v>250</v>
      </c>
      <c r="E24" t="s">
        <v>13</v>
      </c>
    </row>
    <row r="25" spans="2:7" x14ac:dyDescent="0.25">
      <c r="C25" s="1" t="s">
        <v>12</v>
      </c>
      <c r="D25" s="1">
        <v>15</v>
      </c>
      <c r="E25" t="s">
        <v>13</v>
      </c>
    </row>
    <row r="26" spans="2:7" x14ac:dyDescent="0.25">
      <c r="C26" s="7" t="s">
        <v>14</v>
      </c>
      <c r="D26" s="8">
        <v>0.18</v>
      </c>
    </row>
    <row r="27" spans="2:7" x14ac:dyDescent="0.25">
      <c r="C27" s="7" t="s">
        <v>17</v>
      </c>
      <c r="D27" s="1">
        <v>25000</v>
      </c>
      <c r="G27" t="s">
        <v>16</v>
      </c>
    </row>
    <row r="30" spans="2:7" x14ac:dyDescent="0.25">
      <c r="B30" t="s">
        <v>15</v>
      </c>
      <c r="E30" s="9">
        <f>SQRT(2*D20*D22/(D21*(1-D20/D27)))</f>
        <v>1078.1188145216158</v>
      </c>
      <c r="F30" t="s">
        <v>1</v>
      </c>
    </row>
    <row r="36" spans="2:6" x14ac:dyDescent="0.25">
      <c r="B36" t="s">
        <v>18</v>
      </c>
      <c r="D36" s="9">
        <f>D20/E30</f>
        <v>6.6782991846726958</v>
      </c>
      <c r="E36" t="s">
        <v>19</v>
      </c>
    </row>
    <row r="41" spans="2:6" x14ac:dyDescent="0.25">
      <c r="B41" t="s">
        <v>20</v>
      </c>
      <c r="E41" s="9">
        <f>SQRT(2*D22*(1-D20/D27)/(D20*D21))</f>
        <v>0.10661397165824865</v>
      </c>
      <c r="F41" t="s">
        <v>21</v>
      </c>
    </row>
    <row r="42" spans="2:6" x14ac:dyDescent="0.25">
      <c r="E42" s="9">
        <f>E41*365</f>
        <v>38.914099655260756</v>
      </c>
      <c r="F42" t="s">
        <v>13</v>
      </c>
    </row>
    <row r="47" spans="2:6" x14ac:dyDescent="0.25">
      <c r="B47" t="s">
        <v>22</v>
      </c>
      <c r="C47" t="s">
        <v>23</v>
      </c>
    </row>
    <row r="48" spans="2:6" x14ac:dyDescent="0.25">
      <c r="C48" t="s">
        <v>24</v>
      </c>
      <c r="D48" t="s">
        <v>25</v>
      </c>
    </row>
    <row r="49" spans="2:8" x14ac:dyDescent="0.25">
      <c r="C49" t="s">
        <v>24</v>
      </c>
      <c r="D49" s="9">
        <f>E42*2</f>
        <v>77.828199310521512</v>
      </c>
      <c r="E49" t="s">
        <v>13</v>
      </c>
    </row>
    <row r="51" spans="2:8" x14ac:dyDescent="0.25">
      <c r="B51" t="s">
        <v>26</v>
      </c>
      <c r="E51" s="9">
        <f>SQRT(2*D20*D22*(1-D20/D27)/D21)</f>
        <v>767.62059593939034</v>
      </c>
      <c r="F51" t="s">
        <v>1</v>
      </c>
    </row>
    <row r="56" spans="2:8" x14ac:dyDescent="0.25">
      <c r="B56" t="s">
        <v>27</v>
      </c>
      <c r="G56" s="4">
        <f>D22*D20/E30+D21*E30*(D27-D20)/(2*D27)+D23*D20</f>
        <v>106403.48975540181</v>
      </c>
      <c r="H56" t="s">
        <v>28</v>
      </c>
    </row>
    <row r="61" spans="2:8" x14ac:dyDescent="0.25">
      <c r="B61" t="s">
        <v>29</v>
      </c>
      <c r="E61">
        <f>D20*D36/D24</f>
        <v>192.33501651857364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2023-04-15T01:00:15Z</dcterms:created>
  <dcterms:modified xsi:type="dcterms:W3CDTF">2023-04-15T01:38:52Z</dcterms:modified>
</cp:coreProperties>
</file>