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13_ncr:1_{14E212C0-D812-424D-B010-DBB9F9169E3D}" xr6:coauthVersionLast="47" xr6:coauthVersionMax="47" xr10:uidLastSave="{00000000-0000-0000-0000-000000000000}"/>
  <bookViews>
    <workbookView xWindow="57495" yWindow="0" windowWidth="19410" windowHeight="20985" xr2:uid="{880A24C0-151D-464F-8D4F-57CBEB799D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G62" i="1"/>
  <c r="E63" i="1"/>
  <c r="E64" i="1"/>
  <c r="E62" i="1"/>
  <c r="D64" i="1"/>
  <c r="D63" i="1"/>
  <c r="D62" i="1"/>
  <c r="H62" i="1"/>
  <c r="I55" i="1"/>
  <c r="I51" i="1"/>
  <c r="I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4" i="1"/>
  <c r="E59" i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45" i="1"/>
  <c r="F44" i="1"/>
  <c r="E56" i="1"/>
  <c r="E52" i="1"/>
  <c r="E54" i="1"/>
  <c r="E57" i="1"/>
  <c r="E49" i="1"/>
  <c r="E58" i="1"/>
  <c r="E44" i="1"/>
  <c r="E55" i="1"/>
  <c r="E45" i="1"/>
  <c r="E47" i="1"/>
  <c r="E51" i="1"/>
  <c r="E50" i="1"/>
  <c r="E53" i="1"/>
  <c r="E48" i="1"/>
  <c r="E46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5" i="1"/>
  <c r="D65" i="1" l="1"/>
  <c r="H63" i="1"/>
  <c r="H64" i="1" s="1"/>
  <c r="E40" i="1"/>
  <c r="E65" i="1" l="1"/>
  <c r="F62" i="1"/>
  <c r="F63" i="1" s="1"/>
  <c r="F64" i="1" s="1"/>
</calcChain>
</file>

<file path=xl/sharedStrings.xml><?xml version="1.0" encoding="utf-8"?>
<sst xmlns="http://schemas.openxmlformats.org/spreadsheetml/2006/main" count="62" uniqueCount="34">
  <si>
    <t>CODIGO</t>
  </si>
  <si>
    <t>DEMANDA</t>
  </si>
  <si>
    <t>PRECIO UNITARIO</t>
  </si>
  <si>
    <t>INVERSION</t>
  </si>
  <si>
    <t>TOTAL</t>
  </si>
  <si>
    <t>INVERSION ACUMULADA</t>
  </si>
  <si>
    <t>%</t>
  </si>
  <si>
    <t>ZONA</t>
  </si>
  <si>
    <t>A</t>
  </si>
  <si>
    <t>0-80%</t>
  </si>
  <si>
    <t>B</t>
  </si>
  <si>
    <t>80% - 95%</t>
  </si>
  <si>
    <t>C</t>
  </si>
  <si>
    <t>95% - 100%</t>
  </si>
  <si>
    <t>ART 1</t>
  </si>
  <si>
    <t>ART 2</t>
  </si>
  <si>
    <t>ART 3</t>
  </si>
  <si>
    <t>ART 4</t>
  </si>
  <si>
    <t>ART 5</t>
  </si>
  <si>
    <t>ART 6</t>
  </si>
  <si>
    <t>ART 7</t>
  </si>
  <si>
    <t>ART 8</t>
  </si>
  <si>
    <t>ART 9</t>
  </si>
  <si>
    <t>ART 10</t>
  </si>
  <si>
    <t>ART 11</t>
  </si>
  <si>
    <t>ART 12</t>
  </si>
  <si>
    <t>ART 13</t>
  </si>
  <si>
    <t>ART 14</t>
  </si>
  <si>
    <t>ART 15</t>
  </si>
  <si>
    <t>ELEMENTOS</t>
  </si>
  <si>
    <t>% ARTICULOS</t>
  </si>
  <si>
    <t>% ACUMULADO</t>
  </si>
  <si>
    <t>% INVERSION</t>
  </si>
  <si>
    <t>% INVER 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</si>
</sst>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_-&quot;Q&quot;* #,##0.000_-;\-&quot;Q&quot;* #,##0.000_-;_-&quot;Q&quot;* &quot;-&quot;??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44" fontId="0" fillId="0" borderId="1" xfId="1" applyFont="1" applyBorder="1"/>
    <xf numFmtId="44" fontId="0" fillId="0" borderId="0" xfId="0" applyNumberFormat="1"/>
    <xf numFmtId="0" fontId="0" fillId="0" borderId="2" xfId="0" applyBorder="1"/>
    <xf numFmtId="164" fontId="0" fillId="0" borderId="1" xfId="0" applyNumberFormat="1" applyBorder="1"/>
    <xf numFmtId="44" fontId="0" fillId="0" borderId="1" xfId="0" applyNumberFormat="1" applyBorder="1"/>
    <xf numFmtId="10" fontId="0" fillId="0" borderId="1" xfId="2" applyNumberFormat="1" applyFont="1" applyBorder="1"/>
    <xf numFmtId="0" fontId="0" fillId="3" borderId="1" xfId="0" applyFill="1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0" borderId="3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6" fontId="0" fillId="0" borderId="1" xfId="2" applyNumberFormat="1" applyFont="1" applyBorder="1"/>
    <xf numFmtId="166" fontId="0" fillId="0" borderId="1" xfId="0" applyNumberFormat="1" applyBorder="1"/>
    <xf numFmtId="10" fontId="0" fillId="0" borderId="1" xfId="0" applyNumberFormat="1" applyBorder="1"/>
    <xf numFmtId="166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267241</xdr:colOff>
      <xdr:row>22</xdr:row>
      <xdr:rowOff>558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B67FA8-B4C1-9F16-93C3-8DD7DE37C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3877216" cy="4001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765E-0CB9-4412-981F-8576ADF0B5DC}">
  <dimension ref="B24:J65"/>
  <sheetViews>
    <sheetView tabSelected="1" topLeftCell="A16" workbookViewId="0">
      <selection activeCell="G65" sqref="G65"/>
    </sheetView>
  </sheetViews>
  <sheetFormatPr baseColWidth="10" defaultRowHeight="15" x14ac:dyDescent="0.25"/>
  <cols>
    <col min="3" max="3" width="16.7109375" bestFit="1" customWidth="1"/>
    <col min="5" max="5" width="14.5703125" bestFit="1" customWidth="1"/>
    <col min="6" max="6" width="23" bestFit="1" customWidth="1"/>
    <col min="7" max="7" width="12.85546875" bestFit="1" customWidth="1"/>
    <col min="8" max="8" width="12.5703125" bestFit="1" customWidth="1"/>
  </cols>
  <sheetData>
    <row r="24" spans="2:5" x14ac:dyDescent="0.25">
      <c r="B24" s="1" t="s">
        <v>0</v>
      </c>
      <c r="C24" s="1" t="s">
        <v>2</v>
      </c>
      <c r="D24" s="1" t="s">
        <v>1</v>
      </c>
      <c r="E24" s="1" t="s">
        <v>3</v>
      </c>
    </row>
    <row r="25" spans="2:5" x14ac:dyDescent="0.25">
      <c r="B25" s="2" t="s">
        <v>14</v>
      </c>
      <c r="C25" s="3">
        <v>5844</v>
      </c>
      <c r="D25" s="2">
        <v>6</v>
      </c>
      <c r="E25" s="6">
        <f>C25*D25</f>
        <v>35064</v>
      </c>
    </row>
    <row r="26" spans="2:5" x14ac:dyDescent="0.25">
      <c r="B26" s="2" t="s">
        <v>15</v>
      </c>
      <c r="C26" s="3">
        <v>16602</v>
      </c>
      <c r="D26" s="2">
        <v>12</v>
      </c>
      <c r="E26" s="6">
        <f t="shared" ref="E26:E39" si="0">C26*D26</f>
        <v>199224</v>
      </c>
    </row>
    <row r="27" spans="2:5" x14ac:dyDescent="0.25">
      <c r="B27" s="2" t="s">
        <v>16</v>
      </c>
      <c r="C27" s="3">
        <v>6444</v>
      </c>
      <c r="D27" s="2">
        <v>25</v>
      </c>
      <c r="E27" s="6">
        <f t="shared" si="0"/>
        <v>161100</v>
      </c>
    </row>
    <row r="28" spans="2:5" x14ac:dyDescent="0.25">
      <c r="B28" s="2" t="s">
        <v>17</v>
      </c>
      <c r="C28" s="3">
        <v>13994</v>
      </c>
      <c r="D28" s="2">
        <v>5</v>
      </c>
      <c r="E28" s="6">
        <f t="shared" si="0"/>
        <v>69970</v>
      </c>
    </row>
    <row r="29" spans="2:5" x14ac:dyDescent="0.25">
      <c r="B29" s="2" t="s">
        <v>18</v>
      </c>
      <c r="C29" s="3">
        <v>9528</v>
      </c>
      <c r="D29" s="2">
        <v>15</v>
      </c>
      <c r="E29" s="6">
        <f t="shared" si="0"/>
        <v>142920</v>
      </c>
    </row>
    <row r="30" spans="2:5" x14ac:dyDescent="0.25">
      <c r="B30" s="2" t="s">
        <v>19</v>
      </c>
      <c r="C30" s="3">
        <v>8489</v>
      </c>
      <c r="D30" s="2">
        <v>11</v>
      </c>
      <c r="E30" s="6">
        <f t="shared" si="0"/>
        <v>93379</v>
      </c>
    </row>
    <row r="31" spans="2:5" x14ac:dyDescent="0.25">
      <c r="B31" s="2" t="s">
        <v>20</v>
      </c>
      <c r="C31" s="3">
        <v>10777</v>
      </c>
      <c r="D31" s="2">
        <v>16</v>
      </c>
      <c r="E31" s="6">
        <f t="shared" si="0"/>
        <v>172432</v>
      </c>
    </row>
    <row r="32" spans="2:5" x14ac:dyDescent="0.25">
      <c r="B32" s="2" t="s">
        <v>21</v>
      </c>
      <c r="C32" s="3">
        <v>12543</v>
      </c>
      <c r="D32" s="2">
        <v>20</v>
      </c>
      <c r="E32" s="6">
        <f t="shared" si="0"/>
        <v>250860</v>
      </c>
    </row>
    <row r="33" spans="2:10" x14ac:dyDescent="0.25">
      <c r="B33" s="2" t="s">
        <v>22</v>
      </c>
      <c r="C33" s="3">
        <v>2091</v>
      </c>
      <c r="D33" s="2">
        <v>18</v>
      </c>
      <c r="E33" s="6">
        <f t="shared" si="0"/>
        <v>37638</v>
      </c>
    </row>
    <row r="34" spans="2:10" x14ac:dyDescent="0.25">
      <c r="B34" s="2" t="s">
        <v>23</v>
      </c>
      <c r="C34" s="3">
        <v>15698</v>
      </c>
      <c r="D34" s="2">
        <v>20</v>
      </c>
      <c r="E34" s="6">
        <f t="shared" si="0"/>
        <v>313960</v>
      </c>
    </row>
    <row r="35" spans="2:10" x14ac:dyDescent="0.25">
      <c r="B35" s="2" t="s">
        <v>24</v>
      </c>
      <c r="C35" s="3">
        <v>1412</v>
      </c>
      <c r="D35" s="2">
        <v>7</v>
      </c>
      <c r="E35" s="6">
        <f t="shared" si="0"/>
        <v>9884</v>
      </c>
    </row>
    <row r="36" spans="2:10" x14ac:dyDescent="0.25">
      <c r="B36" s="2" t="s">
        <v>25</v>
      </c>
      <c r="C36" s="2">
        <v>19372</v>
      </c>
      <c r="D36" s="2">
        <v>8</v>
      </c>
      <c r="E36" s="6">
        <f t="shared" si="0"/>
        <v>154976</v>
      </c>
    </row>
    <row r="37" spans="2:10" x14ac:dyDescent="0.25">
      <c r="B37" s="2" t="s">
        <v>26</v>
      </c>
      <c r="C37" s="2">
        <v>3469</v>
      </c>
      <c r="D37" s="2">
        <v>6</v>
      </c>
      <c r="E37" s="6">
        <f t="shared" si="0"/>
        <v>20814</v>
      </c>
    </row>
    <row r="38" spans="2:10" x14ac:dyDescent="0.25">
      <c r="B38" s="2" t="s">
        <v>27</v>
      </c>
      <c r="C38" s="2">
        <v>3548</v>
      </c>
      <c r="D38" s="2">
        <v>12</v>
      </c>
      <c r="E38" s="6">
        <f t="shared" si="0"/>
        <v>42576</v>
      </c>
    </row>
    <row r="39" spans="2:10" x14ac:dyDescent="0.25">
      <c r="B39" s="2" t="s">
        <v>28</v>
      </c>
      <c r="C39" s="2">
        <v>6220</v>
      </c>
      <c r="D39" s="2">
        <v>14</v>
      </c>
      <c r="E39" s="6">
        <f t="shared" si="0"/>
        <v>87080</v>
      </c>
    </row>
    <row r="40" spans="2:10" x14ac:dyDescent="0.25">
      <c r="B40" s="5" t="s">
        <v>4</v>
      </c>
      <c r="C40" s="4"/>
      <c r="E40" s="4">
        <f>SUM(E25:E38)</f>
        <v>1704797</v>
      </c>
    </row>
    <row r="43" spans="2:10" x14ac:dyDescent="0.25">
      <c r="B43" s="1" t="s">
        <v>0</v>
      </c>
      <c r="C43" s="1" t="s">
        <v>2</v>
      </c>
      <c r="D43" s="1" t="s">
        <v>1</v>
      </c>
      <c r="E43" s="1" t="s">
        <v>3</v>
      </c>
      <c r="F43" s="1" t="s">
        <v>5</v>
      </c>
      <c r="G43" s="1" t="s">
        <v>6</v>
      </c>
      <c r="H43" s="1" t="s">
        <v>7</v>
      </c>
      <c r="I43" s="1" t="s">
        <v>6</v>
      </c>
    </row>
    <row r="44" spans="2:10" x14ac:dyDescent="0.25">
      <c r="B44" s="2" t="s">
        <v>23</v>
      </c>
      <c r="C44" s="3">
        <v>15698</v>
      </c>
      <c r="D44" s="2">
        <v>20</v>
      </c>
      <c r="E44" s="6">
        <f>C44*D44</f>
        <v>313960</v>
      </c>
      <c r="F44" s="7">
        <f>E44</f>
        <v>313960</v>
      </c>
      <c r="G44" s="8">
        <f>F44/$E$59</f>
        <v>0.17521291919032389</v>
      </c>
      <c r="H44" s="21" t="s">
        <v>8</v>
      </c>
      <c r="I44" s="16">
        <f>G50</f>
        <v>0.77877666826461855</v>
      </c>
    </row>
    <row r="45" spans="2:10" x14ac:dyDescent="0.25">
      <c r="B45" s="2" t="s">
        <v>21</v>
      </c>
      <c r="C45" s="3">
        <v>12543</v>
      </c>
      <c r="D45" s="2">
        <v>20</v>
      </c>
      <c r="E45" s="6">
        <f>C45*D45</f>
        <v>250860</v>
      </c>
      <c r="F45" s="7">
        <f>E45+F44</f>
        <v>564820</v>
      </c>
      <c r="G45" s="8">
        <f t="shared" ref="G45:G58" si="1">F45/$E$59</f>
        <v>0.31521136774454944</v>
      </c>
      <c r="H45" s="22"/>
      <c r="I45" s="17"/>
    </row>
    <row r="46" spans="2:10" x14ac:dyDescent="0.25">
      <c r="B46" s="2" t="s">
        <v>15</v>
      </c>
      <c r="C46" s="3">
        <v>16602</v>
      </c>
      <c r="D46" s="2">
        <v>12</v>
      </c>
      <c r="E46" s="6">
        <f>C46*D46</f>
        <v>199224</v>
      </c>
      <c r="F46" s="7">
        <f t="shared" ref="F46:F58" si="2">E46+F45</f>
        <v>764044</v>
      </c>
      <c r="G46" s="8">
        <f t="shared" si="1"/>
        <v>0.42639310622325083</v>
      </c>
      <c r="H46" s="22"/>
      <c r="I46" s="17"/>
    </row>
    <row r="47" spans="2:10" x14ac:dyDescent="0.25">
      <c r="B47" s="2" t="s">
        <v>20</v>
      </c>
      <c r="C47" s="3">
        <v>10777</v>
      </c>
      <c r="D47" s="2">
        <v>16</v>
      </c>
      <c r="E47" s="6">
        <f>C47*D47</f>
        <v>172432</v>
      </c>
      <c r="F47" s="7">
        <f t="shared" si="2"/>
        <v>936476</v>
      </c>
      <c r="G47" s="8">
        <f t="shared" si="1"/>
        <v>0.52262292556910994</v>
      </c>
      <c r="H47" s="22"/>
      <c r="I47" s="17"/>
    </row>
    <row r="48" spans="2:10" x14ac:dyDescent="0.25">
      <c r="B48" s="2" t="s">
        <v>16</v>
      </c>
      <c r="C48" s="3">
        <v>6444</v>
      </c>
      <c r="D48" s="2">
        <v>25</v>
      </c>
      <c r="E48" s="6">
        <f>C48*D48</f>
        <v>161100</v>
      </c>
      <c r="F48" s="7">
        <f t="shared" si="2"/>
        <v>1097576</v>
      </c>
      <c r="G48" s="8">
        <f t="shared" si="1"/>
        <v>0.6125286501249807</v>
      </c>
      <c r="H48" s="22"/>
      <c r="I48" s="17"/>
      <c r="J48" s="10" t="s">
        <v>11</v>
      </c>
    </row>
    <row r="49" spans="2:10" x14ac:dyDescent="0.25">
      <c r="B49" s="2" t="s">
        <v>25</v>
      </c>
      <c r="C49" s="2">
        <v>19372</v>
      </c>
      <c r="D49" s="2">
        <v>8</v>
      </c>
      <c r="E49" s="6">
        <f>C49*D49</f>
        <v>154976</v>
      </c>
      <c r="F49" s="7">
        <f t="shared" si="2"/>
        <v>1252552</v>
      </c>
      <c r="G49" s="8">
        <f t="shared" si="1"/>
        <v>0.69901672938488524</v>
      </c>
      <c r="H49" s="22"/>
      <c r="I49" s="17"/>
    </row>
    <row r="50" spans="2:10" x14ac:dyDescent="0.25">
      <c r="B50" s="2" t="s">
        <v>18</v>
      </c>
      <c r="C50" s="3">
        <v>9528</v>
      </c>
      <c r="D50" s="2">
        <v>15</v>
      </c>
      <c r="E50" s="6">
        <f>C50*D50</f>
        <v>142920</v>
      </c>
      <c r="F50" s="7">
        <f t="shared" si="2"/>
        <v>1395472</v>
      </c>
      <c r="G50" s="8">
        <f t="shared" si="1"/>
        <v>0.77877666826461855</v>
      </c>
      <c r="H50" s="23"/>
      <c r="I50" s="18"/>
      <c r="J50" s="10" t="s">
        <v>13</v>
      </c>
    </row>
    <row r="51" spans="2:10" x14ac:dyDescent="0.25">
      <c r="B51" s="2" t="s">
        <v>19</v>
      </c>
      <c r="C51" s="3">
        <v>8489</v>
      </c>
      <c r="D51" s="2">
        <v>11</v>
      </c>
      <c r="E51" s="6">
        <f>C51*D51</f>
        <v>93379</v>
      </c>
      <c r="F51" s="7">
        <f t="shared" si="2"/>
        <v>1488851</v>
      </c>
      <c r="G51" s="8">
        <f t="shared" si="1"/>
        <v>0.83088906213986791</v>
      </c>
      <c r="H51" s="24" t="s">
        <v>10</v>
      </c>
      <c r="I51" s="16">
        <f>G54-I44</f>
        <v>0.16351847810982567</v>
      </c>
    </row>
    <row r="52" spans="2:10" x14ac:dyDescent="0.25">
      <c r="B52" s="2" t="s">
        <v>28</v>
      </c>
      <c r="C52" s="2">
        <v>6220</v>
      </c>
      <c r="D52" s="2">
        <v>14</v>
      </c>
      <c r="E52" s="6">
        <f>C52*D52</f>
        <v>87080</v>
      </c>
      <c r="F52" s="7">
        <f t="shared" si="2"/>
        <v>1575931</v>
      </c>
      <c r="G52" s="8">
        <f t="shared" si="1"/>
        <v>0.87948614776572276</v>
      </c>
      <c r="H52" s="25"/>
      <c r="I52" s="19"/>
    </row>
    <row r="53" spans="2:10" x14ac:dyDescent="0.25">
      <c r="B53" s="2" t="s">
        <v>17</v>
      </c>
      <c r="C53" s="3">
        <v>13994</v>
      </c>
      <c r="D53" s="2">
        <v>5</v>
      </c>
      <c r="E53" s="6">
        <f>C53*D53</f>
        <v>69970</v>
      </c>
      <c r="F53" s="7">
        <f t="shared" si="2"/>
        <v>1645901</v>
      </c>
      <c r="G53" s="8">
        <f t="shared" si="1"/>
        <v>0.91853458691640111</v>
      </c>
      <c r="H53" s="25"/>
      <c r="I53" s="19"/>
    </row>
    <row r="54" spans="2:10" x14ac:dyDescent="0.25">
      <c r="B54" s="2" t="s">
        <v>27</v>
      </c>
      <c r="C54" s="2">
        <v>3548</v>
      </c>
      <c r="D54" s="2">
        <v>12</v>
      </c>
      <c r="E54" s="6">
        <f>C54*D54</f>
        <v>42576</v>
      </c>
      <c r="F54" s="7">
        <f t="shared" si="2"/>
        <v>1688477</v>
      </c>
      <c r="G54" s="8">
        <f t="shared" si="1"/>
        <v>0.94229514637444423</v>
      </c>
      <c r="H54" s="26"/>
      <c r="I54" s="20"/>
    </row>
    <row r="55" spans="2:10" x14ac:dyDescent="0.25">
      <c r="B55" s="2" t="s">
        <v>22</v>
      </c>
      <c r="C55" s="3">
        <v>2091</v>
      </c>
      <c r="D55" s="2">
        <v>18</v>
      </c>
      <c r="E55" s="6">
        <f>C55*D55</f>
        <v>37638</v>
      </c>
      <c r="F55" s="7">
        <f t="shared" si="2"/>
        <v>1726115</v>
      </c>
      <c r="G55" s="8">
        <f t="shared" si="1"/>
        <v>0.96329993632375432</v>
      </c>
      <c r="H55" s="13" t="s">
        <v>12</v>
      </c>
      <c r="I55" s="16">
        <f>G58-I44-I51</f>
        <v>5.7704853625555774E-2</v>
      </c>
    </row>
    <row r="56" spans="2:10" x14ac:dyDescent="0.25">
      <c r="B56" s="2" t="s">
        <v>14</v>
      </c>
      <c r="C56" s="3">
        <v>5844</v>
      </c>
      <c r="D56" s="2">
        <v>6</v>
      </c>
      <c r="E56" s="6">
        <f>C56*D56</f>
        <v>35064</v>
      </c>
      <c r="F56" s="7">
        <f t="shared" si="2"/>
        <v>1761179</v>
      </c>
      <c r="G56" s="8">
        <f t="shared" si="1"/>
        <v>0.98286824374664106</v>
      </c>
      <c r="H56" s="14"/>
      <c r="I56" s="17"/>
      <c r="J56" s="10" t="s">
        <v>9</v>
      </c>
    </row>
    <row r="57" spans="2:10" x14ac:dyDescent="0.25">
      <c r="B57" s="2" t="s">
        <v>26</v>
      </c>
      <c r="C57" s="2">
        <v>3469</v>
      </c>
      <c r="D57" s="2">
        <v>6</v>
      </c>
      <c r="E57" s="6">
        <f>C57*D57</f>
        <v>20814</v>
      </c>
      <c r="F57" s="7">
        <f t="shared" si="2"/>
        <v>1781993</v>
      </c>
      <c r="G57" s="8">
        <f t="shared" si="1"/>
        <v>0.99448399639037721</v>
      </c>
      <c r="H57" s="14"/>
      <c r="I57" s="17"/>
    </row>
    <row r="58" spans="2:10" x14ac:dyDescent="0.25">
      <c r="B58" s="2" t="s">
        <v>24</v>
      </c>
      <c r="C58" s="3">
        <v>1412</v>
      </c>
      <c r="D58" s="2">
        <v>7</v>
      </c>
      <c r="E58" s="6">
        <f t="shared" ref="E58" si="3">C58*D58</f>
        <v>9884</v>
      </c>
      <c r="F58" s="7">
        <f t="shared" si="2"/>
        <v>1791877</v>
      </c>
      <c r="G58" s="8">
        <f t="shared" si="1"/>
        <v>1</v>
      </c>
      <c r="H58" s="15"/>
      <c r="I58" s="18"/>
    </row>
    <row r="59" spans="2:10" x14ac:dyDescent="0.25">
      <c r="B59" s="5" t="s">
        <v>4</v>
      </c>
      <c r="C59" s="4"/>
      <c r="E59" s="4">
        <f>SUM(E44:E58)</f>
        <v>1791877</v>
      </c>
    </row>
    <row r="61" spans="2:10" x14ac:dyDescent="0.25">
      <c r="C61" s="1" t="s">
        <v>7</v>
      </c>
      <c r="D61" s="1" t="s">
        <v>29</v>
      </c>
      <c r="E61" s="1" t="s">
        <v>30</v>
      </c>
      <c r="F61" s="1" t="s">
        <v>31</v>
      </c>
      <c r="G61" s="1" t="s">
        <v>32</v>
      </c>
      <c r="H61" s="1" t="s">
        <v>33</v>
      </c>
    </row>
    <row r="62" spans="2:10" x14ac:dyDescent="0.25">
      <c r="B62" s="10" t="s">
        <v>9</v>
      </c>
      <c r="C62" s="9" t="s">
        <v>8</v>
      </c>
      <c r="D62" s="2">
        <f>COUNT(G44:G50)</f>
        <v>7</v>
      </c>
      <c r="E62" s="27">
        <f>D62/$D$65</f>
        <v>0.46666666666666667</v>
      </c>
      <c r="F62" s="28">
        <f>E62</f>
        <v>0.46666666666666667</v>
      </c>
      <c r="G62" s="29">
        <f>I44</f>
        <v>0.77877666826461855</v>
      </c>
      <c r="H62" s="29">
        <f>G62</f>
        <v>0.77877666826461855</v>
      </c>
    </row>
    <row r="63" spans="2:10" x14ac:dyDescent="0.25">
      <c r="B63" s="10" t="s">
        <v>11</v>
      </c>
      <c r="C63" s="11" t="s">
        <v>10</v>
      </c>
      <c r="D63" s="2">
        <f>COUNT(G51:G54)</f>
        <v>4</v>
      </c>
      <c r="E63" s="27">
        <f t="shared" ref="E63:E64" si="4">D63/$D$65</f>
        <v>0.26666666666666666</v>
      </c>
      <c r="F63" s="28">
        <f>E63+F62</f>
        <v>0.73333333333333339</v>
      </c>
      <c r="G63" s="29">
        <f>I51</f>
        <v>0.16351847810982567</v>
      </c>
      <c r="H63" s="29">
        <f>G63+H62</f>
        <v>0.94229514637444423</v>
      </c>
    </row>
    <row r="64" spans="2:10" x14ac:dyDescent="0.25">
      <c r="B64" s="10" t="s">
        <v>13</v>
      </c>
      <c r="C64" s="12" t="s">
        <v>12</v>
      </c>
      <c r="D64" s="2">
        <f>COUNT(G55:G58)</f>
        <v>4</v>
      </c>
      <c r="E64" s="27">
        <f t="shared" si="4"/>
        <v>0.26666666666666666</v>
      </c>
      <c r="F64" s="28">
        <f>E64+F63</f>
        <v>1</v>
      </c>
      <c r="G64" s="29">
        <f>I55</f>
        <v>5.7704853625555774E-2</v>
      </c>
      <c r="H64" s="29">
        <f>G64+H63</f>
        <v>1</v>
      </c>
    </row>
    <row r="65" spans="4:5" x14ac:dyDescent="0.25">
      <c r="D65">
        <f>SUM(D62:D64)</f>
        <v>15</v>
      </c>
      <c r="E65" s="30">
        <f>SUM(E62:E64)</f>
        <v>1</v>
      </c>
    </row>
  </sheetData>
  <mergeCells count="6">
    <mergeCell ref="H44:H50"/>
    <mergeCell ref="H51:H54"/>
    <mergeCell ref="H55:H58"/>
    <mergeCell ref="I44:I50"/>
    <mergeCell ref="I51:I54"/>
    <mergeCell ref="I55:I5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2023-04-15T02:09:12Z</dcterms:created>
  <dcterms:modified xsi:type="dcterms:W3CDTF">2023-04-15T02:19:45Z</dcterms:modified>
</cp:coreProperties>
</file>