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Fusser\Documents\"/>
    </mc:Choice>
  </mc:AlternateContent>
  <xr:revisionPtr revIDLastSave="0" documentId="13_ncr:1_{24C89816-1CFD-4FF7-8B4C-664BFC1DC422}" xr6:coauthVersionLast="37" xr6:coauthVersionMax="37" xr10:uidLastSave="{00000000-0000-0000-0000-000000000000}"/>
  <bookViews>
    <workbookView xWindow="0" yWindow="0" windowWidth="28800" windowHeight="12375" xr2:uid="{44334AF2-8676-4711-ADC7-BC25F3399B41}"/>
  </bookViews>
  <sheets>
    <sheet name="50% Duty" sheetId="2" r:id="rId1"/>
    <sheet name="20% Duty" sheetId="1" r:id="rId2"/>
    <sheet name="10% Duty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3" l="1"/>
  <c r="W42" i="3"/>
  <c r="W43" i="3"/>
  <c r="W44" i="3"/>
  <c r="W45" i="3"/>
  <c r="W46" i="3"/>
  <c r="W47" i="3"/>
  <c r="W48" i="3"/>
  <c r="W49" i="3"/>
  <c r="W50" i="3"/>
  <c r="J41" i="3"/>
  <c r="J42" i="3"/>
  <c r="J43" i="3"/>
  <c r="J44" i="3"/>
  <c r="J45" i="3"/>
  <c r="J46" i="3"/>
  <c r="J47" i="3"/>
  <c r="J48" i="3"/>
  <c r="J49" i="3"/>
  <c r="J50" i="3"/>
  <c r="I41" i="3"/>
  <c r="I42" i="3"/>
  <c r="I43" i="3"/>
  <c r="I44" i="3"/>
  <c r="I45" i="3"/>
  <c r="I46" i="3"/>
  <c r="I47" i="3"/>
  <c r="I48" i="3"/>
  <c r="I49" i="3"/>
  <c r="I50" i="3"/>
  <c r="W41" i="1"/>
  <c r="W42" i="1"/>
  <c r="W43" i="1"/>
  <c r="W44" i="1"/>
  <c r="W45" i="1"/>
  <c r="W46" i="1"/>
  <c r="W47" i="1"/>
  <c r="W48" i="1"/>
  <c r="W49" i="1"/>
  <c r="W50" i="1"/>
  <c r="J41" i="1"/>
  <c r="J42" i="1"/>
  <c r="J43" i="1"/>
  <c r="J44" i="1"/>
  <c r="J45" i="1"/>
  <c r="J46" i="1"/>
  <c r="J47" i="1"/>
  <c r="J48" i="1"/>
  <c r="J49" i="1"/>
  <c r="J50" i="1"/>
  <c r="I41" i="1"/>
  <c r="I42" i="1"/>
  <c r="I43" i="1"/>
  <c r="I44" i="1"/>
  <c r="I45" i="1"/>
  <c r="I46" i="1"/>
  <c r="I47" i="1"/>
  <c r="I48" i="1"/>
  <c r="I49" i="1"/>
  <c r="I50" i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0" i="1"/>
  <c r="W31" i="1"/>
  <c r="W32" i="1"/>
  <c r="W33" i="1"/>
  <c r="W34" i="1"/>
  <c r="W35" i="1"/>
  <c r="W36" i="1"/>
  <c r="W37" i="1"/>
  <c r="W38" i="1"/>
  <c r="W39" i="1"/>
  <c r="W40" i="1"/>
  <c r="J31" i="1"/>
  <c r="J32" i="1"/>
  <c r="J33" i="1"/>
  <c r="J34" i="1"/>
  <c r="J35" i="1"/>
  <c r="J36" i="1"/>
  <c r="J37" i="1"/>
  <c r="J38" i="1"/>
  <c r="J39" i="1"/>
  <c r="J40" i="1"/>
  <c r="I31" i="1"/>
  <c r="I32" i="1"/>
  <c r="I33" i="1"/>
  <c r="I34" i="1"/>
  <c r="I35" i="1"/>
  <c r="I36" i="1"/>
  <c r="I37" i="1"/>
  <c r="I38" i="1"/>
  <c r="I39" i="1"/>
  <c r="W31" i="3"/>
  <c r="W32" i="3"/>
  <c r="W33" i="3"/>
  <c r="W34" i="3"/>
  <c r="W35" i="3"/>
  <c r="W36" i="3"/>
  <c r="W37" i="3"/>
  <c r="W38" i="3"/>
  <c r="W39" i="3"/>
  <c r="W40" i="3"/>
  <c r="J31" i="3"/>
  <c r="J32" i="3"/>
  <c r="J33" i="3"/>
  <c r="J34" i="3"/>
  <c r="J35" i="3"/>
  <c r="J36" i="3"/>
  <c r="J37" i="3"/>
  <c r="J38" i="3"/>
  <c r="J39" i="3"/>
  <c r="J40" i="3"/>
  <c r="I31" i="3"/>
  <c r="I32" i="3"/>
  <c r="I33" i="3"/>
  <c r="I34" i="3"/>
  <c r="I35" i="3"/>
  <c r="I36" i="3"/>
  <c r="I37" i="3"/>
  <c r="I38" i="3"/>
  <c r="I39" i="3"/>
  <c r="I40" i="3"/>
  <c r="W30" i="1"/>
  <c r="W21" i="1"/>
  <c r="W22" i="1"/>
  <c r="W23" i="1"/>
  <c r="W24" i="1"/>
  <c r="W25" i="1"/>
  <c r="W26" i="1"/>
  <c r="W27" i="1"/>
  <c r="W28" i="1"/>
  <c r="W29" i="1"/>
  <c r="J21" i="1"/>
  <c r="J22" i="1"/>
  <c r="J23" i="1"/>
  <c r="J24" i="1"/>
  <c r="J25" i="1"/>
  <c r="J26" i="1"/>
  <c r="J27" i="1"/>
  <c r="J28" i="1"/>
  <c r="J29" i="1"/>
  <c r="J30" i="1"/>
  <c r="I21" i="1"/>
  <c r="I22" i="1"/>
  <c r="I23" i="1"/>
  <c r="I24" i="1"/>
  <c r="I25" i="1"/>
  <c r="I26" i="1"/>
  <c r="I27" i="1"/>
  <c r="I28" i="1"/>
  <c r="I29" i="1"/>
  <c r="I30" i="1"/>
  <c r="L13" i="3"/>
  <c r="L12" i="3"/>
  <c r="M13" i="3"/>
  <c r="M12" i="3"/>
  <c r="M14" i="3"/>
  <c r="M11" i="3"/>
  <c r="L14" i="3"/>
  <c r="L11" i="3"/>
  <c r="J11" i="3"/>
  <c r="I17" i="3"/>
  <c r="I15" i="3"/>
  <c r="I14" i="3"/>
  <c r="I13" i="3"/>
  <c r="I12" i="3"/>
  <c r="I11" i="3"/>
  <c r="J3" i="3"/>
  <c r="J21" i="3"/>
  <c r="W21" i="3" s="1"/>
  <c r="J22" i="3"/>
  <c r="W22" i="3" s="1"/>
  <c r="J25" i="3"/>
  <c r="W25" i="3" s="1"/>
  <c r="J26" i="3"/>
  <c r="W26" i="3" s="1"/>
  <c r="J29" i="3"/>
  <c r="W29" i="3" s="1"/>
  <c r="J30" i="3"/>
  <c r="W30" i="3" s="1"/>
  <c r="I21" i="3"/>
  <c r="I22" i="3"/>
  <c r="I23" i="3"/>
  <c r="J23" i="3" s="1"/>
  <c r="W23" i="3" s="1"/>
  <c r="I24" i="3"/>
  <c r="J24" i="3" s="1"/>
  <c r="W24" i="3" s="1"/>
  <c r="I25" i="3"/>
  <c r="I26" i="3"/>
  <c r="I27" i="3"/>
  <c r="J27" i="3" s="1"/>
  <c r="W27" i="3" s="1"/>
  <c r="I28" i="3"/>
  <c r="J28" i="3" s="1"/>
  <c r="W28" i="3" s="1"/>
  <c r="I29" i="3"/>
  <c r="I30" i="3"/>
  <c r="I18" i="3"/>
  <c r="J18" i="3" s="1"/>
  <c r="G3" i="3"/>
  <c r="G5" i="3" s="1"/>
  <c r="I18" i="2"/>
  <c r="J18" i="2" s="1"/>
  <c r="G5" i="2"/>
  <c r="J3" i="2"/>
  <c r="I17" i="2" s="1"/>
  <c r="J17" i="2" s="1"/>
  <c r="G3" i="2"/>
  <c r="J3" i="1"/>
  <c r="I14" i="1" s="1"/>
  <c r="J14" i="1" s="1"/>
  <c r="G3" i="1"/>
  <c r="G5" i="1" s="1"/>
  <c r="I11" i="2" l="1"/>
  <c r="J11" i="2" s="1"/>
  <c r="I14" i="2"/>
  <c r="J14" i="2" s="1"/>
  <c r="I15" i="2"/>
  <c r="J15" i="2" s="1"/>
  <c r="W15" i="2" s="1"/>
  <c r="J12" i="3"/>
  <c r="J15" i="3"/>
  <c r="I19" i="3"/>
  <c r="J19" i="3" s="1"/>
  <c r="W18" i="3"/>
  <c r="W19" i="3"/>
  <c r="W15" i="3"/>
  <c r="W11" i="3"/>
  <c r="L20" i="3"/>
  <c r="L16" i="3"/>
  <c r="L18" i="3"/>
  <c r="L40" i="3"/>
  <c r="L38" i="3"/>
  <c r="L34" i="3"/>
  <c r="L30" i="3"/>
  <c r="L24" i="3"/>
  <c r="L43" i="3"/>
  <c r="L41" i="3"/>
  <c r="L39" i="3"/>
  <c r="L37" i="3"/>
  <c r="L35" i="3"/>
  <c r="L33" i="3"/>
  <c r="L31" i="3"/>
  <c r="L29" i="3"/>
  <c r="L27" i="3"/>
  <c r="L25" i="3"/>
  <c r="L23" i="3"/>
  <c r="L21" i="3"/>
  <c r="L19" i="3"/>
  <c r="L15" i="3"/>
  <c r="L42" i="3"/>
  <c r="L36" i="3"/>
  <c r="L32" i="3"/>
  <c r="L28" i="3"/>
  <c r="L26" i="3"/>
  <c r="L22" i="3"/>
  <c r="L17" i="3"/>
  <c r="J13" i="3"/>
  <c r="W13" i="3" s="1"/>
  <c r="J17" i="3"/>
  <c r="W17" i="3" s="1"/>
  <c r="I16" i="3"/>
  <c r="J16" i="3" s="1"/>
  <c r="W16" i="3" s="1"/>
  <c r="I20" i="3"/>
  <c r="J14" i="3"/>
  <c r="W14" i="3" s="1"/>
  <c r="W14" i="1"/>
  <c r="I20" i="1"/>
  <c r="J20" i="1" s="1"/>
  <c r="W20" i="1" s="1"/>
  <c r="I16" i="1"/>
  <c r="J16" i="1" s="1"/>
  <c r="W16" i="1" s="1"/>
  <c r="I11" i="1"/>
  <c r="J11" i="1" s="1"/>
  <c r="W11" i="1" s="1"/>
  <c r="I17" i="1"/>
  <c r="J17" i="1" s="1"/>
  <c r="W17" i="1" s="1"/>
  <c r="I13" i="1"/>
  <c r="J13" i="1" s="1"/>
  <c r="W13" i="1" s="1"/>
  <c r="I19" i="1"/>
  <c r="J19" i="1" s="1"/>
  <c r="W19" i="1" s="1"/>
  <c r="I15" i="1"/>
  <c r="J15" i="1" s="1"/>
  <c r="W15" i="1" s="1"/>
  <c r="I12" i="1"/>
  <c r="J12" i="1" s="1"/>
  <c r="I18" i="1"/>
  <c r="J18" i="1" s="1"/>
  <c r="W18" i="1" s="1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5" i="2"/>
  <c r="L11" i="2"/>
  <c r="L13" i="2"/>
  <c r="L18" i="2"/>
  <c r="L14" i="2"/>
  <c r="L42" i="2"/>
  <c r="L40" i="2"/>
  <c r="L38" i="2"/>
  <c r="L36" i="2"/>
  <c r="L34" i="2"/>
  <c r="L32" i="2"/>
  <c r="L30" i="2"/>
  <c r="L28" i="2"/>
  <c r="L26" i="2"/>
  <c r="L24" i="2"/>
  <c r="L22" i="2"/>
  <c r="L17" i="2"/>
  <c r="L20" i="2"/>
  <c r="L16" i="2"/>
  <c r="L12" i="2"/>
  <c r="W17" i="2"/>
  <c r="W18" i="2"/>
  <c r="I19" i="2"/>
  <c r="J19" i="2" s="1"/>
  <c r="W19" i="2"/>
  <c r="I12" i="2"/>
  <c r="J12" i="2" s="1"/>
  <c r="W12" i="2" s="1"/>
  <c r="I16" i="2"/>
  <c r="J16" i="2" s="1"/>
  <c r="W16" i="2"/>
  <c r="I20" i="2"/>
  <c r="J20" i="2" s="1"/>
  <c r="W20" i="2" s="1"/>
  <c r="W14" i="2"/>
  <c r="W11" i="2"/>
  <c r="I13" i="2"/>
  <c r="J13" i="2" s="1"/>
  <c r="W13" i="2" s="1"/>
  <c r="M21" i="1"/>
  <c r="M17" i="1"/>
  <c r="M13" i="1"/>
  <c r="M36" i="1"/>
  <c r="M32" i="1"/>
  <c r="M28" i="1"/>
  <c r="M24" i="1"/>
  <c r="M20" i="1"/>
  <c r="M16" i="1"/>
  <c r="M12" i="1"/>
  <c r="M39" i="3" l="1"/>
  <c r="M18" i="3"/>
  <c r="M17" i="3"/>
  <c r="M19" i="3"/>
  <c r="M20" i="3"/>
  <c r="M16" i="3"/>
  <c r="M15" i="3"/>
  <c r="M34" i="3"/>
  <c r="M41" i="3"/>
  <c r="M29" i="3"/>
  <c r="M42" i="3"/>
  <c r="M26" i="3"/>
  <c r="M21" i="3"/>
  <c r="W12" i="3"/>
  <c r="M28" i="3"/>
  <c r="M36" i="3"/>
  <c r="M23" i="3"/>
  <c r="M31" i="3"/>
  <c r="M43" i="3"/>
  <c r="M22" i="3"/>
  <c r="M30" i="3"/>
  <c r="M38" i="3"/>
  <c r="M25" i="3"/>
  <c r="M33" i="3"/>
  <c r="M24" i="3"/>
  <c r="M32" i="3"/>
  <c r="M40" i="3"/>
  <c r="M27" i="3"/>
  <c r="M35" i="3"/>
  <c r="J20" i="3"/>
  <c r="W20" i="3" s="1"/>
  <c r="M37" i="3"/>
  <c r="M11" i="1"/>
  <c r="M15" i="1"/>
  <c r="M23" i="1"/>
  <c r="M29" i="1"/>
  <c r="M34" i="1"/>
  <c r="M39" i="1"/>
  <c r="M43" i="1"/>
  <c r="M18" i="1"/>
  <c r="M25" i="1"/>
  <c r="M30" i="1"/>
  <c r="M35" i="1"/>
  <c r="M40" i="1"/>
  <c r="M14" i="1"/>
  <c r="M22" i="1"/>
  <c r="M27" i="1"/>
  <c r="M33" i="1"/>
  <c r="M38" i="1"/>
  <c r="M42" i="1"/>
  <c r="M19" i="1"/>
  <c r="M26" i="1"/>
  <c r="M31" i="1"/>
  <c r="M37" i="1"/>
  <c r="M41" i="1"/>
  <c r="W12" i="1"/>
  <c r="L14" i="1"/>
  <c r="L18" i="1"/>
  <c r="L22" i="1"/>
  <c r="L26" i="1"/>
  <c r="L30" i="1"/>
  <c r="L34" i="1"/>
  <c r="L38" i="1"/>
  <c r="L42" i="1"/>
  <c r="L11" i="1"/>
  <c r="L15" i="1"/>
  <c r="L19" i="1"/>
  <c r="L23" i="1"/>
  <c r="L27" i="1"/>
  <c r="L31" i="1"/>
  <c r="L35" i="1"/>
  <c r="L39" i="1"/>
  <c r="L43" i="1"/>
  <c r="L13" i="1"/>
  <c r="L17" i="1"/>
  <c r="L21" i="1"/>
  <c r="L25" i="1"/>
  <c r="L29" i="1"/>
  <c r="L33" i="1"/>
  <c r="L37" i="1"/>
  <c r="L41" i="1"/>
  <c r="L12" i="1"/>
  <c r="L16" i="1"/>
  <c r="L20" i="1"/>
  <c r="L24" i="1"/>
  <c r="L28" i="1"/>
  <c r="L32" i="1"/>
  <c r="L36" i="1"/>
  <c r="L40" i="1"/>
  <c r="M18" i="2"/>
  <c r="M14" i="2"/>
  <c r="M43" i="2"/>
  <c r="M37" i="2"/>
  <c r="M33" i="2"/>
  <c r="M29" i="2"/>
  <c r="M25" i="2"/>
  <c r="M21" i="2"/>
  <c r="M19" i="2"/>
  <c r="M11" i="2"/>
  <c r="M42" i="2"/>
  <c r="M40" i="2"/>
  <c r="M38" i="2"/>
  <c r="M36" i="2"/>
  <c r="M34" i="2"/>
  <c r="M32" i="2"/>
  <c r="M30" i="2"/>
  <c r="M28" i="2"/>
  <c r="M26" i="2"/>
  <c r="M24" i="2"/>
  <c r="M22" i="2"/>
  <c r="M17" i="2"/>
  <c r="M13" i="2"/>
  <c r="M20" i="2"/>
  <c r="M16" i="2"/>
  <c r="M12" i="2"/>
  <c r="M41" i="2"/>
  <c r="M39" i="2"/>
  <c r="M35" i="2"/>
  <c r="M31" i="2"/>
  <c r="M27" i="2"/>
  <c r="M23" i="2"/>
  <c r="M15" i="2"/>
</calcChain>
</file>

<file path=xl/sharedStrings.xml><?xml version="1.0" encoding="utf-8"?>
<sst xmlns="http://schemas.openxmlformats.org/spreadsheetml/2006/main" count="39" uniqueCount="13">
  <si>
    <t>t [ms]</t>
  </si>
  <si>
    <t>V [Volt]</t>
  </si>
  <si>
    <t>T [ms]</t>
  </si>
  <si>
    <t>t0 [ms]</t>
  </si>
  <si>
    <t>DC [Volt]</t>
  </si>
  <si>
    <t>Amp [Volt]</t>
  </si>
  <si>
    <t>n []</t>
  </si>
  <si>
    <t>f1</t>
  </si>
  <si>
    <t>DP</t>
  </si>
  <si>
    <t>n time DP</t>
  </si>
  <si>
    <t>Four Series Coeff.</t>
  </si>
  <si>
    <t>f2</t>
  </si>
  <si>
    <t>FS coeff. X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</si>
</sst>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'50% Duty'!$L$11:$L$43</c:f>
              <c:numCache>
                <c:formatCode>General</c:formatCode>
                <c:ptCount val="33"/>
                <c:pt idx="0">
                  <c:v>0.19672632861669323</c:v>
                </c:pt>
                <c:pt idx="1">
                  <c:v>-0.51503621480048389</c:v>
                </c:pt>
                <c:pt idx="2">
                  <c:v>-0.515036214800484</c:v>
                </c:pt>
                <c:pt idx="3">
                  <c:v>0.19672632861669309</c:v>
                </c:pt>
                <c:pt idx="4">
                  <c:v>0.63661977236758138</c:v>
                </c:pt>
                <c:pt idx="5">
                  <c:v>0.1967263286166934</c:v>
                </c:pt>
                <c:pt idx="6">
                  <c:v>-0.51503621480048378</c:v>
                </c:pt>
                <c:pt idx="7">
                  <c:v>-0.515036214800484</c:v>
                </c:pt>
                <c:pt idx="8">
                  <c:v>0.19672632861669295</c:v>
                </c:pt>
                <c:pt idx="9">
                  <c:v>0.63661977236758138</c:v>
                </c:pt>
                <c:pt idx="10">
                  <c:v>0.19672632861669245</c:v>
                </c:pt>
                <c:pt idx="11">
                  <c:v>-0.51503621480048367</c:v>
                </c:pt>
                <c:pt idx="12">
                  <c:v>-0.51503621480048412</c:v>
                </c:pt>
                <c:pt idx="13">
                  <c:v>0.19672632861669279</c:v>
                </c:pt>
                <c:pt idx="14">
                  <c:v>0.63661977236758138</c:v>
                </c:pt>
                <c:pt idx="15">
                  <c:v>0.19672632861669367</c:v>
                </c:pt>
                <c:pt idx="16">
                  <c:v>-0.51503621480048356</c:v>
                </c:pt>
                <c:pt idx="17">
                  <c:v>-0.51503621480048423</c:v>
                </c:pt>
                <c:pt idx="18">
                  <c:v>0.19672632861669265</c:v>
                </c:pt>
                <c:pt idx="19">
                  <c:v>0.63661977236758138</c:v>
                </c:pt>
                <c:pt idx="20">
                  <c:v>0.19672632861669381</c:v>
                </c:pt>
                <c:pt idx="21">
                  <c:v>-0.51503621480048478</c:v>
                </c:pt>
                <c:pt idx="22">
                  <c:v>-0.51503621480048567</c:v>
                </c:pt>
                <c:pt idx="23">
                  <c:v>0.19672632861669248</c:v>
                </c:pt>
                <c:pt idx="24">
                  <c:v>0.63661977236758138</c:v>
                </c:pt>
                <c:pt idx="25">
                  <c:v>0.19672632861669395</c:v>
                </c:pt>
                <c:pt idx="26">
                  <c:v>-0.51503621480048345</c:v>
                </c:pt>
                <c:pt idx="27">
                  <c:v>-0.51503621480048445</c:v>
                </c:pt>
                <c:pt idx="28">
                  <c:v>0.19672632861669234</c:v>
                </c:pt>
                <c:pt idx="29">
                  <c:v>0.63661977236758138</c:v>
                </c:pt>
                <c:pt idx="30">
                  <c:v>0.19672632861669415</c:v>
                </c:pt>
                <c:pt idx="31">
                  <c:v>-0.51503621480048323</c:v>
                </c:pt>
                <c:pt idx="32">
                  <c:v>-0.51503621480048445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2-4B0B-8A5F-918AB926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17615"/>
        <c:axId val="654046207"/>
      </c:lineChart>
      <c:catAx>
        <c:axId val="48651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6207"/>
        <c:crosses val="autoZero"/>
        <c:auto val="1"/>
        <c:lblAlgn val="ctr"/>
        <c:lblOffset val="100"/>
        <c:noMultiLvlLbl val="0"/>
      </c:catAx>
      <c:valAx>
        <c:axId val="654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'10% Duty'!$M$11:$M$43</c:f>
              <c:numCache>
                <c:formatCode>General</c:formatCode>
                <c:ptCount val="33"/>
                <c:pt idx="0">
                  <c:v>0.28908208674633751</c:v>
                </c:pt>
                <c:pt idx="1">
                  <c:v>-0.75682672864065692</c:v>
                </c:pt>
                <c:pt idx="2">
                  <c:v>-0.75682672864065714</c:v>
                </c:pt>
                <c:pt idx="3">
                  <c:v>0.28908208674633729</c:v>
                </c:pt>
                <c:pt idx="4">
                  <c:v>0.93548928378863905</c:v>
                </c:pt>
                <c:pt idx="5">
                  <c:v>0.28908208674633773</c:v>
                </c:pt>
                <c:pt idx="6">
                  <c:v>-0.75682672864065681</c:v>
                </c:pt>
                <c:pt idx="7">
                  <c:v>-0.75682672864065725</c:v>
                </c:pt>
                <c:pt idx="8">
                  <c:v>0.28908208674633706</c:v>
                </c:pt>
                <c:pt idx="9">
                  <c:v>0.93548928378863905</c:v>
                </c:pt>
                <c:pt idx="10">
                  <c:v>0.28908208674633634</c:v>
                </c:pt>
                <c:pt idx="11">
                  <c:v>-0.7568267286406567</c:v>
                </c:pt>
                <c:pt idx="12">
                  <c:v>-0.75682672864065736</c:v>
                </c:pt>
                <c:pt idx="13">
                  <c:v>0.2890820867463369</c:v>
                </c:pt>
                <c:pt idx="14">
                  <c:v>0.93548928378863905</c:v>
                </c:pt>
                <c:pt idx="15">
                  <c:v>0.28908208674633817</c:v>
                </c:pt>
                <c:pt idx="16">
                  <c:v>-0.75682672864065648</c:v>
                </c:pt>
                <c:pt idx="17">
                  <c:v>-0.75682672864065748</c:v>
                </c:pt>
                <c:pt idx="18">
                  <c:v>0.28908208674633668</c:v>
                </c:pt>
                <c:pt idx="19">
                  <c:v>0.93548928378863905</c:v>
                </c:pt>
                <c:pt idx="20">
                  <c:v>0.2890820867463384</c:v>
                </c:pt>
                <c:pt idx="21">
                  <c:v>-0.75682672864065836</c:v>
                </c:pt>
                <c:pt idx="22">
                  <c:v>-0.75682672864065959</c:v>
                </c:pt>
                <c:pt idx="23">
                  <c:v>0.2890820867463364</c:v>
                </c:pt>
                <c:pt idx="24">
                  <c:v>0.93548928378863905</c:v>
                </c:pt>
                <c:pt idx="25">
                  <c:v>0.28908208674633856</c:v>
                </c:pt>
                <c:pt idx="26">
                  <c:v>-0.75682672864065625</c:v>
                </c:pt>
                <c:pt idx="27">
                  <c:v>-0.7568267286406577</c:v>
                </c:pt>
                <c:pt idx="28">
                  <c:v>0.28908208674633618</c:v>
                </c:pt>
                <c:pt idx="29">
                  <c:v>0.93548928378863905</c:v>
                </c:pt>
                <c:pt idx="30">
                  <c:v>0.28908208674633884</c:v>
                </c:pt>
                <c:pt idx="31">
                  <c:v>-0.75682672864065603</c:v>
                </c:pt>
                <c:pt idx="32">
                  <c:v>-0.75682672864065781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6-43E7-8C8E-78E459C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74143"/>
        <c:axId val="478684415"/>
      </c:scatterChart>
      <c:valAx>
        <c:axId val="65207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4415"/>
        <c:crosses val="autoZero"/>
        <c:crossBetween val="midCat"/>
      </c:valAx>
      <c:valAx>
        <c:axId val="478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'10% Duty'!$J$11:$J$20</c:f>
              <c:numCache>
                <c:formatCode>General</c:formatCode>
                <c:ptCount val="10"/>
                <c:pt idx="0">
                  <c:v>0.98363164308346596</c:v>
                </c:pt>
                <c:pt idx="1">
                  <c:v>0.93548928378863905</c:v>
                </c:pt>
                <c:pt idx="2">
                  <c:v>0.85839369133413979</c:v>
                </c:pt>
                <c:pt idx="3">
                  <c:v>0.75682672864065703</c:v>
                </c:pt>
                <c:pt idx="4">
                  <c:v>0.63661977236758138</c:v>
                </c:pt>
                <c:pt idx="5">
                  <c:v>0.50455115242710469</c:v>
                </c:pt>
                <c:pt idx="6">
                  <c:v>0.36788301057177419</c:v>
                </c:pt>
                <c:pt idx="7">
                  <c:v>0.23387232094715982</c:v>
                </c:pt>
                <c:pt idx="8">
                  <c:v>0.10929240478705181</c:v>
                </c:pt>
                <c:pt idx="9">
                  <c:v>3.8997686524020982E-17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E-4525-89E3-A3527F27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40079"/>
        <c:axId val="660372879"/>
      </c:scatterChart>
      <c:valAx>
        <c:axId val="6564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879"/>
        <c:crosses val="autoZero"/>
        <c:crossBetween val="midCat"/>
      </c:valAx>
      <c:valAx>
        <c:axId val="6603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4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Fourier Series Coefficients [Volt]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'10% Duty'!$W$11:$W$50</c:f>
              <c:numCache>
                <c:formatCode>General</c:formatCode>
                <c:ptCount val="40"/>
                <c:pt idx="0">
                  <c:v>0.98363164308346596</c:v>
                </c:pt>
                <c:pt idx="1">
                  <c:v>0.93548928378863905</c:v>
                </c:pt>
                <c:pt idx="2">
                  <c:v>0.85839369133413979</c:v>
                </c:pt>
                <c:pt idx="3">
                  <c:v>0.75682672864065703</c:v>
                </c:pt>
                <c:pt idx="4">
                  <c:v>0.63661977236758138</c:v>
                </c:pt>
                <c:pt idx="5">
                  <c:v>0.50455115242710469</c:v>
                </c:pt>
                <c:pt idx="6">
                  <c:v>0.36788301057177419</c:v>
                </c:pt>
                <c:pt idx="7">
                  <c:v>0.23387232094715982</c:v>
                </c:pt>
                <c:pt idx="8">
                  <c:v>0.10929240478705181</c:v>
                </c:pt>
                <c:pt idx="9">
                  <c:v>3.8997686524020982E-17</c:v>
                </c:pt>
                <c:pt idx="10">
                  <c:v>-8.9421058462133232E-2</c:v>
                </c:pt>
                <c:pt idx="11">
                  <c:v>-0.15591488063143982</c:v>
                </c:pt>
                <c:pt idx="12">
                  <c:v>-0.19809085184633993</c:v>
                </c:pt>
                <c:pt idx="13">
                  <c:v>-0.21623620818304484</c:v>
                </c:pt>
                <c:pt idx="14">
                  <c:v>-0.21220659078919379</c:v>
                </c:pt>
                <c:pt idx="15">
                  <c:v>-0.18920668216016426</c:v>
                </c:pt>
                <c:pt idx="16">
                  <c:v>-0.15148123964720117</c:v>
                </c:pt>
                <c:pt idx="17">
                  <c:v>-0.10394325375429327</c:v>
                </c:pt>
                <c:pt idx="18">
                  <c:v>-5.1770086478077189E-2</c:v>
                </c:pt>
                <c:pt idx="19">
                  <c:v>-3.8997686524020982E-17</c:v>
                </c:pt>
                <c:pt idx="20">
                  <c:v>4.6839602051593585E-2</c:v>
                </c:pt>
                <c:pt idx="21">
                  <c:v>8.5044480344421705E-2</c:v>
                </c:pt>
                <c:pt idx="22">
                  <c:v>0.1119643945218443</c:v>
                </c:pt>
                <c:pt idx="23">
                  <c:v>0.12613778810677617</c:v>
                </c:pt>
                <c:pt idx="24">
                  <c:v>0.12732395447351627</c:v>
                </c:pt>
                <c:pt idx="25">
                  <c:v>0.11643488132933186</c:v>
                </c:pt>
                <c:pt idx="26">
                  <c:v>9.5377076814904455E-2</c:v>
                </c:pt>
                <c:pt idx="27">
                  <c:v>6.6820663127759958E-2</c:v>
                </c:pt>
                <c:pt idx="28">
                  <c:v>3.3918332520119554E-2</c:v>
                </c:pt>
                <c:pt idx="29">
                  <c:v>3.8997686524020982E-17</c:v>
                </c:pt>
                <c:pt idx="30">
                  <c:v>-3.1730053002692417E-2</c:v>
                </c:pt>
                <c:pt idx="31">
                  <c:v>-5.8468080236789913E-2</c:v>
                </c:pt>
                <c:pt idx="32">
                  <c:v>-7.803579012128542E-2</c:v>
                </c:pt>
                <c:pt idx="33">
                  <c:v>-8.9038438663606695E-2</c:v>
                </c:pt>
                <c:pt idx="34">
                  <c:v>-9.0945681766797334E-2</c:v>
                </c:pt>
                <c:pt idx="35">
                  <c:v>-8.40918587378508E-2</c:v>
                </c:pt>
                <c:pt idx="36">
                  <c:v>-6.9599488486551897E-2</c:v>
                </c:pt>
                <c:pt idx="37">
                  <c:v>-4.9236278094138927E-2</c:v>
                </c:pt>
                <c:pt idx="38">
                  <c:v>-2.5221324181627373E-2</c:v>
                </c:pt>
                <c:pt idx="39">
                  <c:v>-3.8997686524020982E-17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A-4929-8BE5-7DC1A2F6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95903"/>
        <c:axId val="650394815"/>
      </c:scatterChart>
      <c:valAx>
        <c:axId val="65849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[kHz]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815"/>
        <c:crosses val="autoZero"/>
        <c:crossBetween val="midCat"/>
      </c:valAx>
      <c:valAx>
        <c:axId val="65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Apmplitude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'50% Duty'!$M$11:$M$43</c:f>
              <c:numCache>
                <c:formatCode>General</c:formatCode>
                <c:ptCount val="33"/>
                <c:pt idx="0">
                  <c:v>-3.154979113923984E-17</c:v>
                </c:pt>
                <c:pt idx="1">
                  <c:v>1.2050947877229347E-17</c:v>
                </c:pt>
                <c:pt idx="2">
                  <c:v>1.2050947877229367E-17</c:v>
                </c:pt>
                <c:pt idx="3">
                  <c:v>-3.1549791139239858E-17</c:v>
                </c:pt>
                <c:pt idx="4">
                  <c:v>3.8997686524020982E-17</c:v>
                </c:pt>
                <c:pt idx="5">
                  <c:v>-3.1549791139239834E-17</c:v>
                </c:pt>
                <c:pt idx="6">
                  <c:v>1.205094787722933E-17</c:v>
                </c:pt>
                <c:pt idx="7">
                  <c:v>1.2050947877229384E-17</c:v>
                </c:pt>
                <c:pt idx="8">
                  <c:v>-3.1549791139239864E-17</c:v>
                </c:pt>
                <c:pt idx="9">
                  <c:v>3.8997686524020982E-17</c:v>
                </c:pt>
                <c:pt idx="10">
                  <c:v>-3.1549791139239901E-17</c:v>
                </c:pt>
                <c:pt idx="11">
                  <c:v>1.205094787722931E-17</c:v>
                </c:pt>
                <c:pt idx="12">
                  <c:v>1.2050947877229401E-17</c:v>
                </c:pt>
                <c:pt idx="13">
                  <c:v>-3.1549791139239877E-17</c:v>
                </c:pt>
                <c:pt idx="14">
                  <c:v>3.8997686524020982E-17</c:v>
                </c:pt>
                <c:pt idx="15">
                  <c:v>-3.1549791139239809E-17</c:v>
                </c:pt>
                <c:pt idx="16">
                  <c:v>1.2050947877229293E-17</c:v>
                </c:pt>
                <c:pt idx="17">
                  <c:v>1.2050947877229421E-17</c:v>
                </c:pt>
                <c:pt idx="18">
                  <c:v>-3.1549791139239889E-17</c:v>
                </c:pt>
                <c:pt idx="19">
                  <c:v>3.8997686524020982E-17</c:v>
                </c:pt>
                <c:pt idx="20">
                  <c:v>-3.1549791139239797E-17</c:v>
                </c:pt>
                <c:pt idx="21">
                  <c:v>1.2050947877229538E-17</c:v>
                </c:pt>
                <c:pt idx="22">
                  <c:v>1.2050947877229703E-17</c:v>
                </c:pt>
                <c:pt idx="23">
                  <c:v>-3.1549791139239901E-17</c:v>
                </c:pt>
                <c:pt idx="24">
                  <c:v>3.8997686524020982E-17</c:v>
                </c:pt>
                <c:pt idx="25">
                  <c:v>-3.1549791139239784E-17</c:v>
                </c:pt>
                <c:pt idx="26">
                  <c:v>1.2050947877229256E-17</c:v>
                </c:pt>
                <c:pt idx="27">
                  <c:v>1.2050947877229458E-17</c:v>
                </c:pt>
                <c:pt idx="28">
                  <c:v>-3.1549791139239914E-17</c:v>
                </c:pt>
                <c:pt idx="29">
                  <c:v>3.8997686524020982E-17</c:v>
                </c:pt>
                <c:pt idx="30">
                  <c:v>-3.1549791139239778E-17</c:v>
                </c:pt>
                <c:pt idx="31">
                  <c:v>1.2050947877229239E-17</c:v>
                </c:pt>
                <c:pt idx="32">
                  <c:v>1.2050947877229475E-17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CD4-A4F8-C5C89BA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74143"/>
        <c:axId val="478684415"/>
      </c:lineChart>
      <c:catAx>
        <c:axId val="65207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4415"/>
        <c:crosses val="autoZero"/>
        <c:auto val="1"/>
        <c:lblAlgn val="ctr"/>
        <c:lblOffset val="100"/>
        <c:noMultiLvlLbl val="0"/>
      </c:catAx>
      <c:valAx>
        <c:axId val="478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'50% Duty'!$J$11:$J$20</c:f>
              <c:numCache>
                <c:formatCode>General</c:formatCode>
                <c:ptCount val="10"/>
                <c:pt idx="0">
                  <c:v>0.63661977236758138</c:v>
                </c:pt>
                <c:pt idx="1">
                  <c:v>3.8997686524020982E-17</c:v>
                </c:pt>
                <c:pt idx="2">
                  <c:v>-0.21220659078919379</c:v>
                </c:pt>
                <c:pt idx="3">
                  <c:v>-3.8997686524020982E-17</c:v>
                </c:pt>
                <c:pt idx="4">
                  <c:v>0.12732395447351627</c:v>
                </c:pt>
                <c:pt idx="5">
                  <c:v>3.8997686524020982E-17</c:v>
                </c:pt>
                <c:pt idx="6">
                  <c:v>-9.0945681766797334E-2</c:v>
                </c:pt>
                <c:pt idx="7">
                  <c:v>-3.8997686524020982E-17</c:v>
                </c:pt>
                <c:pt idx="8">
                  <c:v>7.0735530263064603E-2</c:v>
                </c:pt>
                <c:pt idx="9">
                  <c:v>3.8997686524020982E-17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0-4CA2-AC7F-905AB456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40079"/>
        <c:axId val="660372879"/>
      </c:scatterChart>
      <c:valAx>
        <c:axId val="6564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879"/>
        <c:crosses val="autoZero"/>
        <c:crossBetween val="midCat"/>
      </c:valAx>
      <c:valAx>
        <c:axId val="6603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4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Fourier Series Coefficients [Volt]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'50% Duty'!$W$11:$W$40</c:f>
              <c:numCache>
                <c:formatCode>General</c:formatCode>
                <c:ptCount val="30"/>
                <c:pt idx="0">
                  <c:v>3.183098861837907</c:v>
                </c:pt>
                <c:pt idx="1">
                  <c:v>1.9498843262010491E-16</c:v>
                </c:pt>
                <c:pt idx="2">
                  <c:v>-1.0610329539459689</c:v>
                </c:pt>
                <c:pt idx="3">
                  <c:v>-1.9498843262010491E-16</c:v>
                </c:pt>
                <c:pt idx="4">
                  <c:v>0.63661977236758138</c:v>
                </c:pt>
                <c:pt idx="5">
                  <c:v>1.9498843262010491E-16</c:v>
                </c:pt>
                <c:pt idx="6">
                  <c:v>-0.45472840883398669</c:v>
                </c:pt>
                <c:pt idx="7">
                  <c:v>-1.9498843262010491E-16</c:v>
                </c:pt>
                <c:pt idx="8">
                  <c:v>0.35367765131532303</c:v>
                </c:pt>
                <c:pt idx="9">
                  <c:v>1.9498843262010491E-16</c:v>
                </c:pt>
                <c:pt idx="10">
                  <c:v>-0.28937262380344614</c:v>
                </c:pt>
                <c:pt idx="11">
                  <c:v>-1.9498843262010491E-16</c:v>
                </c:pt>
                <c:pt idx="12">
                  <c:v>0.24485375860291589</c:v>
                </c:pt>
                <c:pt idx="13">
                  <c:v>1.9498843262010491E-16</c:v>
                </c:pt>
                <c:pt idx="14">
                  <c:v>-0.21220659078919379</c:v>
                </c:pt>
                <c:pt idx="15">
                  <c:v>-1.9498843262010491E-16</c:v>
                </c:pt>
                <c:pt idx="16">
                  <c:v>0.18724110951987685</c:v>
                </c:pt>
                <c:pt idx="17">
                  <c:v>1.9498843262010491E-16</c:v>
                </c:pt>
                <c:pt idx="18">
                  <c:v>-0.16753151904410038</c:v>
                </c:pt>
                <c:pt idx="19">
                  <c:v>-1.9498843262010491E-16</c:v>
                </c:pt>
                <c:pt idx="20">
                  <c:v>0.15157613627799554</c:v>
                </c:pt>
                <c:pt idx="21">
                  <c:v>7.0901747204855215E-16</c:v>
                </c:pt>
                <c:pt idx="22">
                  <c:v>-0.13839560268860465</c:v>
                </c:pt>
                <c:pt idx="23">
                  <c:v>-1.9498843262010491E-16</c:v>
                </c:pt>
                <c:pt idx="24">
                  <c:v>0.12732395447351627</c:v>
                </c:pt>
                <c:pt idx="25">
                  <c:v>-2.3995921612704267E-16</c:v>
                </c:pt>
                <c:pt idx="26">
                  <c:v>-0.117892550438441</c:v>
                </c:pt>
                <c:pt idx="27">
                  <c:v>-1.9498843262010491E-16</c:v>
                </c:pt>
                <c:pt idx="28">
                  <c:v>0.10976202971854851</c:v>
                </c:pt>
                <c:pt idx="29">
                  <c:v>5.7194306153429958E-16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D62-AAF3-2D5B57D9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95903"/>
        <c:axId val="650394815"/>
      </c:scatterChart>
      <c:valAx>
        <c:axId val="65849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[kHz]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815"/>
        <c:crosses val="autoZero"/>
        <c:crossBetween val="midCat"/>
      </c:valAx>
      <c:valAx>
        <c:axId val="65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Apmplitude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'20% Duty'!$L$11:$L$43</c:f>
              <c:numCache>
                <c:formatCode>General</c:formatCode>
                <c:ptCount val="33"/>
                <c:pt idx="0">
                  <c:v>0.28908208674633751</c:v>
                </c:pt>
                <c:pt idx="1">
                  <c:v>-0.75682672864065692</c:v>
                </c:pt>
                <c:pt idx="2">
                  <c:v>-0.75682672864065714</c:v>
                </c:pt>
                <c:pt idx="3">
                  <c:v>0.28908208674633729</c:v>
                </c:pt>
                <c:pt idx="4">
                  <c:v>0.93548928378863905</c:v>
                </c:pt>
                <c:pt idx="5">
                  <c:v>0.28908208674633773</c:v>
                </c:pt>
                <c:pt idx="6">
                  <c:v>-0.75682672864065681</c:v>
                </c:pt>
                <c:pt idx="7">
                  <c:v>-0.75682672864065725</c:v>
                </c:pt>
                <c:pt idx="8">
                  <c:v>0.28908208674633706</c:v>
                </c:pt>
                <c:pt idx="9">
                  <c:v>0.93548928378863905</c:v>
                </c:pt>
                <c:pt idx="10">
                  <c:v>0.28908208674633634</c:v>
                </c:pt>
                <c:pt idx="11">
                  <c:v>-0.7568267286406567</c:v>
                </c:pt>
                <c:pt idx="12">
                  <c:v>-0.75682672864065736</c:v>
                </c:pt>
                <c:pt idx="13">
                  <c:v>0.2890820867463369</c:v>
                </c:pt>
                <c:pt idx="14">
                  <c:v>0.93548928378863905</c:v>
                </c:pt>
                <c:pt idx="15">
                  <c:v>0.28908208674633817</c:v>
                </c:pt>
                <c:pt idx="16">
                  <c:v>-0.75682672864065648</c:v>
                </c:pt>
                <c:pt idx="17">
                  <c:v>-0.75682672864065748</c:v>
                </c:pt>
                <c:pt idx="18">
                  <c:v>0.28908208674633668</c:v>
                </c:pt>
                <c:pt idx="19">
                  <c:v>0.93548928378863905</c:v>
                </c:pt>
                <c:pt idx="20">
                  <c:v>0.2890820867463384</c:v>
                </c:pt>
                <c:pt idx="21">
                  <c:v>-0.75682672864065836</c:v>
                </c:pt>
                <c:pt idx="22">
                  <c:v>-0.75682672864065959</c:v>
                </c:pt>
                <c:pt idx="23">
                  <c:v>0.2890820867463364</c:v>
                </c:pt>
                <c:pt idx="24">
                  <c:v>0.93548928378863905</c:v>
                </c:pt>
                <c:pt idx="25">
                  <c:v>0.28908208674633856</c:v>
                </c:pt>
                <c:pt idx="26">
                  <c:v>-0.75682672864065625</c:v>
                </c:pt>
                <c:pt idx="27">
                  <c:v>-0.7568267286406577</c:v>
                </c:pt>
                <c:pt idx="28">
                  <c:v>0.28908208674633618</c:v>
                </c:pt>
                <c:pt idx="29">
                  <c:v>0.93548928378863905</c:v>
                </c:pt>
                <c:pt idx="30">
                  <c:v>0.28908208674633884</c:v>
                </c:pt>
                <c:pt idx="31">
                  <c:v>-0.75682672864065603</c:v>
                </c:pt>
                <c:pt idx="32">
                  <c:v>-0.75682672864065781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3-43CB-A7CB-99925C57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17615"/>
        <c:axId val="654046207"/>
      </c:lineChart>
      <c:catAx>
        <c:axId val="48651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6207"/>
        <c:crosses val="autoZero"/>
        <c:auto val="1"/>
        <c:lblAlgn val="ctr"/>
        <c:lblOffset val="100"/>
        <c:noMultiLvlLbl val="0"/>
      </c:catAx>
      <c:valAx>
        <c:axId val="654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'20% Duty'!$M$11:$M$43</c:f>
              <c:numCache>
                <c:formatCode>General</c:formatCode>
                <c:ptCount val="33"/>
                <c:pt idx="0">
                  <c:v>-0.61228568526748828</c:v>
                </c:pt>
                <c:pt idx="1">
                  <c:v>0.23387232094715962</c:v>
                </c:pt>
                <c:pt idx="2">
                  <c:v>0.23387232094716001</c:v>
                </c:pt>
                <c:pt idx="3">
                  <c:v>-0.6122856852674885</c:v>
                </c:pt>
                <c:pt idx="4">
                  <c:v>0.75682672864065703</c:v>
                </c:pt>
                <c:pt idx="5">
                  <c:v>-0.61228568526748806</c:v>
                </c:pt>
                <c:pt idx="6">
                  <c:v>0.23387232094715929</c:v>
                </c:pt>
                <c:pt idx="7">
                  <c:v>0.23387232094716034</c:v>
                </c:pt>
                <c:pt idx="8">
                  <c:v>-0.61228568526748861</c:v>
                </c:pt>
                <c:pt idx="9">
                  <c:v>0.75682672864065703</c:v>
                </c:pt>
                <c:pt idx="10">
                  <c:v>-0.61228568526748939</c:v>
                </c:pt>
                <c:pt idx="11">
                  <c:v>0.2338723209471589</c:v>
                </c:pt>
                <c:pt idx="12">
                  <c:v>0.23387232094716068</c:v>
                </c:pt>
                <c:pt idx="13">
                  <c:v>-0.61228568526748894</c:v>
                </c:pt>
                <c:pt idx="14">
                  <c:v>0.75682672864065703</c:v>
                </c:pt>
                <c:pt idx="15">
                  <c:v>-0.6122856852674875</c:v>
                </c:pt>
                <c:pt idx="16">
                  <c:v>0.23387232094715857</c:v>
                </c:pt>
                <c:pt idx="17">
                  <c:v>0.23387232094716107</c:v>
                </c:pt>
                <c:pt idx="18">
                  <c:v>-0.61228568526748917</c:v>
                </c:pt>
                <c:pt idx="19">
                  <c:v>0.75682672864065703</c:v>
                </c:pt>
                <c:pt idx="20">
                  <c:v>-0.61228568526748739</c:v>
                </c:pt>
                <c:pt idx="21">
                  <c:v>0.23387232094716331</c:v>
                </c:pt>
                <c:pt idx="22">
                  <c:v>0.23387232094716651</c:v>
                </c:pt>
                <c:pt idx="23">
                  <c:v>-0.61228568526748928</c:v>
                </c:pt>
                <c:pt idx="24">
                  <c:v>0.75682672864065703</c:v>
                </c:pt>
                <c:pt idx="25">
                  <c:v>-0.61228568526748717</c:v>
                </c:pt>
                <c:pt idx="26">
                  <c:v>0.23387232094715787</c:v>
                </c:pt>
                <c:pt idx="27">
                  <c:v>0.23387232094716176</c:v>
                </c:pt>
                <c:pt idx="28">
                  <c:v>-0.61228568526748961</c:v>
                </c:pt>
                <c:pt idx="29">
                  <c:v>0.75682672864065703</c:v>
                </c:pt>
                <c:pt idx="30">
                  <c:v>-0.61228568526748695</c:v>
                </c:pt>
                <c:pt idx="31">
                  <c:v>0.23387232094715751</c:v>
                </c:pt>
                <c:pt idx="32">
                  <c:v>0.23387232094716209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5-4B37-A9B0-31F46F16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74143"/>
        <c:axId val="478684415"/>
      </c:lineChart>
      <c:catAx>
        <c:axId val="65207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4415"/>
        <c:crosses val="autoZero"/>
        <c:auto val="1"/>
        <c:lblAlgn val="ctr"/>
        <c:lblOffset val="100"/>
        <c:noMultiLvlLbl val="0"/>
      </c:catAx>
      <c:valAx>
        <c:axId val="478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7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'20% Duty'!$J$11:$J$20</c:f>
              <c:numCache>
                <c:formatCode>General</c:formatCode>
                <c:ptCount val="10"/>
                <c:pt idx="0">
                  <c:v>0.93548928378863905</c:v>
                </c:pt>
                <c:pt idx="1">
                  <c:v>0.75682672864065703</c:v>
                </c:pt>
                <c:pt idx="2">
                  <c:v>0.50455115242710469</c:v>
                </c:pt>
                <c:pt idx="3">
                  <c:v>0.23387232094715982</c:v>
                </c:pt>
                <c:pt idx="4">
                  <c:v>3.8997686524020982E-17</c:v>
                </c:pt>
                <c:pt idx="5">
                  <c:v>-0.15591488063143982</c:v>
                </c:pt>
                <c:pt idx="6">
                  <c:v>-0.21623620818304484</c:v>
                </c:pt>
                <c:pt idx="7">
                  <c:v>-0.18920668216016426</c:v>
                </c:pt>
                <c:pt idx="8">
                  <c:v>-0.10394325375429327</c:v>
                </c:pt>
                <c:pt idx="9">
                  <c:v>-3.8997686524020982E-17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1-46BE-A325-F7155C60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40079"/>
        <c:axId val="660372879"/>
      </c:scatterChart>
      <c:valAx>
        <c:axId val="6564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879"/>
        <c:crosses val="autoZero"/>
        <c:crossBetween val="midCat"/>
      </c:valAx>
      <c:valAx>
        <c:axId val="6603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4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Fourier Series Coefficients [Volt]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'20% Duty'!$W$11:$W$50</c:f>
              <c:numCache>
                <c:formatCode>General</c:formatCode>
                <c:ptCount val="40"/>
                <c:pt idx="0">
                  <c:v>1.8709785675772781</c:v>
                </c:pt>
                <c:pt idx="1">
                  <c:v>1.5136534572813141</c:v>
                </c:pt>
                <c:pt idx="2">
                  <c:v>1.0091023048542094</c:v>
                </c:pt>
                <c:pt idx="3">
                  <c:v>0.46774464189431963</c:v>
                </c:pt>
                <c:pt idx="4">
                  <c:v>7.7995373048041965E-17</c:v>
                </c:pt>
                <c:pt idx="5">
                  <c:v>-0.31182976126287965</c:v>
                </c:pt>
                <c:pt idx="6">
                  <c:v>-0.43247241636608968</c:v>
                </c:pt>
                <c:pt idx="7">
                  <c:v>-0.37841336432032852</c:v>
                </c:pt>
                <c:pt idx="8">
                  <c:v>-0.20788650750858653</c:v>
                </c:pt>
                <c:pt idx="9">
                  <c:v>-7.7995373048041965E-17</c:v>
                </c:pt>
                <c:pt idx="10">
                  <c:v>0.17008896068884341</c:v>
                </c:pt>
                <c:pt idx="11">
                  <c:v>0.25227557621355234</c:v>
                </c:pt>
                <c:pt idx="12">
                  <c:v>0.23286976265866371</c:v>
                </c:pt>
                <c:pt idx="13">
                  <c:v>0.13364132625551992</c:v>
                </c:pt>
                <c:pt idx="14">
                  <c:v>7.7995373048041965E-17</c:v>
                </c:pt>
                <c:pt idx="15">
                  <c:v>-0.11693616047357983</c:v>
                </c:pt>
                <c:pt idx="16">
                  <c:v>-0.17807687732721339</c:v>
                </c:pt>
                <c:pt idx="17">
                  <c:v>-0.1681837174757016</c:v>
                </c:pt>
                <c:pt idx="18">
                  <c:v>-9.8472556188277854E-2</c:v>
                </c:pt>
                <c:pt idx="19">
                  <c:v>-7.7995373048041965E-17</c:v>
                </c:pt>
                <c:pt idx="20">
                  <c:v>8.9094217503679851E-2</c:v>
                </c:pt>
                <c:pt idx="21">
                  <c:v>0.1376048597528467</c:v>
                </c:pt>
                <c:pt idx="22">
                  <c:v>0.13162203976359255</c:v>
                </c:pt>
                <c:pt idx="23">
                  <c:v>7.7957440315719981E-2</c:v>
                </c:pt>
                <c:pt idx="24">
                  <c:v>7.7995373048041965E-17</c:v>
                </c:pt>
                <c:pt idx="25">
                  <c:v>-7.1960714137587548E-2</c:v>
                </c:pt>
                <c:pt idx="26">
                  <c:v>-0.11212247831713436</c:v>
                </c:pt>
                <c:pt idx="27">
                  <c:v>-0.10811810409152245</c:v>
                </c:pt>
                <c:pt idx="28">
                  <c:v>-6.4516502330251038E-2</c:v>
                </c:pt>
                <c:pt idx="29">
                  <c:v>-7.7995373048041965E-17</c:v>
                </c:pt>
                <c:pt idx="30">
                  <c:v>6.0354147341202452E-2</c:v>
                </c:pt>
                <c:pt idx="31">
                  <c:v>9.4603341080082101E-2</c:v>
                </c:pt>
                <c:pt idx="32">
                  <c:v>9.1736573168564511E-2</c:v>
                </c:pt>
                <c:pt idx="33">
                  <c:v>5.5028781399331775E-2</c:v>
                </c:pt>
                <c:pt idx="34">
                  <c:v>7.7995373048041965E-17</c:v>
                </c:pt>
                <c:pt idx="35">
                  <c:v>-5.1971626877146557E-2</c:v>
                </c:pt>
                <c:pt idx="36">
                  <c:v>-8.1819105798989919E-2</c:v>
                </c:pt>
                <c:pt idx="37">
                  <c:v>-7.9665971435858657E-2</c:v>
                </c:pt>
                <c:pt idx="38">
                  <c:v>-4.7973809425058481E-2</c:v>
                </c:pt>
                <c:pt idx="39">
                  <c:v>-7.7995373048041965E-17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5-4E68-B72B-102A3A16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95903"/>
        <c:axId val="650394815"/>
      </c:scatterChart>
      <c:valAx>
        <c:axId val="65849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[kHz]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815"/>
        <c:crosses val="autoZero"/>
        <c:crossBetween val="midCat"/>
      </c:valAx>
      <c:valAx>
        <c:axId val="6503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Apmplitude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'10% Duty'!$L$11:$L$43</c:f>
              <c:numCache>
                <c:formatCode>General</c:formatCode>
                <c:ptCount val="33"/>
                <c:pt idx="0">
                  <c:v>0.79577471545947664</c:v>
                </c:pt>
                <c:pt idx="1">
                  <c:v>0.30395889391774372</c:v>
                </c:pt>
                <c:pt idx="2">
                  <c:v>-0.30395889391774361</c:v>
                </c:pt>
                <c:pt idx="3">
                  <c:v>-0.79577471545947653</c:v>
                </c:pt>
                <c:pt idx="4">
                  <c:v>-0.98363164308346596</c:v>
                </c:pt>
                <c:pt idx="5">
                  <c:v>-0.79577471545947676</c:v>
                </c:pt>
                <c:pt idx="6">
                  <c:v>-0.30395889391774383</c:v>
                </c:pt>
                <c:pt idx="7">
                  <c:v>0.3039588939177435</c:v>
                </c:pt>
                <c:pt idx="8">
                  <c:v>0.79577471545947653</c:v>
                </c:pt>
                <c:pt idx="9">
                  <c:v>0.98363164308346596</c:v>
                </c:pt>
                <c:pt idx="10">
                  <c:v>0.79577471545947631</c:v>
                </c:pt>
                <c:pt idx="11">
                  <c:v>0.303958893917744</c:v>
                </c:pt>
                <c:pt idx="12">
                  <c:v>-0.30395889391774339</c:v>
                </c:pt>
                <c:pt idx="13">
                  <c:v>-0.79577471545947653</c:v>
                </c:pt>
                <c:pt idx="14">
                  <c:v>-0.98363164308346596</c:v>
                </c:pt>
                <c:pt idx="15">
                  <c:v>-0.79577471545947687</c:v>
                </c:pt>
                <c:pt idx="16">
                  <c:v>-0.30395889391774411</c:v>
                </c:pt>
                <c:pt idx="17">
                  <c:v>0.30395889391774328</c:v>
                </c:pt>
                <c:pt idx="18">
                  <c:v>0.79577471545947642</c:v>
                </c:pt>
                <c:pt idx="19">
                  <c:v>0.98363164308346596</c:v>
                </c:pt>
                <c:pt idx="20">
                  <c:v>0.79577471545947687</c:v>
                </c:pt>
                <c:pt idx="21">
                  <c:v>0.3039588939177425</c:v>
                </c:pt>
                <c:pt idx="22">
                  <c:v>-0.3039588939177415</c:v>
                </c:pt>
                <c:pt idx="23">
                  <c:v>-0.79577471545947642</c:v>
                </c:pt>
                <c:pt idx="24">
                  <c:v>-0.98363164308346596</c:v>
                </c:pt>
                <c:pt idx="25">
                  <c:v>-0.79577471545947698</c:v>
                </c:pt>
                <c:pt idx="26">
                  <c:v>-0.30395889391774433</c:v>
                </c:pt>
                <c:pt idx="27">
                  <c:v>0.30395889391774306</c:v>
                </c:pt>
                <c:pt idx="28">
                  <c:v>0.79577471545947631</c:v>
                </c:pt>
                <c:pt idx="29">
                  <c:v>0.98363164308346596</c:v>
                </c:pt>
                <c:pt idx="30">
                  <c:v>0.79577471545947709</c:v>
                </c:pt>
                <c:pt idx="31">
                  <c:v>0.30395889391774444</c:v>
                </c:pt>
                <c:pt idx="32">
                  <c:v>-0.30395889391774294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E-45B5-8152-790BDDB2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7615"/>
        <c:axId val="654046207"/>
      </c:scatterChart>
      <c:valAx>
        <c:axId val="48651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6207"/>
        <c:crosses val="autoZero"/>
        <c:crossBetween val="midCat"/>
      </c:valAx>
      <c:valAx>
        <c:axId val="654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47</xdr:row>
      <xdr:rowOff>128587</xdr:rowOff>
    </xdr:from>
    <xdr:to>
      <xdr:col>9</xdr:col>
      <xdr:colOff>571500</xdr:colOff>
      <xdr:row>62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4B7A8-167D-406C-B149-33882DBD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176212</xdr:rowOff>
    </xdr:from>
    <xdr:to>
      <xdr:col>9</xdr:col>
      <xdr:colOff>514350</xdr:colOff>
      <xdr:row>78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B7949-EF6F-496B-A57F-47C3D1686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72737</xdr:colOff>
      <xdr:row>81</xdr:row>
      <xdr:rowOff>9091</xdr:rowOff>
    </xdr:from>
    <xdr:to>
      <xdr:col>9</xdr:col>
      <xdr:colOff>573232</xdr:colOff>
      <xdr:row>95</xdr:row>
      <xdr:rowOff>85291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AA999-E922-478B-A739-C0DF04336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12510</xdr:colOff>
      <xdr:row>7</xdr:row>
      <xdr:rowOff>170892</xdr:rowOff>
    </xdr:from>
    <xdr:to>
      <xdr:col>32</xdr:col>
      <xdr:colOff>92175</xdr:colOff>
      <xdr:row>22</xdr:row>
      <xdr:rowOff>56592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F2270-CA67-4F9F-8A4C-20FC8BB1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587828</xdr:colOff>
      <xdr:row>53</xdr:row>
      <xdr:rowOff>33338</xdr:rowOff>
    </xdr:from>
    <xdr:to>
      <xdr:col>9</xdr:col>
      <xdr:colOff>1102178</xdr:colOff>
      <xdr:row>67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76C0C-D7FA-4D3C-858A-BEB0862C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13607</xdr:colOff>
      <xdr:row>69</xdr:row>
      <xdr:rowOff>26533</xdr:rowOff>
    </xdr:from>
    <xdr:to>
      <xdr:col>10</xdr:col>
      <xdr:colOff>10886</xdr:colOff>
      <xdr:row>83</xdr:row>
      <xdr:rowOff>102733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50F8B-6429-43E7-B982-9BB5D82F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85</xdr:row>
      <xdr:rowOff>11566</xdr:rowOff>
    </xdr:from>
    <xdr:to>
      <xdr:col>9</xdr:col>
      <xdr:colOff>1121228</xdr:colOff>
      <xdr:row>99</xdr:row>
      <xdr:rowOff>87766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76A9D-C311-480B-A4A8-0FB0F1C3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5443</xdr:colOff>
      <xdr:row>7</xdr:row>
      <xdr:rowOff>161242</xdr:rowOff>
    </xdr:from>
    <xdr:to>
      <xdr:col>32</xdr:col>
      <xdr:colOff>78921</xdr:colOff>
      <xdr:row>22</xdr:row>
      <xdr:rowOff>46942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DFBAA-1BD5-4230-9553-F2702B010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587828</xdr:colOff>
      <xdr:row>53</xdr:row>
      <xdr:rowOff>33337</xdr:rowOff>
    </xdr:from>
    <xdr:to>
      <xdr:col>9</xdr:col>
      <xdr:colOff>1102178</xdr:colOff>
      <xdr:row>67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59158-D940-455E-B4BF-CE129888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503465</xdr:colOff>
      <xdr:row>85</xdr:row>
      <xdr:rowOff>40141</xdr:rowOff>
    </xdr:from>
    <xdr:to>
      <xdr:col>9</xdr:col>
      <xdr:colOff>1017815</xdr:colOff>
      <xdr:row>99</xdr:row>
      <xdr:rowOff>116341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E0B00-7421-4115-B9ED-A50C6C52E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487136</xdr:colOff>
      <xdr:row>69</xdr:row>
      <xdr:rowOff>38780</xdr:rowOff>
    </xdr:from>
    <xdr:to>
      <xdr:col>10</xdr:col>
      <xdr:colOff>100693</xdr:colOff>
      <xdr:row>83</xdr:row>
      <xdr:rowOff>114980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DC813-A226-4E0A-9945-60762407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10887</xdr:colOff>
      <xdr:row>7</xdr:row>
      <xdr:rowOff>150359</xdr:rowOff>
    </xdr:from>
    <xdr:to>
      <xdr:col>32</xdr:col>
      <xdr:colOff>84366</xdr:colOff>
      <xdr:row>22</xdr:row>
      <xdr:rowOff>36059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2DEED-166F-46D1-A076-FA907477C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0A9D-7B2F-4892-8B6E-2B56D6D1BBE8}">
  <dimension ref="B3:W43"/>
  <sheetViews>
    <sheetView tabSelected="1" zoomScale="85" zoomScaleNormal="85" workbookViewId="0">
      <selection activeCell="AF1" sqref="AF1"/>
    </sheetView>
  </sheetViews>
  <sheetFormatPr defaultRowHeight="15" x14ac:dyDescent="0.25"/>
  <cols>
    <col min="4" max="4" width="2" bestFit="1" customWidth="1"/>
    <col min="5" max="5" width="2" customWidth="1"/>
    <col min="6" max="6" width="10.7109375" bestFit="1" customWidth="1"/>
    <col min="9" max="9" width="9.5703125" bestFit="1" customWidth="1"/>
    <col min="10" max="10" width="16.85546875" bestFit="1" customWidth="1"/>
    <col min="23" max="23" width="14.85546875" bestFit="1" customWidth="1"/>
  </cols>
  <sheetData>
    <row r="3" spans="2:23" x14ac:dyDescent="0.25">
      <c r="B3" s="1" t="s">
        <v>1</v>
      </c>
      <c r="C3">
        <v>5</v>
      </c>
      <c r="F3" s="1" t="s">
        <v>4</v>
      </c>
      <c r="G3">
        <f>C3*C7/C5</f>
        <v>2.5</v>
      </c>
      <c r="I3" s="2" t="s">
        <v>8</v>
      </c>
      <c r="J3">
        <f>PI() *$C$7/$C$5</f>
        <v>1.5707963267948966</v>
      </c>
    </row>
    <row r="4" spans="2:23" x14ac:dyDescent="0.25">
      <c r="B4" s="1"/>
      <c r="F4" s="1"/>
    </row>
    <row r="5" spans="2:23" x14ac:dyDescent="0.25">
      <c r="B5" s="1" t="s">
        <v>2</v>
      </c>
      <c r="C5">
        <v>1</v>
      </c>
      <c r="F5" s="1" t="s">
        <v>5</v>
      </c>
      <c r="G5">
        <f>2*G3</f>
        <v>5</v>
      </c>
    </row>
    <row r="6" spans="2:23" ht="15.75" thickBot="1" x14ac:dyDescent="0.3">
      <c r="B6" s="1"/>
    </row>
    <row r="7" spans="2:23" ht="15.75" thickBot="1" x14ac:dyDescent="0.3">
      <c r="B7" s="3" t="s">
        <v>3</v>
      </c>
      <c r="C7" s="3">
        <v>0.5</v>
      </c>
    </row>
    <row r="9" spans="2:23" x14ac:dyDescent="0.25">
      <c r="F9" s="2" t="s">
        <v>0</v>
      </c>
      <c r="G9" s="2" t="s">
        <v>6</v>
      </c>
      <c r="I9" s="1" t="s">
        <v>9</v>
      </c>
      <c r="J9" s="2" t="s">
        <v>10</v>
      </c>
      <c r="L9" s="2" t="s">
        <v>7</v>
      </c>
      <c r="M9" s="2" t="s">
        <v>11</v>
      </c>
      <c r="W9" s="2" t="s">
        <v>12</v>
      </c>
    </row>
    <row r="11" spans="2:23" x14ac:dyDescent="0.25">
      <c r="F11">
        <v>0.2</v>
      </c>
      <c r="G11">
        <v>1</v>
      </c>
      <c r="I11">
        <f>G11*$J$3</f>
        <v>1.5707963267948966</v>
      </c>
      <c r="J11">
        <f>SIN(I11)/I11</f>
        <v>0.63661977236758138</v>
      </c>
      <c r="L11">
        <f>$J$11*COS(2*$G$11*PI()*F11/$C$5)</f>
        <v>0.19672632861669323</v>
      </c>
      <c r="M11">
        <f>$J$12*COS(2*$G$12*PI()*$F11/$C$5)</f>
        <v>-3.154979113923984E-17</v>
      </c>
      <c r="W11">
        <f>$G$5*J11</f>
        <v>3.183098861837907</v>
      </c>
    </row>
    <row r="12" spans="2:23" x14ac:dyDescent="0.25">
      <c r="F12">
        <v>0.4</v>
      </c>
      <c r="G12">
        <v>2</v>
      </c>
      <c r="I12">
        <f>G12*$J$3</f>
        <v>3.1415926535897931</v>
      </c>
      <c r="J12">
        <f>SIN(I12)/I12</f>
        <v>3.8997686524020982E-17</v>
      </c>
      <c r="L12">
        <f>$J$11*COS(2*$G$11*PI()*F12/$C$5)</f>
        <v>-0.51503621480048389</v>
      </c>
      <c r="M12">
        <f t="shared" ref="M12:M43" si="0">$J$12*COS(2*$G$12*PI()*$F12/$C$5)</f>
        <v>1.2050947877229347E-17</v>
      </c>
      <c r="W12">
        <f t="shared" ref="W12:W40" si="1">$G$5*J12</f>
        <v>1.9498843262010491E-16</v>
      </c>
    </row>
    <row r="13" spans="2:23" x14ac:dyDescent="0.25">
      <c r="F13">
        <v>0.6</v>
      </c>
      <c r="G13">
        <v>3</v>
      </c>
      <c r="I13">
        <f t="shared" ref="I13:I40" si="2">G13*$J$3</f>
        <v>4.7123889803846897</v>
      </c>
      <c r="J13">
        <f t="shared" ref="J13:J40" si="3">SIN(I13)/I13</f>
        <v>-0.21220659078919379</v>
      </c>
      <c r="L13">
        <f t="shared" ref="L13:L44" si="4">$J$11*COS(2*$G$11*PI()*F13/$C$5)</f>
        <v>-0.515036214800484</v>
      </c>
      <c r="M13">
        <f t="shared" si="0"/>
        <v>1.2050947877229367E-17</v>
      </c>
      <c r="W13">
        <f t="shared" si="1"/>
        <v>-1.0610329539459689</v>
      </c>
    </row>
    <row r="14" spans="2:23" x14ac:dyDescent="0.25">
      <c r="F14">
        <v>0.8</v>
      </c>
      <c r="G14">
        <v>4</v>
      </c>
      <c r="I14">
        <f t="shared" si="2"/>
        <v>6.2831853071795862</v>
      </c>
      <c r="J14">
        <f t="shared" si="3"/>
        <v>-3.8997686524020982E-17</v>
      </c>
      <c r="L14">
        <f t="shared" si="4"/>
        <v>0.19672632861669309</v>
      </c>
      <c r="M14">
        <f t="shared" si="0"/>
        <v>-3.1549791139239858E-17</v>
      </c>
      <c r="W14">
        <f t="shared" si="1"/>
        <v>-1.9498843262010491E-16</v>
      </c>
    </row>
    <row r="15" spans="2:23" x14ac:dyDescent="0.25">
      <c r="F15">
        <v>1</v>
      </c>
      <c r="G15">
        <v>5</v>
      </c>
      <c r="I15">
        <f t="shared" si="2"/>
        <v>7.8539816339744828</v>
      </c>
      <c r="J15">
        <f t="shared" si="3"/>
        <v>0.12732395447351627</v>
      </c>
      <c r="L15">
        <f t="shared" si="4"/>
        <v>0.63661977236758138</v>
      </c>
      <c r="M15">
        <f t="shared" si="0"/>
        <v>3.8997686524020982E-17</v>
      </c>
      <c r="W15">
        <f t="shared" si="1"/>
        <v>0.63661977236758138</v>
      </c>
    </row>
    <row r="16" spans="2:23" x14ac:dyDescent="0.25">
      <c r="F16">
        <v>1.2</v>
      </c>
      <c r="G16">
        <v>6</v>
      </c>
      <c r="I16">
        <f t="shared" si="2"/>
        <v>9.4247779607693793</v>
      </c>
      <c r="J16">
        <f t="shared" si="3"/>
        <v>3.8997686524020982E-17</v>
      </c>
      <c r="L16">
        <f t="shared" si="4"/>
        <v>0.1967263286166934</v>
      </c>
      <c r="M16">
        <f t="shared" si="0"/>
        <v>-3.1549791139239834E-17</v>
      </c>
      <c r="W16">
        <f t="shared" si="1"/>
        <v>1.9498843262010491E-16</v>
      </c>
    </row>
    <row r="17" spans="6:23" x14ac:dyDescent="0.25">
      <c r="F17">
        <v>1.4</v>
      </c>
      <c r="G17">
        <v>7</v>
      </c>
      <c r="I17">
        <f t="shared" si="2"/>
        <v>10.995574287564276</v>
      </c>
      <c r="J17">
        <f t="shared" si="3"/>
        <v>-9.0945681766797334E-2</v>
      </c>
      <c r="L17">
        <f t="shared" si="4"/>
        <v>-0.51503621480048378</v>
      </c>
      <c r="M17">
        <f t="shared" si="0"/>
        <v>1.205094787722933E-17</v>
      </c>
      <c r="W17">
        <f t="shared" si="1"/>
        <v>-0.45472840883398669</v>
      </c>
    </row>
    <row r="18" spans="6:23" x14ac:dyDescent="0.25">
      <c r="F18">
        <v>1.6</v>
      </c>
      <c r="G18">
        <v>8</v>
      </c>
      <c r="I18">
        <f t="shared" si="2"/>
        <v>12.566370614359172</v>
      </c>
      <c r="J18">
        <f t="shared" si="3"/>
        <v>-3.8997686524020982E-17</v>
      </c>
      <c r="L18">
        <f t="shared" si="4"/>
        <v>-0.515036214800484</v>
      </c>
      <c r="M18">
        <f t="shared" si="0"/>
        <v>1.2050947877229384E-17</v>
      </c>
      <c r="W18">
        <f t="shared" si="1"/>
        <v>-1.9498843262010491E-16</v>
      </c>
    </row>
    <row r="19" spans="6:23" x14ac:dyDescent="0.25">
      <c r="F19">
        <v>1.8</v>
      </c>
      <c r="G19">
        <v>9</v>
      </c>
      <c r="I19">
        <f t="shared" si="2"/>
        <v>14.137166941154069</v>
      </c>
      <c r="J19">
        <f t="shared" si="3"/>
        <v>7.0735530263064603E-2</v>
      </c>
      <c r="L19">
        <f t="shared" si="4"/>
        <v>0.19672632861669295</v>
      </c>
      <c r="M19">
        <f t="shared" si="0"/>
        <v>-3.1549791139239864E-17</v>
      </c>
      <c r="W19">
        <f t="shared" si="1"/>
        <v>0.35367765131532303</v>
      </c>
    </row>
    <row r="20" spans="6:23" x14ac:dyDescent="0.25">
      <c r="F20">
        <v>2</v>
      </c>
      <c r="G20">
        <v>10</v>
      </c>
      <c r="I20">
        <f t="shared" si="2"/>
        <v>15.707963267948966</v>
      </c>
      <c r="J20">
        <f t="shared" si="3"/>
        <v>3.8997686524020982E-17</v>
      </c>
      <c r="L20">
        <f t="shared" si="4"/>
        <v>0.63661977236758138</v>
      </c>
      <c r="M20">
        <f t="shared" si="0"/>
        <v>3.8997686524020982E-17</v>
      </c>
      <c r="W20">
        <f t="shared" si="1"/>
        <v>1.9498843262010491E-16</v>
      </c>
    </row>
    <row r="21" spans="6:23" x14ac:dyDescent="0.25">
      <c r="F21">
        <v>2.2000000000000002</v>
      </c>
      <c r="G21">
        <v>11</v>
      </c>
      <c r="I21">
        <f t="shared" si="2"/>
        <v>17.27875959474386</v>
      </c>
      <c r="J21">
        <f t="shared" si="3"/>
        <v>-5.7874524760689224E-2</v>
      </c>
      <c r="L21">
        <f t="shared" si="4"/>
        <v>0.19672632861669245</v>
      </c>
      <c r="M21">
        <f t="shared" si="0"/>
        <v>-3.1549791139239901E-17</v>
      </c>
      <c r="W21">
        <f t="shared" si="1"/>
        <v>-0.28937262380344614</v>
      </c>
    </row>
    <row r="22" spans="6:23" x14ac:dyDescent="0.25">
      <c r="F22">
        <v>2.4</v>
      </c>
      <c r="G22">
        <v>12</v>
      </c>
      <c r="I22">
        <f t="shared" si="2"/>
        <v>18.849555921538759</v>
      </c>
      <c r="J22">
        <f t="shared" si="3"/>
        <v>-3.8997686524020982E-17</v>
      </c>
      <c r="L22">
        <f t="shared" si="4"/>
        <v>-0.51503621480048367</v>
      </c>
      <c r="M22">
        <f t="shared" si="0"/>
        <v>1.205094787722931E-17</v>
      </c>
      <c r="W22">
        <f t="shared" si="1"/>
        <v>-1.9498843262010491E-16</v>
      </c>
    </row>
    <row r="23" spans="6:23" x14ac:dyDescent="0.25">
      <c r="F23">
        <v>2.6</v>
      </c>
      <c r="G23">
        <v>13</v>
      </c>
      <c r="I23">
        <f t="shared" si="2"/>
        <v>20.420352248333657</v>
      </c>
      <c r="J23">
        <f t="shared" si="3"/>
        <v>4.8970751720583176E-2</v>
      </c>
      <c r="L23">
        <f t="shared" si="4"/>
        <v>-0.51503621480048412</v>
      </c>
      <c r="M23">
        <f t="shared" si="0"/>
        <v>1.2050947877229401E-17</v>
      </c>
      <c r="W23">
        <f t="shared" si="1"/>
        <v>0.24485375860291589</v>
      </c>
    </row>
    <row r="24" spans="6:23" x14ac:dyDescent="0.25">
      <c r="F24">
        <v>2.8</v>
      </c>
      <c r="G24">
        <v>14</v>
      </c>
      <c r="I24">
        <f t="shared" si="2"/>
        <v>21.991148575128552</v>
      </c>
      <c r="J24">
        <f t="shared" si="3"/>
        <v>3.8997686524020982E-17</v>
      </c>
      <c r="L24">
        <f t="shared" si="4"/>
        <v>0.19672632861669279</v>
      </c>
      <c r="M24">
        <f t="shared" si="0"/>
        <v>-3.1549791139239877E-17</v>
      </c>
      <c r="W24">
        <f t="shared" si="1"/>
        <v>1.9498843262010491E-16</v>
      </c>
    </row>
    <row r="25" spans="6:23" x14ac:dyDescent="0.25">
      <c r="F25">
        <v>3</v>
      </c>
      <c r="G25">
        <v>15</v>
      </c>
      <c r="I25">
        <f t="shared" si="2"/>
        <v>23.561944901923447</v>
      </c>
      <c r="J25">
        <f t="shared" si="3"/>
        <v>-4.2441318157838762E-2</v>
      </c>
      <c r="L25">
        <f t="shared" si="4"/>
        <v>0.63661977236758138</v>
      </c>
      <c r="M25">
        <f t="shared" si="0"/>
        <v>3.8997686524020982E-17</v>
      </c>
      <c r="W25">
        <f t="shared" si="1"/>
        <v>-0.21220659078919379</v>
      </c>
    </row>
    <row r="26" spans="6:23" x14ac:dyDescent="0.25">
      <c r="F26">
        <v>3.2</v>
      </c>
      <c r="G26">
        <v>16</v>
      </c>
      <c r="I26">
        <f t="shared" si="2"/>
        <v>25.132741228718345</v>
      </c>
      <c r="J26">
        <f t="shared" si="3"/>
        <v>-3.8997686524020982E-17</v>
      </c>
      <c r="L26">
        <f t="shared" si="4"/>
        <v>0.19672632861669367</v>
      </c>
      <c r="M26">
        <f t="shared" si="0"/>
        <v>-3.1549791139239809E-17</v>
      </c>
      <c r="W26">
        <f t="shared" si="1"/>
        <v>-1.9498843262010491E-16</v>
      </c>
    </row>
    <row r="27" spans="6:23" x14ac:dyDescent="0.25">
      <c r="F27">
        <v>3.4</v>
      </c>
      <c r="G27">
        <v>17</v>
      </c>
      <c r="I27">
        <f t="shared" si="2"/>
        <v>26.703537555513243</v>
      </c>
      <c r="J27">
        <f t="shared" si="3"/>
        <v>3.7448221903975371E-2</v>
      </c>
      <c r="L27">
        <f t="shared" si="4"/>
        <v>-0.51503621480048356</v>
      </c>
      <c r="M27">
        <f t="shared" si="0"/>
        <v>1.2050947877229293E-17</v>
      </c>
      <c r="W27">
        <f t="shared" si="1"/>
        <v>0.18724110951987685</v>
      </c>
    </row>
    <row r="28" spans="6:23" x14ac:dyDescent="0.25">
      <c r="F28">
        <v>3.6</v>
      </c>
      <c r="G28">
        <v>18</v>
      </c>
      <c r="I28">
        <f t="shared" si="2"/>
        <v>28.274333882308138</v>
      </c>
      <c r="J28">
        <f t="shared" si="3"/>
        <v>3.8997686524020982E-17</v>
      </c>
      <c r="L28">
        <f t="shared" si="4"/>
        <v>-0.51503621480048423</v>
      </c>
      <c r="M28">
        <f t="shared" si="0"/>
        <v>1.2050947877229421E-17</v>
      </c>
      <c r="W28">
        <f t="shared" si="1"/>
        <v>1.9498843262010491E-16</v>
      </c>
    </row>
    <row r="29" spans="6:23" x14ac:dyDescent="0.25">
      <c r="F29">
        <v>3.8</v>
      </c>
      <c r="G29">
        <v>19</v>
      </c>
      <c r="I29">
        <f t="shared" si="2"/>
        <v>29.845130209103033</v>
      </c>
      <c r="J29">
        <f t="shared" si="3"/>
        <v>-3.3506303808820075E-2</v>
      </c>
      <c r="L29">
        <f t="shared" si="4"/>
        <v>0.19672632861669265</v>
      </c>
      <c r="M29">
        <f t="shared" si="0"/>
        <v>-3.1549791139239889E-17</v>
      </c>
      <c r="W29">
        <f t="shared" si="1"/>
        <v>-0.16753151904410038</v>
      </c>
    </row>
    <row r="30" spans="6:23" x14ac:dyDescent="0.25">
      <c r="F30">
        <v>4</v>
      </c>
      <c r="G30">
        <v>20</v>
      </c>
      <c r="I30">
        <f t="shared" si="2"/>
        <v>31.415926535897931</v>
      </c>
      <c r="J30">
        <f t="shared" si="3"/>
        <v>-3.8997686524020982E-17</v>
      </c>
      <c r="L30">
        <f t="shared" si="4"/>
        <v>0.63661977236758138</v>
      </c>
      <c r="M30">
        <f t="shared" si="0"/>
        <v>3.8997686524020982E-17</v>
      </c>
      <c r="W30">
        <f t="shared" si="1"/>
        <v>-1.9498843262010491E-16</v>
      </c>
    </row>
    <row r="31" spans="6:23" x14ac:dyDescent="0.25">
      <c r="F31">
        <v>4.2</v>
      </c>
      <c r="G31">
        <v>21</v>
      </c>
      <c r="I31">
        <f t="shared" si="2"/>
        <v>32.986722862692829</v>
      </c>
      <c r="J31">
        <f t="shared" si="3"/>
        <v>3.0315227255599111E-2</v>
      </c>
      <c r="L31">
        <f t="shared" si="4"/>
        <v>0.19672632861669381</v>
      </c>
      <c r="M31">
        <f t="shared" si="0"/>
        <v>-3.1549791139239797E-17</v>
      </c>
      <c r="W31">
        <f t="shared" si="1"/>
        <v>0.15157613627799554</v>
      </c>
    </row>
    <row r="32" spans="6:23" x14ac:dyDescent="0.25">
      <c r="F32">
        <v>4.4000000000000004</v>
      </c>
      <c r="G32">
        <v>22</v>
      </c>
      <c r="I32">
        <f t="shared" si="2"/>
        <v>34.557519189487721</v>
      </c>
      <c r="J32">
        <f t="shared" si="3"/>
        <v>1.4180349440971044E-16</v>
      </c>
      <c r="L32">
        <f t="shared" si="4"/>
        <v>-0.51503621480048478</v>
      </c>
      <c r="M32">
        <f t="shared" si="0"/>
        <v>1.2050947877229538E-17</v>
      </c>
      <c r="W32">
        <f t="shared" si="1"/>
        <v>7.0901747204855215E-16</v>
      </c>
    </row>
    <row r="33" spans="6:23" x14ac:dyDescent="0.25">
      <c r="F33">
        <v>4.5999999999999996</v>
      </c>
      <c r="G33">
        <v>23</v>
      </c>
      <c r="I33">
        <f t="shared" si="2"/>
        <v>36.128315516282619</v>
      </c>
      <c r="J33">
        <f t="shared" si="3"/>
        <v>-2.7679120537720932E-2</v>
      </c>
      <c r="L33">
        <f t="shared" si="4"/>
        <v>-0.51503621480048567</v>
      </c>
      <c r="M33">
        <f t="shared" si="0"/>
        <v>1.2050947877229703E-17</v>
      </c>
      <c r="W33">
        <f t="shared" si="1"/>
        <v>-0.13839560268860465</v>
      </c>
    </row>
    <row r="34" spans="6:23" x14ac:dyDescent="0.25">
      <c r="F34">
        <v>4.8</v>
      </c>
      <c r="G34">
        <v>24</v>
      </c>
      <c r="I34">
        <f t="shared" si="2"/>
        <v>37.699111843077517</v>
      </c>
      <c r="J34">
        <f t="shared" si="3"/>
        <v>-3.8997686524020982E-17</v>
      </c>
      <c r="L34">
        <f t="shared" si="4"/>
        <v>0.19672632861669248</v>
      </c>
      <c r="M34">
        <f t="shared" si="0"/>
        <v>-3.1549791139239901E-17</v>
      </c>
      <c r="W34">
        <f t="shared" si="1"/>
        <v>-1.9498843262010491E-16</v>
      </c>
    </row>
    <row r="35" spans="6:23" x14ac:dyDescent="0.25">
      <c r="F35">
        <v>5</v>
      </c>
      <c r="G35">
        <v>25</v>
      </c>
      <c r="I35">
        <f t="shared" si="2"/>
        <v>39.269908169872416</v>
      </c>
      <c r="J35">
        <f t="shared" si="3"/>
        <v>2.5464790894703253E-2</v>
      </c>
      <c r="L35">
        <f t="shared" si="4"/>
        <v>0.63661977236758138</v>
      </c>
      <c r="M35">
        <f t="shared" si="0"/>
        <v>3.8997686524020982E-17</v>
      </c>
      <c r="W35">
        <f t="shared" si="1"/>
        <v>0.12732395447351627</v>
      </c>
    </row>
    <row r="36" spans="6:23" x14ac:dyDescent="0.25">
      <c r="F36">
        <v>5.2</v>
      </c>
      <c r="G36">
        <v>26</v>
      </c>
      <c r="I36">
        <f t="shared" si="2"/>
        <v>40.840704496667314</v>
      </c>
      <c r="J36">
        <f t="shared" si="3"/>
        <v>-4.7991843225408532E-17</v>
      </c>
      <c r="L36">
        <f t="shared" si="4"/>
        <v>0.19672632861669395</v>
      </c>
      <c r="M36">
        <f t="shared" si="0"/>
        <v>-3.1549791139239784E-17</v>
      </c>
      <c r="W36">
        <f t="shared" si="1"/>
        <v>-2.3995921612704267E-16</v>
      </c>
    </row>
    <row r="37" spans="6:23" x14ac:dyDescent="0.25">
      <c r="F37">
        <v>5.4</v>
      </c>
      <c r="G37">
        <v>27</v>
      </c>
      <c r="I37">
        <f t="shared" si="2"/>
        <v>42.411500823462205</v>
      </c>
      <c r="J37">
        <f t="shared" si="3"/>
        <v>-2.3578510087688201E-2</v>
      </c>
      <c r="L37">
        <f t="shared" si="4"/>
        <v>-0.51503621480048345</v>
      </c>
      <c r="M37">
        <f t="shared" si="0"/>
        <v>1.2050947877229256E-17</v>
      </c>
      <c r="W37">
        <f t="shared" si="1"/>
        <v>-0.117892550438441</v>
      </c>
    </row>
    <row r="38" spans="6:23" x14ac:dyDescent="0.25">
      <c r="F38">
        <v>5.6</v>
      </c>
      <c r="G38">
        <v>28</v>
      </c>
      <c r="I38">
        <f t="shared" si="2"/>
        <v>43.982297150257104</v>
      </c>
      <c r="J38">
        <f t="shared" si="3"/>
        <v>-3.8997686524020982E-17</v>
      </c>
      <c r="L38">
        <f t="shared" si="4"/>
        <v>-0.51503621480048445</v>
      </c>
      <c r="M38">
        <f t="shared" si="0"/>
        <v>1.2050947877229458E-17</v>
      </c>
      <c r="W38">
        <f t="shared" si="1"/>
        <v>-1.9498843262010491E-16</v>
      </c>
    </row>
    <row r="39" spans="6:23" x14ac:dyDescent="0.25">
      <c r="F39">
        <v>5.8</v>
      </c>
      <c r="G39">
        <v>29</v>
      </c>
      <c r="I39">
        <f t="shared" si="2"/>
        <v>45.553093477052002</v>
      </c>
      <c r="J39">
        <f t="shared" si="3"/>
        <v>2.1952405943709702E-2</v>
      </c>
      <c r="L39">
        <f t="shared" si="4"/>
        <v>0.19672632861669234</v>
      </c>
      <c r="M39">
        <f t="shared" si="0"/>
        <v>-3.1549791139239914E-17</v>
      </c>
      <c r="W39">
        <f t="shared" si="1"/>
        <v>0.10976202971854851</v>
      </c>
    </row>
    <row r="40" spans="6:23" x14ac:dyDescent="0.25">
      <c r="F40">
        <v>6</v>
      </c>
      <c r="G40">
        <v>30</v>
      </c>
      <c r="I40">
        <f t="shared" si="2"/>
        <v>47.123889803846893</v>
      </c>
      <c r="J40">
        <f t="shared" si="3"/>
        <v>1.1438861230685991E-16</v>
      </c>
      <c r="L40">
        <f t="shared" si="4"/>
        <v>0.63661977236758138</v>
      </c>
      <c r="M40">
        <f t="shared" si="0"/>
        <v>3.8997686524020982E-17</v>
      </c>
      <c r="W40">
        <f t="shared" si="1"/>
        <v>5.7194306153429958E-16</v>
      </c>
    </row>
    <row r="41" spans="6:23" x14ac:dyDescent="0.25">
      <c r="F41">
        <v>6.2</v>
      </c>
      <c r="L41">
        <f t="shared" si="4"/>
        <v>0.19672632861669415</v>
      </c>
      <c r="M41">
        <f t="shared" si="0"/>
        <v>-3.1549791139239778E-17</v>
      </c>
    </row>
    <row r="42" spans="6:23" x14ac:dyDescent="0.25">
      <c r="F42">
        <v>6.4</v>
      </c>
      <c r="L42">
        <f t="shared" si="4"/>
        <v>-0.51503621480048323</v>
      </c>
      <c r="M42">
        <f t="shared" si="0"/>
        <v>1.2050947877229239E-17</v>
      </c>
    </row>
    <row r="43" spans="6:23" x14ac:dyDescent="0.25">
      <c r="F43">
        <v>6.6</v>
      </c>
      <c r="L43">
        <f t="shared" si="4"/>
        <v>-0.51503621480048445</v>
      </c>
      <c r="M43">
        <f t="shared" si="0"/>
        <v>1.2050947877229475E-17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C6DB-BA1A-49D1-B391-A9B180DD1DAC}">
  <dimension ref="B3:W50"/>
  <sheetViews>
    <sheetView zoomScale="85" zoomScaleNormal="85" workbookViewId="0">
      <selection activeCell="AF1" sqref="AF1"/>
    </sheetView>
  </sheetViews>
  <sheetFormatPr defaultRowHeight="15" x14ac:dyDescent="0.25"/>
  <cols>
    <col min="4" max="4" width="2" bestFit="1" customWidth="1"/>
    <col min="5" max="5" width="2" customWidth="1"/>
    <col min="6" max="6" width="10.7109375" bestFit="1" customWidth="1"/>
    <col min="9" max="9" width="9.5703125" bestFit="1" customWidth="1"/>
    <col min="10" max="10" width="16.85546875" bestFit="1" customWidth="1"/>
    <col min="23" max="23" width="14.85546875" bestFit="1" customWidth="1"/>
  </cols>
  <sheetData>
    <row r="3" spans="2:23" x14ac:dyDescent="0.25">
      <c r="B3" s="1" t="s">
        <v>1</v>
      </c>
      <c r="C3">
        <v>5</v>
      </c>
      <c r="F3" s="1" t="s">
        <v>4</v>
      </c>
      <c r="G3">
        <f>C3*C7/C5</f>
        <v>1</v>
      </c>
      <c r="I3" s="2" t="s">
        <v>8</v>
      </c>
      <c r="J3">
        <f>PI() *$C$7/$C$5</f>
        <v>0.62831853071795862</v>
      </c>
    </row>
    <row r="4" spans="2:23" x14ac:dyDescent="0.25">
      <c r="B4" s="1"/>
      <c r="F4" s="1"/>
    </row>
    <row r="5" spans="2:23" x14ac:dyDescent="0.25">
      <c r="B5" s="1" t="s">
        <v>2</v>
      </c>
      <c r="C5">
        <v>1</v>
      </c>
      <c r="F5" s="1" t="s">
        <v>5</v>
      </c>
      <c r="G5">
        <f>2*G3</f>
        <v>2</v>
      </c>
    </row>
    <row r="6" spans="2:23" ht="15.75" thickBot="1" x14ac:dyDescent="0.3">
      <c r="B6" s="1"/>
    </row>
    <row r="7" spans="2:23" ht="15.75" thickBot="1" x14ac:dyDescent="0.3">
      <c r="B7" s="3" t="s">
        <v>3</v>
      </c>
      <c r="C7" s="3">
        <v>0.2</v>
      </c>
    </row>
    <row r="9" spans="2:23" x14ac:dyDescent="0.25">
      <c r="F9" s="2" t="s">
        <v>0</v>
      </c>
      <c r="G9" s="2" t="s">
        <v>6</v>
      </c>
      <c r="I9" s="1" t="s">
        <v>9</v>
      </c>
      <c r="J9" s="2" t="s">
        <v>10</v>
      </c>
      <c r="L9" s="2" t="s">
        <v>7</v>
      </c>
      <c r="M9" s="2" t="s">
        <v>11</v>
      </c>
      <c r="W9" s="2" t="s">
        <v>12</v>
      </c>
    </row>
    <row r="11" spans="2:23" x14ac:dyDescent="0.25">
      <c r="F11">
        <v>0.2</v>
      </c>
      <c r="G11">
        <v>1</v>
      </c>
      <c r="I11">
        <f>G11*$J$3</f>
        <v>0.62831853071795862</v>
      </c>
      <c r="J11">
        <f>SIN(I11)/I11</f>
        <v>0.93548928378863905</v>
      </c>
      <c r="L11">
        <f>$J$11*COS(2*$G$11*PI()*F11/$C$5)</f>
        <v>0.28908208674633751</v>
      </c>
      <c r="M11">
        <f>$J$12*COS(2*$G$12*PI()*$F11/$C$5)</f>
        <v>-0.61228568526748828</v>
      </c>
      <c r="W11">
        <f>$G$5*J11</f>
        <v>1.8709785675772781</v>
      </c>
    </row>
    <row r="12" spans="2:23" x14ac:dyDescent="0.25">
      <c r="F12">
        <v>0.4</v>
      </c>
      <c r="G12">
        <v>2</v>
      </c>
      <c r="I12">
        <f>G12*$J$3</f>
        <v>1.2566370614359172</v>
      </c>
      <c r="J12">
        <f>SIN(I12)/I12</f>
        <v>0.75682672864065703</v>
      </c>
      <c r="L12">
        <f>$J$11*COS(2*$G$11*PI()*F12/$C$5)</f>
        <v>-0.75682672864065692</v>
      </c>
      <c r="M12">
        <f t="shared" ref="M12:M43" si="0">$J$12*COS(2*$G$12*PI()*$F12/$C$5)</f>
        <v>0.23387232094715962</v>
      </c>
      <c r="W12">
        <f t="shared" ref="W12:W50" si="1">$G$5*J12</f>
        <v>1.5136534572813141</v>
      </c>
    </row>
    <row r="13" spans="2:23" x14ac:dyDescent="0.25">
      <c r="F13">
        <v>0.6</v>
      </c>
      <c r="G13">
        <v>3</v>
      </c>
      <c r="I13">
        <f t="shared" ref="I12:I40" si="2">G13*$J$3</f>
        <v>1.8849555921538759</v>
      </c>
      <c r="J13">
        <f t="shared" ref="J12:J50" si="3">SIN(I13)/I13</f>
        <v>0.50455115242710469</v>
      </c>
      <c r="L13">
        <f t="shared" ref="L12:L43" si="4">$J$11*COS(2*$G$11*PI()*F13/$C$5)</f>
        <v>-0.75682672864065714</v>
      </c>
      <c r="M13">
        <f t="shared" si="0"/>
        <v>0.23387232094716001</v>
      </c>
      <c r="W13">
        <f t="shared" si="1"/>
        <v>1.0091023048542094</v>
      </c>
    </row>
    <row r="14" spans="2:23" x14ac:dyDescent="0.25">
      <c r="F14">
        <v>0.8</v>
      </c>
      <c r="G14">
        <v>4</v>
      </c>
      <c r="I14">
        <f t="shared" si="2"/>
        <v>2.5132741228718345</v>
      </c>
      <c r="J14">
        <f t="shared" si="3"/>
        <v>0.23387232094715982</v>
      </c>
      <c r="L14">
        <f t="shared" si="4"/>
        <v>0.28908208674633729</v>
      </c>
      <c r="M14">
        <f t="shared" si="0"/>
        <v>-0.6122856852674885</v>
      </c>
      <c r="W14">
        <f t="shared" si="1"/>
        <v>0.46774464189431963</v>
      </c>
    </row>
    <row r="15" spans="2:23" x14ac:dyDescent="0.25">
      <c r="F15">
        <v>1</v>
      </c>
      <c r="G15">
        <v>5</v>
      </c>
      <c r="I15">
        <f t="shared" si="2"/>
        <v>3.1415926535897931</v>
      </c>
      <c r="J15">
        <f t="shared" si="3"/>
        <v>3.8997686524020982E-17</v>
      </c>
      <c r="L15">
        <f t="shared" si="4"/>
        <v>0.93548928378863905</v>
      </c>
      <c r="M15">
        <f t="shared" si="0"/>
        <v>0.75682672864065703</v>
      </c>
      <c r="W15">
        <f t="shared" si="1"/>
        <v>7.7995373048041965E-17</v>
      </c>
    </row>
    <row r="16" spans="2:23" x14ac:dyDescent="0.25">
      <c r="F16">
        <v>1.2</v>
      </c>
      <c r="G16">
        <v>6</v>
      </c>
      <c r="I16">
        <f t="shared" si="2"/>
        <v>3.7699111843077517</v>
      </c>
      <c r="J16">
        <f t="shared" si="3"/>
        <v>-0.15591488063143982</v>
      </c>
      <c r="L16">
        <f t="shared" si="4"/>
        <v>0.28908208674633773</v>
      </c>
      <c r="M16">
        <f t="shared" si="0"/>
        <v>-0.61228568526748806</v>
      </c>
      <c r="W16">
        <f t="shared" si="1"/>
        <v>-0.31182976126287965</v>
      </c>
    </row>
    <row r="17" spans="6:23" x14ac:dyDescent="0.25">
      <c r="F17">
        <v>1.4</v>
      </c>
      <c r="G17">
        <v>7</v>
      </c>
      <c r="I17">
        <f t="shared" si="2"/>
        <v>4.3982297150257104</v>
      </c>
      <c r="J17">
        <f t="shared" si="3"/>
        <v>-0.21623620818304484</v>
      </c>
      <c r="L17">
        <f t="shared" si="4"/>
        <v>-0.75682672864065681</v>
      </c>
      <c r="M17">
        <f t="shared" si="0"/>
        <v>0.23387232094715929</v>
      </c>
      <c r="W17">
        <f t="shared" si="1"/>
        <v>-0.43247241636608968</v>
      </c>
    </row>
    <row r="18" spans="6:23" x14ac:dyDescent="0.25">
      <c r="F18">
        <v>1.6</v>
      </c>
      <c r="G18">
        <v>8</v>
      </c>
      <c r="I18">
        <f t="shared" si="2"/>
        <v>5.026548245743669</v>
      </c>
      <c r="J18">
        <f t="shared" si="3"/>
        <v>-0.18920668216016426</v>
      </c>
      <c r="L18">
        <f t="shared" si="4"/>
        <v>-0.75682672864065725</v>
      </c>
      <c r="M18">
        <f t="shared" si="0"/>
        <v>0.23387232094716034</v>
      </c>
      <c r="W18">
        <f t="shared" si="1"/>
        <v>-0.37841336432032852</v>
      </c>
    </row>
    <row r="19" spans="6:23" x14ac:dyDescent="0.25">
      <c r="F19">
        <v>1.8</v>
      </c>
      <c r="G19">
        <v>9</v>
      </c>
      <c r="I19">
        <f t="shared" si="2"/>
        <v>5.6548667764616276</v>
      </c>
      <c r="J19">
        <f t="shared" si="3"/>
        <v>-0.10394325375429327</v>
      </c>
      <c r="L19">
        <f t="shared" si="4"/>
        <v>0.28908208674633706</v>
      </c>
      <c r="M19">
        <f t="shared" si="0"/>
        <v>-0.61228568526748861</v>
      </c>
      <c r="W19">
        <f t="shared" si="1"/>
        <v>-0.20788650750858653</v>
      </c>
    </row>
    <row r="20" spans="6:23" x14ac:dyDescent="0.25">
      <c r="F20">
        <v>2</v>
      </c>
      <c r="G20">
        <v>10</v>
      </c>
      <c r="I20">
        <f t="shared" si="2"/>
        <v>6.2831853071795862</v>
      </c>
      <c r="J20">
        <f t="shared" si="3"/>
        <v>-3.8997686524020982E-17</v>
      </c>
      <c r="L20">
        <f t="shared" si="4"/>
        <v>0.93548928378863905</v>
      </c>
      <c r="M20">
        <f t="shared" si="0"/>
        <v>0.75682672864065703</v>
      </c>
      <c r="W20">
        <f t="shared" si="1"/>
        <v>-7.7995373048041965E-17</v>
      </c>
    </row>
    <row r="21" spans="6:23" x14ac:dyDescent="0.25">
      <c r="F21">
        <v>2.2000000000000002</v>
      </c>
      <c r="G21">
        <v>11</v>
      </c>
      <c r="I21">
        <f t="shared" si="2"/>
        <v>6.9115038378975449</v>
      </c>
      <c r="J21">
        <f t="shared" si="3"/>
        <v>8.5044480344421705E-2</v>
      </c>
      <c r="L21">
        <f t="shared" si="4"/>
        <v>0.28908208674633634</v>
      </c>
      <c r="M21">
        <f t="shared" si="0"/>
        <v>-0.61228568526748939</v>
      </c>
      <c r="W21">
        <f t="shared" si="1"/>
        <v>0.17008896068884341</v>
      </c>
    </row>
    <row r="22" spans="6:23" x14ac:dyDescent="0.25">
      <c r="F22">
        <v>2.4</v>
      </c>
      <c r="G22">
        <v>12</v>
      </c>
      <c r="I22">
        <f t="shared" si="2"/>
        <v>7.5398223686155035</v>
      </c>
      <c r="J22">
        <f t="shared" si="3"/>
        <v>0.12613778810677617</v>
      </c>
      <c r="L22">
        <f t="shared" si="4"/>
        <v>-0.7568267286406567</v>
      </c>
      <c r="M22">
        <f t="shared" si="0"/>
        <v>0.2338723209471589</v>
      </c>
      <c r="W22">
        <f t="shared" si="1"/>
        <v>0.25227557621355234</v>
      </c>
    </row>
    <row r="23" spans="6:23" x14ac:dyDescent="0.25">
      <c r="F23">
        <v>2.6</v>
      </c>
      <c r="G23">
        <v>13</v>
      </c>
      <c r="I23">
        <f t="shared" si="2"/>
        <v>8.1681408993334621</v>
      </c>
      <c r="J23">
        <f t="shared" si="3"/>
        <v>0.11643488132933186</v>
      </c>
      <c r="L23">
        <f t="shared" si="4"/>
        <v>-0.75682672864065736</v>
      </c>
      <c r="M23">
        <f t="shared" si="0"/>
        <v>0.23387232094716068</v>
      </c>
      <c r="W23">
        <f t="shared" si="1"/>
        <v>0.23286976265866371</v>
      </c>
    </row>
    <row r="24" spans="6:23" x14ac:dyDescent="0.25">
      <c r="F24">
        <v>2.8</v>
      </c>
      <c r="G24">
        <v>14</v>
      </c>
      <c r="I24">
        <f t="shared" si="2"/>
        <v>8.7964594300514207</v>
      </c>
      <c r="J24">
        <f t="shared" si="3"/>
        <v>6.6820663127759958E-2</v>
      </c>
      <c r="L24">
        <f t="shared" si="4"/>
        <v>0.2890820867463369</v>
      </c>
      <c r="M24">
        <f t="shared" si="0"/>
        <v>-0.61228568526748894</v>
      </c>
      <c r="W24">
        <f t="shared" si="1"/>
        <v>0.13364132625551992</v>
      </c>
    </row>
    <row r="25" spans="6:23" x14ac:dyDescent="0.25">
      <c r="F25">
        <v>3</v>
      </c>
      <c r="G25">
        <v>15</v>
      </c>
      <c r="I25">
        <f t="shared" si="2"/>
        <v>9.4247779607693793</v>
      </c>
      <c r="J25">
        <f t="shared" si="3"/>
        <v>3.8997686524020982E-17</v>
      </c>
      <c r="L25">
        <f t="shared" si="4"/>
        <v>0.93548928378863905</v>
      </c>
      <c r="M25">
        <f t="shared" si="0"/>
        <v>0.75682672864065703</v>
      </c>
      <c r="W25">
        <f t="shared" si="1"/>
        <v>7.7995373048041965E-17</v>
      </c>
    </row>
    <row r="26" spans="6:23" x14ac:dyDescent="0.25">
      <c r="F26">
        <v>3.2</v>
      </c>
      <c r="G26">
        <v>16</v>
      </c>
      <c r="I26">
        <f t="shared" si="2"/>
        <v>10.053096491487338</v>
      </c>
      <c r="J26">
        <f t="shared" si="3"/>
        <v>-5.8468080236789913E-2</v>
      </c>
      <c r="L26">
        <f t="shared" si="4"/>
        <v>0.28908208674633817</v>
      </c>
      <c r="M26">
        <f t="shared" si="0"/>
        <v>-0.6122856852674875</v>
      </c>
      <c r="W26">
        <f t="shared" si="1"/>
        <v>-0.11693616047357983</v>
      </c>
    </row>
    <row r="27" spans="6:23" x14ac:dyDescent="0.25">
      <c r="F27">
        <v>3.4</v>
      </c>
      <c r="G27">
        <v>17</v>
      </c>
      <c r="I27">
        <f t="shared" si="2"/>
        <v>10.681415022205297</v>
      </c>
      <c r="J27">
        <f t="shared" si="3"/>
        <v>-8.9038438663606695E-2</v>
      </c>
      <c r="L27">
        <f t="shared" si="4"/>
        <v>-0.75682672864065648</v>
      </c>
      <c r="M27">
        <f t="shared" si="0"/>
        <v>0.23387232094715857</v>
      </c>
      <c r="W27">
        <f t="shared" si="1"/>
        <v>-0.17807687732721339</v>
      </c>
    </row>
    <row r="28" spans="6:23" x14ac:dyDescent="0.25">
      <c r="F28">
        <v>3.6</v>
      </c>
      <c r="G28">
        <v>18</v>
      </c>
      <c r="I28">
        <f t="shared" si="2"/>
        <v>11.309733552923255</v>
      </c>
      <c r="J28">
        <f t="shared" si="3"/>
        <v>-8.40918587378508E-2</v>
      </c>
      <c r="L28">
        <f t="shared" si="4"/>
        <v>-0.75682672864065748</v>
      </c>
      <c r="M28">
        <f t="shared" si="0"/>
        <v>0.23387232094716107</v>
      </c>
      <c r="W28">
        <f t="shared" si="1"/>
        <v>-0.1681837174757016</v>
      </c>
    </row>
    <row r="29" spans="6:23" x14ac:dyDescent="0.25">
      <c r="F29">
        <v>3.8</v>
      </c>
      <c r="G29">
        <v>19</v>
      </c>
      <c r="I29">
        <f t="shared" si="2"/>
        <v>11.938052083641214</v>
      </c>
      <c r="J29">
        <f t="shared" si="3"/>
        <v>-4.9236278094138927E-2</v>
      </c>
      <c r="L29">
        <f t="shared" si="4"/>
        <v>0.28908208674633668</v>
      </c>
      <c r="M29">
        <f t="shared" si="0"/>
        <v>-0.61228568526748917</v>
      </c>
      <c r="W29">
        <f t="shared" si="1"/>
        <v>-9.8472556188277854E-2</v>
      </c>
    </row>
    <row r="30" spans="6:23" x14ac:dyDescent="0.25">
      <c r="F30">
        <v>4</v>
      </c>
      <c r="G30">
        <v>20</v>
      </c>
      <c r="I30">
        <f t="shared" si="2"/>
        <v>12.566370614359172</v>
      </c>
      <c r="J30">
        <f t="shared" si="3"/>
        <v>-3.8997686524020982E-17</v>
      </c>
      <c r="L30">
        <f t="shared" si="4"/>
        <v>0.93548928378863905</v>
      </c>
      <c r="M30">
        <f t="shared" si="0"/>
        <v>0.75682672864065703</v>
      </c>
      <c r="W30">
        <f t="shared" si="1"/>
        <v>-7.7995373048041965E-17</v>
      </c>
    </row>
    <row r="31" spans="6:23" x14ac:dyDescent="0.25">
      <c r="F31">
        <v>4.2</v>
      </c>
      <c r="G31">
        <v>21</v>
      </c>
      <c r="I31">
        <f t="shared" si="2"/>
        <v>13.194689145077131</v>
      </c>
      <c r="J31">
        <f t="shared" si="3"/>
        <v>4.4547108751839926E-2</v>
      </c>
      <c r="L31">
        <f t="shared" si="4"/>
        <v>0.2890820867463384</v>
      </c>
      <c r="M31">
        <f t="shared" si="0"/>
        <v>-0.61228568526748739</v>
      </c>
      <c r="W31">
        <f t="shared" si="1"/>
        <v>8.9094217503679851E-2</v>
      </c>
    </row>
    <row r="32" spans="6:23" x14ac:dyDescent="0.25">
      <c r="F32">
        <v>4.4000000000000004</v>
      </c>
      <c r="G32">
        <v>22</v>
      </c>
      <c r="I32">
        <f t="shared" si="2"/>
        <v>13.82300767579509</v>
      </c>
      <c r="J32">
        <f t="shared" si="3"/>
        <v>6.8802429876423349E-2</v>
      </c>
      <c r="L32">
        <f t="shared" si="4"/>
        <v>-0.75682672864065836</v>
      </c>
      <c r="M32">
        <f t="shared" si="0"/>
        <v>0.23387232094716331</v>
      </c>
      <c r="W32">
        <f t="shared" si="1"/>
        <v>0.1376048597528467</v>
      </c>
    </row>
    <row r="33" spans="6:23" x14ac:dyDescent="0.25">
      <c r="F33">
        <v>4.5999999999999996</v>
      </c>
      <c r="G33">
        <v>23</v>
      </c>
      <c r="I33">
        <f t="shared" si="2"/>
        <v>14.451326206513048</v>
      </c>
      <c r="J33">
        <f t="shared" si="3"/>
        <v>6.5811019881796273E-2</v>
      </c>
      <c r="L33">
        <f t="shared" si="4"/>
        <v>-0.75682672864065959</v>
      </c>
      <c r="M33">
        <f t="shared" si="0"/>
        <v>0.23387232094716651</v>
      </c>
      <c r="W33">
        <f t="shared" si="1"/>
        <v>0.13162203976359255</v>
      </c>
    </row>
    <row r="34" spans="6:23" x14ac:dyDescent="0.25">
      <c r="F34">
        <v>4.8</v>
      </c>
      <c r="G34">
        <v>24</v>
      </c>
      <c r="I34">
        <f t="shared" si="2"/>
        <v>15.079644737231007</v>
      </c>
      <c r="J34">
        <f t="shared" si="3"/>
        <v>3.897872015785999E-2</v>
      </c>
      <c r="L34">
        <f t="shared" si="4"/>
        <v>0.2890820867463364</v>
      </c>
      <c r="M34">
        <f t="shared" si="0"/>
        <v>-0.61228568526748928</v>
      </c>
      <c r="W34">
        <f t="shared" si="1"/>
        <v>7.7957440315719981E-2</v>
      </c>
    </row>
    <row r="35" spans="6:23" x14ac:dyDescent="0.25">
      <c r="F35">
        <v>5</v>
      </c>
      <c r="G35">
        <v>25</v>
      </c>
      <c r="I35">
        <f t="shared" si="2"/>
        <v>15.707963267948966</v>
      </c>
      <c r="J35">
        <f t="shared" si="3"/>
        <v>3.8997686524020982E-17</v>
      </c>
      <c r="L35">
        <f t="shared" si="4"/>
        <v>0.93548928378863905</v>
      </c>
      <c r="M35">
        <f t="shared" si="0"/>
        <v>0.75682672864065703</v>
      </c>
      <c r="W35">
        <f t="shared" si="1"/>
        <v>7.7995373048041965E-17</v>
      </c>
    </row>
    <row r="36" spans="6:23" x14ac:dyDescent="0.25">
      <c r="F36">
        <v>5.2</v>
      </c>
      <c r="G36">
        <v>26</v>
      </c>
      <c r="I36">
        <f t="shared" si="2"/>
        <v>16.336281798666924</v>
      </c>
      <c r="J36">
        <f t="shared" si="3"/>
        <v>-3.5980357068793774E-2</v>
      </c>
      <c r="L36">
        <f t="shared" si="4"/>
        <v>0.28908208674633856</v>
      </c>
      <c r="M36">
        <f t="shared" si="0"/>
        <v>-0.61228568526748717</v>
      </c>
      <c r="W36">
        <f t="shared" si="1"/>
        <v>-7.1960714137587548E-2</v>
      </c>
    </row>
    <row r="37" spans="6:23" x14ac:dyDescent="0.25">
      <c r="F37">
        <v>5.4</v>
      </c>
      <c r="G37">
        <v>27</v>
      </c>
      <c r="I37">
        <f t="shared" si="2"/>
        <v>16.964600329384883</v>
      </c>
      <c r="J37">
        <f t="shared" si="3"/>
        <v>-5.6061239158567179E-2</v>
      </c>
      <c r="L37">
        <f t="shared" si="4"/>
        <v>-0.75682672864065625</v>
      </c>
      <c r="M37">
        <f t="shared" si="0"/>
        <v>0.23387232094715787</v>
      </c>
      <c r="W37">
        <f t="shared" si="1"/>
        <v>-0.11212247831713436</v>
      </c>
    </row>
    <row r="38" spans="6:23" x14ac:dyDescent="0.25">
      <c r="F38">
        <v>5.6</v>
      </c>
      <c r="G38">
        <v>28</v>
      </c>
      <c r="I38">
        <f t="shared" si="2"/>
        <v>17.592918860102841</v>
      </c>
      <c r="J38">
        <f t="shared" si="3"/>
        <v>-5.4059052045761224E-2</v>
      </c>
      <c r="L38">
        <f t="shared" si="4"/>
        <v>-0.7568267286406577</v>
      </c>
      <c r="M38">
        <f t="shared" si="0"/>
        <v>0.23387232094716176</v>
      </c>
      <c r="W38">
        <f t="shared" si="1"/>
        <v>-0.10811810409152245</v>
      </c>
    </row>
    <row r="39" spans="6:23" x14ac:dyDescent="0.25">
      <c r="F39">
        <v>5.8</v>
      </c>
      <c r="G39">
        <v>29</v>
      </c>
      <c r="I39">
        <f t="shared" si="2"/>
        <v>18.2212373908208</v>
      </c>
      <c r="J39">
        <f t="shared" si="3"/>
        <v>-3.2258251165125519E-2</v>
      </c>
      <c r="L39">
        <f t="shared" si="4"/>
        <v>0.28908208674633618</v>
      </c>
      <c r="M39">
        <f t="shared" si="0"/>
        <v>-0.61228568526748961</v>
      </c>
      <c r="W39">
        <f t="shared" si="1"/>
        <v>-6.4516502330251038E-2</v>
      </c>
    </row>
    <row r="40" spans="6:23" x14ac:dyDescent="0.25">
      <c r="F40">
        <v>6</v>
      </c>
      <c r="G40">
        <v>30</v>
      </c>
      <c r="I40">
        <f>G40*$J$3</f>
        <v>18.849555921538759</v>
      </c>
      <c r="J40">
        <f t="shared" si="3"/>
        <v>-3.8997686524020982E-17</v>
      </c>
      <c r="L40">
        <f t="shared" si="4"/>
        <v>0.93548928378863905</v>
      </c>
      <c r="M40">
        <f t="shared" si="0"/>
        <v>0.75682672864065703</v>
      </c>
      <c r="W40">
        <f t="shared" si="1"/>
        <v>-7.7995373048041965E-17</v>
      </c>
    </row>
    <row r="41" spans="6:23" x14ac:dyDescent="0.25">
      <c r="F41">
        <v>6.2</v>
      </c>
      <c r="G41">
        <v>31</v>
      </c>
      <c r="I41">
        <f t="shared" ref="I41:I50" si="5">G41*$J$3</f>
        <v>19.477874452256717</v>
      </c>
      <c r="J41">
        <f t="shared" si="3"/>
        <v>3.0177073670601226E-2</v>
      </c>
      <c r="L41">
        <f t="shared" si="4"/>
        <v>0.28908208674633884</v>
      </c>
      <c r="M41">
        <f t="shared" si="0"/>
        <v>-0.61228568526748695</v>
      </c>
      <c r="W41">
        <f t="shared" si="1"/>
        <v>6.0354147341202452E-2</v>
      </c>
    </row>
    <row r="42" spans="6:23" x14ac:dyDescent="0.25">
      <c r="F42">
        <v>6.4</v>
      </c>
      <c r="G42">
        <v>32</v>
      </c>
      <c r="I42">
        <f t="shared" si="5"/>
        <v>20.106192982974676</v>
      </c>
      <c r="J42">
        <f t="shared" si="3"/>
        <v>4.7301670540041051E-2</v>
      </c>
      <c r="L42">
        <f t="shared" si="4"/>
        <v>-0.75682672864065603</v>
      </c>
      <c r="M42">
        <f t="shared" si="0"/>
        <v>0.23387232094715751</v>
      </c>
      <c r="W42">
        <f t="shared" si="1"/>
        <v>9.4603341080082101E-2</v>
      </c>
    </row>
    <row r="43" spans="6:23" x14ac:dyDescent="0.25">
      <c r="F43">
        <v>6.6</v>
      </c>
      <c r="G43">
        <v>33</v>
      </c>
      <c r="I43">
        <f t="shared" si="5"/>
        <v>20.734511513692635</v>
      </c>
      <c r="J43">
        <f t="shared" si="3"/>
        <v>4.5868286584282256E-2</v>
      </c>
      <c r="L43">
        <f t="shared" si="4"/>
        <v>-0.75682672864065781</v>
      </c>
      <c r="M43">
        <f t="shared" si="0"/>
        <v>0.23387232094716209</v>
      </c>
      <c r="W43">
        <f t="shared" si="1"/>
        <v>9.1736573168564511E-2</v>
      </c>
    </row>
    <row r="44" spans="6:23" x14ac:dyDescent="0.25">
      <c r="G44">
        <v>34</v>
      </c>
      <c r="I44">
        <f t="shared" si="5"/>
        <v>21.362830044410593</v>
      </c>
      <c r="J44">
        <f t="shared" si="3"/>
        <v>2.7514390699665887E-2</v>
      </c>
      <c r="W44">
        <f t="shared" si="1"/>
        <v>5.5028781399331775E-2</v>
      </c>
    </row>
    <row r="45" spans="6:23" x14ac:dyDescent="0.25">
      <c r="G45">
        <v>35</v>
      </c>
      <c r="I45">
        <f t="shared" si="5"/>
        <v>21.991148575128552</v>
      </c>
      <c r="J45">
        <f t="shared" si="3"/>
        <v>3.8997686524020982E-17</v>
      </c>
      <c r="W45">
        <f t="shared" si="1"/>
        <v>7.7995373048041965E-17</v>
      </c>
    </row>
    <row r="46" spans="6:23" x14ac:dyDescent="0.25">
      <c r="G46">
        <v>36</v>
      </c>
      <c r="I46">
        <f t="shared" si="5"/>
        <v>22.61946710584651</v>
      </c>
      <c r="J46">
        <f t="shared" si="3"/>
        <v>-2.5985813438573278E-2</v>
      </c>
      <c r="W46">
        <f t="shared" si="1"/>
        <v>-5.1971626877146557E-2</v>
      </c>
    </row>
    <row r="47" spans="6:23" x14ac:dyDescent="0.25">
      <c r="G47">
        <v>37</v>
      </c>
      <c r="I47">
        <f t="shared" si="5"/>
        <v>23.247785636564469</v>
      </c>
      <c r="J47">
        <f t="shared" si="3"/>
        <v>-4.0909552899494959E-2</v>
      </c>
      <c r="W47">
        <f t="shared" si="1"/>
        <v>-8.1819105798989919E-2</v>
      </c>
    </row>
    <row r="48" spans="6:23" x14ac:dyDescent="0.25">
      <c r="G48">
        <v>38</v>
      </c>
      <c r="I48">
        <f t="shared" si="5"/>
        <v>23.876104167282428</v>
      </c>
      <c r="J48">
        <f t="shared" si="3"/>
        <v>-3.9832985717929328E-2</v>
      </c>
      <c r="W48">
        <f t="shared" si="1"/>
        <v>-7.9665971435858657E-2</v>
      </c>
    </row>
    <row r="49" spans="7:23" x14ac:dyDescent="0.25">
      <c r="G49">
        <v>39</v>
      </c>
      <c r="I49">
        <f t="shared" si="5"/>
        <v>24.504422698000386</v>
      </c>
      <c r="J49">
        <f t="shared" si="3"/>
        <v>-2.398690471252924E-2</v>
      </c>
      <c r="W49">
        <f t="shared" si="1"/>
        <v>-4.7973809425058481E-2</v>
      </c>
    </row>
    <row r="50" spans="7:23" x14ac:dyDescent="0.25">
      <c r="G50">
        <v>40</v>
      </c>
      <c r="I50">
        <f t="shared" si="5"/>
        <v>25.132741228718345</v>
      </c>
      <c r="J50">
        <f t="shared" si="3"/>
        <v>-3.8997686524020982E-17</v>
      </c>
      <c r="W50">
        <f t="shared" si="1"/>
        <v>-7.7995373048041965E-17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6ED9-E2B4-4BEE-97DD-AAFA61A57BA2}">
  <dimension ref="B3:W50"/>
  <sheetViews>
    <sheetView zoomScale="85" zoomScaleNormal="85" workbookViewId="0">
      <selection activeCell="AF1" sqref="AF1"/>
    </sheetView>
  </sheetViews>
  <sheetFormatPr defaultRowHeight="15" x14ac:dyDescent="0.25"/>
  <cols>
    <col min="4" max="4" width="2" bestFit="1" customWidth="1"/>
    <col min="5" max="5" width="2" customWidth="1"/>
    <col min="6" max="6" width="10.7109375" bestFit="1" customWidth="1"/>
    <col min="9" max="9" width="9.5703125" bestFit="1" customWidth="1"/>
    <col min="10" max="10" width="16.85546875" bestFit="1" customWidth="1"/>
    <col min="13" max="13" width="12.7109375" bestFit="1" customWidth="1"/>
    <col min="23" max="23" width="14.85546875" bestFit="1" customWidth="1"/>
  </cols>
  <sheetData>
    <row r="3" spans="2:23" x14ac:dyDescent="0.25">
      <c r="B3" s="1" t="s">
        <v>1</v>
      </c>
      <c r="C3">
        <v>5</v>
      </c>
      <c r="F3" s="1" t="s">
        <v>4</v>
      </c>
      <c r="G3">
        <f>C3*C7/C5</f>
        <v>0.5</v>
      </c>
      <c r="I3" s="2" t="s">
        <v>8</v>
      </c>
      <c r="J3">
        <f>PI() *$C$7/$C$5</f>
        <v>0.31415926535897931</v>
      </c>
    </row>
    <row r="4" spans="2:23" x14ac:dyDescent="0.25">
      <c r="B4" s="1"/>
      <c r="F4" s="1"/>
    </row>
    <row r="5" spans="2:23" x14ac:dyDescent="0.25">
      <c r="B5" s="1" t="s">
        <v>2</v>
      </c>
      <c r="C5">
        <v>1</v>
      </c>
      <c r="F5" s="1" t="s">
        <v>5</v>
      </c>
      <c r="G5">
        <f>2*G3</f>
        <v>1</v>
      </c>
    </row>
    <row r="6" spans="2:23" ht="15.75" thickBot="1" x14ac:dyDescent="0.3">
      <c r="B6" s="1"/>
    </row>
    <row r="7" spans="2:23" ht="15.75" thickBot="1" x14ac:dyDescent="0.3">
      <c r="B7" s="3" t="s">
        <v>3</v>
      </c>
      <c r="C7" s="4">
        <v>0.1</v>
      </c>
    </row>
    <row r="9" spans="2:23" x14ac:dyDescent="0.25">
      <c r="F9" s="2" t="s">
        <v>0</v>
      </c>
      <c r="G9" s="2" t="s">
        <v>6</v>
      </c>
      <c r="I9" s="1" t="s">
        <v>9</v>
      </c>
      <c r="J9" s="2" t="s">
        <v>10</v>
      </c>
      <c r="L9" s="2" t="s">
        <v>7</v>
      </c>
      <c r="M9" s="2" t="s">
        <v>11</v>
      </c>
      <c r="W9" s="2" t="s">
        <v>12</v>
      </c>
    </row>
    <row r="11" spans="2:23" x14ac:dyDescent="0.25">
      <c r="F11">
        <v>0.1</v>
      </c>
      <c r="G11">
        <v>1</v>
      </c>
      <c r="I11">
        <f>G11*$J$3</f>
        <v>0.31415926535897931</v>
      </c>
      <c r="J11">
        <f>SIN(I11)/I11</f>
        <v>0.98363164308346596</v>
      </c>
      <c r="L11">
        <f>$J$11*COS(2*$G$11*PI()*F11/$C$5)</f>
        <v>0.79577471545947664</v>
      </c>
      <c r="M11">
        <f>$J$12*COS(2*$G$12*PI()*$F11/$C$5)</f>
        <v>0.28908208674633751</v>
      </c>
      <c r="W11">
        <f>$G$5*J11</f>
        <v>0.98363164308346596</v>
      </c>
    </row>
    <row r="12" spans="2:23" x14ac:dyDescent="0.25">
      <c r="F12">
        <v>0.2</v>
      </c>
      <c r="G12">
        <v>2</v>
      </c>
      <c r="I12">
        <f>G12*$J$3</f>
        <v>0.62831853071795862</v>
      </c>
      <c r="J12">
        <f>SIN(I12)/I12</f>
        <v>0.93548928378863905</v>
      </c>
      <c r="L12">
        <f>$J$11*COS(2*$G$11*PI()*F12/$C$5)</f>
        <v>0.30395889391774372</v>
      </c>
      <c r="M12">
        <f>$J$12*COS(2*$G$12*PI()*$F12/$C$5)</f>
        <v>-0.75682672864065692</v>
      </c>
      <c r="W12">
        <f t="shared" ref="W12:W50" si="0">$G$5*J12</f>
        <v>0.93548928378863905</v>
      </c>
    </row>
    <row r="13" spans="2:23" x14ac:dyDescent="0.25">
      <c r="F13">
        <v>0.3</v>
      </c>
      <c r="G13">
        <v>3</v>
      </c>
      <c r="I13">
        <f>G13*$J$3</f>
        <v>0.94247779607693793</v>
      </c>
      <c r="J13">
        <f t="shared" ref="J13:J20" si="1">SIN(I13)/I13</f>
        <v>0.85839369133413979</v>
      </c>
      <c r="L13">
        <f>$J$11*COS(2*$G$11*PI()*F13/$C$5)</f>
        <v>-0.30395889391774361</v>
      </c>
      <c r="M13">
        <f>$J$12*COS(2*$G$12*PI()*$F13/$C$5)</f>
        <v>-0.75682672864065714</v>
      </c>
      <c r="W13">
        <f t="shared" si="0"/>
        <v>0.85839369133413979</v>
      </c>
    </row>
    <row r="14" spans="2:23" x14ac:dyDescent="0.25">
      <c r="F14">
        <v>0.4</v>
      </c>
      <c r="G14">
        <v>4</v>
      </c>
      <c r="I14">
        <f>G14*$J$3</f>
        <v>1.2566370614359172</v>
      </c>
      <c r="J14">
        <f t="shared" si="1"/>
        <v>0.75682672864065703</v>
      </c>
      <c r="L14">
        <f>$J$11*COS(2*$G$11*PI()*F14/$C$5)</f>
        <v>-0.79577471545947653</v>
      </c>
      <c r="M14">
        <f>$J$12*COS(2*$G$12*PI()*$F14/$C$5)</f>
        <v>0.28908208674633729</v>
      </c>
      <c r="W14">
        <f t="shared" si="0"/>
        <v>0.75682672864065703</v>
      </c>
    </row>
    <row r="15" spans="2:23" x14ac:dyDescent="0.25">
      <c r="F15">
        <v>0.5</v>
      </c>
      <c r="G15">
        <v>5</v>
      </c>
      <c r="I15">
        <f>G15*$J$3</f>
        <v>1.5707963267948966</v>
      </c>
      <c r="J15">
        <f t="shared" si="1"/>
        <v>0.63661977236758138</v>
      </c>
      <c r="L15">
        <f t="shared" ref="L13:L44" si="2">$J$11*COS(2*$G$11*PI()*F15/$C$5)</f>
        <v>-0.98363164308346596</v>
      </c>
      <c r="M15">
        <f>$J$12*COS(2*$G$12*PI()*$F15/$C$5)</f>
        <v>0.93548928378863905</v>
      </c>
      <c r="W15">
        <f t="shared" si="0"/>
        <v>0.63661977236758138</v>
      </c>
    </row>
    <row r="16" spans="2:23" x14ac:dyDescent="0.25">
      <c r="F16">
        <v>0.6</v>
      </c>
      <c r="G16">
        <v>6</v>
      </c>
      <c r="I16">
        <f t="shared" ref="I13:I50" si="3">G16*$J$3</f>
        <v>1.8849555921538759</v>
      </c>
      <c r="J16">
        <f t="shared" si="1"/>
        <v>0.50455115242710469</v>
      </c>
      <c r="L16">
        <f t="shared" si="2"/>
        <v>-0.79577471545947676</v>
      </c>
      <c r="M16">
        <f>$J$12*COS(2*$G$12*PI()*$F16/$C$5)</f>
        <v>0.28908208674633773</v>
      </c>
      <c r="W16">
        <f t="shared" si="0"/>
        <v>0.50455115242710469</v>
      </c>
    </row>
    <row r="17" spans="6:23" x14ac:dyDescent="0.25">
      <c r="F17">
        <v>0.7</v>
      </c>
      <c r="G17">
        <v>7</v>
      </c>
      <c r="I17">
        <f>G17*$J$3</f>
        <v>2.1991148575128552</v>
      </c>
      <c r="J17">
        <f t="shared" si="1"/>
        <v>0.36788301057177419</v>
      </c>
      <c r="L17">
        <f t="shared" si="2"/>
        <v>-0.30395889391774383</v>
      </c>
      <c r="M17">
        <f>$J$12*COS(2*$G$12*PI()*$F17/$C$5)</f>
        <v>-0.75682672864065681</v>
      </c>
      <c r="W17">
        <f t="shared" si="0"/>
        <v>0.36788301057177419</v>
      </c>
    </row>
    <row r="18" spans="6:23" x14ac:dyDescent="0.25">
      <c r="F18">
        <v>0.8</v>
      </c>
      <c r="G18">
        <v>8</v>
      </c>
      <c r="I18">
        <f t="shared" si="3"/>
        <v>2.5132741228718345</v>
      </c>
      <c r="J18">
        <f t="shared" si="1"/>
        <v>0.23387232094715982</v>
      </c>
      <c r="L18">
        <f t="shared" si="2"/>
        <v>0.3039588939177435</v>
      </c>
      <c r="M18">
        <f>$J$12*COS(2*$G$12*PI()*$F18/$C$5)</f>
        <v>-0.75682672864065725</v>
      </c>
      <c r="W18">
        <f t="shared" si="0"/>
        <v>0.23387232094715982</v>
      </c>
    </row>
    <row r="19" spans="6:23" x14ac:dyDescent="0.25">
      <c r="F19">
        <v>0.9</v>
      </c>
      <c r="G19">
        <v>9</v>
      </c>
      <c r="I19">
        <f t="shared" si="3"/>
        <v>2.8274333882308138</v>
      </c>
      <c r="J19">
        <f t="shared" si="1"/>
        <v>0.10929240478705181</v>
      </c>
      <c r="L19">
        <f t="shared" si="2"/>
        <v>0.79577471545947653</v>
      </c>
      <c r="M19">
        <f>$J$12*COS(2*$G$12*PI()*$F19/$C$5)</f>
        <v>0.28908208674633706</v>
      </c>
      <c r="W19">
        <f t="shared" si="0"/>
        <v>0.10929240478705181</v>
      </c>
    </row>
    <row r="20" spans="6:23" x14ac:dyDescent="0.25">
      <c r="F20">
        <v>1</v>
      </c>
      <c r="G20">
        <v>10</v>
      </c>
      <c r="I20">
        <f t="shared" si="3"/>
        <v>3.1415926535897931</v>
      </c>
      <c r="J20">
        <f>SIN(I20)/I20</f>
        <v>3.8997686524020982E-17</v>
      </c>
      <c r="L20">
        <f t="shared" si="2"/>
        <v>0.98363164308346596</v>
      </c>
      <c r="M20">
        <f>$J$12*COS(2*$G$12*PI()*$F20/$C$5)</f>
        <v>0.93548928378863905</v>
      </c>
      <c r="W20">
        <f t="shared" si="0"/>
        <v>3.8997686524020982E-17</v>
      </c>
    </row>
    <row r="21" spans="6:23" x14ac:dyDescent="0.25">
      <c r="F21">
        <v>1.1000000000000001</v>
      </c>
      <c r="G21">
        <v>11</v>
      </c>
      <c r="I21">
        <f t="shared" si="3"/>
        <v>3.4557519189487724</v>
      </c>
      <c r="J21">
        <f t="shared" ref="J21:J50" si="4">SIN(I21)/I21</f>
        <v>-8.9421058462133232E-2</v>
      </c>
      <c r="L21">
        <f t="shared" si="2"/>
        <v>0.79577471545947631</v>
      </c>
      <c r="M21">
        <f t="shared" ref="M12:M43" si="5">$J$12*COS(2*$G$12*PI()*$F21/$C$5)</f>
        <v>0.28908208674633634</v>
      </c>
      <c r="W21">
        <f t="shared" si="0"/>
        <v>-8.9421058462133232E-2</v>
      </c>
    </row>
    <row r="22" spans="6:23" x14ac:dyDescent="0.25">
      <c r="F22">
        <v>1.2</v>
      </c>
      <c r="G22">
        <v>12</v>
      </c>
      <c r="I22">
        <f t="shared" si="3"/>
        <v>3.7699111843077517</v>
      </c>
      <c r="J22">
        <f t="shared" si="4"/>
        <v>-0.15591488063143982</v>
      </c>
      <c r="L22">
        <f t="shared" si="2"/>
        <v>0.303958893917744</v>
      </c>
      <c r="M22">
        <f t="shared" si="5"/>
        <v>-0.7568267286406567</v>
      </c>
      <c r="W22">
        <f t="shared" si="0"/>
        <v>-0.15591488063143982</v>
      </c>
    </row>
    <row r="23" spans="6:23" x14ac:dyDescent="0.25">
      <c r="F23">
        <v>1.3</v>
      </c>
      <c r="G23">
        <v>13</v>
      </c>
      <c r="I23">
        <f t="shared" si="3"/>
        <v>4.0840704496667311</v>
      </c>
      <c r="J23">
        <f t="shared" si="4"/>
        <v>-0.19809085184633993</v>
      </c>
      <c r="L23">
        <f t="shared" si="2"/>
        <v>-0.30395889391774339</v>
      </c>
      <c r="M23">
        <f t="shared" si="5"/>
        <v>-0.75682672864065736</v>
      </c>
      <c r="W23">
        <f t="shared" si="0"/>
        <v>-0.19809085184633993</v>
      </c>
    </row>
    <row r="24" spans="6:23" x14ac:dyDescent="0.25">
      <c r="F24">
        <v>1.4</v>
      </c>
      <c r="G24">
        <v>14</v>
      </c>
      <c r="I24">
        <f t="shared" si="3"/>
        <v>4.3982297150257104</v>
      </c>
      <c r="J24">
        <f t="shared" si="4"/>
        <v>-0.21623620818304484</v>
      </c>
      <c r="L24">
        <f t="shared" si="2"/>
        <v>-0.79577471545947653</v>
      </c>
      <c r="M24">
        <f t="shared" si="5"/>
        <v>0.2890820867463369</v>
      </c>
      <c r="W24">
        <f t="shared" si="0"/>
        <v>-0.21623620818304484</v>
      </c>
    </row>
    <row r="25" spans="6:23" x14ac:dyDescent="0.25">
      <c r="F25">
        <v>1.5</v>
      </c>
      <c r="G25">
        <v>15</v>
      </c>
      <c r="I25">
        <f t="shared" si="3"/>
        <v>4.7123889803846897</v>
      </c>
      <c r="J25">
        <f t="shared" si="4"/>
        <v>-0.21220659078919379</v>
      </c>
      <c r="L25">
        <f t="shared" si="2"/>
        <v>-0.98363164308346596</v>
      </c>
      <c r="M25">
        <f t="shared" si="5"/>
        <v>0.93548928378863905</v>
      </c>
      <c r="W25">
        <f t="shared" si="0"/>
        <v>-0.21220659078919379</v>
      </c>
    </row>
    <row r="26" spans="6:23" x14ac:dyDescent="0.25">
      <c r="F26">
        <v>1.6</v>
      </c>
      <c r="G26">
        <v>16</v>
      </c>
      <c r="I26">
        <f t="shared" si="3"/>
        <v>5.026548245743669</v>
      </c>
      <c r="J26">
        <f t="shared" si="4"/>
        <v>-0.18920668216016426</v>
      </c>
      <c r="L26">
        <f t="shared" si="2"/>
        <v>-0.79577471545947687</v>
      </c>
      <c r="M26">
        <f t="shared" si="5"/>
        <v>0.28908208674633817</v>
      </c>
      <c r="W26">
        <f t="shared" si="0"/>
        <v>-0.18920668216016426</v>
      </c>
    </row>
    <row r="27" spans="6:23" x14ac:dyDescent="0.25">
      <c r="F27">
        <v>1.7</v>
      </c>
      <c r="G27">
        <v>17</v>
      </c>
      <c r="I27">
        <f t="shared" si="3"/>
        <v>5.3407075111026483</v>
      </c>
      <c r="J27">
        <f t="shared" si="4"/>
        <v>-0.15148123964720117</v>
      </c>
      <c r="L27">
        <f t="shared" si="2"/>
        <v>-0.30395889391774411</v>
      </c>
      <c r="M27">
        <f t="shared" si="5"/>
        <v>-0.75682672864065648</v>
      </c>
      <c r="W27">
        <f t="shared" si="0"/>
        <v>-0.15148123964720117</v>
      </c>
    </row>
    <row r="28" spans="6:23" x14ac:dyDescent="0.25">
      <c r="F28">
        <v>1.8</v>
      </c>
      <c r="G28">
        <v>18</v>
      </c>
      <c r="I28">
        <f t="shared" si="3"/>
        <v>5.6548667764616276</v>
      </c>
      <c r="J28">
        <f t="shared" si="4"/>
        <v>-0.10394325375429327</v>
      </c>
      <c r="L28">
        <f t="shared" si="2"/>
        <v>0.30395889391774328</v>
      </c>
      <c r="M28">
        <f t="shared" si="5"/>
        <v>-0.75682672864065748</v>
      </c>
      <c r="W28">
        <f t="shared" si="0"/>
        <v>-0.10394325375429327</v>
      </c>
    </row>
    <row r="29" spans="6:23" x14ac:dyDescent="0.25">
      <c r="F29">
        <v>1.9</v>
      </c>
      <c r="G29">
        <v>19</v>
      </c>
      <c r="I29">
        <f t="shared" si="3"/>
        <v>5.9690260418206069</v>
      </c>
      <c r="J29">
        <f t="shared" si="4"/>
        <v>-5.1770086478077189E-2</v>
      </c>
      <c r="L29">
        <f t="shared" si="2"/>
        <v>0.79577471545947642</v>
      </c>
      <c r="M29">
        <f t="shared" si="5"/>
        <v>0.28908208674633668</v>
      </c>
      <c r="W29">
        <f t="shared" si="0"/>
        <v>-5.1770086478077189E-2</v>
      </c>
    </row>
    <row r="30" spans="6:23" x14ac:dyDescent="0.25">
      <c r="F30">
        <v>2</v>
      </c>
      <c r="G30">
        <v>20</v>
      </c>
      <c r="I30">
        <f t="shared" si="3"/>
        <v>6.2831853071795862</v>
      </c>
      <c r="J30">
        <f t="shared" si="4"/>
        <v>-3.8997686524020982E-17</v>
      </c>
      <c r="L30">
        <f t="shared" si="2"/>
        <v>0.98363164308346596</v>
      </c>
      <c r="M30">
        <f t="shared" si="5"/>
        <v>0.93548928378863905</v>
      </c>
      <c r="W30">
        <f t="shared" si="0"/>
        <v>-3.8997686524020982E-17</v>
      </c>
    </row>
    <row r="31" spans="6:23" x14ac:dyDescent="0.25">
      <c r="F31">
        <v>2.1</v>
      </c>
      <c r="G31">
        <v>21</v>
      </c>
      <c r="I31">
        <f t="shared" si="3"/>
        <v>6.5973445725385655</v>
      </c>
      <c r="J31">
        <f t="shared" si="4"/>
        <v>4.6839602051593585E-2</v>
      </c>
      <c r="L31">
        <f t="shared" si="2"/>
        <v>0.79577471545947687</v>
      </c>
      <c r="M31">
        <f t="shared" si="5"/>
        <v>0.2890820867463384</v>
      </c>
      <c r="W31">
        <f t="shared" si="0"/>
        <v>4.6839602051593585E-2</v>
      </c>
    </row>
    <row r="32" spans="6:23" x14ac:dyDescent="0.25">
      <c r="F32">
        <v>2.2000000000000002</v>
      </c>
      <c r="G32">
        <v>22</v>
      </c>
      <c r="I32">
        <f t="shared" si="3"/>
        <v>6.9115038378975449</v>
      </c>
      <c r="J32">
        <f t="shared" si="4"/>
        <v>8.5044480344421705E-2</v>
      </c>
      <c r="L32">
        <f t="shared" si="2"/>
        <v>0.3039588939177425</v>
      </c>
      <c r="M32">
        <f t="shared" si="5"/>
        <v>-0.75682672864065836</v>
      </c>
      <c r="W32">
        <f t="shared" si="0"/>
        <v>8.5044480344421705E-2</v>
      </c>
    </row>
    <row r="33" spans="6:23" x14ac:dyDescent="0.25">
      <c r="F33">
        <v>2.2999999999999998</v>
      </c>
      <c r="G33">
        <v>23</v>
      </c>
      <c r="I33">
        <f t="shared" si="3"/>
        <v>7.2256631032565242</v>
      </c>
      <c r="J33">
        <f t="shared" si="4"/>
        <v>0.1119643945218443</v>
      </c>
      <c r="L33">
        <f t="shared" si="2"/>
        <v>-0.3039588939177415</v>
      </c>
      <c r="M33">
        <f t="shared" si="5"/>
        <v>-0.75682672864065959</v>
      </c>
      <c r="W33">
        <f t="shared" si="0"/>
        <v>0.1119643945218443</v>
      </c>
    </row>
    <row r="34" spans="6:23" x14ac:dyDescent="0.25">
      <c r="F34">
        <v>2.4</v>
      </c>
      <c r="G34">
        <v>24</v>
      </c>
      <c r="I34">
        <f t="shared" si="3"/>
        <v>7.5398223686155035</v>
      </c>
      <c r="J34">
        <f t="shared" si="4"/>
        <v>0.12613778810677617</v>
      </c>
      <c r="L34">
        <f t="shared" si="2"/>
        <v>-0.79577471545947642</v>
      </c>
      <c r="M34">
        <f t="shared" si="5"/>
        <v>0.2890820867463364</v>
      </c>
      <c r="W34">
        <f t="shared" si="0"/>
        <v>0.12613778810677617</v>
      </c>
    </row>
    <row r="35" spans="6:23" x14ac:dyDescent="0.25">
      <c r="F35">
        <v>2.5</v>
      </c>
      <c r="G35">
        <v>25</v>
      </c>
      <c r="I35">
        <f t="shared" si="3"/>
        <v>7.8539816339744828</v>
      </c>
      <c r="J35">
        <f t="shared" si="4"/>
        <v>0.12732395447351627</v>
      </c>
      <c r="L35">
        <f t="shared" si="2"/>
        <v>-0.98363164308346596</v>
      </c>
      <c r="M35">
        <f t="shared" si="5"/>
        <v>0.93548928378863905</v>
      </c>
      <c r="W35">
        <f t="shared" si="0"/>
        <v>0.12732395447351627</v>
      </c>
    </row>
    <row r="36" spans="6:23" x14ac:dyDescent="0.25">
      <c r="F36">
        <v>2.6</v>
      </c>
      <c r="G36">
        <v>26</v>
      </c>
      <c r="I36">
        <f t="shared" si="3"/>
        <v>8.1681408993334621</v>
      </c>
      <c r="J36">
        <f t="shared" si="4"/>
        <v>0.11643488132933186</v>
      </c>
      <c r="L36">
        <f t="shared" si="2"/>
        <v>-0.79577471545947698</v>
      </c>
      <c r="M36">
        <f t="shared" si="5"/>
        <v>0.28908208674633856</v>
      </c>
      <c r="W36">
        <f t="shared" si="0"/>
        <v>0.11643488132933186</v>
      </c>
    </row>
    <row r="37" spans="6:23" x14ac:dyDescent="0.25">
      <c r="F37">
        <v>2.7</v>
      </c>
      <c r="G37">
        <v>27</v>
      </c>
      <c r="I37">
        <f t="shared" si="3"/>
        <v>8.4823001646924414</v>
      </c>
      <c r="J37">
        <f t="shared" si="4"/>
        <v>9.5377076814904455E-2</v>
      </c>
      <c r="L37">
        <f t="shared" si="2"/>
        <v>-0.30395889391774433</v>
      </c>
      <c r="M37">
        <f t="shared" si="5"/>
        <v>-0.75682672864065625</v>
      </c>
      <c r="W37">
        <f t="shared" si="0"/>
        <v>9.5377076814904455E-2</v>
      </c>
    </row>
    <row r="38" spans="6:23" x14ac:dyDescent="0.25">
      <c r="F38">
        <v>2.8</v>
      </c>
      <c r="G38">
        <v>28</v>
      </c>
      <c r="I38">
        <f t="shared" si="3"/>
        <v>8.7964594300514207</v>
      </c>
      <c r="J38">
        <f t="shared" si="4"/>
        <v>6.6820663127759958E-2</v>
      </c>
      <c r="L38">
        <f t="shared" si="2"/>
        <v>0.30395889391774306</v>
      </c>
      <c r="M38">
        <f t="shared" si="5"/>
        <v>-0.7568267286406577</v>
      </c>
      <c r="W38">
        <f t="shared" si="0"/>
        <v>6.6820663127759958E-2</v>
      </c>
    </row>
    <row r="39" spans="6:23" x14ac:dyDescent="0.25">
      <c r="F39">
        <v>2.9</v>
      </c>
      <c r="G39">
        <v>29</v>
      </c>
      <c r="I39">
        <f t="shared" si="3"/>
        <v>9.1106186954104</v>
      </c>
      <c r="J39">
        <f t="shared" si="4"/>
        <v>3.3918332520119554E-2</v>
      </c>
      <c r="L39">
        <f t="shared" si="2"/>
        <v>0.79577471545947631</v>
      </c>
      <c r="M39">
        <f t="shared" si="5"/>
        <v>0.28908208674633618</v>
      </c>
      <c r="W39">
        <f t="shared" si="0"/>
        <v>3.3918332520119554E-2</v>
      </c>
    </row>
    <row r="40" spans="6:23" x14ac:dyDescent="0.25">
      <c r="F40">
        <v>3</v>
      </c>
      <c r="G40">
        <v>30</v>
      </c>
      <c r="I40">
        <f t="shared" si="3"/>
        <v>9.4247779607693793</v>
      </c>
      <c r="J40">
        <f t="shared" si="4"/>
        <v>3.8997686524020982E-17</v>
      </c>
      <c r="L40">
        <f t="shared" si="2"/>
        <v>0.98363164308346596</v>
      </c>
      <c r="M40">
        <f t="shared" si="5"/>
        <v>0.93548928378863905</v>
      </c>
      <c r="W40">
        <f t="shared" si="0"/>
        <v>3.8997686524020982E-17</v>
      </c>
    </row>
    <row r="41" spans="6:23" x14ac:dyDescent="0.25">
      <c r="F41">
        <v>3.1</v>
      </c>
      <c r="G41">
        <v>31</v>
      </c>
      <c r="I41">
        <f t="shared" si="3"/>
        <v>9.7389372261283587</v>
      </c>
      <c r="J41">
        <f t="shared" si="4"/>
        <v>-3.1730053002692417E-2</v>
      </c>
      <c r="L41">
        <f t="shared" si="2"/>
        <v>0.79577471545947709</v>
      </c>
      <c r="M41">
        <f t="shared" si="5"/>
        <v>0.28908208674633884</v>
      </c>
      <c r="W41">
        <f t="shared" si="0"/>
        <v>-3.1730053002692417E-2</v>
      </c>
    </row>
    <row r="42" spans="6:23" x14ac:dyDescent="0.25">
      <c r="F42">
        <v>3.2</v>
      </c>
      <c r="G42">
        <v>32</v>
      </c>
      <c r="I42">
        <f t="shared" si="3"/>
        <v>10.053096491487338</v>
      </c>
      <c r="J42">
        <f t="shared" si="4"/>
        <v>-5.8468080236789913E-2</v>
      </c>
      <c r="L42">
        <f t="shared" si="2"/>
        <v>0.30395889391774444</v>
      </c>
      <c r="M42">
        <f t="shared" si="5"/>
        <v>-0.75682672864065603</v>
      </c>
      <c r="W42">
        <f t="shared" si="0"/>
        <v>-5.8468080236789913E-2</v>
      </c>
    </row>
    <row r="43" spans="6:23" x14ac:dyDescent="0.25">
      <c r="F43">
        <v>3.3</v>
      </c>
      <c r="G43">
        <v>33</v>
      </c>
      <c r="I43">
        <f t="shared" si="3"/>
        <v>10.367255756846317</v>
      </c>
      <c r="J43">
        <f t="shared" si="4"/>
        <v>-7.803579012128542E-2</v>
      </c>
      <c r="L43">
        <f t="shared" si="2"/>
        <v>-0.30395889391774294</v>
      </c>
      <c r="M43">
        <f t="shared" si="5"/>
        <v>-0.75682672864065781</v>
      </c>
      <c r="W43">
        <f t="shared" si="0"/>
        <v>-7.803579012128542E-2</v>
      </c>
    </row>
    <row r="44" spans="6:23" x14ac:dyDescent="0.25">
      <c r="G44">
        <v>34</v>
      </c>
      <c r="I44">
        <f t="shared" si="3"/>
        <v>10.681415022205297</v>
      </c>
      <c r="J44">
        <f t="shared" si="4"/>
        <v>-8.9038438663606695E-2</v>
      </c>
      <c r="W44">
        <f t="shared" si="0"/>
        <v>-8.9038438663606695E-2</v>
      </c>
    </row>
    <row r="45" spans="6:23" x14ac:dyDescent="0.25">
      <c r="G45">
        <v>35</v>
      </c>
      <c r="I45">
        <f t="shared" si="3"/>
        <v>10.995574287564276</v>
      </c>
      <c r="J45">
        <f t="shared" si="4"/>
        <v>-9.0945681766797334E-2</v>
      </c>
      <c r="W45">
        <f t="shared" si="0"/>
        <v>-9.0945681766797334E-2</v>
      </c>
    </row>
    <row r="46" spans="6:23" x14ac:dyDescent="0.25">
      <c r="G46">
        <v>36</v>
      </c>
      <c r="I46">
        <f t="shared" si="3"/>
        <v>11.309733552923255</v>
      </c>
      <c r="J46">
        <f t="shared" si="4"/>
        <v>-8.40918587378508E-2</v>
      </c>
      <c r="W46">
        <f t="shared" si="0"/>
        <v>-8.40918587378508E-2</v>
      </c>
    </row>
    <row r="47" spans="6:23" x14ac:dyDescent="0.25">
      <c r="G47">
        <v>37</v>
      </c>
      <c r="I47">
        <f t="shared" si="3"/>
        <v>11.623892818282235</v>
      </c>
      <c r="J47">
        <f t="shared" si="4"/>
        <v>-6.9599488486551897E-2</v>
      </c>
      <c r="W47">
        <f t="shared" si="0"/>
        <v>-6.9599488486551897E-2</v>
      </c>
    </row>
    <row r="48" spans="6:23" x14ac:dyDescent="0.25">
      <c r="G48">
        <v>38</v>
      </c>
      <c r="I48">
        <f t="shared" si="3"/>
        <v>11.938052083641214</v>
      </c>
      <c r="J48">
        <f t="shared" si="4"/>
        <v>-4.9236278094138927E-2</v>
      </c>
      <c r="W48">
        <f t="shared" si="0"/>
        <v>-4.9236278094138927E-2</v>
      </c>
    </row>
    <row r="49" spans="7:23" x14ac:dyDescent="0.25">
      <c r="G49">
        <v>39</v>
      </c>
      <c r="I49">
        <f t="shared" si="3"/>
        <v>12.252211349000193</v>
      </c>
      <c r="J49">
        <f t="shared" si="4"/>
        <v>-2.5221324181627373E-2</v>
      </c>
      <c r="W49">
        <f t="shared" si="0"/>
        <v>-2.5221324181627373E-2</v>
      </c>
    </row>
    <row r="50" spans="7:23" x14ac:dyDescent="0.25">
      <c r="G50">
        <v>40</v>
      </c>
      <c r="I50">
        <f t="shared" si="3"/>
        <v>12.566370614359172</v>
      </c>
      <c r="J50">
        <f t="shared" si="4"/>
        <v>-3.8997686524020982E-17</v>
      </c>
      <c r="W50">
        <f t="shared" si="0"/>
        <v>-3.8997686524020982E-17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50% Duty</vt:lpstr>
      <vt:lpstr>20% Duty</vt:lpstr>
      <vt:lpstr>10% Duty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Fusser</dc:creator>
  <cp:lastModifiedBy>Leonardo Fusser</cp:lastModifiedBy>
  <dcterms:created xsi:type="dcterms:W3CDTF">2021-01-31T23:09:50Z</dcterms:created>
  <dcterms:modified xsi:type="dcterms:W3CDTF">2021-02-01T04:57:27Z</dcterms:modified>
</cp:coreProperties>
</file>