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J:\CPE-3\"/>
    </mc:Choice>
  </mc:AlternateContent>
  <xr:revisionPtr revIDLastSave="0" documentId="13_ncr:1_{3BB342DB-3A06-4949-B99A-F177C5481F0B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C29" i="1" l="1"/>
  <c r="C33" i="1"/>
  <c r="C37" i="1"/>
  <c r="C42" i="1"/>
  <c r="C46" i="1"/>
  <c r="C50" i="1"/>
  <c r="D50" i="1" s="1"/>
  <c r="C5" i="1"/>
  <c r="C9" i="1"/>
  <c r="C13" i="1"/>
  <c r="C17" i="1"/>
  <c r="C14" i="1"/>
  <c r="C32" i="1"/>
  <c r="C45" i="1"/>
  <c r="C8" i="1"/>
  <c r="C16" i="1"/>
  <c r="C51" i="1"/>
  <c r="C30" i="1"/>
  <c r="C34" i="1"/>
  <c r="C38" i="1"/>
  <c r="C43" i="1"/>
  <c r="D43" i="1" s="1"/>
  <c r="C47" i="1"/>
  <c r="C26" i="1"/>
  <c r="C6" i="1"/>
  <c r="C10" i="1"/>
  <c r="C18" i="1"/>
  <c r="C41" i="1"/>
  <c r="C4" i="1"/>
  <c r="C2" i="1"/>
  <c r="C27" i="1"/>
  <c r="C31" i="1"/>
  <c r="C35" i="1"/>
  <c r="C40" i="1"/>
  <c r="C44" i="1"/>
  <c r="C48" i="1"/>
  <c r="C3" i="1"/>
  <c r="E3" i="1" s="1"/>
  <c r="C7" i="1"/>
  <c r="C11" i="1"/>
  <c r="C15" i="1"/>
  <c r="C19" i="1"/>
  <c r="C28" i="1"/>
  <c r="C36" i="1"/>
  <c r="C49" i="1"/>
  <c r="C12" i="1"/>
  <c r="D27" i="1"/>
  <c r="D46" i="1"/>
  <c r="D42" i="1"/>
  <c r="D38" i="1"/>
  <c r="D30" i="1"/>
  <c r="E26" i="1"/>
  <c r="F26" i="1" s="1"/>
  <c r="D45" i="1"/>
  <c r="D37" i="1"/>
  <c r="D48" i="1"/>
  <c r="D44" i="1"/>
  <c r="D40" i="1"/>
  <c r="D34" i="1"/>
  <c r="D49" i="1"/>
  <c r="D41" i="1"/>
  <c r="D33" i="1"/>
  <c r="D29" i="1"/>
  <c r="E36" i="1"/>
  <c r="F36" i="1" s="1"/>
  <c r="E32" i="1"/>
  <c r="F32" i="1" s="1"/>
  <c r="D51" i="1"/>
  <c r="D47" i="1"/>
  <c r="D36" i="1"/>
  <c r="E27" i="1"/>
  <c r="F27" i="1" s="1"/>
  <c r="E38" i="1"/>
  <c r="F38" i="1" s="1"/>
  <c r="E34" i="1"/>
  <c r="F34" i="1" s="1"/>
  <c r="E37" i="1"/>
  <c r="F37" i="1" s="1"/>
  <c r="E29" i="1"/>
  <c r="F29" i="1" s="1"/>
  <c r="E50" i="1"/>
  <c r="F50" i="1" s="1"/>
  <c r="E49" i="1"/>
  <c r="F49" i="1" s="1"/>
  <c r="E48" i="1"/>
  <c r="F48" i="1" s="1"/>
  <c r="E43" i="1"/>
  <c r="F43" i="1" s="1"/>
  <c r="E41" i="1"/>
  <c r="F41" i="1" s="1"/>
  <c r="E40" i="1"/>
  <c r="F40" i="1" s="1"/>
  <c r="E19" i="1" l="1"/>
  <c r="F19" i="1" s="1"/>
  <c r="D19" i="1"/>
  <c r="E17" i="1"/>
  <c r="F17" i="1" s="1"/>
  <c r="D17" i="1"/>
  <c r="E18" i="1"/>
  <c r="F18" i="1" s="1"/>
  <c r="D18" i="1"/>
  <c r="D26" i="1"/>
  <c r="E44" i="1"/>
  <c r="F44" i="1" s="1"/>
  <c r="D4" i="1"/>
  <c r="E4" i="1"/>
  <c r="E16" i="1"/>
  <c r="D16" i="1"/>
  <c r="D3" i="1"/>
  <c r="D8" i="1"/>
  <c r="E8" i="1"/>
  <c r="E6" i="1"/>
  <c r="D6" i="1"/>
  <c r="E45" i="1"/>
  <c r="F45" i="1" s="1"/>
  <c r="E33" i="1"/>
  <c r="F33" i="1" s="1"/>
  <c r="D35" i="1"/>
  <c r="E35" i="1"/>
  <c r="F35" i="1" s="1"/>
  <c r="D5" i="1"/>
  <c r="E5" i="1"/>
  <c r="E2" i="1"/>
  <c r="D2" i="1"/>
  <c r="E42" i="1"/>
  <c r="F42" i="1" s="1"/>
  <c r="E46" i="1"/>
  <c r="F46" i="1" s="1"/>
  <c r="D32" i="1"/>
  <c r="E12" i="1"/>
  <c r="D12" i="1"/>
  <c r="D9" i="1"/>
  <c r="E9" i="1"/>
  <c r="E15" i="1"/>
  <c r="D15" i="1"/>
  <c r="D7" i="1"/>
  <c r="E7" i="1"/>
  <c r="E47" i="1"/>
  <c r="F47" i="1" s="1"/>
  <c r="E51" i="1"/>
  <c r="F51" i="1" s="1"/>
  <c r="E30" i="1"/>
  <c r="F30" i="1" s="1"/>
  <c r="E28" i="1"/>
  <c r="F28" i="1" s="1"/>
  <c r="D28" i="1"/>
  <c r="D31" i="1"/>
  <c r="E31" i="1"/>
  <c r="F31" i="1" s="1"/>
  <c r="E14" i="1"/>
  <c r="D14" i="1"/>
  <c r="E13" i="1"/>
  <c r="D13" i="1"/>
  <c r="D11" i="1"/>
  <c r="E11" i="1"/>
  <c r="E10" i="1"/>
  <c r="D10" i="1"/>
  <c r="F15" i="1" l="1"/>
  <c r="F3" i="1"/>
  <c r="F4" i="1"/>
  <c r="F7" i="1"/>
  <c r="F9" i="1"/>
  <c r="F2" i="1"/>
  <c r="F6" i="1"/>
  <c r="F5" i="1"/>
  <c r="F8" i="1"/>
  <c r="F16" i="1"/>
  <c r="F12" i="1"/>
  <c r="F14" i="1"/>
  <c r="F13" i="1"/>
  <c r="F11" i="1"/>
  <c r="F10" i="1"/>
</calcChain>
</file>

<file path=xl/sharedStrings.xml><?xml version="1.0" encoding="utf-8"?>
<sst xmlns="http://schemas.openxmlformats.org/spreadsheetml/2006/main" count="51" uniqueCount="35">
  <si>
    <t>Time Wanted</t>
  </si>
  <si>
    <t>Size</t>
  </si>
  <si>
    <t>New Size</t>
  </si>
  <si>
    <t>Crystal (f)</t>
  </si>
  <si>
    <t>8 bit</t>
  </si>
  <si>
    <t>16 bit</t>
  </si>
  <si>
    <t xml:space="preserve">Notes </t>
  </si>
  <si>
    <t>Frequency</t>
  </si>
  <si>
    <t>N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</si>
  <si>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</si>
  <si>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</si>
  <si>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</si>
  <si>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</si>
  <si>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</si>
  <si>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</si>
  <si>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</si>
  <si>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</si>
  <si>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</si>
  <si>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</si>
  <si>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</si>
  <si>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</si>
  <si>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C4-C5</t>
  </si>
  <si>
    <t>N(floored)</t>
  </si>
  <si>
    <t>https://pages.mtu.edu/~suits/notefreqs.html</t>
  </si>
  <si>
    <t>FOUND AT:</t>
  </si>
  <si>
    <t>`</t>
  </si>
  <si>
    <t>&gt; 16 bit</t>
  </si>
  <si>
    <t>&gt; 65535</t>
  </si>
  <si>
    <t>SMALL</t>
  </si>
  <si>
    <t>LONG</t>
  </si>
  <si>
    <t>HUGE</t>
  </si>
  <si>
    <t>SHRINK N</t>
  </si>
  <si>
    <t>SHRINKING</t>
  </si>
  <si>
    <t>C3-B3</t>
  </si>
  <si>
    <t>Clock /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</si>
</sst>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J6" sqref="J6"/>
    </sheetView>
  </sheetViews>
  <sheetFormatPr defaultRowHeight="15" x14ac:dyDescent="0.25"/>
  <cols>
    <col min="1" max="1" width="13.140625" style="1" customWidth="1"/>
    <col min="2" max="2" width="9.7109375" style="1" customWidth="1"/>
    <col min="3" max="3" width="10.7109375" style="1" customWidth="1"/>
    <col min="4" max="4" width="9.140625" style="1"/>
    <col min="5" max="5" width="10.42578125" style="1" customWidth="1"/>
    <col min="6" max="16384" width="9.140625" style="1"/>
  </cols>
  <sheetData>
    <row r="1" spans="1:14" x14ac:dyDescent="0.25">
      <c r="A1" s="1" t="s">
        <v>0</v>
      </c>
      <c r="C1" s="1" t="s">
        <v>8</v>
      </c>
      <c r="D1" s="1" t="s">
        <v>1</v>
      </c>
      <c r="E1" s="1" t="s">
        <v>31</v>
      </c>
      <c r="F1" s="1" t="s">
        <v>2</v>
      </c>
      <c r="I1" s="1" t="s">
        <v>32</v>
      </c>
      <c r="J1" s="1" t="s">
        <v>3</v>
      </c>
      <c r="K1" s="1" t="s">
        <v>4</v>
      </c>
      <c r="L1" s="1" t="s">
        <v>5</v>
      </c>
      <c r="M1" s="1" t="s">
        <v>26</v>
      </c>
      <c r="N1" s="1" t="s">
        <v>34</v>
      </c>
    </row>
    <row r="2" spans="1:14" x14ac:dyDescent="0.25">
      <c r="A2" s="1">
        <v>4</v>
      </c>
      <c r="C2" s="3">
        <f>(A2)/($N$2*(1/$J$2))</f>
        <v>14745999.999999998</v>
      </c>
      <c r="D2" s="1" t="str">
        <f>IF( C2 &gt; $K$2, (IF( C2 &gt; $L$2, $M$3, $L$3)), $K$3)</f>
        <v>HUGE</v>
      </c>
      <c r="E2" s="3">
        <f t="shared" ref="E2:E19" si="0">_xlfn.FLOOR.MATH(C2/$I$2)</f>
        <v>65537</v>
      </c>
      <c r="F2" s="1" t="str">
        <f>IF( E2 &gt; $K$2, (IF( E2 &gt; $L$2, $M$3, $L$3)), $K$3)</f>
        <v>HUGE</v>
      </c>
      <c r="I2" s="1">
        <v>225</v>
      </c>
      <c r="J2" s="1">
        <f>7.373*10^6</f>
        <v>7373000</v>
      </c>
      <c r="K2" s="1">
        <v>256</v>
      </c>
      <c r="L2" s="1">
        <v>65535</v>
      </c>
      <c r="M2" s="1" t="s">
        <v>27</v>
      </c>
      <c r="N2" s="1">
        <v>2</v>
      </c>
    </row>
    <row r="3" spans="1:14" x14ac:dyDescent="0.25">
      <c r="A3" s="1">
        <v>3</v>
      </c>
      <c r="C3" s="3">
        <f t="shared" ref="C3:C19" si="1">(A3)/($N$2*(1/$J$2))</f>
        <v>11059500</v>
      </c>
      <c r="D3" s="1" t="str">
        <f t="shared" ref="D3:D19" si="2">IF( C3 &gt; $K$2, (IF( C3 &gt; $L$2, $M$3, $L$3)), $K$3)</f>
        <v>HUGE</v>
      </c>
      <c r="E3" s="3">
        <f>_xlfn.FLOOR.MATH(C3/$I$2)</f>
        <v>49153</v>
      </c>
      <c r="F3" s="1" t="str">
        <f t="shared" ref="F3:F19" si="3">IF( E3 &gt; $K$2, (IF( E3 &gt; $L$2, $M$3, $L$3)), $K$3)</f>
        <v>LONG</v>
      </c>
      <c r="K3" s="1" t="s">
        <v>28</v>
      </c>
      <c r="L3" s="1" t="s">
        <v>29</v>
      </c>
      <c r="M3" s="1" t="s">
        <v>30</v>
      </c>
    </row>
    <row r="4" spans="1:14" x14ac:dyDescent="0.25">
      <c r="A4" s="1">
        <v>2</v>
      </c>
      <c r="C4" s="3">
        <f t="shared" si="1"/>
        <v>7372999.9999999991</v>
      </c>
      <c r="D4" s="1" t="str">
        <f t="shared" si="2"/>
        <v>HUGE</v>
      </c>
      <c r="E4" s="3">
        <f t="shared" si="0"/>
        <v>32768</v>
      </c>
      <c r="F4" s="1" t="str">
        <f t="shared" si="3"/>
        <v>LONG</v>
      </c>
    </row>
    <row r="5" spans="1:14" x14ac:dyDescent="0.25">
      <c r="A5" s="1">
        <v>1</v>
      </c>
      <c r="C5" s="3">
        <f t="shared" si="1"/>
        <v>3686499.9999999995</v>
      </c>
      <c r="D5" s="1" t="str">
        <f t="shared" si="2"/>
        <v>HUGE</v>
      </c>
      <c r="E5" s="3">
        <f t="shared" si="0"/>
        <v>16384</v>
      </c>
      <c r="F5" s="1" t="str">
        <f t="shared" si="3"/>
        <v>LONG</v>
      </c>
    </row>
    <row r="6" spans="1:14" x14ac:dyDescent="0.25">
      <c r="A6" s="1">
        <v>0.5</v>
      </c>
      <c r="C6" s="3">
        <f t="shared" si="1"/>
        <v>1843249.9999999998</v>
      </c>
      <c r="D6" s="1" t="str">
        <f t="shared" si="2"/>
        <v>HUGE</v>
      </c>
      <c r="E6" s="3">
        <f t="shared" si="0"/>
        <v>8192</v>
      </c>
      <c r="F6" s="1" t="str">
        <f t="shared" si="3"/>
        <v>LONG</v>
      </c>
    </row>
    <row r="7" spans="1:14" x14ac:dyDescent="0.25">
      <c r="A7" s="1">
        <v>0.4</v>
      </c>
      <c r="C7" s="3">
        <f t="shared" si="1"/>
        <v>1474600</v>
      </c>
      <c r="D7" s="1" t="str">
        <f t="shared" si="2"/>
        <v>HUGE</v>
      </c>
      <c r="E7" s="3">
        <f t="shared" si="0"/>
        <v>6553</v>
      </c>
      <c r="F7" s="1" t="str">
        <f t="shared" si="3"/>
        <v>LONG</v>
      </c>
    </row>
    <row r="8" spans="1:14" x14ac:dyDescent="0.25">
      <c r="A8" s="1">
        <v>0.2</v>
      </c>
      <c r="C8" s="3">
        <f t="shared" si="1"/>
        <v>737300</v>
      </c>
      <c r="D8" s="1" t="str">
        <f t="shared" si="2"/>
        <v>HUGE</v>
      </c>
      <c r="E8" s="3">
        <f t="shared" si="0"/>
        <v>3276</v>
      </c>
      <c r="F8" s="1" t="str">
        <f t="shared" si="3"/>
        <v>LONG</v>
      </c>
    </row>
    <row r="9" spans="1:14" x14ac:dyDescent="0.25">
      <c r="A9" s="1">
        <v>0.1</v>
      </c>
      <c r="C9" s="3">
        <f t="shared" si="1"/>
        <v>368650</v>
      </c>
      <c r="D9" s="1" t="str">
        <f t="shared" si="2"/>
        <v>HUGE</v>
      </c>
      <c r="E9" s="3">
        <f t="shared" si="0"/>
        <v>1638</v>
      </c>
      <c r="F9" s="1" t="str">
        <f t="shared" si="3"/>
        <v>LONG</v>
      </c>
    </row>
    <row r="10" spans="1:14" x14ac:dyDescent="0.25">
      <c r="A10" s="1">
        <v>0.99</v>
      </c>
      <c r="C10" s="3">
        <f t="shared" si="1"/>
        <v>3649634.9999999995</v>
      </c>
      <c r="D10" s="1" t="str">
        <f t="shared" si="2"/>
        <v>HUGE</v>
      </c>
      <c r="E10" s="3">
        <f t="shared" si="0"/>
        <v>16220</v>
      </c>
      <c r="F10" s="1" t="str">
        <f t="shared" si="3"/>
        <v>LONG</v>
      </c>
    </row>
    <row r="11" spans="1:14" x14ac:dyDescent="0.25">
      <c r="A11" s="1">
        <v>1.99</v>
      </c>
      <c r="C11" s="3">
        <f t="shared" si="1"/>
        <v>7336134.9999999991</v>
      </c>
      <c r="D11" s="1" t="str">
        <f t="shared" si="2"/>
        <v>HUGE</v>
      </c>
      <c r="E11" s="3">
        <f t="shared" si="0"/>
        <v>32605</v>
      </c>
      <c r="F11" s="1" t="str">
        <f t="shared" si="3"/>
        <v>LONG</v>
      </c>
    </row>
    <row r="12" spans="1:14" x14ac:dyDescent="0.25">
      <c r="A12" s="1">
        <v>2.99</v>
      </c>
      <c r="C12" s="3">
        <f t="shared" si="1"/>
        <v>11022635</v>
      </c>
      <c r="D12" s="1" t="str">
        <f t="shared" si="2"/>
        <v>HUGE</v>
      </c>
      <c r="E12" s="3">
        <f t="shared" si="0"/>
        <v>48989</v>
      </c>
      <c r="F12" s="1" t="str">
        <f t="shared" si="3"/>
        <v>LONG</v>
      </c>
    </row>
    <row r="13" spans="1:14" x14ac:dyDescent="0.25">
      <c r="A13" s="1">
        <v>3.99</v>
      </c>
      <c r="C13" s="3">
        <f t="shared" si="1"/>
        <v>14709135</v>
      </c>
      <c r="D13" s="1" t="str">
        <f t="shared" si="2"/>
        <v>HUGE</v>
      </c>
      <c r="E13" s="3">
        <f t="shared" si="0"/>
        <v>65373</v>
      </c>
      <c r="F13" s="1" t="str">
        <f t="shared" si="3"/>
        <v>LONG</v>
      </c>
    </row>
    <row r="14" spans="1:14" x14ac:dyDescent="0.25">
      <c r="A14" s="1">
        <v>0.01</v>
      </c>
      <c r="C14" s="3">
        <f t="shared" si="1"/>
        <v>36865</v>
      </c>
      <c r="D14" s="1" t="str">
        <f t="shared" si="2"/>
        <v>LONG</v>
      </c>
      <c r="E14" s="3">
        <f t="shared" si="0"/>
        <v>163</v>
      </c>
      <c r="F14" s="1" t="str">
        <f t="shared" si="3"/>
        <v>SMALL</v>
      </c>
    </row>
    <row r="15" spans="1:14" x14ac:dyDescent="0.25">
      <c r="C15" s="3">
        <f t="shared" si="1"/>
        <v>0</v>
      </c>
      <c r="D15" s="1" t="str">
        <f t="shared" si="2"/>
        <v>SMALL</v>
      </c>
      <c r="E15" s="3">
        <f t="shared" si="0"/>
        <v>0</v>
      </c>
      <c r="F15" s="1" t="str">
        <f t="shared" si="3"/>
        <v>SMALL</v>
      </c>
    </row>
    <row r="16" spans="1:14" x14ac:dyDescent="0.25">
      <c r="A16" s="1">
        <v>1.99</v>
      </c>
      <c r="C16" s="3">
        <f t="shared" si="1"/>
        <v>7336134.9999999991</v>
      </c>
      <c r="D16" s="1" t="str">
        <f t="shared" si="2"/>
        <v>HUGE</v>
      </c>
      <c r="E16" s="3">
        <f t="shared" si="0"/>
        <v>32605</v>
      </c>
      <c r="F16" s="1" t="str">
        <f t="shared" si="3"/>
        <v>LONG</v>
      </c>
    </row>
    <row r="17" spans="1:7" x14ac:dyDescent="0.25">
      <c r="A17" s="1">
        <v>0.99</v>
      </c>
      <c r="C17" s="3">
        <f t="shared" si="1"/>
        <v>3649634.9999999995</v>
      </c>
      <c r="D17" s="1" t="str">
        <f t="shared" si="2"/>
        <v>HUGE</v>
      </c>
      <c r="E17" s="3">
        <f t="shared" si="0"/>
        <v>16220</v>
      </c>
      <c r="F17" s="1" t="str">
        <f t="shared" si="3"/>
        <v>LONG</v>
      </c>
    </row>
    <row r="18" spans="1:7" x14ac:dyDescent="0.25">
      <c r="A18" s="1">
        <v>0.49</v>
      </c>
      <c r="C18" s="3">
        <f t="shared" si="1"/>
        <v>1806384.9999999998</v>
      </c>
      <c r="D18" s="1" t="str">
        <f t="shared" si="2"/>
        <v>HUGE</v>
      </c>
      <c r="E18" s="3">
        <f t="shared" si="0"/>
        <v>8028</v>
      </c>
      <c r="F18" s="1" t="str">
        <f t="shared" si="3"/>
        <v>LONG</v>
      </c>
    </row>
    <row r="19" spans="1:7" x14ac:dyDescent="0.25">
      <c r="A19" s="1">
        <v>0.24</v>
      </c>
      <c r="C19" s="3">
        <f t="shared" si="1"/>
        <v>884759.99999999988</v>
      </c>
      <c r="D19" s="1" t="str">
        <f t="shared" si="2"/>
        <v>HUGE</v>
      </c>
      <c r="E19" s="3">
        <f t="shared" si="0"/>
        <v>3932</v>
      </c>
      <c r="F19" s="1" t="str">
        <f t="shared" si="3"/>
        <v>LONG</v>
      </c>
    </row>
    <row r="20" spans="1:7" x14ac:dyDescent="0.25">
      <c r="E20" s="3"/>
    </row>
    <row r="23" spans="1:7" x14ac:dyDescent="0.25">
      <c r="C23" s="2"/>
    </row>
    <row r="24" spans="1:7" x14ac:dyDescent="0.25">
      <c r="A24" s="1" t="s">
        <v>21</v>
      </c>
      <c r="B24" s="1" t="s">
        <v>24</v>
      </c>
      <c r="C24" s="2" t="s">
        <v>23</v>
      </c>
    </row>
    <row r="25" spans="1:7" x14ac:dyDescent="0.25">
      <c r="A25" s="1" t="s">
        <v>6</v>
      </c>
      <c r="B25" s="1" t="s">
        <v>7</v>
      </c>
      <c r="C25" s="1" t="s">
        <v>8</v>
      </c>
      <c r="D25" s="1" t="s">
        <v>1</v>
      </c>
      <c r="E25" s="1" t="s">
        <v>22</v>
      </c>
      <c r="F25" s="1" t="s">
        <v>1</v>
      </c>
    </row>
    <row r="26" spans="1:7" x14ac:dyDescent="0.25">
      <c r="A26" s="1" t="s">
        <v>9</v>
      </c>
      <c r="B26" s="4">
        <v>261.63</v>
      </c>
      <c r="C26" s="3">
        <f>(1/B26)/($N$2*(1/$J$2))</f>
        <v>14090.509498146235</v>
      </c>
      <c r="D26" s="1" t="str">
        <f>IF( C26 &gt; $K$2, (IF( C26 &gt; $L$2, $M$3, $L$3)), $K$3)</f>
        <v>LONG</v>
      </c>
      <c r="E26" s="1">
        <f>_xlfn.FLOOR.MATH(C26)</f>
        <v>14090</v>
      </c>
      <c r="F26" s="1" t="str">
        <f>IF( E26 &gt; $K$2, (IF( E26 &gt; $L$2, $M$3, $L$3)), $K$3)</f>
        <v>LONG</v>
      </c>
      <c r="G26" s="1" t="s">
        <v>25</v>
      </c>
    </row>
    <row r="27" spans="1:7" x14ac:dyDescent="0.25">
      <c r="A27" s="1" t="s">
        <v>10</v>
      </c>
      <c r="B27" s="4">
        <v>277.18</v>
      </c>
      <c r="C27" s="3">
        <f t="shared" ref="C27:C50" si="4">(1/B27)/($N$2*(1/$J$2))</f>
        <v>13300.021646583446</v>
      </c>
      <c r="D27" s="1" t="str">
        <f t="shared" ref="D27:D37" si="5">IF( C27 &gt; $K$2, (IF( C27 &gt; $L$2, $M$3, $L$3)), $K$3)</f>
        <v>LONG</v>
      </c>
      <c r="E27" s="1">
        <f t="shared" ref="E27:E37" si="6">_xlfn.FLOOR.MATH(C27)</f>
        <v>13300</v>
      </c>
      <c r="F27" s="1" t="str">
        <f t="shared" ref="F27:F37" si="7">IF( E27 &gt; $K$2, (IF( E27 &gt; $L$2, $M$3, $L$3)), $K$3)</f>
        <v>LONG</v>
      </c>
    </row>
    <row r="28" spans="1:7" x14ac:dyDescent="0.25">
      <c r="A28" s="1" t="s">
        <v>11</v>
      </c>
      <c r="B28" s="4">
        <v>293.66000000000003</v>
      </c>
      <c r="C28" s="3">
        <f t="shared" si="4"/>
        <v>12553.633453653883</v>
      </c>
      <c r="D28" s="1" t="str">
        <f t="shared" si="5"/>
        <v>LONG</v>
      </c>
      <c r="E28" s="1">
        <f t="shared" si="6"/>
        <v>12553</v>
      </c>
      <c r="F28" s="1" t="str">
        <f t="shared" si="7"/>
        <v>LONG</v>
      </c>
    </row>
    <row r="29" spans="1:7" x14ac:dyDescent="0.25">
      <c r="A29" s="1" t="s">
        <v>12</v>
      </c>
      <c r="B29" s="4">
        <v>311.13</v>
      </c>
      <c r="C29" s="3">
        <f t="shared" si="4"/>
        <v>11848.744897631215</v>
      </c>
      <c r="D29" s="1" t="str">
        <f t="shared" si="5"/>
        <v>LONG</v>
      </c>
      <c r="E29" s="1">
        <f t="shared" si="6"/>
        <v>11848</v>
      </c>
      <c r="F29" s="1" t="str">
        <f t="shared" si="7"/>
        <v>LONG</v>
      </c>
    </row>
    <row r="30" spans="1:7" x14ac:dyDescent="0.25">
      <c r="A30" s="1" t="s">
        <v>13</v>
      </c>
      <c r="B30" s="4">
        <v>329.63</v>
      </c>
      <c r="C30" s="3">
        <f t="shared" si="4"/>
        <v>11183.751478930921</v>
      </c>
      <c r="D30" s="1" t="str">
        <f t="shared" si="5"/>
        <v>LONG</v>
      </c>
      <c r="E30" s="1">
        <f t="shared" si="6"/>
        <v>11183</v>
      </c>
      <c r="F30" s="1" t="str">
        <f t="shared" si="7"/>
        <v>LONG</v>
      </c>
    </row>
    <row r="31" spans="1:7" x14ac:dyDescent="0.25">
      <c r="A31" s="1" t="s">
        <v>14</v>
      </c>
      <c r="B31" s="4">
        <v>349.23</v>
      </c>
      <c r="C31" s="3">
        <f t="shared" si="4"/>
        <v>10556.080520001144</v>
      </c>
      <c r="D31" s="1" t="str">
        <f t="shared" si="5"/>
        <v>LONG</v>
      </c>
      <c r="E31" s="1">
        <f t="shared" si="6"/>
        <v>10556</v>
      </c>
      <c r="F31" s="1" t="str">
        <f t="shared" si="7"/>
        <v>LONG</v>
      </c>
    </row>
    <row r="32" spans="1:7" x14ac:dyDescent="0.25">
      <c r="A32" s="1" t="s">
        <v>15</v>
      </c>
      <c r="B32" s="4">
        <v>369.99</v>
      </c>
      <c r="C32" s="3">
        <f t="shared" si="4"/>
        <v>9963.7828049406726</v>
      </c>
      <c r="D32" s="1" t="str">
        <f t="shared" si="5"/>
        <v>LONG</v>
      </c>
      <c r="E32" s="1">
        <f t="shared" si="6"/>
        <v>9963</v>
      </c>
      <c r="F32" s="1" t="str">
        <f t="shared" si="7"/>
        <v>LONG</v>
      </c>
    </row>
    <row r="33" spans="1:6" x14ac:dyDescent="0.25">
      <c r="A33" s="1" t="s">
        <v>16</v>
      </c>
      <c r="B33" s="4">
        <v>392</v>
      </c>
      <c r="C33" s="3">
        <f t="shared" si="4"/>
        <v>9404.3367346938758</v>
      </c>
      <c r="D33" s="1" t="str">
        <f t="shared" si="5"/>
        <v>LONG</v>
      </c>
      <c r="E33" s="1">
        <f t="shared" si="6"/>
        <v>9404</v>
      </c>
      <c r="F33" s="1" t="str">
        <f t="shared" si="7"/>
        <v>LONG</v>
      </c>
    </row>
    <row r="34" spans="1:6" x14ac:dyDescent="0.25">
      <c r="A34" s="1" t="s">
        <v>17</v>
      </c>
      <c r="B34" s="4">
        <v>415.3</v>
      </c>
      <c r="C34" s="3">
        <f t="shared" si="4"/>
        <v>8876.715627257403</v>
      </c>
      <c r="D34" s="1" t="str">
        <f t="shared" si="5"/>
        <v>LONG</v>
      </c>
      <c r="E34" s="1">
        <f t="shared" si="6"/>
        <v>8876</v>
      </c>
      <c r="F34" s="1" t="str">
        <f t="shared" si="7"/>
        <v>LONG</v>
      </c>
    </row>
    <row r="35" spans="1:6" x14ac:dyDescent="0.25">
      <c r="A35" s="1" t="s">
        <v>18</v>
      </c>
      <c r="B35" s="4">
        <v>440</v>
      </c>
      <c r="C35" s="3">
        <f t="shared" si="4"/>
        <v>8378.4090909090901</v>
      </c>
      <c r="D35" s="1" t="str">
        <f t="shared" si="5"/>
        <v>LONG</v>
      </c>
      <c r="E35" s="1">
        <f t="shared" si="6"/>
        <v>8378</v>
      </c>
      <c r="F35" s="1" t="str">
        <f t="shared" si="7"/>
        <v>LONG</v>
      </c>
    </row>
    <row r="36" spans="1:6" x14ac:dyDescent="0.25">
      <c r="A36" s="1" t="s">
        <v>19</v>
      </c>
      <c r="B36" s="4">
        <v>466.16</v>
      </c>
      <c r="C36" s="3">
        <f t="shared" si="4"/>
        <v>7908.2289342714939</v>
      </c>
      <c r="D36" s="1" t="str">
        <f t="shared" si="5"/>
        <v>LONG</v>
      </c>
      <c r="E36" s="1">
        <f t="shared" si="6"/>
        <v>7908</v>
      </c>
      <c r="F36" s="1" t="str">
        <f t="shared" si="7"/>
        <v>LONG</v>
      </c>
    </row>
    <row r="37" spans="1:6" x14ac:dyDescent="0.25">
      <c r="A37" s="1" t="s">
        <v>20</v>
      </c>
      <c r="B37" s="4">
        <v>493.88</v>
      </c>
      <c r="C37" s="3">
        <f t="shared" si="4"/>
        <v>7464.3638130720019</v>
      </c>
      <c r="D37" s="1" t="str">
        <f t="shared" si="5"/>
        <v>LONG</v>
      </c>
      <c r="E37" s="1">
        <f t="shared" si="6"/>
        <v>7464</v>
      </c>
      <c r="F37" s="1" t="str">
        <f t="shared" si="7"/>
        <v>LONG</v>
      </c>
    </row>
    <row r="38" spans="1:6" x14ac:dyDescent="0.25">
      <c r="A38" s="1" t="s">
        <v>9</v>
      </c>
      <c r="B38" s="4">
        <v>523.25</v>
      </c>
      <c r="C38" s="3">
        <f t="shared" si="4"/>
        <v>7045.3893932154797</v>
      </c>
      <c r="D38" s="1" t="str">
        <f>IF( C38 &gt; $K$2, (IF( C38 &gt; $L$2, $M$3, $L$3)), $K$3)</f>
        <v>LONG</v>
      </c>
      <c r="E38" s="1">
        <f>_xlfn.FLOOR.MATH(C38)</f>
        <v>7045</v>
      </c>
      <c r="F38" s="1" t="str">
        <f>IF( E38 &gt; $K$2, (IF( E38 &gt; $L$2, $M$3, $L$3)), $K$3)</f>
        <v>LONG</v>
      </c>
    </row>
    <row r="39" spans="1:6" x14ac:dyDescent="0.25">
      <c r="A39" s="1" t="s">
        <v>33</v>
      </c>
      <c r="C39" s="3"/>
    </row>
    <row r="40" spans="1:6" x14ac:dyDescent="0.25">
      <c r="A40" s="1" t="s">
        <v>9</v>
      </c>
      <c r="B40" s="4">
        <v>130.81</v>
      </c>
      <c r="C40" s="3">
        <f t="shared" si="4"/>
        <v>28182.096170017579</v>
      </c>
      <c r="D40" s="1" t="str">
        <f t="shared" ref="D40:D51" si="8">IF( C40 &gt; $K$2, (IF( C40 &gt; $L$2, $M$3, $L$3)), $K$3)</f>
        <v>LONG</v>
      </c>
      <c r="E40" s="1">
        <f t="shared" ref="E40:E51" si="9">_xlfn.FLOOR.MATH(C40)</f>
        <v>28182</v>
      </c>
      <c r="F40" s="1" t="str">
        <f t="shared" ref="F40:F51" si="10">IF( E40 &gt; $K$2, (IF( E40 &gt; $L$2, $M$3, $L$3)), $K$3)</f>
        <v>LONG</v>
      </c>
    </row>
    <row r="41" spans="1:6" x14ac:dyDescent="0.25">
      <c r="A41" s="1" t="s">
        <v>10</v>
      </c>
      <c r="B41" s="4">
        <v>138.59</v>
      </c>
      <c r="C41" s="3">
        <f t="shared" si="4"/>
        <v>26600.043293166891</v>
      </c>
      <c r="D41" s="1" t="str">
        <f t="shared" si="8"/>
        <v>LONG</v>
      </c>
      <c r="E41" s="1">
        <f t="shared" si="9"/>
        <v>26600</v>
      </c>
      <c r="F41" s="1" t="str">
        <f t="shared" si="10"/>
        <v>LONG</v>
      </c>
    </row>
    <row r="42" spans="1:6" x14ac:dyDescent="0.25">
      <c r="A42" s="1" t="s">
        <v>11</v>
      </c>
      <c r="B42" s="4">
        <v>146.83000000000001</v>
      </c>
      <c r="C42" s="3">
        <f t="shared" si="4"/>
        <v>25107.266907307767</v>
      </c>
      <c r="D42" s="1" t="str">
        <f t="shared" si="8"/>
        <v>LONG</v>
      </c>
      <c r="E42" s="1">
        <f t="shared" si="9"/>
        <v>25107</v>
      </c>
      <c r="F42" s="1" t="str">
        <f t="shared" si="10"/>
        <v>LONG</v>
      </c>
    </row>
    <row r="43" spans="1:6" x14ac:dyDescent="0.25">
      <c r="A43" s="1" t="s">
        <v>12</v>
      </c>
      <c r="B43" s="4">
        <v>155.56</v>
      </c>
      <c r="C43" s="3">
        <f t="shared" si="4"/>
        <v>23698.251478529182</v>
      </c>
      <c r="D43" s="1" t="str">
        <f t="shared" si="8"/>
        <v>LONG</v>
      </c>
      <c r="E43" s="1">
        <f t="shared" si="9"/>
        <v>23698</v>
      </c>
      <c r="F43" s="1" t="str">
        <f t="shared" si="10"/>
        <v>LONG</v>
      </c>
    </row>
    <row r="44" spans="1:6" x14ac:dyDescent="0.25">
      <c r="A44" s="1" t="s">
        <v>13</v>
      </c>
      <c r="B44" s="4">
        <v>164.81</v>
      </c>
      <c r="C44" s="3">
        <f t="shared" si="4"/>
        <v>22368.181542382135</v>
      </c>
      <c r="D44" s="1" t="str">
        <f t="shared" si="8"/>
        <v>LONG</v>
      </c>
      <c r="E44" s="1">
        <f t="shared" si="9"/>
        <v>22368</v>
      </c>
      <c r="F44" s="1" t="str">
        <f t="shared" si="10"/>
        <v>LONG</v>
      </c>
    </row>
    <row r="45" spans="1:6" x14ac:dyDescent="0.25">
      <c r="A45" s="1" t="s">
        <v>14</v>
      </c>
      <c r="B45" s="4">
        <v>174.61</v>
      </c>
      <c r="C45" s="3">
        <f t="shared" si="4"/>
        <v>21112.765591890497</v>
      </c>
      <c r="D45" s="1" t="str">
        <f t="shared" si="8"/>
        <v>LONG</v>
      </c>
      <c r="E45" s="1">
        <f t="shared" si="9"/>
        <v>21112</v>
      </c>
      <c r="F45" s="1" t="str">
        <f t="shared" si="10"/>
        <v>LONG</v>
      </c>
    </row>
    <row r="46" spans="1:6" x14ac:dyDescent="0.25">
      <c r="A46" s="1" t="s">
        <v>15</v>
      </c>
      <c r="B46" s="4">
        <v>185</v>
      </c>
      <c r="C46" s="3">
        <f t="shared" si="4"/>
        <v>19927.027027027027</v>
      </c>
      <c r="D46" s="1" t="str">
        <f t="shared" si="8"/>
        <v>LONG</v>
      </c>
      <c r="E46" s="1">
        <f t="shared" si="9"/>
        <v>19927</v>
      </c>
      <c r="F46" s="1" t="str">
        <f t="shared" si="10"/>
        <v>LONG</v>
      </c>
    </row>
    <row r="47" spans="1:6" x14ac:dyDescent="0.25">
      <c r="A47" s="1" t="s">
        <v>16</v>
      </c>
      <c r="B47" s="4">
        <v>196</v>
      </c>
      <c r="C47" s="3">
        <f t="shared" si="4"/>
        <v>18808.673469387752</v>
      </c>
      <c r="D47" s="1" t="str">
        <f t="shared" si="8"/>
        <v>LONG</v>
      </c>
      <c r="E47" s="1">
        <f t="shared" si="9"/>
        <v>18808</v>
      </c>
      <c r="F47" s="1" t="str">
        <f t="shared" si="10"/>
        <v>LONG</v>
      </c>
    </row>
    <row r="48" spans="1:6" x14ac:dyDescent="0.25">
      <c r="A48" s="1" t="s">
        <v>17</v>
      </c>
      <c r="B48" s="4">
        <v>207.65</v>
      </c>
      <c r="C48" s="3">
        <f t="shared" si="4"/>
        <v>17753.431254514806</v>
      </c>
      <c r="D48" s="1" t="str">
        <f t="shared" si="8"/>
        <v>LONG</v>
      </c>
      <c r="E48" s="1">
        <f t="shared" si="9"/>
        <v>17753</v>
      </c>
      <c r="F48" s="1" t="str">
        <f t="shared" si="10"/>
        <v>LONG</v>
      </c>
    </row>
    <row r="49" spans="1:6" x14ac:dyDescent="0.25">
      <c r="A49" s="1" t="s">
        <v>18</v>
      </c>
      <c r="B49" s="4">
        <v>220</v>
      </c>
      <c r="C49" s="3">
        <f t="shared" si="4"/>
        <v>16756.81818181818</v>
      </c>
      <c r="D49" s="1" t="str">
        <f t="shared" si="8"/>
        <v>LONG</v>
      </c>
      <c r="E49" s="1">
        <f t="shared" si="9"/>
        <v>16756</v>
      </c>
      <c r="F49" s="1" t="str">
        <f t="shared" si="10"/>
        <v>LONG</v>
      </c>
    </row>
    <row r="50" spans="1:6" x14ac:dyDescent="0.25">
      <c r="A50" s="1" t="s">
        <v>19</v>
      </c>
      <c r="B50" s="4">
        <v>233.08</v>
      </c>
      <c r="C50" s="3">
        <f t="shared" si="4"/>
        <v>15816.457868542988</v>
      </c>
      <c r="D50" s="1" t="str">
        <f t="shared" si="8"/>
        <v>LONG</v>
      </c>
      <c r="E50" s="1">
        <f t="shared" si="9"/>
        <v>15816</v>
      </c>
      <c r="F50" s="1" t="str">
        <f t="shared" si="10"/>
        <v>LONG</v>
      </c>
    </row>
    <row r="51" spans="1:6" x14ac:dyDescent="0.25">
      <c r="A51" s="1" t="s">
        <v>20</v>
      </c>
      <c r="B51" s="4">
        <v>246.94</v>
      </c>
      <c r="C51" s="3">
        <f>(1/B51)/($N$2*(1/$J$2))</f>
        <v>14928.727626144004</v>
      </c>
      <c r="D51" s="1" t="str">
        <f t="shared" si="8"/>
        <v>LONG</v>
      </c>
      <c r="E51" s="1">
        <f t="shared" si="9"/>
        <v>14928</v>
      </c>
      <c r="F51" s="1" t="str">
        <f t="shared" si="10"/>
        <v>LONG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Cash, Joshua J. (S&amp;T-Student)</dc:creator>
  <cp:lastModifiedBy>TKE</cp:lastModifiedBy>
  <dcterms:created xsi:type="dcterms:W3CDTF">2018-05-02T23:53:26Z</dcterms:created>
  <dcterms:modified xsi:type="dcterms:W3CDTF">2018-05-05T04:34:41Z</dcterms:modified>
</cp:coreProperties>
</file>