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1_4B9F8AE7A272161EBBD63B598600874948381812" xr6:coauthVersionLast="45" xr6:coauthVersionMax="45" xr10:uidLastSave="{00000000-0000-0000-0000-000000000000}"/>
  <workbookProtection workbookAlgorithmName="SHA-512" workbookHashValue="WnILX3gjzASAeOA8utOT0N5rwiBa2VikM00xbz4YprD8Z1k1Sf/WzqLMetXj9PC2TASIMfcDEW9UixUdzYCmaQ==" workbookSaltValue="tphrq9c24lhUdAFsMfguWQ==" workbookSpinCount="100000" lockStructure="1"/>
  <bookViews>
    <workbookView xWindow="0" yWindow="0" windowWidth="22260" windowHeight="12645" xr2:uid="{00000000-000D-0000-FFFF-FFFF00000000}"/>
  </bookViews>
  <sheets>
    <sheet name="Rapport de Projet" sheetId="1" r:id="rId1"/>
    <sheet name="Soutenance de Projet" sheetId="2" r:id="rId2"/>
    <sheet name="Evaluation Individuelle" sheetId="3" r:id="rId3"/>
    <sheet name="SCHOLAR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3" i="4" l="1"/>
  <c r="U28" i="4"/>
  <c r="G29" i="4" s="1"/>
  <c r="G30" i="4" s="1"/>
  <c r="L25" i="4"/>
  <c r="L16" i="4"/>
  <c r="L7" i="4"/>
  <c r="I20" i="3"/>
  <c r="K32" i="4" s="1"/>
  <c r="M32" i="4" s="1"/>
  <c r="I19" i="3"/>
  <c r="K31" i="4" s="1"/>
  <c r="M31" i="4" s="1"/>
  <c r="I15" i="3"/>
  <c r="K24" i="4" s="1"/>
  <c r="M24" i="4" s="1"/>
  <c r="I14" i="3"/>
  <c r="K23" i="4" s="1"/>
  <c r="I10" i="3"/>
  <c r="K15" i="4" s="1"/>
  <c r="M15" i="4" s="1"/>
  <c r="I9" i="3"/>
  <c r="K14" i="4" s="1"/>
  <c r="M14" i="4" s="1"/>
  <c r="I5" i="3"/>
  <c r="K6" i="4" s="1"/>
  <c r="M6" i="4" s="1"/>
  <c r="I4" i="3"/>
  <c r="K5" i="4" s="1"/>
  <c r="M5" i="4" s="1"/>
  <c r="I6" i="2"/>
  <c r="J6" i="2" s="1"/>
  <c r="K4" i="4" s="1"/>
  <c r="I5" i="2"/>
  <c r="I4" i="2"/>
  <c r="J4" i="2" s="1"/>
  <c r="K4" i="2" s="1"/>
  <c r="I7" i="1"/>
  <c r="J7" i="1" s="1"/>
  <c r="U2" i="4" s="1"/>
  <c r="U11" i="4" s="1"/>
  <c r="U20" i="4" s="1"/>
  <c r="I6" i="1"/>
  <c r="J6" i="1" s="1"/>
  <c r="P2" i="4" s="1"/>
  <c r="P11" i="4" s="1"/>
  <c r="P20" i="4" s="1"/>
  <c r="P28" i="4" s="1"/>
  <c r="C29" i="4" s="1"/>
  <c r="C30" i="4" s="1"/>
  <c r="I5" i="1"/>
  <c r="I4" i="1"/>
  <c r="M23" i="4" l="1"/>
  <c r="K13" i="4"/>
  <c r="M4" i="4"/>
  <c r="K3" i="4"/>
  <c r="G12" i="4"/>
  <c r="G13" i="4" s="1"/>
  <c r="G21" i="4"/>
  <c r="G22" i="4" s="1"/>
  <c r="G3" i="4"/>
  <c r="G4" i="4" s="1"/>
  <c r="C21" i="4"/>
  <c r="C22" i="4" s="1"/>
  <c r="C12" i="4"/>
  <c r="C13" i="4" s="1"/>
  <c r="C3" i="4"/>
  <c r="C4" i="4" s="1"/>
  <c r="J4" i="1"/>
  <c r="K2" i="4" s="1"/>
  <c r="M13" i="4" l="1"/>
  <c r="K22" i="4"/>
  <c r="M3" i="4"/>
  <c r="K12" i="4"/>
  <c r="K11" i="4"/>
  <c r="M2" i="4"/>
  <c r="M7" i="4" l="1"/>
  <c r="L8" i="4" s="1"/>
  <c r="E3" i="4" s="1"/>
  <c r="E4" i="4" s="1"/>
  <c r="M22" i="4"/>
  <c r="K30" i="4"/>
  <c r="K21" i="4"/>
  <c r="K29" i="4" s="1"/>
  <c r="M12" i="4"/>
  <c r="M11" i="4"/>
  <c r="K20" i="4"/>
  <c r="K28" i="4" s="1"/>
  <c r="M28" i="4" s="1"/>
  <c r="M16" i="4" l="1"/>
  <c r="L17" i="4" s="1"/>
  <c r="E12" i="4" s="1"/>
  <c r="E13" i="4" s="1"/>
  <c r="M30" i="4"/>
  <c r="M21" i="4"/>
  <c r="M20" i="4"/>
  <c r="M29" i="4"/>
  <c r="M33" i="4" l="1"/>
  <c r="L34" i="4" s="1"/>
  <c r="E29" i="4" s="1"/>
  <c r="E30" i="4" s="1"/>
  <c r="M25" i="4"/>
  <c r="L26" i="4" s="1"/>
  <c r="E21" i="4" s="1"/>
  <c r="E22" i="4" s="1"/>
</calcChain>
</file>

<file path=xl/sharedStrings.xml><?xml version="1.0" encoding="utf-8"?>
<sst xmlns="http://schemas.openxmlformats.org/spreadsheetml/2006/main" count="187" uniqueCount="70">
  <si>
    <t>Rapport de projet &lt;GROUPE&gt;</t>
  </si>
  <si>
    <t>Objectifs</t>
  </si>
  <si>
    <t>5 Pts ( A )</t>
  </si>
  <si>
    <t>4 Pts ( B )</t>
  </si>
  <si>
    <t>2 Pts ( C )</t>
  </si>
  <si>
    <t>1 Pt ( D )</t>
  </si>
  <si>
    <r>
      <t xml:space="preserve">Evaluations initiales
</t>
    </r>
    <r>
      <rPr>
        <b/>
        <i/>
        <sz val="10"/>
        <color theme="1"/>
        <rFont val="Calibri"/>
        <family val="2"/>
        <scheme val="minor"/>
      </rPr>
      <t>(Veuillez remplir cette colonne)</t>
    </r>
  </si>
  <si>
    <t>Coefficients</t>
  </si>
  <si>
    <t>Evaluations finales</t>
  </si>
  <si>
    <t>Evaluation rapport de projet</t>
  </si>
  <si>
    <t>Forme</t>
  </si>
  <si>
    <t>Pas suffisant pour justifier d'une catégorie C</t>
  </si>
  <si>
    <t>Fond</t>
  </si>
  <si>
    <t xml:space="preserve"> -Le rapport donne au lecteur 
une vision claire des composantes du projet
 -Le rapport expose l'intégralité des modélisations demandées par le cahier des charges
 -Les modélisation sont correctes</t>
  </si>
  <si>
    <t xml:space="preserve"> -Le rapport donne au lecteur 
une vision claire des composantes du projet
 -Le rapport expose l'intégralité des modélisations demandées par le cahier des charges
 -Les modélisation présentent des lacunes</t>
  </si>
  <si>
    <t>Modélisation</t>
  </si>
  <si>
    <t xml:space="preserve"> -Le rapport expose l'intégralité des modélisations demandées par le cahier des charges
 -Les modélisation sont justes
 -Les architectures demandées dans le cahier des charges sont repectées (.Net et Java)</t>
  </si>
  <si>
    <t xml:space="preserve"> -Le rapport expose l'intégralité des modélisations demandées par le cahier des charges
 -Quelques imperfections sont relevées
 -Les architectures demandées dans le cahier des charges sont repectées (.Net et Java)</t>
  </si>
  <si>
    <t xml:space="preserve"> -Le rapport expose l'intégralité des modélisations demandées par le cahier des charges
 -Des imperfections importantes sont relevées</t>
  </si>
  <si>
    <t xml:space="preserve"> Pas suffisant pour justifier d'une catégorie C</t>
  </si>
  <si>
    <t>Management</t>
  </si>
  <si>
    <t>Globalement les éléments cités pour le critères 'A' sont présents. 
Certains manquent et (ou) ne sont pas compétement maitrisés.</t>
  </si>
  <si>
    <t>La gestion de projet est présente 
mais comporte des lacunes importantes</t>
  </si>
  <si>
    <t>Oral de Soutenance &lt;Groupe&gt;</t>
  </si>
  <si>
    <t>Evaluation oral de soutenance</t>
  </si>
  <si>
    <t>Forme
de l'oral</t>
  </si>
  <si>
    <t xml:space="preserve"> - Le temps de présentation de 20 mn est repecté (+ ou - 10% de tolérance)
 - Le discours est préparé il est fluide
 - Le temps de parole est distribué équitablement entre les membres du groupe
 - Les diapositives sont claires, bien faites sur le contenu et agréable à regarder</t>
  </si>
  <si>
    <t xml:space="preserve"> - Le temps de présentation de 20 mn est repecté (+ ou - 10% de tolérance)
 - Le discours est préparé il est fluide
 - Le temps de parole est distribué équitablement entre les membres du groupe</t>
  </si>
  <si>
    <t xml:space="preserve"> - Le temps de présentation de 20 mn est repecté (+ ou - 10% de tolérance)
 - Le temps de parole est distribué équitablement entre les membres du groupe</t>
  </si>
  <si>
    <t>Fond
de l'oral</t>
  </si>
  <si>
    <t xml:space="preserve"> - Les éléments de présentation sont structurés et permette de comprendre le projet
 - Les éléments des modèles UML présentés ont été judicieusement choisi et apporte une plue value quant à la compréhension de l'architecture des plateformes
 - Les éléments de gestion de projet présentés ont été judicieusement choisi et apporte une plue value quant à la compréhension de l'organisation du groupe projet</t>
  </si>
  <si>
    <t>Des lacunes importantes sont constatées</t>
  </si>
  <si>
    <t xml:space="preserve"> - L'ensemble des fichiers cibles ont été identifiés
 - L'ensemble des clés de chiffrement ont été identifiées
 - L'ensemble des informations secretes ont été identifiées
 - Les architectures, les codes sources, les alogorithmes pour permetre au déchiffrement sont exposés et expliqués</t>
  </si>
  <si>
    <t xml:space="preserve"> Globalement le critère 'A' est respecté. 
Toutefois des lacunes dans les alogoritmes et ou la construction modulaires des classes liées au déchiffrement sont constatés</t>
  </si>
  <si>
    <t>L'ensemble des fichiés, clés et éléments d'identification 
ne sont pas tous présents. Toutefois les éléves sont capables d'expliqués le fonctionnement global de la solution</t>
  </si>
  <si>
    <t>Résolution de problème 
algorithmique et architectural avancé</t>
  </si>
  <si>
    <t>Oral de Soutenance - Evaluation Individuelle (Etudiant 3)</t>
  </si>
  <si>
    <t>Evaluation individuelle</t>
  </si>
  <si>
    <t>Particpation groupe</t>
  </si>
  <si>
    <t xml:space="preserve"> - L'étudiant à participé activement à la présentation de groupe
 - Les éléments apportés par l'étudiant apportent une valeur ajouté à la prestation de groupe</t>
  </si>
  <si>
    <t>L'étudiant participe mais est en retait quantitatif et ou qualitatif vis-à-vis des autres participants</t>
  </si>
  <si>
    <t>Il est difficile de quantifier l'apport de l'étudiant vis-à-vis du groupe</t>
  </si>
  <si>
    <t>Audit du travail individuel pendant le projet</t>
  </si>
  <si>
    <t>L'étudiant montre au travers de son travail réalisé que quantitativement et qualitativement, il est au niveau attendu dans ce bloc de formation</t>
  </si>
  <si>
    <t>L'étudiant dispose de compétences, mais ces dernières sont incompletement ou et pas suffisement maitrisées</t>
  </si>
  <si>
    <t>Des lacunes importantes sont constatés</t>
  </si>
  <si>
    <t>Oral de Soutenance - Evaluation Individuelle (Etudiant 1)</t>
  </si>
  <si>
    <t>Eléments à reporter dans Scholaris pour l'étudiant 3</t>
  </si>
  <si>
    <t>Modélisation de projet</t>
  </si>
  <si>
    <t>Projet Développement</t>
  </si>
  <si>
    <t>Management du projet 
de dominante</t>
  </si>
  <si>
    <t>Eléments à reporter dans Scholaris pour l'étudiant 1</t>
  </si>
  <si>
    <t>Projet de Dominante</t>
  </si>
  <si>
    <t>Rapport fond/Forme</t>
  </si>
  <si>
    <t>Rapport Management</t>
  </si>
  <si>
    <t>Soutenance fond forme</t>
  </si>
  <si>
    <t>Résolution de problème</t>
  </si>
  <si>
    <t>Participation groupe</t>
  </si>
  <si>
    <t>Travail individuel</t>
  </si>
  <si>
    <t>Eléments à reporter dans Scholaris pour l'étudiant 2</t>
  </si>
  <si>
    <t>Oral de Soutenance - Evaluation Individuelle (Etudiant 2)</t>
  </si>
  <si>
    <t>Oral de Soutenance - Evaluation Individuelle (Etudiant 4)</t>
  </si>
  <si>
    <t>modélisation</t>
  </si>
  <si>
    <t>Eléments à reporter dans Scholaris pour l'étudiant 4</t>
  </si>
  <si>
    <t xml:space="preserve"> -Le rapport respecte la structure demandée dans le cahier des charges
 -Absence de fautes d'orthographe
 -La mise en page est soignée
 -Les illustrations apportent un confort de lecture
 - Le rapport est agréable à lire</t>
  </si>
  <si>
    <t xml:space="preserve"> -Le rapport respecte la structure demandée dans le cahier des charges
 -Absence de fautes d'orthographe
 -La mise en page est soignée</t>
  </si>
  <si>
    <t xml:space="preserve"> -Le rapport donne au lecteur 
une vision claire des composantes du projet
 -Le découpage du projet donne une vision claire de la planification et de l'attribution des tâches
 -Les étudiants ont une analyse précise du bénéfice acquis en terme de compétence suite au projet</t>
  </si>
  <si>
    <t>Les éléments de gestion de projet caratéristiques à ce niveau de 
formation tels que la planification, la gestion de la documentation, la gestion de la communication, la répartition des tâches sont présents et maitrisés par le groupe de travail</t>
  </si>
  <si>
    <t>Globalement les éléments cités pour le critère 'A' sont présents. 
Certains manquent et (ou) ne sont pas complètement maitrisés.</t>
  </si>
  <si>
    <t xml:space="preserve"> -Le rapport ne respecte pas ou peu la structure demandée dans le cahier des charges
 -Fautes d'orthographe
-La mise en page peu soignée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</si>
</sst>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DashDot">
        <color indexed="64"/>
      </top>
      <bottom/>
      <diagonal/>
    </border>
    <border>
      <left style="thin">
        <color indexed="64"/>
      </left>
      <right style="thin">
        <color indexed="64"/>
      </right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DashDot">
        <color indexed="64"/>
      </top>
      <bottom/>
      <diagonal/>
    </border>
    <border>
      <left style="medium">
        <color indexed="64"/>
      </left>
      <right style="thin">
        <color indexed="64"/>
      </right>
      <top style="mediumDashDot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DashDot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7" fillId="2" borderId="5" xfId="0" applyFont="1" applyFill="1" applyBorder="1" applyAlignment="1" applyProtection="1">
      <alignment horizontal="center"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</xf>
    <xf numFmtId="0" fontId="0" fillId="0" borderId="0" xfId="0" applyFill="1"/>
    <xf numFmtId="0" fontId="7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left" vertical="center" wrapText="1"/>
    </xf>
    <xf numFmtId="0" fontId="7" fillId="2" borderId="8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0" fontId="7" fillId="2" borderId="11" xfId="0" applyFont="1" applyFill="1" applyBorder="1" applyAlignment="1" applyProtection="1">
      <alignment horizontal="center" vertical="center" wrapText="1"/>
      <protection locked="0"/>
    </xf>
    <xf numFmtId="0" fontId="7" fillId="0" borderId="11" xfId="0" applyFont="1" applyBorder="1" applyAlignment="1" applyProtection="1">
      <alignment horizontal="center" vertical="center" wrapText="1"/>
    </xf>
    <xf numFmtId="0" fontId="8" fillId="0" borderId="12" xfId="0" applyFont="1" applyBorder="1" applyAlignment="1" applyProtection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vertical="center" wrapText="1"/>
    </xf>
    <xf numFmtId="0" fontId="7" fillId="2" borderId="14" xfId="0" applyFont="1" applyFill="1" applyBorder="1" applyAlignment="1" applyProtection="1">
      <alignment horizontal="center" vertical="center" wrapText="1"/>
      <protection locked="0"/>
    </xf>
    <xf numFmtId="0" fontId="7" fillId="0" borderId="14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/>
    </xf>
    <xf numFmtId="0" fontId="2" fillId="0" borderId="0" xfId="0" applyFont="1"/>
    <xf numFmtId="0" fontId="9" fillId="0" borderId="0" xfId="0" applyFont="1"/>
    <xf numFmtId="0" fontId="2" fillId="0" borderId="0" xfId="0" quotePrefix="1" applyFont="1"/>
    <xf numFmtId="2" fontId="2" fillId="0" borderId="0" xfId="0" applyNumberFormat="1" applyFont="1" applyFill="1"/>
    <xf numFmtId="0" fontId="0" fillId="0" borderId="5" xfId="0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wrapText="1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  <xf numFmtId="0" fontId="7" fillId="2" borderId="17" xfId="0" applyFont="1" applyFill="1" applyBorder="1" applyAlignment="1" applyProtection="1">
      <alignment horizontal="center" vertical="center" wrapText="1"/>
      <protection locked="0"/>
    </xf>
    <xf numFmtId="0" fontId="7" fillId="0" borderId="17" xfId="0" applyFont="1" applyBorder="1" applyAlignment="1" applyProtection="1">
      <alignment horizontal="center" vertical="center" wrapText="1"/>
    </xf>
    <xf numFmtId="1" fontId="8" fillId="0" borderId="18" xfId="0" applyNumberFormat="1" applyFont="1" applyBorder="1" applyAlignment="1" applyProtection="1">
      <alignment horizontal="center" vertical="center"/>
    </xf>
    <xf numFmtId="2" fontId="8" fillId="0" borderId="0" xfId="0" applyNumberFormat="1" applyFont="1" applyBorder="1" applyAlignment="1" applyProtection="1">
      <alignment vertical="center"/>
    </xf>
    <xf numFmtId="0" fontId="8" fillId="0" borderId="6" xfId="0" applyFont="1" applyBorder="1" applyAlignment="1" applyProtection="1">
      <alignment horizontal="center" vertical="center"/>
    </xf>
    <xf numFmtId="0" fontId="7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 applyProtection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/>
    </xf>
    <xf numFmtId="0" fontId="8" fillId="0" borderId="17" xfId="0" applyFont="1" applyBorder="1" applyAlignment="1" applyProtection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 wrapText="1"/>
    </xf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2" fontId="8" fillId="0" borderId="23" xfId="0" applyNumberFormat="1" applyFont="1" applyBorder="1" applyAlignment="1" applyProtection="1">
      <alignment horizontal="center" vertical="center"/>
    </xf>
    <xf numFmtId="2" fontId="8" fillId="0" borderId="24" xfId="0" applyNumberFormat="1" applyFont="1" applyBorder="1" applyAlignment="1" applyProtection="1">
      <alignment horizontal="center" vertical="center"/>
    </xf>
    <xf numFmtId="0" fontId="0" fillId="6" borderId="0" xfId="0" applyFill="1"/>
    <xf numFmtId="0" fontId="3" fillId="0" borderId="0" xfId="0" applyFont="1" applyBorder="1" applyAlignment="1">
      <alignment horizontal="center" vertical="center"/>
    </xf>
    <xf numFmtId="2" fontId="8" fillId="0" borderId="0" xfId="0" applyNumberFormat="1" applyFont="1" applyBorder="1" applyAlignment="1" applyProtection="1">
      <alignment horizontal="center" vertical="center"/>
    </xf>
    <xf numFmtId="0" fontId="8" fillId="0" borderId="0" xfId="0" applyFont="1" applyBorder="1" applyAlignment="1" applyProtection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" fontId="8" fillId="0" borderId="6" xfId="0" applyNumberFormat="1" applyFont="1" applyBorder="1" applyAlignment="1" applyProtection="1">
      <alignment horizontal="center" vertical="center"/>
    </xf>
    <xf numFmtId="1" fontId="8" fillId="0" borderId="9" xfId="0" applyNumberFormat="1" applyFont="1" applyBorder="1" applyAlignment="1" applyProtection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tabSelected="1" zoomScale="80" zoomScaleNormal="80" workbookViewId="0"/>
  </sheetViews>
  <sheetFormatPr baseColWidth="10" defaultColWidth="8.85546875" defaultRowHeight="14.45" x14ac:dyDescent="0.25"/>
  <cols>
    <col min="2" max="2" width="20.28515625" customWidth="1"/>
    <col min="3" max="7" width="28.28515625" customWidth="1"/>
    <col min="8" max="8" width="20.7109375" customWidth="1"/>
    <col min="9" max="9" width="22.85546875" customWidth="1"/>
    <col min="10" max="10" width="33.140625" customWidth="1"/>
  </cols>
  <sheetData>
    <row r="1" spans="1:12" ht="15.75" thickBot="1" x14ac:dyDescent="0.3"/>
    <row r="2" spans="1:12" ht="46.5" x14ac:dyDescent="0.25">
      <c r="B2" s="59" t="s">
        <v>0</v>
      </c>
      <c r="C2" s="60"/>
      <c r="D2" s="60"/>
      <c r="E2" s="60"/>
      <c r="F2" s="60"/>
      <c r="G2" s="60"/>
      <c r="H2" s="60"/>
      <c r="I2" s="60"/>
      <c r="J2" s="61"/>
    </row>
    <row r="3" spans="1:12" ht="31.5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 t="s">
        <v>7</v>
      </c>
      <c r="I3" s="4" t="s">
        <v>8</v>
      </c>
      <c r="J3" s="5" t="s">
        <v>9</v>
      </c>
    </row>
    <row r="4" spans="1:12" ht="135" x14ac:dyDescent="0.25">
      <c r="B4" s="6" t="s">
        <v>10</v>
      </c>
      <c r="C4" s="7" t="s">
        <v>64</v>
      </c>
      <c r="D4" s="7" t="s">
        <v>65</v>
      </c>
      <c r="E4" s="7" t="s">
        <v>69</v>
      </c>
      <c r="F4" s="7" t="s">
        <v>11</v>
      </c>
      <c r="G4" s="8">
        <v>1</v>
      </c>
      <c r="H4" s="9">
        <v>1</v>
      </c>
      <c r="I4" s="9">
        <f>G4*H4</f>
        <v>1</v>
      </c>
      <c r="J4" s="62">
        <f>(I4+I5)/(H4+H5)</f>
        <v>1</v>
      </c>
      <c r="L4" s="10"/>
    </row>
    <row r="5" spans="1:12" ht="165.75" thickBot="1" x14ac:dyDescent="0.3">
      <c r="B5" s="11" t="s">
        <v>12</v>
      </c>
      <c r="C5" s="12" t="s">
        <v>66</v>
      </c>
      <c r="D5" s="12" t="s">
        <v>13</v>
      </c>
      <c r="E5" s="12" t="s">
        <v>14</v>
      </c>
      <c r="F5" s="13" t="s">
        <v>11</v>
      </c>
      <c r="G5" s="14">
        <v>1</v>
      </c>
      <c r="H5" s="15">
        <v>2</v>
      </c>
      <c r="I5" s="15">
        <f>G5*H5</f>
        <v>2</v>
      </c>
      <c r="J5" s="63"/>
      <c r="L5" s="10"/>
    </row>
    <row r="6" spans="1:12" ht="135.75" thickBot="1" x14ac:dyDescent="0.3">
      <c r="B6" s="16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8">
        <v>1</v>
      </c>
      <c r="H6" s="19">
        <v>1</v>
      </c>
      <c r="I6" s="19">
        <f>G6*H6</f>
        <v>1</v>
      </c>
      <c r="J6" s="20">
        <f>I6</f>
        <v>1</v>
      </c>
      <c r="L6" s="10"/>
    </row>
    <row r="7" spans="1:12" ht="147.6" customHeight="1" thickBot="1" x14ac:dyDescent="0.3">
      <c r="B7" s="21" t="s">
        <v>20</v>
      </c>
      <c r="C7" s="22" t="s">
        <v>67</v>
      </c>
      <c r="D7" s="22" t="s">
        <v>68</v>
      </c>
      <c r="E7" s="22" t="s">
        <v>22</v>
      </c>
      <c r="F7" s="22" t="s">
        <v>11</v>
      </c>
      <c r="G7" s="23">
        <v>1</v>
      </c>
      <c r="H7" s="24">
        <v>1</v>
      </c>
      <c r="I7" s="24">
        <f>G7*H7</f>
        <v>1</v>
      </c>
      <c r="J7" s="25">
        <f>I7</f>
        <v>1</v>
      </c>
      <c r="L7" s="10"/>
    </row>
    <row r="8" spans="1:12" ht="15" x14ac:dyDescent="0.25">
      <c r="B8" s="26"/>
    </row>
    <row r="9" spans="1:12" ht="15" x14ac:dyDescent="0.25">
      <c r="A9" s="27"/>
      <c r="B9" s="26"/>
      <c r="C9" s="27"/>
      <c r="D9" s="27"/>
    </row>
    <row r="10" spans="1:12" ht="15" x14ac:dyDescent="0.25">
      <c r="A10" s="27"/>
      <c r="B10" s="26">
        <v>5</v>
      </c>
      <c r="C10" s="27"/>
      <c r="D10" s="27"/>
    </row>
    <row r="11" spans="1:12" ht="15" x14ac:dyDescent="0.25">
      <c r="A11" s="27"/>
      <c r="B11" s="28">
        <v>4</v>
      </c>
      <c r="C11" s="27"/>
      <c r="D11" s="27"/>
    </row>
    <row r="12" spans="1:12" ht="15" x14ac:dyDescent="0.25">
      <c r="A12" s="27"/>
      <c r="B12" s="26">
        <v>2</v>
      </c>
      <c r="C12" s="27"/>
      <c r="D12" s="27"/>
    </row>
    <row r="13" spans="1:12" ht="15" x14ac:dyDescent="0.25">
      <c r="A13" s="27"/>
      <c r="B13" s="26">
        <v>1</v>
      </c>
      <c r="C13" s="27"/>
      <c r="D13" s="27"/>
    </row>
    <row r="14" spans="1:12" ht="15" x14ac:dyDescent="0.25">
      <c r="A14" s="27"/>
      <c r="B14" s="27"/>
      <c r="C14" s="27"/>
      <c r="D14" s="27"/>
    </row>
    <row r="15" spans="1:12" ht="15" x14ac:dyDescent="0.25">
      <c r="A15" s="27"/>
      <c r="B15" s="27"/>
      <c r="C15" s="27"/>
      <c r="D15" s="27"/>
    </row>
    <row r="16" spans="1:12" ht="15" x14ac:dyDescent="0.25">
      <c r="A16" s="27"/>
      <c r="B16" s="27"/>
      <c r="C16" s="27"/>
      <c r="D16" s="27"/>
    </row>
    <row r="17" spans="1:4" ht="15" x14ac:dyDescent="0.25">
      <c r="A17" s="27"/>
      <c r="B17" s="27"/>
      <c r="C17" s="27"/>
      <c r="D17" s="27"/>
    </row>
    <row r="18" spans="1:4" ht="15" x14ac:dyDescent="0.25">
      <c r="A18" s="27"/>
      <c r="B18" s="27"/>
      <c r="C18" s="27"/>
      <c r="D18" s="27"/>
    </row>
    <row r="19" spans="1:4" ht="15" x14ac:dyDescent="0.25">
      <c r="A19" s="27"/>
      <c r="B19" s="27"/>
      <c r="C19" s="27"/>
      <c r="D19" s="27"/>
    </row>
    <row r="20" spans="1:4" ht="15" x14ac:dyDescent="0.25">
      <c r="A20" s="27"/>
      <c r="B20" s="27"/>
      <c r="C20" s="27"/>
      <c r="D20" s="27"/>
    </row>
    <row r="21" spans="1:4" ht="15" x14ac:dyDescent="0.25">
      <c r="A21" s="27"/>
      <c r="B21" s="27"/>
      <c r="C21" s="27"/>
      <c r="D21" s="27"/>
    </row>
    <row r="22" spans="1:4" ht="15" x14ac:dyDescent="0.25">
      <c r="A22" s="27"/>
      <c r="B22" s="27"/>
      <c r="C22" s="27"/>
      <c r="D22" s="27"/>
    </row>
    <row r="23" spans="1:4" ht="15" x14ac:dyDescent="0.25">
      <c r="A23" s="27"/>
      <c r="B23" s="27"/>
      <c r="C23" s="27"/>
      <c r="D23" s="27"/>
    </row>
    <row r="24" spans="1:4" ht="15" x14ac:dyDescent="0.25">
      <c r="A24" s="27"/>
      <c r="B24" s="27"/>
      <c r="C24" s="27"/>
      <c r="D24" s="27"/>
    </row>
    <row r="25" spans="1:4" ht="15" x14ac:dyDescent="0.25">
      <c r="A25" s="27"/>
      <c r="B25" s="27"/>
      <c r="C25" s="27"/>
      <c r="D25" s="27"/>
    </row>
    <row r="26" spans="1:4" ht="15" x14ac:dyDescent="0.25">
      <c r="A26" s="27"/>
      <c r="B26" s="27"/>
      <c r="C26" s="27"/>
      <c r="D26" s="27"/>
    </row>
    <row r="27" spans="1:4" ht="15" x14ac:dyDescent="0.25">
      <c r="A27" s="27"/>
      <c r="B27" s="27"/>
      <c r="C27" s="27"/>
      <c r="D27" s="27"/>
    </row>
    <row r="28" spans="1:4" ht="15" x14ac:dyDescent="0.25">
      <c r="A28" s="27"/>
      <c r="B28" s="27"/>
      <c r="C28" s="27"/>
      <c r="D28" s="27"/>
    </row>
    <row r="29" spans="1:4" ht="15" x14ac:dyDescent="0.25">
      <c r="A29" s="27"/>
      <c r="B29" s="27"/>
      <c r="C29" s="27"/>
      <c r="D29" s="27"/>
    </row>
    <row r="30" spans="1:4" ht="15" x14ac:dyDescent="0.25">
      <c r="A30" s="27"/>
      <c r="B30" s="27"/>
      <c r="C30" s="27"/>
      <c r="D30" s="27"/>
    </row>
    <row r="31" spans="1:4" ht="15" x14ac:dyDescent="0.25">
      <c r="A31" s="27"/>
      <c r="B31" s="27"/>
      <c r="C31" s="27"/>
      <c r="D31" s="27"/>
    </row>
    <row r="32" spans="1:4" ht="15" x14ac:dyDescent="0.25">
      <c r="A32" s="27"/>
      <c r="B32" s="27"/>
      <c r="C32" s="27"/>
      <c r="D32" s="27"/>
    </row>
    <row r="33" spans="1:4" ht="15" x14ac:dyDescent="0.25">
      <c r="A33" s="27"/>
      <c r="B33" s="27"/>
      <c r="C33" s="27"/>
      <c r="D33" s="27"/>
    </row>
    <row r="34" spans="1:4" ht="15" x14ac:dyDescent="0.25">
      <c r="A34" s="27"/>
      <c r="B34" s="27"/>
      <c r="C34" s="27"/>
      <c r="D34" s="27"/>
    </row>
    <row r="35" spans="1:4" ht="15" x14ac:dyDescent="0.25">
      <c r="A35" s="27"/>
      <c r="B35" s="27"/>
      <c r="C35" s="27"/>
      <c r="D35" s="27"/>
    </row>
    <row r="36" spans="1:4" ht="15" x14ac:dyDescent="0.25">
      <c r="A36" s="27"/>
      <c r="B36" s="27"/>
      <c r="C36" s="27"/>
      <c r="D36" s="27"/>
    </row>
    <row r="37" spans="1:4" ht="15" x14ac:dyDescent="0.25">
      <c r="A37" s="27"/>
      <c r="B37" s="27"/>
      <c r="C37" s="27"/>
      <c r="D37" s="27"/>
    </row>
    <row r="38" spans="1:4" ht="15" x14ac:dyDescent="0.25">
      <c r="A38" s="27"/>
      <c r="B38" s="27"/>
      <c r="C38" s="27"/>
      <c r="D38" s="27"/>
    </row>
    <row r="39" spans="1:4" ht="15" x14ac:dyDescent="0.25">
      <c r="A39" s="27"/>
      <c r="B39" s="27"/>
      <c r="C39" s="27"/>
      <c r="D39" s="27"/>
    </row>
    <row r="40" spans="1:4" ht="15" x14ac:dyDescent="0.25">
      <c r="A40" s="27"/>
      <c r="B40" s="27"/>
      <c r="C40" s="27"/>
      <c r="D40" s="27"/>
    </row>
    <row r="41" spans="1:4" ht="15" x14ac:dyDescent="0.25">
      <c r="A41" s="27"/>
      <c r="B41" s="27"/>
      <c r="C41" s="27"/>
      <c r="D41" s="27"/>
    </row>
  </sheetData>
  <sheetProtection algorithmName="SHA-512" hashValue="vSgYKgruvZJF7Ehxlfv2CZoHtSwk1nrHUeBFgD5bBqDYNMksbVR8PQT3SvInRZIeYSv/dfigkPhm1EoQT1Y2dQ==" saltValue="JkN6xd65aksge7RQ8iT8rA==" spinCount="100000" sheet="1" objects="1" scenarios="1"/>
  <mergeCells count="2">
    <mergeCell ref="B2:J2"/>
    <mergeCell ref="J4:J5"/>
  </mergeCells>
  <dataValidations count="1">
    <dataValidation type="list" allowBlank="1" showInputMessage="1" showErrorMessage="1" sqref="G4:G7" xr:uid="{00000000-0002-0000-0000-000000000000}">
      <formula1>$B$10:$B$13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K11"/>
  <sheetViews>
    <sheetView zoomScale="80" zoomScaleNormal="80" workbookViewId="0"/>
  </sheetViews>
  <sheetFormatPr baseColWidth="10" defaultRowHeight="14.45" x14ac:dyDescent="0.25"/>
  <cols>
    <col min="2" max="2" width="17.85546875" bestFit="1" customWidth="1"/>
    <col min="3" max="6" width="30.85546875" customWidth="1"/>
    <col min="7" max="7" width="14.28515625" customWidth="1"/>
    <col min="8" max="8" width="12.7109375" customWidth="1"/>
    <col min="9" max="9" width="20.7109375" customWidth="1"/>
    <col min="10" max="10" width="42.140625" customWidth="1"/>
  </cols>
  <sheetData>
    <row r="1" spans="2:11" ht="15.75" thickBot="1" x14ac:dyDescent="0.3"/>
    <row r="2" spans="2:11" ht="46.5" x14ac:dyDescent="0.25">
      <c r="B2" s="59" t="s">
        <v>23</v>
      </c>
      <c r="C2" s="60"/>
      <c r="D2" s="60"/>
      <c r="E2" s="60"/>
      <c r="F2" s="60"/>
      <c r="G2" s="60"/>
      <c r="H2" s="60"/>
      <c r="I2" s="60"/>
      <c r="J2" s="61"/>
    </row>
    <row r="3" spans="2:11" ht="63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 t="s">
        <v>7</v>
      </c>
      <c r="I3" s="4" t="s">
        <v>8</v>
      </c>
      <c r="J3" s="5" t="s">
        <v>24</v>
      </c>
    </row>
    <row r="4" spans="2:11" ht="165" x14ac:dyDescent="0.25">
      <c r="B4" s="6" t="s">
        <v>25</v>
      </c>
      <c r="C4" s="7" t="s">
        <v>26</v>
      </c>
      <c r="D4" s="7" t="s">
        <v>27</v>
      </c>
      <c r="E4" s="7" t="s">
        <v>28</v>
      </c>
      <c r="F4" s="7" t="s">
        <v>11</v>
      </c>
      <c r="G4" s="8">
        <v>1</v>
      </c>
      <c r="H4" s="9">
        <v>1</v>
      </c>
      <c r="I4" s="9">
        <f>G4*H4</f>
        <v>1</v>
      </c>
      <c r="J4" s="62">
        <f>(I4+I5)/(H4+H5)</f>
        <v>1</v>
      </c>
      <c r="K4" s="29">
        <f>J4</f>
        <v>1</v>
      </c>
    </row>
    <row r="5" spans="2:11" ht="225" x14ac:dyDescent="0.25">
      <c r="B5" s="6" t="s">
        <v>29</v>
      </c>
      <c r="C5" s="7" t="s">
        <v>30</v>
      </c>
      <c r="D5" s="30" t="s">
        <v>21</v>
      </c>
      <c r="E5" s="30" t="s">
        <v>31</v>
      </c>
      <c r="F5" s="7" t="s">
        <v>11</v>
      </c>
      <c r="G5" s="8">
        <v>1</v>
      </c>
      <c r="H5" s="9">
        <v>2</v>
      </c>
      <c r="I5" s="9">
        <f>G5*H5</f>
        <v>2</v>
      </c>
      <c r="J5" s="62"/>
      <c r="K5" s="10"/>
    </row>
    <row r="6" spans="2:11" ht="150.75" thickBot="1" x14ac:dyDescent="0.3">
      <c r="B6" s="31" t="s">
        <v>35</v>
      </c>
      <c r="C6" s="32" t="s">
        <v>32</v>
      </c>
      <c r="D6" s="33" t="s">
        <v>33</v>
      </c>
      <c r="E6" s="33" t="s">
        <v>34</v>
      </c>
      <c r="F6" s="34" t="s">
        <v>11</v>
      </c>
      <c r="G6" s="35">
        <v>1</v>
      </c>
      <c r="H6" s="36">
        <v>1</v>
      </c>
      <c r="I6" s="36">
        <f>G6*H6</f>
        <v>1</v>
      </c>
      <c r="J6" s="37">
        <f>(I6+I7)/(H6+H7)</f>
        <v>1</v>
      </c>
    </row>
    <row r="7" spans="2:11" ht="61.5" x14ac:dyDescent="0.25">
      <c r="J7" s="38"/>
    </row>
    <row r="8" spans="2:11" ht="15" x14ac:dyDescent="0.25">
      <c r="B8" s="26">
        <v>5</v>
      </c>
    </row>
    <row r="9" spans="2:11" ht="15" x14ac:dyDescent="0.25">
      <c r="B9" s="26">
        <v>4</v>
      </c>
    </row>
    <row r="10" spans="2:11" ht="15" x14ac:dyDescent="0.25">
      <c r="B10" s="26">
        <v>2</v>
      </c>
    </row>
    <row r="11" spans="2:11" ht="15" x14ac:dyDescent="0.25">
      <c r="B11" s="26">
        <v>1</v>
      </c>
    </row>
  </sheetData>
  <sheetProtection algorithmName="SHA-512" hashValue="GOb4+s4TaNeGkhRc4ZmTsoC4hIZElzPKLq5abpQx5/RE88HnTCWdFCJ2av1muXc+JZr14E2HyABu47HD5SxPCw==" saltValue="0Ezo7pxkZGn41F4Gn+Gijg==" spinCount="100000" sheet="1" objects="1" scenarios="1"/>
  <mergeCells count="2">
    <mergeCell ref="B2:J2"/>
    <mergeCell ref="J4:J5"/>
  </mergeCells>
  <dataValidations count="1">
    <dataValidation type="list" allowBlank="1" showInputMessage="1" showErrorMessage="1" sqref="G4:G6" xr:uid="{00000000-0002-0000-0100-000000000000}">
      <formula1>$B$8:$B$11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0"/>
  <sheetViews>
    <sheetView zoomScale="80" zoomScaleNormal="80" workbookViewId="0"/>
  </sheetViews>
  <sheetFormatPr baseColWidth="10" defaultRowHeight="14.45" x14ac:dyDescent="0.25"/>
  <cols>
    <col min="2" max="9" width="26.7109375" customWidth="1"/>
  </cols>
  <sheetData>
    <row r="1" spans="2:13" ht="15.75" thickBot="1" x14ac:dyDescent="0.3"/>
    <row r="2" spans="2:13" ht="46.5" x14ac:dyDescent="0.25">
      <c r="B2" s="59" t="s">
        <v>46</v>
      </c>
      <c r="C2" s="60"/>
      <c r="D2" s="60"/>
      <c r="E2" s="60"/>
      <c r="F2" s="60"/>
      <c r="G2" s="60"/>
      <c r="H2" s="60"/>
      <c r="I2" s="61"/>
      <c r="M2" s="26">
        <v>5</v>
      </c>
    </row>
    <row r="3" spans="2:13" ht="31.5" x14ac:dyDescent="0.25"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3" t="s">
        <v>6</v>
      </c>
      <c r="H3" s="4" t="s">
        <v>7</v>
      </c>
      <c r="I3" s="5" t="s">
        <v>37</v>
      </c>
      <c r="M3" s="26">
        <v>4</v>
      </c>
    </row>
    <row r="4" spans="2:13" ht="105" x14ac:dyDescent="0.25">
      <c r="B4" s="6" t="s">
        <v>38</v>
      </c>
      <c r="C4" s="7" t="s">
        <v>39</v>
      </c>
      <c r="D4" s="7" t="s">
        <v>40</v>
      </c>
      <c r="E4" s="7" t="s">
        <v>41</v>
      </c>
      <c r="F4" s="7" t="s">
        <v>11</v>
      </c>
      <c r="G4" s="8">
        <v>1</v>
      </c>
      <c r="H4" s="9">
        <v>1</v>
      </c>
      <c r="I4" s="39">
        <f>G4</f>
        <v>1</v>
      </c>
      <c r="M4" s="26">
        <v>2</v>
      </c>
    </row>
    <row r="5" spans="2:13" ht="90.75" thickBot="1" x14ac:dyDescent="0.3">
      <c r="B5" s="40" t="s">
        <v>42</v>
      </c>
      <c r="C5" s="34" t="s">
        <v>43</v>
      </c>
      <c r="D5" s="33" t="s">
        <v>44</v>
      </c>
      <c r="E5" s="33" t="s">
        <v>45</v>
      </c>
      <c r="F5" s="34" t="s">
        <v>11</v>
      </c>
      <c r="G5" s="35">
        <v>1</v>
      </c>
      <c r="H5" s="36">
        <v>1</v>
      </c>
      <c r="I5" s="41">
        <f>G5</f>
        <v>1</v>
      </c>
      <c r="M5" s="26">
        <v>1</v>
      </c>
    </row>
    <row r="6" spans="2:13" ht="15.75" thickBot="1" x14ac:dyDescent="0.3"/>
    <row r="7" spans="2:13" ht="46.5" x14ac:dyDescent="0.25">
      <c r="B7" s="59" t="s">
        <v>60</v>
      </c>
      <c r="C7" s="60"/>
      <c r="D7" s="60"/>
      <c r="E7" s="60"/>
      <c r="F7" s="60"/>
      <c r="G7" s="60"/>
      <c r="H7" s="60"/>
      <c r="I7" s="61"/>
    </row>
    <row r="8" spans="2:13" ht="31.5" x14ac:dyDescent="0.25">
      <c r="B8" s="1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3" t="s">
        <v>6</v>
      </c>
      <c r="H8" s="4" t="s">
        <v>7</v>
      </c>
      <c r="I8" s="5" t="s">
        <v>37</v>
      </c>
    </row>
    <row r="9" spans="2:13" ht="105" x14ac:dyDescent="0.25">
      <c r="B9" s="6" t="s">
        <v>38</v>
      </c>
      <c r="C9" s="7" t="s">
        <v>39</v>
      </c>
      <c r="D9" s="7" t="s">
        <v>40</v>
      </c>
      <c r="E9" s="7" t="s">
        <v>41</v>
      </c>
      <c r="F9" s="7" t="s">
        <v>11</v>
      </c>
      <c r="G9" s="8">
        <v>1</v>
      </c>
      <c r="H9" s="9">
        <v>1</v>
      </c>
      <c r="I9" s="39">
        <f>G9</f>
        <v>1</v>
      </c>
    </row>
    <row r="10" spans="2:13" ht="90.75" thickBot="1" x14ac:dyDescent="0.3">
      <c r="B10" s="40" t="s">
        <v>42</v>
      </c>
      <c r="C10" s="34" t="s">
        <v>43</v>
      </c>
      <c r="D10" s="33" t="s">
        <v>44</v>
      </c>
      <c r="E10" s="33" t="s">
        <v>45</v>
      </c>
      <c r="F10" s="34" t="s">
        <v>11</v>
      </c>
      <c r="G10" s="35">
        <v>1</v>
      </c>
      <c r="H10" s="36">
        <v>1</v>
      </c>
      <c r="I10" s="41">
        <f>G10</f>
        <v>1</v>
      </c>
    </row>
    <row r="11" spans="2:13" ht="15.75" thickBot="1" x14ac:dyDescent="0.3"/>
    <row r="12" spans="2:13" ht="46.5" x14ac:dyDescent="0.25">
      <c r="B12" s="59" t="s">
        <v>36</v>
      </c>
      <c r="C12" s="60"/>
      <c r="D12" s="60"/>
      <c r="E12" s="60"/>
      <c r="F12" s="60"/>
      <c r="G12" s="60"/>
      <c r="H12" s="60"/>
      <c r="I12" s="61"/>
    </row>
    <row r="13" spans="2:13" ht="31.5" x14ac:dyDescent="0.25">
      <c r="B13" s="1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3" t="s">
        <v>6</v>
      </c>
      <c r="H13" s="4" t="s">
        <v>7</v>
      </c>
      <c r="I13" s="5" t="s">
        <v>37</v>
      </c>
    </row>
    <row r="14" spans="2:13" ht="105" x14ac:dyDescent="0.25">
      <c r="B14" s="6" t="s">
        <v>38</v>
      </c>
      <c r="C14" s="7" t="s">
        <v>39</v>
      </c>
      <c r="D14" s="7" t="s">
        <v>40</v>
      </c>
      <c r="E14" s="7" t="s">
        <v>41</v>
      </c>
      <c r="F14" s="7" t="s">
        <v>11</v>
      </c>
      <c r="G14" s="8">
        <v>1</v>
      </c>
      <c r="H14" s="9">
        <v>1</v>
      </c>
      <c r="I14" s="39">
        <f>G14</f>
        <v>1</v>
      </c>
    </row>
    <row r="15" spans="2:13" ht="90.75" thickBot="1" x14ac:dyDescent="0.3">
      <c r="B15" s="40" t="s">
        <v>42</v>
      </c>
      <c r="C15" s="34" t="s">
        <v>43</v>
      </c>
      <c r="D15" s="33" t="s">
        <v>44</v>
      </c>
      <c r="E15" s="33" t="s">
        <v>45</v>
      </c>
      <c r="F15" s="34" t="s">
        <v>11</v>
      </c>
      <c r="G15" s="35">
        <v>1</v>
      </c>
      <c r="H15" s="36">
        <v>1</v>
      </c>
      <c r="I15" s="41">
        <f>G15</f>
        <v>1</v>
      </c>
    </row>
    <row r="16" spans="2:13" ht="15.75" thickBot="1" x14ac:dyDescent="0.3"/>
    <row r="17" spans="2:9" ht="46.5" x14ac:dyDescent="0.25">
      <c r="B17" s="59" t="s">
        <v>61</v>
      </c>
      <c r="C17" s="60"/>
      <c r="D17" s="60"/>
      <c r="E17" s="60"/>
      <c r="F17" s="60"/>
      <c r="G17" s="60"/>
      <c r="H17" s="60"/>
      <c r="I17" s="61"/>
    </row>
    <row r="18" spans="2:9" ht="31.5" x14ac:dyDescent="0.25">
      <c r="B18" s="1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3" t="s">
        <v>6</v>
      </c>
      <c r="H18" s="4" t="s">
        <v>7</v>
      </c>
      <c r="I18" s="5" t="s">
        <v>37</v>
      </c>
    </row>
    <row r="19" spans="2:9" ht="105" x14ac:dyDescent="0.25">
      <c r="B19" s="6" t="s">
        <v>38</v>
      </c>
      <c r="C19" s="7" t="s">
        <v>39</v>
      </c>
      <c r="D19" s="7" t="s">
        <v>40</v>
      </c>
      <c r="E19" s="7" t="s">
        <v>41</v>
      </c>
      <c r="F19" s="7" t="s">
        <v>11</v>
      </c>
      <c r="G19" s="8">
        <v>1</v>
      </c>
      <c r="H19" s="9">
        <v>1</v>
      </c>
      <c r="I19" s="39">
        <f>G19</f>
        <v>1</v>
      </c>
    </row>
    <row r="20" spans="2:9" ht="90.75" thickBot="1" x14ac:dyDescent="0.3">
      <c r="B20" s="40" t="s">
        <v>42</v>
      </c>
      <c r="C20" s="34" t="s">
        <v>43</v>
      </c>
      <c r="D20" s="33" t="s">
        <v>44</v>
      </c>
      <c r="E20" s="33" t="s">
        <v>45</v>
      </c>
      <c r="F20" s="34" t="s">
        <v>11</v>
      </c>
      <c r="G20" s="35">
        <v>1</v>
      </c>
      <c r="H20" s="36">
        <v>1</v>
      </c>
      <c r="I20" s="41">
        <f>G20</f>
        <v>1</v>
      </c>
    </row>
  </sheetData>
  <sheetProtection algorithmName="SHA-512" hashValue="ziB//r6gdqaED4IuyCKijJIL90u7uoDi4RAD/ZyehHMLtAGc9SecR91Vj5h8e/LrR80149C4xZkkRgtARZ/mTg==" saltValue="5tHNVjkx7wg1fCTz8mjJdg==" spinCount="100000" sheet="1" objects="1" scenarios="1"/>
  <mergeCells count="4">
    <mergeCell ref="B2:I2"/>
    <mergeCell ref="B7:I7"/>
    <mergeCell ref="B12:I12"/>
    <mergeCell ref="B17:I17"/>
  </mergeCells>
  <dataValidations count="1">
    <dataValidation type="list" allowBlank="1" showInputMessage="1" showErrorMessage="1" sqref="G4:G5 G9:G10 G14:G15 G19:G20" xr:uid="{00000000-0002-0000-0200-000000000000}">
      <formula1>$M$2:$M$5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U34"/>
  <sheetViews>
    <sheetView zoomScale="80" zoomScaleNormal="80" workbookViewId="0"/>
  </sheetViews>
  <sheetFormatPr baseColWidth="10" defaultRowHeight="14.45" x14ac:dyDescent="0.25"/>
  <cols>
    <col min="2" max="6" width="28.28515625" customWidth="1"/>
    <col min="7" max="8" width="27.7109375" customWidth="1"/>
    <col min="9" max="9" width="0" hidden="1" customWidth="1"/>
    <col min="10" max="10" width="20.28515625" hidden="1" customWidth="1"/>
    <col min="11" max="19" width="11.5703125" hidden="1" customWidth="1"/>
    <col min="20" max="20" width="18.85546875" hidden="1" customWidth="1"/>
    <col min="21" max="21" width="11.5703125" hidden="1" customWidth="1"/>
    <col min="22" max="22" width="0" hidden="1" customWidth="1"/>
  </cols>
  <sheetData>
    <row r="1" spans="2:21" ht="15.75" thickBot="1" x14ac:dyDescent="0.3"/>
    <row r="2" spans="2:21" ht="46.15" customHeight="1" thickBot="1" x14ac:dyDescent="0.3">
      <c r="B2" s="64" t="s">
        <v>51</v>
      </c>
      <c r="C2" s="65"/>
      <c r="D2" s="65"/>
      <c r="E2" s="65"/>
      <c r="F2" s="65"/>
      <c r="G2" s="66"/>
      <c r="H2" s="56"/>
      <c r="J2" s="52" t="s">
        <v>53</v>
      </c>
      <c r="K2" s="49">
        <f>'Rapport de Projet'!J4</f>
        <v>1</v>
      </c>
      <c r="L2">
        <v>1</v>
      </c>
      <c r="M2">
        <f>K2*L2</f>
        <v>1</v>
      </c>
      <c r="O2" s="50" t="s">
        <v>62</v>
      </c>
      <c r="P2" s="50">
        <f>'Rapport de Projet'!J6</f>
        <v>1</v>
      </c>
      <c r="T2" s="51" t="s">
        <v>54</v>
      </c>
      <c r="U2" s="51">
        <f>'Rapport de Projet'!J7</f>
        <v>1</v>
      </c>
    </row>
    <row r="3" spans="2:21" ht="47.45" hidden="1" customHeight="1" x14ac:dyDescent="0.25">
      <c r="B3" s="42" t="s">
        <v>48</v>
      </c>
      <c r="C3" s="53">
        <f>P2</f>
        <v>1</v>
      </c>
      <c r="D3" s="43" t="s">
        <v>49</v>
      </c>
      <c r="E3" s="53">
        <f>L8</f>
        <v>1</v>
      </c>
      <c r="F3" s="44" t="s">
        <v>50</v>
      </c>
      <c r="G3" s="54">
        <f>U2</f>
        <v>1</v>
      </c>
      <c r="H3" s="57"/>
      <c r="J3" s="52" t="s">
        <v>55</v>
      </c>
      <c r="K3" s="49">
        <f>'Soutenance de Projet'!J4</f>
        <v>1</v>
      </c>
      <c r="L3">
        <v>1</v>
      </c>
      <c r="M3">
        <f t="shared" ref="M3:M6" si="0">K3*L3</f>
        <v>1</v>
      </c>
    </row>
    <row r="4" spans="2:21" ht="62.25" thickBot="1" x14ac:dyDescent="0.3">
      <c r="B4" s="45" t="s">
        <v>48</v>
      </c>
      <c r="C4" s="46" t="str">
        <f>IF(C3&gt;=5,"A",IF(C3&gt;=4,"B",IF(C3&gt;=2,"C","D")))</f>
        <v>D</v>
      </c>
      <c r="D4" s="47" t="s">
        <v>52</v>
      </c>
      <c r="E4" s="46" t="str">
        <f>IF(E3&gt;=4.61,"A",IF(E3&gt;=3.61,"B",IF(E3&gt;=2.61,"C","D")))</f>
        <v>D</v>
      </c>
      <c r="F4" s="48" t="s">
        <v>50</v>
      </c>
      <c r="G4" s="41" t="str">
        <f>IF(G3&gt;=5,"A",IF(G3&gt;=4,"B",IF(G3&gt;=2,"C","D")))</f>
        <v>D</v>
      </c>
      <c r="H4" s="58"/>
      <c r="J4" s="52" t="s">
        <v>56</v>
      </c>
      <c r="K4" s="49">
        <f>'Soutenance de Projet'!J6</f>
        <v>1</v>
      </c>
      <c r="L4">
        <v>1</v>
      </c>
      <c r="M4">
        <f t="shared" si="0"/>
        <v>1</v>
      </c>
    </row>
    <row r="5" spans="2:21" ht="15" x14ac:dyDescent="0.25">
      <c r="C5" s="10"/>
      <c r="D5" s="10"/>
      <c r="E5" s="10"/>
      <c r="F5" s="10"/>
      <c r="G5" s="10"/>
      <c r="H5" s="10"/>
      <c r="J5" s="55" t="s">
        <v>57</v>
      </c>
      <c r="K5">
        <f>'Evaluation Individuelle'!I4</f>
        <v>1</v>
      </c>
      <c r="L5">
        <v>1</v>
      </c>
      <c r="M5">
        <f t="shared" si="0"/>
        <v>1</v>
      </c>
    </row>
    <row r="6" spans="2:21" ht="15" x14ac:dyDescent="0.25">
      <c r="B6" s="10"/>
      <c r="C6" s="10"/>
      <c r="D6" s="10"/>
      <c r="E6" s="10"/>
      <c r="F6" s="10"/>
      <c r="J6" s="55" t="s">
        <v>58</v>
      </c>
      <c r="K6">
        <f>'Evaluation Individuelle'!I5</f>
        <v>1</v>
      </c>
      <c r="L6">
        <v>2</v>
      </c>
      <c r="M6">
        <f t="shared" si="0"/>
        <v>2</v>
      </c>
    </row>
    <row r="7" spans="2:21" ht="15" x14ac:dyDescent="0.25">
      <c r="L7">
        <f>SUM(L2:L6)</f>
        <v>6</v>
      </c>
      <c r="M7">
        <f>SUM(M2:M6)</f>
        <v>6</v>
      </c>
    </row>
    <row r="8" spans="2:21" ht="15" x14ac:dyDescent="0.25">
      <c r="L8" s="67">
        <f>M7/L7</f>
        <v>1</v>
      </c>
      <c r="M8" s="67"/>
    </row>
    <row r="10" spans="2:21" ht="15.75" thickBot="1" x14ac:dyDescent="0.3"/>
    <row r="11" spans="2:21" ht="46.15" customHeight="1" thickBot="1" x14ac:dyDescent="0.3">
      <c r="B11" s="64" t="s">
        <v>59</v>
      </c>
      <c r="C11" s="65"/>
      <c r="D11" s="65"/>
      <c r="E11" s="65"/>
      <c r="F11" s="65"/>
      <c r="G11" s="66"/>
      <c r="H11" s="56"/>
      <c r="J11" s="52" t="s">
        <v>53</v>
      </c>
      <c r="K11" s="49">
        <f>K2</f>
        <v>1</v>
      </c>
      <c r="L11">
        <v>1</v>
      </c>
      <c r="M11">
        <f>K11*L11</f>
        <v>1</v>
      </c>
      <c r="O11" s="50" t="s">
        <v>62</v>
      </c>
      <c r="P11" s="50">
        <f>P2</f>
        <v>1</v>
      </c>
      <c r="T11" s="51" t="s">
        <v>54</v>
      </c>
      <c r="U11" s="51">
        <f>U2</f>
        <v>1</v>
      </c>
    </row>
    <row r="12" spans="2:21" ht="47.45" hidden="1" customHeight="1" x14ac:dyDescent="0.25">
      <c r="B12" s="42" t="s">
        <v>48</v>
      </c>
      <c r="C12" s="53">
        <f>P11</f>
        <v>1</v>
      </c>
      <c r="D12" s="43" t="s">
        <v>49</v>
      </c>
      <c r="E12" s="53">
        <f>L17</f>
        <v>1</v>
      </c>
      <c r="F12" s="44" t="s">
        <v>50</v>
      </c>
      <c r="G12" s="54">
        <f>U11</f>
        <v>1</v>
      </c>
      <c r="H12" s="57"/>
      <c r="J12" s="52" t="s">
        <v>55</v>
      </c>
      <c r="K12" s="49">
        <f>K3</f>
        <v>1</v>
      </c>
      <c r="L12">
        <v>1</v>
      </c>
      <c r="M12">
        <f t="shared" ref="M12:M15" si="1">K12*L12</f>
        <v>1</v>
      </c>
    </row>
    <row r="13" spans="2:21" ht="62.25" thickBot="1" x14ac:dyDescent="0.3">
      <c r="B13" s="45" t="s">
        <v>48</v>
      </c>
      <c r="C13" s="46" t="str">
        <f>IF(C12&gt;=5,"A",IF(C12&gt;=4,"B",IF(C12&gt;=2,"C","D")))</f>
        <v>D</v>
      </c>
      <c r="D13" s="47" t="s">
        <v>52</v>
      </c>
      <c r="E13" s="46" t="str">
        <f>IF(E12&gt;=4.61,"A",IF(E12&gt;=3.61,"B",IF(E12&gt;=2.61,"C","D")))</f>
        <v>D</v>
      </c>
      <c r="F13" s="48" t="s">
        <v>50</v>
      </c>
      <c r="G13" s="41" t="str">
        <f>IF(G12&gt;=5,"A",IF(G12&gt;=4,"B",IF(G12&gt;=2,"C","D")))</f>
        <v>D</v>
      </c>
      <c r="H13" s="58"/>
      <c r="J13" s="52" t="s">
        <v>56</v>
      </c>
      <c r="K13" s="49">
        <f>K4</f>
        <v>1</v>
      </c>
      <c r="L13">
        <v>1</v>
      </c>
      <c r="M13">
        <f t="shared" si="1"/>
        <v>1</v>
      </c>
    </row>
    <row r="14" spans="2:21" ht="15" x14ac:dyDescent="0.25">
      <c r="C14" s="10"/>
      <c r="D14" s="10"/>
      <c r="E14" s="10"/>
      <c r="F14" s="10"/>
      <c r="G14" s="10"/>
      <c r="H14" s="10"/>
      <c r="J14" s="55" t="s">
        <v>57</v>
      </c>
      <c r="K14">
        <f>'Evaluation Individuelle'!I9</f>
        <v>1</v>
      </c>
      <c r="L14">
        <v>1</v>
      </c>
      <c r="M14">
        <f t="shared" si="1"/>
        <v>1</v>
      </c>
    </row>
    <row r="15" spans="2:21" ht="15" x14ac:dyDescent="0.25">
      <c r="B15" s="10"/>
      <c r="C15" s="10"/>
      <c r="D15" s="10"/>
      <c r="E15" s="10"/>
      <c r="F15" s="10"/>
      <c r="J15" s="55" t="s">
        <v>58</v>
      </c>
      <c r="K15">
        <f>'Evaluation Individuelle'!I10</f>
        <v>1</v>
      </c>
      <c r="L15">
        <v>2</v>
      </c>
      <c r="M15">
        <f t="shared" si="1"/>
        <v>2</v>
      </c>
    </row>
    <row r="16" spans="2:21" ht="15" x14ac:dyDescent="0.25">
      <c r="L16">
        <f>SUM(L11:L15)</f>
        <v>6</v>
      </c>
      <c r="M16">
        <f>SUM(M11:M15)</f>
        <v>6</v>
      </c>
    </row>
    <row r="17" spans="2:21" ht="15" x14ac:dyDescent="0.25">
      <c r="L17" s="67">
        <f>M16/L16</f>
        <v>1</v>
      </c>
      <c r="M17" s="67"/>
    </row>
    <row r="19" spans="2:21" ht="15.75" thickBot="1" x14ac:dyDescent="0.3"/>
    <row r="20" spans="2:21" ht="46.15" customHeight="1" thickBot="1" x14ac:dyDescent="0.3">
      <c r="B20" s="64" t="s">
        <v>47</v>
      </c>
      <c r="C20" s="65"/>
      <c r="D20" s="65"/>
      <c r="E20" s="65"/>
      <c r="F20" s="65"/>
      <c r="G20" s="66"/>
      <c r="H20" s="56"/>
      <c r="J20" s="52" t="s">
        <v>53</v>
      </c>
      <c r="K20" s="49">
        <f>K11</f>
        <v>1</v>
      </c>
      <c r="L20">
        <v>1</v>
      </c>
      <c r="M20">
        <f>K20*L20</f>
        <v>1</v>
      </c>
      <c r="O20" s="50" t="s">
        <v>62</v>
      </c>
      <c r="P20" s="50">
        <f>P11</f>
        <v>1</v>
      </c>
      <c r="T20" s="51" t="s">
        <v>54</v>
      </c>
      <c r="U20" s="51">
        <f>U11</f>
        <v>1</v>
      </c>
    </row>
    <row r="21" spans="2:21" ht="47.45" hidden="1" customHeight="1" x14ac:dyDescent="0.25">
      <c r="B21" s="42" t="s">
        <v>48</v>
      </c>
      <c r="C21" s="53">
        <f>P20</f>
        <v>1</v>
      </c>
      <c r="D21" s="43" t="s">
        <v>49</v>
      </c>
      <c r="E21" s="53">
        <f>L26</f>
        <v>1</v>
      </c>
      <c r="F21" s="44" t="s">
        <v>50</v>
      </c>
      <c r="G21" s="54">
        <f>U20</f>
        <v>1</v>
      </c>
      <c r="H21" s="57"/>
      <c r="J21" s="52" t="s">
        <v>55</v>
      </c>
      <c r="K21" s="49">
        <f>K12</f>
        <v>1</v>
      </c>
      <c r="L21">
        <v>1</v>
      </c>
      <c r="M21">
        <f t="shared" ref="M21:M24" si="2">K21*L21</f>
        <v>1</v>
      </c>
    </row>
    <row r="22" spans="2:21" ht="62.25" thickBot="1" x14ac:dyDescent="0.3">
      <c r="B22" s="45" t="s">
        <v>48</v>
      </c>
      <c r="C22" s="46" t="str">
        <f>IF(C21&gt;=5,"A",IF(C21&gt;=4,"B",IF(C21&gt;=2,"C","D")))</f>
        <v>D</v>
      </c>
      <c r="D22" s="47" t="s">
        <v>52</v>
      </c>
      <c r="E22" s="46" t="str">
        <f>IF(E21&gt;=4.61,"A",IF(E21&gt;=3.61,"B",IF(E21&gt;=2.61,"C","D")))</f>
        <v>D</v>
      </c>
      <c r="F22" s="48" t="s">
        <v>50</v>
      </c>
      <c r="G22" s="41" t="str">
        <f>IF(G21&gt;=5,"A",IF(G21&gt;=4,"B",IF(G21&gt;=2,"C","D")))</f>
        <v>D</v>
      </c>
      <c r="H22" s="58"/>
      <c r="J22" s="52" t="s">
        <v>56</v>
      </c>
      <c r="K22" s="49">
        <f>K13</f>
        <v>1</v>
      </c>
      <c r="L22">
        <v>1</v>
      </c>
      <c r="M22">
        <f t="shared" si="2"/>
        <v>1</v>
      </c>
    </row>
    <row r="23" spans="2:21" ht="15" x14ac:dyDescent="0.25">
      <c r="C23" s="10"/>
      <c r="D23" s="10"/>
      <c r="E23" s="10"/>
      <c r="F23" s="10"/>
      <c r="G23" s="10"/>
      <c r="H23" s="10"/>
      <c r="J23" s="55" t="s">
        <v>57</v>
      </c>
      <c r="K23">
        <f>'Evaluation Individuelle'!I14</f>
        <v>1</v>
      </c>
      <c r="L23">
        <v>1</v>
      </c>
      <c r="M23">
        <f t="shared" si="2"/>
        <v>1</v>
      </c>
    </row>
    <row r="24" spans="2:21" ht="15" x14ac:dyDescent="0.25">
      <c r="B24" s="10"/>
      <c r="C24" s="10"/>
      <c r="D24" s="10"/>
      <c r="E24" s="10"/>
      <c r="F24" s="10"/>
      <c r="J24" s="55" t="s">
        <v>58</v>
      </c>
      <c r="K24">
        <f>'Evaluation Individuelle'!I15</f>
        <v>1</v>
      </c>
      <c r="L24">
        <v>2</v>
      </c>
      <c r="M24">
        <f t="shared" si="2"/>
        <v>2</v>
      </c>
    </row>
    <row r="25" spans="2:21" ht="15" x14ac:dyDescent="0.25">
      <c r="L25">
        <f>SUM(L20:L24)</f>
        <v>6</v>
      </c>
      <c r="M25">
        <f>SUM(M20:M24)</f>
        <v>6</v>
      </c>
    </row>
    <row r="26" spans="2:21" ht="15" x14ac:dyDescent="0.25">
      <c r="L26" s="67">
        <f>M25/L25</f>
        <v>1</v>
      </c>
      <c r="M26" s="67"/>
    </row>
    <row r="27" spans="2:21" ht="15.75" thickBot="1" x14ac:dyDescent="0.3"/>
    <row r="28" spans="2:21" ht="46.15" customHeight="1" thickBot="1" x14ac:dyDescent="0.3">
      <c r="B28" s="64" t="s">
        <v>63</v>
      </c>
      <c r="C28" s="65"/>
      <c r="D28" s="65"/>
      <c r="E28" s="65"/>
      <c r="F28" s="65"/>
      <c r="G28" s="66"/>
      <c r="H28" s="56"/>
      <c r="J28" s="52" t="s">
        <v>53</v>
      </c>
      <c r="K28" s="49">
        <f>K20</f>
        <v>1</v>
      </c>
      <c r="L28">
        <v>1</v>
      </c>
      <c r="M28">
        <f>K28*L28</f>
        <v>1</v>
      </c>
      <c r="O28" s="50" t="s">
        <v>62</v>
      </c>
      <c r="P28" s="50">
        <f>P20</f>
        <v>1</v>
      </c>
      <c r="T28" s="51" t="s">
        <v>54</v>
      </c>
      <c r="U28" s="51">
        <f>U19</f>
        <v>0</v>
      </c>
    </row>
    <row r="29" spans="2:21" ht="47.45" hidden="1" customHeight="1" x14ac:dyDescent="0.25">
      <c r="B29" s="42" t="s">
        <v>48</v>
      </c>
      <c r="C29" s="53">
        <f>P28</f>
        <v>1</v>
      </c>
      <c r="D29" s="43" t="s">
        <v>49</v>
      </c>
      <c r="E29" s="53">
        <f>L34</f>
        <v>1</v>
      </c>
      <c r="F29" s="44" t="s">
        <v>50</v>
      </c>
      <c r="G29" s="54">
        <f>U28</f>
        <v>0</v>
      </c>
      <c r="H29" s="57"/>
      <c r="J29" s="52" t="s">
        <v>55</v>
      </c>
      <c r="K29" s="49">
        <f>K21</f>
        <v>1</v>
      </c>
      <c r="L29">
        <v>1</v>
      </c>
      <c r="M29">
        <f t="shared" ref="M29:M32" si="3">K29*L29</f>
        <v>1</v>
      </c>
    </row>
    <row r="30" spans="2:21" ht="62.25" thickBot="1" x14ac:dyDescent="0.3">
      <c r="B30" s="45" t="s">
        <v>48</v>
      </c>
      <c r="C30" s="46" t="str">
        <f>IF(C29&gt;=5,"A",IF(C29&gt;=4,"B",IF(C29&gt;=2,"C","D")))</f>
        <v>D</v>
      </c>
      <c r="D30" s="47" t="s">
        <v>52</v>
      </c>
      <c r="E30" s="46" t="str">
        <f>IF(E29&gt;=4.61,"A",IF(E29&gt;=3.61,"B",IF(E29&gt;=2.61,"C","D")))</f>
        <v>D</v>
      </c>
      <c r="F30" s="48" t="s">
        <v>50</v>
      </c>
      <c r="G30" s="41" t="str">
        <f>IF(G29&gt;=5,"A",IF(G29&gt;=4,"B",IF(G29&gt;=2,"C","D")))</f>
        <v>D</v>
      </c>
      <c r="H30" s="58"/>
      <c r="J30" s="52" t="s">
        <v>56</v>
      </c>
      <c r="K30" s="49">
        <f>K22</f>
        <v>1</v>
      </c>
      <c r="L30">
        <v>1</v>
      </c>
      <c r="M30">
        <f t="shared" si="3"/>
        <v>1</v>
      </c>
    </row>
    <row r="31" spans="2:21" ht="15" x14ac:dyDescent="0.25">
      <c r="C31" s="10"/>
      <c r="D31" s="10"/>
      <c r="E31" s="10"/>
      <c r="F31" s="10"/>
      <c r="G31" s="10"/>
      <c r="H31" s="10"/>
      <c r="J31" s="55" t="s">
        <v>57</v>
      </c>
      <c r="K31">
        <f>'Evaluation Individuelle'!I19</f>
        <v>1</v>
      </c>
      <c r="L31">
        <v>1</v>
      </c>
      <c r="M31">
        <f t="shared" si="3"/>
        <v>1</v>
      </c>
    </row>
    <row r="32" spans="2:21" ht="15" x14ac:dyDescent="0.25">
      <c r="B32" s="10"/>
      <c r="C32" s="10"/>
      <c r="D32" s="10"/>
      <c r="E32" s="10"/>
      <c r="F32" s="10"/>
      <c r="J32" s="55" t="s">
        <v>58</v>
      </c>
      <c r="K32">
        <f>'Evaluation Individuelle'!I20</f>
        <v>1</v>
      </c>
      <c r="L32">
        <v>2</v>
      </c>
      <c r="M32">
        <f t="shared" si="3"/>
        <v>2</v>
      </c>
    </row>
    <row r="33" spans="12:13" ht="15" x14ac:dyDescent="0.25">
      <c r="L33">
        <f>SUM(L28:L32)</f>
        <v>6</v>
      </c>
      <c r="M33">
        <f>SUM(M28:M32)</f>
        <v>6</v>
      </c>
    </row>
    <row r="34" spans="12:13" ht="15" x14ac:dyDescent="0.25">
      <c r="L34" s="67">
        <f>M33/L33</f>
        <v>1</v>
      </c>
      <c r="M34" s="67"/>
    </row>
  </sheetData>
  <sheetProtection algorithmName="SHA-512" hashValue="mVD7tbEWo96YHW+Od340xAoXx9aXGd2ECLV5x+im2LrNfJTPYPrh3kf0Y0y/KpeRDfAaFmiMMKa8mCT7yoBV+w==" saltValue="C4cyUJazcqrFzM/so7e4ZQ==" spinCount="100000" sheet="1" objects="1" scenarios="1"/>
  <mergeCells count="8">
    <mergeCell ref="B20:G20"/>
    <mergeCell ref="L26:M26"/>
    <mergeCell ref="B28:G28"/>
    <mergeCell ref="L34:M34"/>
    <mergeCell ref="B2:G2"/>
    <mergeCell ref="L8:M8"/>
    <mergeCell ref="B11:G11"/>
    <mergeCell ref="L17:M1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14F18368009346B6F480D0037C0070" ma:contentTypeVersion="2" ma:contentTypeDescription="Crée un document." ma:contentTypeScope="" ma:versionID="d6f8c646ee7d711ab2d50bcf7f34a5bc">
  <xsd:schema xmlns:xsd="http://www.w3.org/2001/XMLSchema" xmlns:xs="http://www.w3.org/2001/XMLSchema" xmlns:p="http://schemas.microsoft.com/office/2006/metadata/properties" xmlns:ns2="4afe514c-8d68-4b97-816e-bf6016be1bb8" targetNamespace="http://schemas.microsoft.com/office/2006/metadata/properties" ma:root="true" ma:fieldsID="ae6ca8b6b7a385a5f70e7879904b51a0" ns2:_="">
    <xsd:import namespace="4afe514c-8d68-4b97-816e-bf6016be1b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e514c-8d68-4b97-816e-bf6016be1bb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DEE965-A555-4AA2-A485-B2228A449C2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8040488-3A88-4489-9992-E6E55B6F373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B157F5B-ACDD-4F48-AC4E-486DDF9A0F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Collaboration Service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Rapport de Projet</vt:lpstr>
      <vt:lpstr>Soutenance de Projet</vt:lpstr>
      <vt:lpstr>Evaluation Individuelle</vt:lpstr>
      <vt:lpstr>SCHOLARIS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2020-06-19T14:32:46Z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0x0101007E14F18368009346B6F480D0037C0070</vt:lpwstr>
  </property>
</Properties>
</file>