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8B4241BE-9854-4C57-9506-A4482C3E4972}" xr6:coauthVersionLast="47" xr6:coauthVersionMax="47" xr10:uidLastSave="{00000000-0000-0000-0000-000000000000}"/>
  <bookViews>
    <workbookView xWindow="1170" yWindow="1170" windowWidth="15375" windowHeight="7875" tabRatio="911" firstSheet="127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54" i="508" l="1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C241" i="508" l="1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9" i="508" l="1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C277" i="508" l="1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4" i="508" l="1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E101" i="508" l="1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68" i="508" l="1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8" l="1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8" l="1"/>
  <c r="H219" i="508" s="1"/>
  <c r="J203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<sst xmlns="http://schemas.openxmlformats.org/spreadsheetml/2006/main" count="28760" uniqueCount="713">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</sst>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2" borderId="38" xfId="0" applyFont="1" applyFill="1" applyBorder="1" applyAlignment="1" applyProtection="1">
      <alignment horizontal="center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0.92237035868273121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0.33315512011134163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0.81416128903703977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5.0821345069136714E-2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0.95965375419400156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0.41186162970639395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0.21803709169721408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0.63925119867949598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0.22559936528219482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0.37563012202993384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2.9092216860540199E-2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0.61185177480763908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4.524629799374269E-2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0.57360520883460508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0.51288421973907483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0.60094545023021606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0.14215544224135235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0.29506391577454461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3.5543365877784727E-2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0.96153759066118616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0.96620622639689246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0.45539147943342739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0.47036296594829097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1.5231496506611486E-2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0.90799343711709501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0.54144126863160291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0.93599747716671144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0.46879880685846853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0.95145216240170527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0.36589200958207047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0.33924399711018793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0.17692201994474843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0.13142762962526799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5.5071981323991492E-2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0.47527111347038209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0.68925093555852646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6.254434508313067E-2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0.68726320772173022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0.37086071112997965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0.43461515018606489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0.20639526852483614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0.97303918065766293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0.68225810027399314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0.52102965889953046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0.52094861607196918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0.13862103344087084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0.25715744302932908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0.24468234957484813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0.44431175073975682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0.25009655045369195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9.4033339577263453E-2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0.40473617169710741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5.6091878725707756E-2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0.38363729797654034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0.10146642300298625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0.43769179927345936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0.77463939960857608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0.4930602248957805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0.45239387172112899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0.41249869667249894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0.87144902476719699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0.15443256500407965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0.94840003341753765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3.9083291687875277E-2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0.41826738051660539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0.55971853307328767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0.99258727980368378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0.82838469422654259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0.39300843078312975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0.69201031893471043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0.50538972210844091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0.76096907085688836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6.4861517969405535E-2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0.46731390326788536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0.58072938611944036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0.25956238747843285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0.58659659443252443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6</v>
      </c>
      <c r="Y1" s="159">
        <f ca="1">RAND()</f>
        <v>0.24264939520394591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3</v>
      </c>
      <c r="Y2" s="159">
        <f t="shared" ref="Y2:Y7" ca="1" si="2">RAND()</f>
        <v>0.35849334091504415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1</v>
      </c>
      <c r="Y3" s="159">
        <f t="shared" ca="1" si="2"/>
        <v>0.63774795675127494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7</v>
      </c>
      <c r="Y4" s="159">
        <f t="shared" ca="1" si="2"/>
        <v>8.7778525635983762E-2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4</v>
      </c>
      <c r="Y5" s="159">
        <f t="shared" ca="1" si="2"/>
        <v>0.31299736024556235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5</v>
      </c>
      <c r="Y6" s="159">
        <f t="shared" ca="1" si="2"/>
        <v>0.26166889856599052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2</v>
      </c>
      <c r="Y7" s="160">
        <f t="shared" ca="1" si="2"/>
        <v>0.54339721440100941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5</v>
      </c>
      <c r="Y1" s="159">
        <f t="shared" ref="Y1:Y7" ca="1" si="2">RAND()</f>
        <v>0.58640283408941174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1</v>
      </c>
      <c r="Y2" s="159">
        <f t="shared" ca="1" si="2"/>
        <v>0.71976919886427038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3</v>
      </c>
      <c r="Y3" s="159">
        <f t="shared" ca="1" si="2"/>
        <v>0.62438118838888401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2</v>
      </c>
      <c r="Y4" s="159">
        <f t="shared" ca="1" si="2"/>
        <v>0.68892291642683845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0.45421600165511256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4</v>
      </c>
      <c r="Y6" s="159">
        <f t="shared" ca="1" si="2"/>
        <v>0.59132091338730586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7</v>
      </c>
      <c r="Y7" s="160">
        <f t="shared" ca="1" si="2"/>
        <v>0.41384531809743874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2</v>
      </c>
      <c r="Y1" s="159">
        <f ca="1">RAND()</f>
        <v>0.87931724364899355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4</v>
      </c>
      <c r="Y2" s="159">
        <f t="shared" ref="Y2:Y7" ca="1" si="2">RAND()</f>
        <v>0.39213392431300309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3</v>
      </c>
      <c r="Y3" s="159">
        <f t="shared" ca="1" si="2"/>
        <v>0.78210342969852564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1</v>
      </c>
      <c r="Y4" s="159">
        <f t="shared" ca="1" si="2"/>
        <v>0.93995066512147829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0.25517981863970596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6</v>
      </c>
      <c r="Y6" s="159">
        <f t="shared" ca="1" si="2"/>
        <v>0.11535306776662424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7</v>
      </c>
      <c r="Y7" s="160">
        <f t="shared" ca="1" si="2"/>
        <v>5.1939766884834926E-2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tabSelected="1" view="pageBreakPreview" topLeftCell="A1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45869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88" t="s">
        <v>636</v>
      </c>
      <c r="R55" s="688"/>
      <c r="S55" s="688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89" t="s">
        <v>709</v>
      </c>
      <c r="R56" s="689"/>
      <c r="S56" s="689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0" t="s">
        <v>44</v>
      </c>
      <c r="C59" s="691"/>
      <c r="D59" s="691"/>
      <c r="E59" s="691"/>
      <c r="F59" s="691"/>
      <c r="G59" s="691"/>
      <c r="H59" s="691"/>
      <c r="I59" s="691"/>
      <c r="J59" s="691"/>
      <c r="K59" s="691"/>
      <c r="L59" s="691"/>
      <c r="M59" s="692"/>
      <c r="N59" s="354"/>
      <c r="P59" s="696" t="s">
        <v>641</v>
      </c>
      <c r="Q59" s="696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3"/>
      <c r="C60" s="694"/>
      <c r="D60" s="694"/>
      <c r="E60" s="694"/>
      <c r="F60" s="694"/>
      <c r="G60" s="694"/>
      <c r="H60" s="694"/>
      <c r="I60" s="694"/>
      <c r="J60" s="694"/>
      <c r="K60" s="694"/>
      <c r="L60" s="694"/>
      <c r="M60" s="695"/>
      <c r="N60" s="354"/>
      <c r="P60" s="696" t="s">
        <v>642</v>
      </c>
      <c r="Q60" s="696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699" t="str">
        <f>IF(OR(REF_TICKER_INC="",REF_INC=""),REF_ERRMSG,REF_NUM_FULL)</f>
        <v>Reference No.: SSR/EHS/F/25-00-0127</v>
      </c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1"/>
      <c r="N61" s="359"/>
      <c r="P61" s="702" t="s">
        <v>643</v>
      </c>
      <c r="Q61" s="702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2" t="s">
        <v>644</v>
      </c>
      <c r="Q62" s="702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3" t="str">
        <f>$E$17 &amp; "  (" &amp; TEXT(WEEK_START,WEEK_FULL_FMT) &amp; "-" &amp; TEXT(WEEK_END,WEEK_FULL_FMT) &amp; ")"</f>
        <v>July 21-27, 2025  (Monday-Sunday)</v>
      </c>
      <c r="E63" s="703"/>
      <c r="F63" s="703"/>
      <c r="G63" s="703"/>
      <c r="H63" s="703"/>
      <c r="I63" s="703"/>
      <c r="J63" s="703"/>
      <c r="K63" s="703"/>
      <c r="L63" s="361"/>
      <c r="M63" s="354"/>
      <c r="N63" s="354"/>
      <c r="P63" s="702" t="s">
        <v>27</v>
      </c>
      <c r="Q63" s="702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697" t="s">
        <v>710</v>
      </c>
      <c r="E64" s="697"/>
      <c r="F64" s="697"/>
      <c r="G64" s="697"/>
      <c r="H64" s="697"/>
      <c r="I64" s="697"/>
      <c r="J64" s="697"/>
      <c r="K64" s="697"/>
      <c r="L64" s="362"/>
      <c r="M64" s="354"/>
      <c r="N64" s="354"/>
      <c r="O64" s="355"/>
      <c r="P64" s="702" t="s">
        <v>646</v>
      </c>
      <c r="Q64" s="702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697" t="s">
        <v>578</v>
      </c>
      <c r="E65" s="697"/>
      <c r="F65" s="697"/>
      <c r="G65" s="697"/>
      <c r="H65" s="697"/>
      <c r="I65" s="697"/>
      <c r="J65" s="697"/>
      <c r="K65" s="697"/>
      <c r="L65" s="362"/>
      <c r="M65" s="354"/>
      <c r="N65" s="354"/>
      <c r="O65" s="363"/>
      <c r="P65" s="696" t="s">
        <v>615</v>
      </c>
      <c r="Q65" s="696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697" t="s">
        <v>577</v>
      </c>
      <c r="E66" s="697"/>
      <c r="F66" s="697"/>
      <c r="G66" s="697"/>
      <c r="H66" s="697"/>
      <c r="I66" s="697"/>
      <c r="J66" s="697"/>
      <c r="K66" s="697"/>
      <c r="L66" s="359"/>
      <c r="M66" s="354"/>
      <c r="N66" s="354"/>
      <c r="O66" s="363"/>
      <c r="P66" s="696" t="s">
        <v>570</v>
      </c>
      <c r="Q66" s="696"/>
      <c r="R66" s="408">
        <v>394</v>
      </c>
      <c r="S66" s="409">
        <f>H218</f>
        <v>346</v>
      </c>
      <c r="T66" s="408">
        <v>394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696" t="s">
        <v>546</v>
      </c>
      <c r="Q67" s="696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8" t="s">
        <v>579</v>
      </c>
      <c r="C69" s="698"/>
      <c r="D69" s="698"/>
      <c r="E69" s="698"/>
      <c r="F69" s="698"/>
      <c r="G69" s="698"/>
      <c r="H69" s="698"/>
      <c r="I69" s="698"/>
      <c r="J69" s="698"/>
      <c r="K69" s="698"/>
      <c r="L69" s="698"/>
      <c r="M69" s="698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705" t="s">
        <v>711</v>
      </c>
      <c r="D71" s="705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6" t="s">
        <v>590</v>
      </c>
      <c r="D72" s="706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4" t="s">
        <v>11</v>
      </c>
      <c r="D73" s="704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4" t="s">
        <v>527</v>
      </c>
      <c r="D74" s="704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4" t="s">
        <v>528</v>
      </c>
      <c r="D75" s="704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4" t="s">
        <v>529</v>
      </c>
      <c r="D76" s="704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4" t="s">
        <v>666</v>
      </c>
      <c r="D77" s="704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4" t="s">
        <v>613</v>
      </c>
      <c r="D78" s="704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4" t="s">
        <v>689</v>
      </c>
      <c r="D79" s="704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4" t="s">
        <v>215</v>
      </c>
      <c r="D80" s="704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4" t="s">
        <v>289</v>
      </c>
      <c r="D81" s="704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4" t="s">
        <v>533</v>
      </c>
      <c r="D82" s="704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4" t="s">
        <v>532</v>
      </c>
      <c r="D83" s="704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4" t="s">
        <v>675</v>
      </c>
      <c r="D84" s="704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4" t="s">
        <v>224</v>
      </c>
      <c r="D85" s="704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4" t="s">
        <v>420</v>
      </c>
      <c r="D86" s="704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4" t="s">
        <v>667</v>
      </c>
      <c r="D87" s="704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4" t="s">
        <v>535</v>
      </c>
      <c r="D88" s="704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4" t="s">
        <v>668</v>
      </c>
      <c r="D89" s="704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4" t="s">
        <v>253</v>
      </c>
      <c r="D90" s="704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4" t="s">
        <v>567</v>
      </c>
      <c r="D91" s="704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4" t="s">
        <v>684</v>
      </c>
      <c r="D92" s="704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4" t="s">
        <v>685</v>
      </c>
      <c r="D93" s="704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4" t="s">
        <v>695</v>
      </c>
      <c r="D94" s="704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4" t="s">
        <v>697</v>
      </c>
      <c r="D95" s="704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4"/>
      <c r="D96" s="704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4"/>
      <c r="D97" s="704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4"/>
      <c r="D98" s="704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4"/>
      <c r="D99" s="704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4"/>
      <c r="D100" s="704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09" t="s">
        <v>13</v>
      </c>
      <c r="D101" s="709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705" t="s">
        <v>712</v>
      </c>
      <c r="D103" s="705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6" t="s">
        <v>590</v>
      </c>
      <c r="D104" s="706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07" t="str">
        <f t="shared" ref="C105:C132" si="14">IF(C73="","",UPPER(C73))</f>
        <v>STAFF</v>
      </c>
      <c r="D105" s="707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07" t="str">
        <f t="shared" si="14"/>
        <v>SECURITY GUARD</v>
      </c>
      <c r="D106" s="707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07" t="str">
        <f t="shared" si="14"/>
        <v>ELECTRICIAN</v>
      </c>
      <c r="D107" s="707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07" t="str">
        <f t="shared" si="14"/>
        <v>ADMIN</v>
      </c>
      <c r="D108" s="707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08"/>
      <c r="S108" s="708"/>
      <c r="U108" s="371"/>
      <c r="V108" s="371"/>
      <c r="W108" s="371"/>
    </row>
    <row r="109" spans="1:23" ht="15.95" customHeight="1" x14ac:dyDescent="0.2">
      <c r="A109" s="354"/>
      <c r="B109" s="354"/>
      <c r="C109" s="707" t="str">
        <f t="shared" si="14"/>
        <v>ACTECH</v>
      </c>
      <c r="D109" s="707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07" t="str">
        <f t="shared" si="14"/>
        <v>WELTANCHAUNG</v>
      </c>
      <c r="D110" s="707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07" t="str">
        <f t="shared" si="14"/>
        <v>TRIGOLD</v>
      </c>
      <c r="D111" s="707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07" t="str">
        <f t="shared" si="14"/>
        <v>REBTRADE</v>
      </c>
      <c r="D112" s="707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07" t="str">
        <f t="shared" si="14"/>
        <v>NEWCORE</v>
      </c>
      <c r="D113" s="707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07" t="str">
        <f t="shared" si="14"/>
        <v>CYPRESS</v>
      </c>
      <c r="D114" s="707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07" t="str">
        <f t="shared" si="14"/>
        <v>AGCHEM</v>
      </c>
      <c r="D115" s="707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07" t="str">
        <f t="shared" si="14"/>
        <v>SPECSERV</v>
      </c>
      <c r="D116" s="707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07" t="str">
        <f t="shared" si="14"/>
        <v>SISCOR</v>
      </c>
      <c r="D117" s="707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07" t="str">
        <f t="shared" si="14"/>
        <v>ARLO</v>
      </c>
      <c r="D118" s="707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07" t="str">
        <f t="shared" si="14"/>
        <v>MULTILINE</v>
      </c>
      <c r="D119" s="707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07" t="str">
        <f t="shared" si="14"/>
        <v>LITAN</v>
      </c>
      <c r="D120" s="707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07" t="str">
        <f t="shared" si="14"/>
        <v>PRIMEPOWER</v>
      </c>
      <c r="D121" s="707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07" t="str">
        <f t="shared" si="14"/>
        <v>MSJR</v>
      </c>
      <c r="D122" s="707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07" t="str">
        <f t="shared" si="14"/>
        <v>GERON</v>
      </c>
      <c r="D123" s="707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07" t="str">
        <f t="shared" si="14"/>
        <v>SOUTH PACIFIC</v>
      </c>
      <c r="D124" s="707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07" t="str">
        <f t="shared" si="14"/>
        <v>EMD</v>
      </c>
      <c r="D125" s="707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07" t="str">
        <f t="shared" si="14"/>
        <v>KONE</v>
      </c>
      <c r="D126" s="707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07" t="str">
        <f t="shared" si="14"/>
        <v>BASIC MAC</v>
      </c>
      <c r="D127" s="707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07" t="str">
        <f t="shared" si="14"/>
        <v/>
      </c>
      <c r="D128" s="707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07" t="str">
        <f t="shared" si="14"/>
        <v/>
      </c>
      <c r="D129" s="707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07" t="str">
        <f t="shared" si="14"/>
        <v/>
      </c>
      <c r="D130" s="707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07" t="str">
        <f t="shared" si="14"/>
        <v/>
      </c>
      <c r="D131" s="707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07" t="str">
        <f t="shared" si="14"/>
        <v/>
      </c>
      <c r="D132" s="707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09" t="s">
        <v>13</v>
      </c>
      <c r="D133" s="709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8" t="s">
        <v>580</v>
      </c>
      <c r="C136" s="698"/>
      <c r="D136" s="698"/>
      <c r="E136" s="698"/>
      <c r="F136" s="698"/>
      <c r="G136" s="698"/>
      <c r="H136" s="698"/>
      <c r="I136" s="698"/>
      <c r="J136" s="698"/>
      <c r="K136" s="698"/>
      <c r="L136" s="698"/>
      <c r="M136" s="698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705" t="s">
        <v>711</v>
      </c>
      <c r="D138" s="705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6" t="s">
        <v>590</v>
      </c>
      <c r="D139" s="706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0" t="str">
        <f>IF(C73="","",UPPER(C73))</f>
        <v>STAFF</v>
      </c>
      <c r="D140" s="710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0" t="str">
        <f t="shared" ref="C141:C167" si="18">IF(C74="","",UPPER(C74))</f>
        <v>SECURITY GUARD</v>
      </c>
      <c r="D141" s="710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0" t="str">
        <f t="shared" si="18"/>
        <v>ELECTRICIAN</v>
      </c>
      <c r="D142" s="710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0" t="str">
        <f t="shared" si="18"/>
        <v>ADMIN</v>
      </c>
      <c r="D143" s="710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0" t="str">
        <f t="shared" si="18"/>
        <v>ACTECH</v>
      </c>
      <c r="D144" s="710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0" t="str">
        <f t="shared" si="18"/>
        <v>WELTANCHAUNG</v>
      </c>
      <c r="D145" s="710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0" t="str">
        <f t="shared" si="18"/>
        <v>TRIGOLD</v>
      </c>
      <c r="D146" s="710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0" t="str">
        <f t="shared" si="18"/>
        <v>REBTRADE</v>
      </c>
      <c r="D147" s="710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0" t="str">
        <f t="shared" si="18"/>
        <v>NEWCORE</v>
      </c>
      <c r="D148" s="710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0" t="str">
        <f t="shared" si="18"/>
        <v>CYPRESS</v>
      </c>
      <c r="D149" s="710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0" t="str">
        <f t="shared" si="18"/>
        <v>AGCHEM</v>
      </c>
      <c r="D150" s="710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0" t="str">
        <f t="shared" si="18"/>
        <v>SPECSERV</v>
      </c>
      <c r="D151" s="710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0" t="str">
        <f t="shared" si="18"/>
        <v>SISCOR</v>
      </c>
      <c r="D152" s="710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0" t="str">
        <f t="shared" si="18"/>
        <v>ARLO</v>
      </c>
      <c r="D153" s="710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0" t="str">
        <f t="shared" si="18"/>
        <v>MULTILINE</v>
      </c>
      <c r="D154" s="710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0" t="str">
        <f t="shared" si="18"/>
        <v>LITAN</v>
      </c>
      <c r="D155" s="710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0" t="str">
        <f t="shared" si="18"/>
        <v>PRIMEPOWER</v>
      </c>
      <c r="D156" s="710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0" t="str">
        <f t="shared" si="18"/>
        <v>MSJR</v>
      </c>
      <c r="D157" s="710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0" t="str">
        <f t="shared" si="18"/>
        <v>GERON</v>
      </c>
      <c r="D158" s="710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0" t="str">
        <f t="shared" si="18"/>
        <v>SOUTH PACIFIC</v>
      </c>
      <c r="D159" s="710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0" t="str">
        <f t="shared" si="18"/>
        <v>EMD</v>
      </c>
      <c r="D160" s="710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0" t="str">
        <f t="shared" si="18"/>
        <v>KONE</v>
      </c>
      <c r="D161" s="710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0" t="str">
        <f t="shared" si="18"/>
        <v>BASIC MAC</v>
      </c>
      <c r="D162" s="710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0" t="str">
        <f t="shared" si="18"/>
        <v/>
      </c>
      <c r="D163" s="710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0" t="str">
        <f t="shared" si="18"/>
        <v/>
      </c>
      <c r="D164" s="710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0" t="str">
        <f t="shared" si="18"/>
        <v/>
      </c>
      <c r="D165" s="710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0" t="str">
        <f t="shared" si="18"/>
        <v/>
      </c>
      <c r="D166" s="710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0" t="str">
        <f t="shared" si="18"/>
        <v/>
      </c>
      <c r="D167" s="710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09" t="s">
        <v>13</v>
      </c>
      <c r="D168" s="709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705" t="s">
        <v>712</v>
      </c>
      <c r="D170" s="705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6" t="s">
        <v>590</v>
      </c>
      <c r="D171" s="706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0" t="str">
        <f>IF(C73="","",UPPER(C73))</f>
        <v>STAFF</v>
      </c>
      <c r="D172" s="710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0" t="str">
        <f t="shared" ref="C173:C199" si="49">IF(C74="","",UPPER(C74))</f>
        <v>SECURITY GUARD</v>
      </c>
      <c r="D173" s="710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0" t="str">
        <f t="shared" si="49"/>
        <v>ELECTRICIAN</v>
      </c>
      <c r="D174" s="710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0" t="str">
        <f t="shared" si="49"/>
        <v>ADMIN</v>
      </c>
      <c r="D175" s="710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0" t="str">
        <f t="shared" si="49"/>
        <v>ACTECH</v>
      </c>
      <c r="D176" s="710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0" t="str">
        <f t="shared" si="49"/>
        <v>WELTANCHAUNG</v>
      </c>
      <c r="D177" s="710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0" t="str">
        <f t="shared" si="49"/>
        <v>TRIGOLD</v>
      </c>
      <c r="D178" s="710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0" t="str">
        <f t="shared" si="49"/>
        <v>REBTRADE</v>
      </c>
      <c r="D179" s="710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0" t="str">
        <f t="shared" si="49"/>
        <v>NEWCORE</v>
      </c>
      <c r="D180" s="710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0" t="str">
        <f t="shared" si="49"/>
        <v>CYPRESS</v>
      </c>
      <c r="D181" s="710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0" t="str">
        <f t="shared" si="49"/>
        <v>AGCHEM</v>
      </c>
      <c r="D182" s="710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0" t="str">
        <f t="shared" si="49"/>
        <v>SPECSERV</v>
      </c>
      <c r="D183" s="710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0" t="str">
        <f t="shared" si="49"/>
        <v>SISCOR</v>
      </c>
      <c r="D184" s="710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0" t="str">
        <f t="shared" si="49"/>
        <v>ARLO</v>
      </c>
      <c r="D185" s="710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0" t="str">
        <f t="shared" si="49"/>
        <v>MULTILINE</v>
      </c>
      <c r="D186" s="710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0" t="str">
        <f t="shared" si="49"/>
        <v>LITAN</v>
      </c>
      <c r="D187" s="710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0" t="str">
        <f t="shared" si="49"/>
        <v>PRIMEPOWER</v>
      </c>
      <c r="D188" s="710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0" t="str">
        <f t="shared" si="49"/>
        <v>MSJR</v>
      </c>
      <c r="D189" s="710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0" t="str">
        <f t="shared" si="49"/>
        <v>GERON</v>
      </c>
      <c r="D190" s="710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0" t="str">
        <f t="shared" si="49"/>
        <v>SOUTH PACIFIC</v>
      </c>
      <c r="D191" s="710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0" t="str">
        <f t="shared" si="49"/>
        <v>EMD</v>
      </c>
      <c r="D192" s="710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0" t="str">
        <f t="shared" si="49"/>
        <v>KONE</v>
      </c>
      <c r="D193" s="710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0" t="str">
        <f t="shared" si="49"/>
        <v>BASIC MAC</v>
      </c>
      <c r="D194" s="710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0" t="str">
        <f t="shared" si="49"/>
        <v/>
      </c>
      <c r="D195" s="710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0" t="str">
        <f t="shared" si="49"/>
        <v/>
      </c>
      <c r="D196" s="710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0" t="str">
        <f t="shared" si="49"/>
        <v/>
      </c>
      <c r="D197" s="710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0" t="str">
        <f t="shared" si="49"/>
        <v/>
      </c>
      <c r="D198" s="710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0" t="str">
        <f t="shared" si="49"/>
        <v/>
      </c>
      <c r="D199" s="710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09" t="s">
        <v>13</v>
      </c>
      <c r="D200" s="709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1" t="s">
        <v>610</v>
      </c>
      <c r="D202" s="711"/>
      <c r="E202" s="712">
        <f>SUM(E168:K168)</f>
        <v>13800</v>
      </c>
      <c r="F202" s="712"/>
      <c r="G202" s="354"/>
      <c r="H202" s="711" t="s">
        <v>647</v>
      </c>
      <c r="I202" s="711"/>
      <c r="J202" s="712">
        <f>R67</f>
        <v>1222350</v>
      </c>
      <c r="K202" s="712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1" t="s">
        <v>611</v>
      </c>
      <c r="D203" s="711"/>
      <c r="E203" s="712">
        <f>SUM(E200:K200)</f>
        <v>536</v>
      </c>
      <c r="F203" s="712"/>
      <c r="G203" s="354"/>
      <c r="H203" s="711" t="s">
        <v>648</v>
      </c>
      <c r="I203" s="711"/>
      <c r="J203" s="712">
        <f>SUM(E204:F204,J202)</f>
        <v>1236686</v>
      </c>
      <c r="K203" s="712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1" t="s">
        <v>649</v>
      </c>
      <c r="D204" s="711"/>
      <c r="E204" s="712">
        <f>SUM(E202:F203)</f>
        <v>14336</v>
      </c>
      <c r="F204" s="712"/>
      <c r="G204" s="354"/>
      <c r="H204" s="354"/>
      <c r="I204" s="345"/>
      <c r="J204" s="713" t="str">
        <f>IF(J219=F219,"",ROUND((J219/F219-1)*100,2)&amp;"% ↑")</f>
        <v>1.17% ↑</v>
      </c>
      <c r="K204" s="713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8" t="s">
        <v>591</v>
      </c>
      <c r="C207" s="698"/>
      <c r="D207" s="698"/>
      <c r="E207" s="698"/>
      <c r="F207" s="698"/>
      <c r="G207" s="698"/>
      <c r="H207" s="698"/>
      <c r="I207" s="698"/>
      <c r="J207" s="698"/>
      <c r="K207" s="698"/>
      <c r="L207" s="698"/>
      <c r="M207" s="698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705" t="s">
        <v>576</v>
      </c>
      <c r="D209" s="705"/>
      <c r="E209" s="705"/>
      <c r="F209" s="705" t="s">
        <v>16</v>
      </c>
      <c r="G209" s="705"/>
      <c r="H209" s="705" t="s">
        <v>17</v>
      </c>
      <c r="I209" s="705"/>
      <c r="J209" s="705" t="s">
        <v>18</v>
      </c>
      <c r="K209" s="705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714" t="s">
        <v>581</v>
      </c>
      <c r="D210" s="714"/>
      <c r="E210" s="714"/>
      <c r="F210" s="715">
        <f>IF(R59&lt;=0,0,IFERROR(R59*1,0))</f>
        <v>0</v>
      </c>
      <c r="G210" s="715"/>
      <c r="H210" s="715">
        <f>IF(S59&lt;=0,0,IFERROR(S59*1,0))</f>
        <v>0</v>
      </c>
      <c r="I210" s="716"/>
      <c r="J210" s="715">
        <f>IF(T59&lt;=0,0,IFERROR(T59*1,0))</f>
        <v>0</v>
      </c>
      <c r="K210" s="716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714" t="s">
        <v>582</v>
      </c>
      <c r="D211" s="714"/>
      <c r="E211" s="714"/>
      <c r="F211" s="715">
        <f>IF(R60&lt;=0,0,IFERROR(R60*1,0))</f>
        <v>0</v>
      </c>
      <c r="G211" s="715"/>
      <c r="H211" s="715">
        <f>IF(S60&lt;=0,0,IFERROR(S60*1,0))</f>
        <v>0</v>
      </c>
      <c r="I211" s="716"/>
      <c r="J211" s="715">
        <f>IF(T60&lt;=0,0,IFERROR(T60*1,0))</f>
        <v>0</v>
      </c>
      <c r="K211" s="716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714" t="s">
        <v>583</v>
      </c>
      <c r="D212" s="714"/>
      <c r="E212" s="714"/>
      <c r="F212" s="717">
        <v>0</v>
      </c>
      <c r="G212" s="717"/>
      <c r="H212" s="717">
        <v>0</v>
      </c>
      <c r="I212" s="717"/>
      <c r="J212" s="717">
        <v>0</v>
      </c>
      <c r="K212" s="717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716">
        <f>IF(R61&lt;=0,0,IFERROR(R61*1,0))</f>
        <v>0</v>
      </c>
      <c r="G213" s="716"/>
      <c r="H213" s="716">
        <f>IF(T61&lt;=0,0,IFERROR(T61*1,0))</f>
        <v>0</v>
      </c>
      <c r="I213" s="716"/>
      <c r="J213" s="716">
        <f>IF(V61&lt;=0,0,IFERROR(V61*1,0))</f>
        <v>0</v>
      </c>
      <c r="K213" s="716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716">
        <f>IF(R62&lt;=0,0,IFERROR(R62*1,0))</f>
        <v>0</v>
      </c>
      <c r="G214" s="716"/>
      <c r="H214" s="716">
        <f>IF(T62&lt;=0,0,IFERROR(T62*1,0))</f>
        <v>0</v>
      </c>
      <c r="I214" s="716"/>
      <c r="J214" s="716">
        <f>IF(V62&lt;=0,0,IFERROR(V62*1,0))</f>
        <v>0</v>
      </c>
      <c r="K214" s="716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716">
        <f>IF(R63&lt;=0,0,IFERROR(R63*1,0))</f>
        <v>0</v>
      </c>
      <c r="G215" s="716"/>
      <c r="H215" s="716">
        <f>IF(T63&lt;=0,0,IFERROR(T63*1,0))</f>
        <v>0</v>
      </c>
      <c r="I215" s="716"/>
      <c r="J215" s="716">
        <f>IF(V63&lt;=0,0,IFERROR(V63*1,0))</f>
        <v>0</v>
      </c>
      <c r="K215" s="716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716">
        <f>IF(R64&lt;=0,0,IFERROR(R64*1,0))</f>
        <v>0</v>
      </c>
      <c r="G216" s="716"/>
      <c r="H216" s="716">
        <f>IF(T64&lt;=0,0,IFERROR(T64*1,0))</f>
        <v>0</v>
      </c>
      <c r="I216" s="716"/>
      <c r="J216" s="716">
        <f>IF(V64&lt;=0,0,IFERROR(V64*1,0))</f>
        <v>0</v>
      </c>
      <c r="K216" s="716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714" t="s">
        <v>587</v>
      </c>
      <c r="D217" s="714"/>
      <c r="E217" s="714"/>
      <c r="F217" s="716">
        <f>IF(R65&lt;=0,0,IFERROR(R65*1,0))</f>
        <v>0</v>
      </c>
      <c r="G217" s="716"/>
      <c r="H217" s="716">
        <f>IF(T65&lt;=0,0,IFERROR(T65*1,0))</f>
        <v>0</v>
      </c>
      <c r="I217" s="716"/>
      <c r="J217" s="716">
        <f>IF(V65&lt;=0,0,IFERROR(V65*1,0))</f>
        <v>0</v>
      </c>
      <c r="K217" s="716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714" t="s">
        <v>588</v>
      </c>
      <c r="D218" s="714"/>
      <c r="E218" s="714"/>
      <c r="F218" s="712">
        <f>R66</f>
        <v>394</v>
      </c>
      <c r="G218" s="712"/>
      <c r="H218" s="712">
        <f>MAX(E101:K101,E133:K133)</f>
        <v>346</v>
      </c>
      <c r="I218" s="712"/>
      <c r="J218" s="720">
        <f>MAX(F218,H218,T66)</f>
        <v>394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714" t="s">
        <v>589</v>
      </c>
      <c r="D219" s="714"/>
      <c r="E219" s="714"/>
      <c r="F219" s="712">
        <f>J202</f>
        <v>1222350</v>
      </c>
      <c r="G219" s="712"/>
      <c r="H219" s="712">
        <f>E204</f>
        <v>14336</v>
      </c>
      <c r="I219" s="712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8" t="s">
        <v>608</v>
      </c>
      <c r="C222" s="698"/>
      <c r="D222" s="698"/>
      <c r="E222" s="698"/>
      <c r="F222" s="698"/>
      <c r="G222" s="698"/>
      <c r="H222" s="698"/>
      <c r="I222" s="698"/>
      <c r="J222" s="698"/>
      <c r="K222" s="698"/>
      <c r="L222" s="698"/>
      <c r="M222" s="698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8" t="s">
        <v>609</v>
      </c>
      <c r="C237" s="698"/>
      <c r="D237" s="698"/>
      <c r="E237" s="698"/>
      <c r="F237" s="698"/>
      <c r="G237" s="698"/>
      <c r="H237" s="698"/>
      <c r="I237" s="698"/>
      <c r="J237" s="698"/>
      <c r="K237" s="698"/>
      <c r="L237" s="698"/>
      <c r="M237" s="698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705" t="s">
        <v>11</v>
      </c>
      <c r="E239" s="705"/>
      <c r="F239" s="705"/>
      <c r="G239" s="705"/>
      <c r="H239" s="705"/>
      <c r="I239" s="705" t="s">
        <v>41</v>
      </c>
      <c r="J239" s="705"/>
      <c r="K239" s="705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09" t="str">
        <f>IFERROR("EHS " &amp; D239 &amp; " TOTAL:  " &amp; COUNT(C240:C253),"N/A")</f>
        <v>EHS STAFF TOTAL:  3</v>
      </c>
      <c r="D254" s="709"/>
      <c r="E254" s="709"/>
      <c r="F254" s="709"/>
      <c r="G254" s="709"/>
      <c r="H254" s="709"/>
      <c r="I254" s="709"/>
      <c r="J254" s="709"/>
      <c r="K254" s="709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705" t="s">
        <v>529</v>
      </c>
      <c r="E256" s="705"/>
      <c r="F256" s="705"/>
      <c r="G256" s="705"/>
      <c r="H256" s="705"/>
      <c r="I256" s="705" t="s">
        <v>41</v>
      </c>
      <c r="J256" s="705"/>
      <c r="K256" s="705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09" t="str">
        <f>IFERROR("EHS " &amp; D256 &amp; " TOTAL:  " &amp; COUNT(C257:C276),"N/A")</f>
        <v>EHS ADMIN TOTAL:  12</v>
      </c>
      <c r="D277" s="709"/>
      <c r="E277" s="709"/>
      <c r="F277" s="709"/>
      <c r="G277" s="709"/>
      <c r="H277" s="709"/>
      <c r="I277" s="709"/>
      <c r="J277" s="709"/>
      <c r="K277" s="709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8" t="s">
        <v>592</v>
      </c>
      <c r="C280" s="698"/>
      <c r="D280" s="698"/>
      <c r="E280" s="698"/>
      <c r="F280" s="698"/>
      <c r="G280" s="698"/>
      <c r="H280" s="698"/>
      <c r="I280" s="698"/>
      <c r="J280" s="698"/>
      <c r="K280" s="698"/>
      <c r="L280" s="698"/>
      <c r="M280" s="698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705" t="s">
        <v>630</v>
      </c>
      <c r="D282" s="705"/>
      <c r="E282" s="705"/>
      <c r="F282" s="705" t="s">
        <v>628</v>
      </c>
      <c r="G282" s="705"/>
      <c r="H282" s="705"/>
      <c r="I282" s="705" t="s">
        <v>629</v>
      </c>
      <c r="J282" s="705"/>
      <c r="K282" s="705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09" t="str">
        <f>IF(SUM(F281,I281)&lt;=0,"N/A",F282 &amp; ":  " &amp; F281 &amp; C281 &amp; I282 &amp; ":  " &amp; I281 &amp; C281 &amp; "TOTAL GUARDS:  " &amp; SUM(F281,I281))</f>
        <v>N/A</v>
      </c>
      <c r="D292" s="709"/>
      <c r="E292" s="709"/>
      <c r="F292" s="709"/>
      <c r="G292" s="709"/>
      <c r="H292" s="709"/>
      <c r="I292" s="709"/>
      <c r="J292" s="709"/>
      <c r="K292" s="709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8" t="s">
        <v>593</v>
      </c>
      <c r="C295" s="698"/>
      <c r="D295" s="698"/>
      <c r="E295" s="698"/>
      <c r="F295" s="698"/>
      <c r="G295" s="698"/>
      <c r="H295" s="698"/>
      <c r="I295" s="698"/>
      <c r="J295" s="698"/>
      <c r="K295" s="698"/>
      <c r="L295" s="698"/>
      <c r="M295" s="698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09" t="str">
        <f>IF(SUM(G296:I296)&lt;=0,"N/A",UPPER(C296) &amp; ":  " &amp; G296 &amp; $F$296 &amp; UPPER(D296) &amp; ":  " &amp; H296 &amp;$F$296 &amp; UPPER(E296) &amp; ":  " &amp; I296)</f>
        <v>N/A</v>
      </c>
      <c r="D317" s="709"/>
      <c r="E317" s="709"/>
      <c r="F317" s="709"/>
      <c r="G317" s="709"/>
      <c r="H317" s="709"/>
      <c r="I317" s="709"/>
      <c r="J317" s="709"/>
      <c r="K317" s="709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7</v>
      </c>
      <c r="Y1" s="159">
        <f ca="1">RAND()</f>
        <v>0.18293212547988835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6</v>
      </c>
      <c r="Y2" s="159">
        <f t="shared" ref="Y2:Y7" ca="1" si="2">RAND()</f>
        <v>0.28881075019810387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2</v>
      </c>
      <c r="Y3" s="159">
        <f t="shared" ca="1" si="2"/>
        <v>0.66562498491216582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5</v>
      </c>
      <c r="Y4" s="159">
        <f t="shared" ca="1" si="2"/>
        <v>0.29691327005615253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1</v>
      </c>
      <c r="Y5" s="159">
        <f t="shared" ca="1" si="2"/>
        <v>0.78035123382782912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3</v>
      </c>
      <c r="Y6" s="159">
        <f t="shared" ca="1" si="2"/>
        <v>0.6056786679031908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4</v>
      </c>
      <c r="Y7" s="160">
        <f t="shared" ca="1" si="2"/>
        <v>0.30704486325818869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4</v>
      </c>
      <c r="B1">
        <f ca="1">RAND()</f>
        <v>0.72595792936357417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7</v>
      </c>
      <c r="B2">
        <f t="shared" ref="B2:B7" ca="1" si="1">RAND()</f>
        <v>6.3796884112499175E-3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2</v>
      </c>
      <c r="B3">
        <f t="shared" ca="1" si="1"/>
        <v>0.89852648512493249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5</v>
      </c>
      <c r="B4">
        <f t="shared" ca="1" si="1"/>
        <v>0.46989839523636068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1</v>
      </c>
      <c r="B5">
        <f t="shared" ca="1" si="1"/>
        <v>0.96823213123146368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6</v>
      </c>
      <c r="B6">
        <f t="shared" ca="1" si="1"/>
        <v>0.45356327242474859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3</v>
      </c>
      <c r="B7">
        <f t="shared" ca="1" si="1"/>
        <v>0.87887345965432162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2025-07-31T03:05:27Z</dcterms:modified>
</cp:coreProperties>
</file>