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  <sheet state="visible" name="D" sheetId="4" r:id="rId7"/>
    <sheet state="visible" name="E" sheetId="5" r:id="rId8"/>
    <sheet state="visible" name="F" sheetId="6" r:id="rId9"/>
    <sheet state="hidden" name="__Solver__" sheetId="7" r:id="rId10"/>
    <sheet state="hidden" name="__Solver___conflict319886313" sheetId="8" r:id="rId11"/>
    <sheet state="hidden" name="__Solver___conflict1235255928" sheetId="9" r:id="rId12"/>
    <sheet state="hidden" name="__Solver___conflict576097214" sheetId="10" r:id="rId13"/>
    <sheet state="hidden" name="__Solver___conflict1068783686" sheetId="11" r:id="rId14"/>
    <sheet state="hidden" name="__Solver___conflict968389424" sheetId="12" r:id="rId15"/>
  </sheets>
  <definedNames/>
  <calcPr/>
</workbook>
</file>

<file path=xl/sharedStrings.xml><?xml version="1.0" encoding="utf-8"?>
<sst xmlns="http://schemas.openxmlformats.org/spreadsheetml/2006/main" count="70" uniqueCount="53">
  <si>
    <t>t</t>
  </si>
  <si>
    <t>Total</t>
  </si>
  <si>
    <t>100 / (1.05^B2)</t>
  </si>
  <si>
    <t>100 / (1.05^C2)</t>
  </si>
  <si>
    <t>100 / (1.05^D2)</t>
  </si>
  <si>
    <t>100 / (1.05^E2)</t>
  </si>
  <si>
    <t>100 / (1.05^F2)</t>
  </si>
  <si>
    <t>100 / (1.05^G2)</t>
  </si>
  <si>
    <t>100 / (1.05^H2)</t>
  </si>
  <si>
    <t>100 / (1.05^I2)</t>
  </si>
  <si>
    <t>100 / (1.05^J2)</t>
  </si>
  <si>
    <t>100 / (1.05^K2)</t>
  </si>
  <si>
    <t>100 / (1.05^L2)</t>
  </si>
  <si>
    <t>100 / (1.05^M2)</t>
  </si>
  <si>
    <r>
      <rPr>
        <rFont val="Inconsolata"/>
        <color rgb="FF1155CC"/>
        <sz val="11.0"/>
      </rPr>
      <t>100</t>
    </r>
    <r>
      <rPr>
        <rFont val="Inconsolata"/>
        <sz val="11.0"/>
      </rPr>
      <t xml:space="preserve"> / (</t>
    </r>
    <r>
      <rPr>
        <rFont val="Inconsolata"/>
        <color rgb="FF1155CC"/>
        <sz val="11.0"/>
      </rPr>
      <t>1.05</t>
    </r>
    <r>
      <rPr>
        <rFont val="Inconsolata"/>
        <sz val="11.0"/>
      </rPr>
      <t>^</t>
    </r>
    <r>
      <rPr>
        <rFont val="Inconsolata"/>
        <color rgb="FFF7981D"/>
        <sz val="11.0"/>
      </rPr>
      <t>N2</t>
    </r>
    <r>
      <rPr>
        <rFont val="Inconsolata"/>
        <sz val="11.0"/>
      </rPr>
      <t>)</t>
    </r>
  </si>
  <si>
    <t>100 / (1.05^O2)</t>
  </si>
  <si>
    <t>100 / (1.05^P2)</t>
  </si>
  <si>
    <t>SUM(B3:P3)</t>
  </si>
  <si>
    <t>Add 100 for first payment</t>
  </si>
  <si>
    <t>Q2 + 100</t>
  </si>
  <si>
    <t>0 / (1.05^B2)</t>
  </si>
  <si>
    <t>100 / (1.05^B5)</t>
  </si>
  <si>
    <t>100 / (1.05^C5)</t>
  </si>
  <si>
    <t>100 / (1.05^D5)</t>
  </si>
  <si>
    <t>100 / (1.05^E5)</t>
  </si>
  <si>
    <t>100 / (1.05^F5)</t>
  </si>
  <si>
    <t>100 / (1.05^G5)</t>
  </si>
  <si>
    <t>100 / (1.05^H5)</t>
  </si>
  <si>
    <t>100 / (1.05^I5)</t>
  </si>
  <si>
    <t>100 / (1.05^J5)</t>
  </si>
  <si>
    <t>100 / (1.05^K5)</t>
  </si>
  <si>
    <t>SUM(B2:K2) + SUM(B6:K6)</t>
  </si>
  <si>
    <t>100 / ((1 + $C$4)^B1)</t>
  </si>
  <si>
    <t>And so on</t>
  </si>
  <si>
    <t>i</t>
  </si>
  <si>
    <t>SUM(B2:Q2)</t>
  </si>
  <si>
    <t>100 / ((1 + $C$5)^B1)</t>
  </si>
  <si>
    <t>SUM($B$2:B2)</t>
  </si>
  <si>
    <t>SUM($B$2:C2)</t>
  </si>
  <si>
    <t>R2 + 100</t>
  </si>
  <si>
    <t>d</t>
  </si>
  <si>
    <t>1.02/1.05</t>
  </si>
  <si>
    <t>a</t>
  </si>
  <si>
    <t>B1 / (1-B1) * (1-B1 ^ 15)</t>
  </si>
  <si>
    <t>PV</t>
  </si>
  <si>
    <t>100 * B2</t>
  </si>
  <si>
    <t>20201041604536921469</t>
  </si>
  <si>
    <t>caEIcdscaC6xXcLz</t>
  </si>
  <si>
    <t>JDMC</t>
  </si>
  <si>
    <t/>
  </si>
  <si>
    <t>20201041604536920127</t>
  </si>
  <si>
    <t>bkuFpHrG4CFauCFA</t>
  </si>
  <si>
    <t>JTky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</si>
</sst>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>
      <sz val="11.0"/>
      <color rgb="FF000000"/>
      <name val="Inconsolata"/>
    </font>
    <font>
      <sz val="11.0"/>
      <color rgb="FFF7981D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" xfId="0" applyFont="1" applyNumberFormat="1"/>
    <xf borderId="0" fillId="2" fontId="2" numFmtId="0" xfId="0" applyAlignment="1" applyFill="1" applyFont="1">
      <alignment readingOrder="0"/>
    </xf>
    <xf borderId="0" fillId="0" fontId="1" numFmtId="4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2" fontId="3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3" numFmtId="4" xfId="0" applyAlignment="1" applyFont="1" applyNumberFormat="1">
      <alignment readingOrder="0"/>
    </xf>
    <xf borderId="0" fillId="2" fontId="3" numFmtId="4" xfId="0" applyAlignment="1" applyFont="1" applyNumberForma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2" max="16" width="6.29"/>
    <col customWidth="1" min="17" max="17" width="8.57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 t="s">
        <v>1</v>
      </c>
    </row>
    <row r="2" ht="18.0" customHeight="1">
      <c r="A2" s="2"/>
      <c r="B2" s="3">
        <f t="shared" ref="B2:P2" si="1"> 100 / (1.05^B1)</f>
        <v>95.23809524</v>
      </c>
      <c r="C2" s="3">
        <f t="shared" si="1"/>
        <v>90.70294785</v>
      </c>
      <c r="D2" s="3">
        <f t="shared" si="1"/>
        <v>86.38375985</v>
      </c>
      <c r="E2" s="3">
        <f t="shared" si="1"/>
        <v>82.27024748</v>
      </c>
      <c r="F2" s="3">
        <f t="shared" si="1"/>
        <v>78.35261665</v>
      </c>
      <c r="G2" s="3">
        <f t="shared" si="1"/>
        <v>74.62153966</v>
      </c>
      <c r="H2" s="3">
        <f t="shared" si="1"/>
        <v>71.06813301</v>
      </c>
      <c r="I2" s="3">
        <f t="shared" si="1"/>
        <v>67.6839362</v>
      </c>
      <c r="J2" s="3">
        <f t="shared" si="1"/>
        <v>64.46089162</v>
      </c>
      <c r="K2" s="3">
        <f t="shared" si="1"/>
        <v>61.39132535</v>
      </c>
      <c r="L2" s="3">
        <f t="shared" si="1"/>
        <v>58.46792891</v>
      </c>
      <c r="M2" s="3">
        <f t="shared" si="1"/>
        <v>55.68374182</v>
      </c>
      <c r="N2" s="3">
        <f t="shared" si="1"/>
        <v>53.03213506</v>
      </c>
      <c r="O2" s="3">
        <f t="shared" si="1"/>
        <v>50.5067953</v>
      </c>
      <c r="P2" s="3">
        <f t="shared" si="1"/>
        <v>48.10170981</v>
      </c>
      <c r="Q2" s="4">
        <f> SUM(B2:P2)</f>
        <v>1037.965804</v>
      </c>
      <c r="R2" s="2"/>
      <c r="S2" s="2"/>
      <c r="T2" s="2"/>
      <c r="U2" s="2"/>
      <c r="V2" s="2"/>
      <c r="W2" s="2"/>
      <c r="X2" s="2"/>
      <c r="Y2" s="2"/>
    </row>
    <row r="3" ht="57.0" customHeight="1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2"/>
      <c r="S3" s="2"/>
      <c r="T3" s="2"/>
      <c r="U3" s="2"/>
      <c r="V3" s="2"/>
      <c r="W3" s="2"/>
      <c r="X3" s="2"/>
      <c r="Y3" s="2"/>
    </row>
    <row r="4">
      <c r="L4" s="1" t="s">
        <v>18</v>
      </c>
      <c r="Q4" s="6">
        <f> Q2 + 100</f>
        <v>1137.965804</v>
      </c>
    </row>
    <row r="5">
      <c r="Q5" s="7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50</v>
      </c>
      <c r="D1" s="16" t="s">
        <v>51</v>
      </c>
    </row>
    <row r="4">
      <c r="A4" s="16" t="s">
        <v>52</v>
      </c>
    </row>
    <row r="6">
      <c r="A6" s="16" t="s">
        <v>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2" max="12" width="14.0"/>
    <col customWidth="1" min="13" max="17" width="6.29"/>
    <col customWidth="1" min="18" max="18" width="8.57"/>
  </cols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</row>
    <row r="2" ht="18.0" customHeight="1">
      <c r="A2" s="2"/>
      <c r="B2" s="3">
        <f> 0 / (1.05^B1)</f>
        <v>0</v>
      </c>
      <c r="C2" s="3">
        <v>0.0</v>
      </c>
      <c r="D2" s="3">
        <v>0.0</v>
      </c>
      <c r="E2" s="3">
        <v>0.0</v>
      </c>
      <c r="F2" s="3">
        <v>0.0</v>
      </c>
      <c r="G2" s="3">
        <f t="shared" ref="G2:K2" si="1"> 100 / (1.05^G1)</f>
        <v>78.35261665</v>
      </c>
      <c r="H2" s="3">
        <f t="shared" si="1"/>
        <v>74.62153966</v>
      </c>
      <c r="I2" s="3">
        <f t="shared" si="1"/>
        <v>71.06813301</v>
      </c>
      <c r="J2" s="3">
        <f t="shared" si="1"/>
        <v>67.6839362</v>
      </c>
      <c r="K2" s="3">
        <f t="shared" si="1"/>
        <v>64.46089162</v>
      </c>
      <c r="S2" s="2"/>
      <c r="T2" s="2"/>
      <c r="U2" s="2"/>
      <c r="V2" s="2"/>
      <c r="W2" s="2"/>
      <c r="X2" s="2"/>
      <c r="Y2" s="2"/>
      <c r="Z2" s="2"/>
    </row>
    <row r="3">
      <c r="B3" s="3" t="s">
        <v>20</v>
      </c>
      <c r="C3" s="3">
        <v>0.0</v>
      </c>
      <c r="D3" s="3">
        <v>0.0</v>
      </c>
      <c r="E3" s="3">
        <v>0.0</v>
      </c>
      <c r="F3" s="3">
        <v>0.0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B5" s="1">
        <v>10.0</v>
      </c>
      <c r="C5" s="1">
        <v>11.0</v>
      </c>
      <c r="D5" s="1">
        <v>12.0</v>
      </c>
      <c r="E5" s="1">
        <v>13.0</v>
      </c>
      <c r="F5" s="1">
        <v>14.0</v>
      </c>
      <c r="G5" s="1">
        <v>15.0</v>
      </c>
      <c r="H5" s="1">
        <v>16.0</v>
      </c>
      <c r="I5" s="1">
        <v>17.0</v>
      </c>
      <c r="J5" s="1">
        <v>18.0</v>
      </c>
      <c r="K5" s="1">
        <v>19.0</v>
      </c>
      <c r="L5" s="1" t="s">
        <v>1</v>
      </c>
    </row>
    <row r="6">
      <c r="B6" s="3">
        <f t="shared" ref="B6:K6" si="2"> 100 / (1.05^B5)</f>
        <v>61.39132535</v>
      </c>
      <c r="C6" s="3">
        <f t="shared" si="2"/>
        <v>58.46792891</v>
      </c>
      <c r="D6" s="3">
        <f t="shared" si="2"/>
        <v>55.68374182</v>
      </c>
      <c r="E6" s="3">
        <f t="shared" si="2"/>
        <v>53.03213506</v>
      </c>
      <c r="F6" s="3">
        <f t="shared" si="2"/>
        <v>50.5067953</v>
      </c>
      <c r="G6" s="3">
        <f t="shared" si="2"/>
        <v>48.10170981</v>
      </c>
      <c r="H6" s="3">
        <f t="shared" si="2"/>
        <v>45.8111522</v>
      </c>
      <c r="I6" s="3">
        <f t="shared" si="2"/>
        <v>43.62966876</v>
      </c>
      <c r="J6" s="3">
        <f t="shared" si="2"/>
        <v>41.55206549</v>
      </c>
      <c r="K6" s="3">
        <f t="shared" si="2"/>
        <v>39.5733957</v>
      </c>
      <c r="L6" s="6">
        <f> SUM(B2:K2) + SUM(B6:K6)</f>
        <v>853.9370356</v>
      </c>
    </row>
    <row r="7">
      <c r="B7" s="8" t="s">
        <v>21</v>
      </c>
      <c r="C7" s="9" t="s">
        <v>22</v>
      </c>
      <c r="D7" s="9" t="s">
        <v>23</v>
      </c>
      <c r="E7" s="9" t="s">
        <v>24</v>
      </c>
      <c r="F7" s="9" t="s">
        <v>25</v>
      </c>
      <c r="G7" s="9" t="s">
        <v>26</v>
      </c>
      <c r="H7" s="9" t="s">
        <v>27</v>
      </c>
      <c r="I7" s="9" t="s">
        <v>28</v>
      </c>
      <c r="J7" s="9" t="s">
        <v>29</v>
      </c>
      <c r="K7" s="9" t="s">
        <v>30</v>
      </c>
      <c r="L7" s="10" t="s">
        <v>31</v>
      </c>
    </row>
    <row r="8">
      <c r="B8" s="11"/>
    </row>
    <row r="9">
      <c r="B9" s="11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2" max="2" width="7.14"/>
    <col customWidth="1" min="3" max="17" width="6.29"/>
    <col customWidth="1" min="18" max="18" width="8.57"/>
  </cols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 t="s">
        <v>1</v>
      </c>
    </row>
    <row r="2" ht="18.0" customHeight="1">
      <c r="A2" s="2"/>
      <c r="B2" s="3">
        <f t="shared" ref="B2:Q2" si="1"> 100 / ((1 + $C$4)^B1)</f>
        <v>100</v>
      </c>
      <c r="C2" s="3">
        <f t="shared" si="1"/>
        <v>0.000001862645115</v>
      </c>
      <c r="D2" s="3">
        <f t="shared" si="1"/>
        <v>0</v>
      </c>
      <c r="E2" s="3">
        <f t="shared" si="1"/>
        <v>0</v>
      </c>
      <c r="F2" s="3">
        <f t="shared" si="1"/>
        <v>0</v>
      </c>
      <c r="G2" s="3">
        <f t="shared" si="1"/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  <c r="K2" s="3">
        <f t="shared" si="1"/>
        <v>0</v>
      </c>
      <c r="L2" s="3">
        <f t="shared" si="1"/>
        <v>0</v>
      </c>
      <c r="M2" s="3">
        <f t="shared" si="1"/>
        <v>0</v>
      </c>
      <c r="N2" s="3">
        <f t="shared" si="1"/>
        <v>0</v>
      </c>
      <c r="O2" s="3">
        <f t="shared" si="1"/>
        <v>0</v>
      </c>
      <c r="P2" s="3">
        <f t="shared" si="1"/>
        <v>0</v>
      </c>
      <c r="Q2" s="3">
        <f t="shared" si="1"/>
        <v>0</v>
      </c>
      <c r="R2" s="4">
        <f> SUM(B2:Q2)</f>
        <v>100.0000019</v>
      </c>
      <c r="S2" s="2"/>
      <c r="T2" s="2"/>
      <c r="U2" s="2"/>
      <c r="V2" s="2"/>
      <c r="W2" s="2"/>
      <c r="X2" s="2"/>
      <c r="Y2" s="2"/>
      <c r="Z2" s="2"/>
    </row>
    <row r="3">
      <c r="B3" s="12" t="s">
        <v>32</v>
      </c>
      <c r="F3" s="1" t="s">
        <v>33</v>
      </c>
    </row>
    <row r="4">
      <c r="B4" s="11" t="s">
        <v>34</v>
      </c>
      <c r="C4" s="1">
        <v>5.36870912E7</v>
      </c>
    </row>
    <row r="5">
      <c r="B5" s="11"/>
    </row>
    <row r="6">
      <c r="B6" s="11"/>
    </row>
    <row r="7">
      <c r="B7" s="11"/>
    </row>
    <row r="8">
      <c r="B8" s="11"/>
    </row>
    <row r="9">
      <c r="B9" s="11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2" max="17" width="7.86"/>
    <col customWidth="1" min="18" max="18" width="8.57"/>
  </cols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 t="s">
        <v>1</v>
      </c>
    </row>
    <row r="2" ht="18.0" customHeight="1">
      <c r="A2" s="2"/>
      <c r="B2" s="3">
        <f t="shared" ref="B2:Q2" si="1"> 100 / ((1 + $C$6)^B1)</f>
        <v>100</v>
      </c>
      <c r="C2" s="3">
        <f t="shared" si="1"/>
        <v>95.23809524</v>
      </c>
      <c r="D2" s="3">
        <f t="shared" si="1"/>
        <v>90.70294785</v>
      </c>
      <c r="E2" s="3">
        <f t="shared" si="1"/>
        <v>86.38375985</v>
      </c>
      <c r="F2" s="3">
        <f t="shared" si="1"/>
        <v>82.27024748</v>
      </c>
      <c r="G2" s="3">
        <f t="shared" si="1"/>
        <v>78.35261665</v>
      </c>
      <c r="H2" s="3">
        <f t="shared" si="1"/>
        <v>74.62153966</v>
      </c>
      <c r="I2" s="3">
        <f t="shared" si="1"/>
        <v>71.06813301</v>
      </c>
      <c r="J2" s="3">
        <f t="shared" si="1"/>
        <v>67.6839362</v>
      </c>
      <c r="K2" s="3">
        <f t="shared" si="1"/>
        <v>64.46089162</v>
      </c>
      <c r="L2" s="3">
        <f t="shared" si="1"/>
        <v>61.39132535</v>
      </c>
      <c r="M2" s="3">
        <f t="shared" si="1"/>
        <v>58.46792891</v>
      </c>
      <c r="N2" s="3">
        <f t="shared" si="1"/>
        <v>55.68374182</v>
      </c>
      <c r="O2" s="3">
        <f t="shared" si="1"/>
        <v>53.03213506</v>
      </c>
      <c r="P2" s="3">
        <f t="shared" si="1"/>
        <v>50.5067953</v>
      </c>
      <c r="Q2" s="3">
        <f t="shared" si="1"/>
        <v>48.10170981</v>
      </c>
      <c r="R2" s="4">
        <f> SUM(B2:Q2)</f>
        <v>1137.965804</v>
      </c>
      <c r="S2" s="10" t="s">
        <v>35</v>
      </c>
      <c r="T2" s="2"/>
      <c r="U2" s="2"/>
      <c r="V2" s="2"/>
      <c r="W2" s="2"/>
      <c r="X2" s="2"/>
      <c r="Y2" s="2"/>
      <c r="Z2" s="2"/>
    </row>
    <row r="3">
      <c r="B3" s="12" t="s">
        <v>36</v>
      </c>
      <c r="C3" s="11"/>
      <c r="D3" s="11"/>
      <c r="E3" s="11" t="s">
        <v>33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>
      <c r="B4" s="11">
        <f t="shared" ref="B4:Q4" si="2"> SUM($B$2:B2)</f>
        <v>100</v>
      </c>
      <c r="C4" s="11">
        <f t="shared" si="2"/>
        <v>195.2380952</v>
      </c>
      <c r="D4" s="11">
        <f t="shared" si="2"/>
        <v>285.9410431</v>
      </c>
      <c r="E4" s="11">
        <f t="shared" si="2"/>
        <v>372.3248029</v>
      </c>
      <c r="F4" s="11">
        <f t="shared" si="2"/>
        <v>454.5950504</v>
      </c>
      <c r="G4" s="11">
        <f t="shared" si="2"/>
        <v>532.9476671</v>
      </c>
      <c r="H4" s="11">
        <f t="shared" si="2"/>
        <v>607.5692067</v>
      </c>
      <c r="I4" s="11">
        <f t="shared" si="2"/>
        <v>678.6373397</v>
      </c>
      <c r="J4" s="11">
        <f t="shared" si="2"/>
        <v>746.3212759</v>
      </c>
      <c r="K4" s="11">
        <f t="shared" si="2"/>
        <v>810.7821676</v>
      </c>
      <c r="L4" s="11">
        <f t="shared" si="2"/>
        <v>872.1734929</v>
      </c>
      <c r="M4" s="11">
        <f t="shared" si="2"/>
        <v>930.6414218</v>
      </c>
      <c r="N4" s="11">
        <f t="shared" si="2"/>
        <v>986.3251636</v>
      </c>
      <c r="O4" s="11">
        <f t="shared" si="2"/>
        <v>1039.357299</v>
      </c>
      <c r="P4" s="11">
        <f t="shared" si="2"/>
        <v>1089.864094</v>
      </c>
      <c r="Q4" s="11">
        <f t="shared" si="2"/>
        <v>1137.965804</v>
      </c>
    </row>
    <row r="5">
      <c r="A5" s="2"/>
      <c r="B5" s="13" t="s">
        <v>37</v>
      </c>
      <c r="C5" s="14" t="s">
        <v>38</v>
      </c>
      <c r="D5" s="5" t="s">
        <v>33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11" t="s">
        <v>34</v>
      </c>
      <c r="C6" s="1">
        <v>0.05</v>
      </c>
      <c r="R6" s="6">
        <f> R2 + 100</f>
        <v>1237.965804</v>
      </c>
      <c r="S6" s="1" t="s">
        <v>39</v>
      </c>
    </row>
    <row r="7">
      <c r="B7" s="11"/>
    </row>
    <row r="8">
      <c r="B8" s="11"/>
    </row>
    <row r="9">
      <c r="B9" s="11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9.86"/>
    <col customWidth="1" min="3" max="18" width="6.29"/>
    <col customWidth="1" min="19" max="19" width="8.57"/>
  </cols>
  <sheetData>
    <row r="1">
      <c r="A1" s="1" t="s">
        <v>40</v>
      </c>
      <c r="B1" s="11">
        <f>1.02/1.05</f>
        <v>0.9714285714</v>
      </c>
      <c r="C1" s="7" t="s">
        <v>41</v>
      </c>
    </row>
    <row r="2" ht="18.0" customHeight="1">
      <c r="A2" s="1" t="s">
        <v>42</v>
      </c>
      <c r="B2" s="11">
        <f> B1 / (1-B1) * (1-B1 ^ 15)</f>
        <v>11.98888679</v>
      </c>
      <c r="C2" s="12" t="s">
        <v>43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2"/>
      <c r="U2" s="2"/>
      <c r="V2" s="2"/>
      <c r="W2" s="2"/>
      <c r="X2" s="2"/>
      <c r="Y2" s="2"/>
      <c r="Z2" s="2"/>
      <c r="AA2" s="2"/>
    </row>
    <row r="3">
      <c r="A3" s="1" t="s">
        <v>44</v>
      </c>
      <c r="B3" s="11">
        <f> 100 * B2</f>
        <v>1198.888679</v>
      </c>
      <c r="C3" s="15" t="s">
        <v>45</v>
      </c>
    </row>
    <row r="4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7">
      <c r="B7" s="11"/>
    </row>
    <row r="8">
      <c r="B8" s="11"/>
    </row>
    <row r="9">
      <c r="B9" s="11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46</v>
      </c>
      <c r="D1" s="16" t="s">
        <v>47</v>
      </c>
      <c r="J1" s="17">
        <v>1.0</v>
      </c>
    </row>
    <row r="2">
      <c r="A2" s="6">
        <f>Min(D!R2)</f>
        <v>100.0000019</v>
      </c>
      <c r="B2" s="18" t="b">
        <f>E!R6=1000</f>
        <v>0</v>
      </c>
    </row>
    <row r="3">
      <c r="A3" s="18">
        <f>D!C4</f>
        <v>53687091.2</v>
      </c>
      <c r="B3" s="18">
        <f>E!C6</f>
        <v>0.05</v>
      </c>
    </row>
    <row r="4">
      <c r="A4" s="16" t="s">
        <v>48</v>
      </c>
      <c r="B4" s="16" t="s">
        <v>48</v>
      </c>
    </row>
    <row r="6">
      <c r="A6" s="16" t="s">
        <v>49</v>
      </c>
      <c r="B6" s="16" t="s">
        <v>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