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38" i="1" l="1"/>
  <c r="C22" i="1"/>
  <c r="C36" i="1" s="1"/>
  <c r="C9" i="1"/>
  <c r="B35" i="1" l="1"/>
  <c r="B31" i="1"/>
  <c r="B27" i="1"/>
  <c r="B22" i="1"/>
  <c r="B6" i="1"/>
  <c r="B8" i="1"/>
  <c r="B9" i="1" s="1"/>
  <c r="B13" i="1"/>
  <c r="B36" i="1" l="1"/>
</calcChain>
</file>

<file path=xl/sharedStrings.xml><?xml version="1.0" encoding="utf-8"?>
<sst xmlns="http://schemas.openxmlformats.org/spreadsheetml/2006/main" count="76" uniqueCount="56">
  <si>
    <t>Sachmittelaufwand</t>
  </si>
  <si>
    <t>Posten</t>
  </si>
  <si>
    <t>Fujitsu RX1330M1</t>
  </si>
  <si>
    <t>Beschreibung</t>
  </si>
  <si>
    <t xml:space="preserve">Nutzung als SQL, Web und Storage Server für PAMS. </t>
  </si>
  <si>
    <t>externe Leistungen</t>
  </si>
  <si>
    <t>interne Leistungen</t>
  </si>
  <si>
    <t>Reisekosten</t>
  </si>
  <si>
    <t>Schulungskosten</t>
  </si>
  <si>
    <t>Hotel</t>
  </si>
  <si>
    <t>Speßen</t>
  </si>
  <si>
    <t>Windows Server 2012 R2</t>
  </si>
  <si>
    <t>Betriebssystem für Server</t>
  </si>
  <si>
    <t>Verwaltungskosten</t>
  </si>
  <si>
    <t>Projektkosten PAMS (Zentral)</t>
  </si>
  <si>
    <t>BGV A3 Prüfung</t>
  </si>
  <si>
    <t>2 Tage à 20€</t>
  </si>
  <si>
    <t>1 Nacht</t>
  </si>
  <si>
    <t>Datenbank-Entwickler</t>
  </si>
  <si>
    <t>Projektleiter</t>
  </si>
  <si>
    <t>Web-Designer</t>
  </si>
  <si>
    <t>Berater</t>
  </si>
  <si>
    <t>30h, Design Entwurf, Umsetzung, Anpassung</t>
  </si>
  <si>
    <t xml:space="preserve">
2310,00 €</t>
  </si>
  <si>
    <t xml:space="preserve">
Web-Entwickler</t>
  </si>
  <si>
    <t>Personalplanung</t>
  </si>
  <si>
    <t>8h, Techniker vor Ort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</si>
  <si>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</si>
  <si>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</si>
  <si>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</si>
  <si>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</si>
  <si>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</si>
  <si>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</si>
  <si>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</si>
  <si>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</si>
  <si>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Installation Fujitsu RX1330M1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</si>
  <si>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</si>
  <si>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</si>
  <si>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</si>
  <si>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</si>
  <si>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</si>
  <si>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Prüfung der Betriebssicherheit von Kaltgerätesteckern des Servers</t>
  </si>
  <si>
    <t>Gesamt sonstige Projektkosten</t>
  </si>
  <si>
    <t>Gesamtkosten Projekt</t>
  </si>
  <si>
    <t>8h, DB-Design, Erstellung</t>
  </si>
  <si>
    <t>40h, Konzeption, Dokumenation, Aufgabenverteilung, Budgetverwaltung, Meilensteine festlegen</t>
  </si>
  <si>
    <t>32h, Machbarkeit, Umfeld, Risiko, Statusberichte, Kommunikationsrichtlinien, Dokumentationsrichtlinien</t>
  </si>
  <si>
    <t>25h, Logik, Ausgabe, Eingabe, Datenbankzugriff, Login(Verschlüsselung), Frontend</t>
  </si>
  <si>
    <t>Nachkalkulation</t>
  </si>
  <si>
    <t>Sonstige Projektkosten</t>
  </si>
  <si>
    <t>Gesamtbudget</t>
  </si>
  <si>
    <t>Budget um 10% erhöht</t>
  </si>
  <si>
    <t>Vorkalkulation</t>
  </si>
  <si>
    <t>Kostenüberdeckung</t>
  </si>
  <si>
    <t>-</t>
  </si>
  <si>
    <t>0,35% des Budgets sind verblieben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</si>
</sst>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 style="thin">
        <color theme="4"/>
      </top>
      <bottom style="double">
        <color theme="4"/>
      </bottom>
      <diagonal/>
    </border>
    <border>
      <left/>
      <right style="medium">
        <color theme="5"/>
      </right>
      <top style="thin">
        <color theme="4"/>
      </top>
      <bottom style="double">
        <color theme="4"/>
      </bottom>
      <diagonal/>
    </border>
    <border>
      <left style="medium">
        <color theme="5"/>
      </left>
      <right/>
      <top style="double">
        <color theme="4"/>
      </top>
      <bottom/>
      <diagonal/>
    </border>
    <border>
      <left/>
      <right style="medium">
        <color theme="5"/>
      </right>
      <top style="double">
        <color theme="4"/>
      </top>
      <bottom/>
      <diagonal/>
    </border>
    <border>
      <left style="medium">
        <color theme="5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medium">
        <color theme="5"/>
      </right>
      <top style="double">
        <color theme="4"/>
      </top>
      <bottom style="medium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46">
    <xf numFmtId="0" fontId="0" fillId="0" borderId="0" xfId="0"/>
    <xf numFmtId="0" fontId="2" fillId="2" borderId="0" xfId="1" applyAlignment="1">
      <alignment horizontal="center"/>
    </xf>
    <xf numFmtId="0" fontId="2" fillId="2" borderId="2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0" xfId="1"/>
    <xf numFmtId="164" fontId="2" fillId="7" borderId="1" xfId="7" applyNumberFormat="1" applyBorder="1" applyAlignment="1">
      <alignment vertical="top"/>
    </xf>
    <xf numFmtId="164" fontId="2" fillId="5" borderId="1" xfId="5" applyNumberFormat="1" applyBorder="1"/>
    <xf numFmtId="8" fontId="2" fillId="5" borderId="1" xfId="5" applyNumberFormat="1" applyBorder="1"/>
    <xf numFmtId="164" fontId="2" fillId="7" borderId="1" xfId="7" applyNumberFormat="1" applyBorder="1"/>
    <xf numFmtId="0" fontId="2" fillId="5" borderId="0" xfId="5" applyBorder="1"/>
    <xf numFmtId="0" fontId="2" fillId="7" borderId="0" xfId="7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1" fillId="3" borderId="6" xfId="2" applyBorder="1"/>
    <xf numFmtId="0" fontId="1" fillId="3" borderId="7" xfId="2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3" fillId="0" borderId="8" xfId="3" applyBorder="1"/>
    <xf numFmtId="0" fontId="3" fillId="0" borderId="9" xfId="3" applyBorder="1"/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0" fillId="0" borderId="7" xfId="0" applyBorder="1" applyAlignment="1">
      <alignment wrapText="1"/>
    </xf>
    <xf numFmtId="6" fontId="0" fillId="0" borderId="7" xfId="0" applyNumberFormat="1" applyBorder="1"/>
    <xf numFmtId="0" fontId="1" fillId="3" borderId="12" xfId="2" applyBorder="1"/>
    <xf numFmtId="8" fontId="2" fillId="6" borderId="0" xfId="6" applyNumberFormat="1" applyBorder="1"/>
    <xf numFmtId="164" fontId="2" fillId="8" borderId="0" xfId="8" applyNumberFormat="1" applyBorder="1"/>
    <xf numFmtId="8" fontId="5" fillId="6" borderId="0" xfId="6" applyNumberFormat="1" applyFont="1" applyBorder="1" applyAlignment="1">
      <alignment vertical="top"/>
    </xf>
    <xf numFmtId="164" fontId="5" fillId="8" borderId="0" xfId="8" applyNumberFormat="1" applyFont="1" applyBorder="1"/>
    <xf numFmtId="8" fontId="5" fillId="6" borderId="0" xfId="6" applyNumberFormat="1" applyFont="1" applyBorder="1"/>
    <xf numFmtId="164" fontId="5" fillId="6" borderId="0" xfId="6" applyNumberFormat="1" applyFont="1" applyBorder="1"/>
    <xf numFmtId="164" fontId="5" fillId="6" borderId="0" xfId="6" applyNumberFormat="1" applyFont="1" applyBorder="1" applyAlignment="1">
      <alignment horizontal="right" vertical="top"/>
    </xf>
    <xf numFmtId="164" fontId="5" fillId="8" borderId="0" xfId="8" applyNumberFormat="1" applyFont="1" applyBorder="1" applyAlignment="1">
      <alignment vertical="top"/>
    </xf>
    <xf numFmtId="164" fontId="5" fillId="6" borderId="0" xfId="6" applyNumberFormat="1" applyFont="1" applyBorder="1" applyAlignment="1">
      <alignment vertical="top"/>
    </xf>
    <xf numFmtId="164" fontId="1" fillId="3" borderId="14" xfId="2" applyNumberFormat="1" applyBorder="1"/>
    <xf numFmtId="0" fontId="2" fillId="4" borderId="15" xfId="4" applyBorder="1"/>
    <xf numFmtId="0" fontId="2" fillId="4" borderId="16" xfId="4" applyBorder="1" applyAlignment="1">
      <alignment horizontal="right" vertical="top"/>
    </xf>
    <xf numFmtId="8" fontId="4" fillId="4" borderId="16" xfId="4" applyNumberFormat="1" applyFont="1" applyBorder="1"/>
    <xf numFmtId="164" fontId="6" fillId="3" borderId="13" xfId="2" applyNumberFormat="1" applyFont="1" applyBorder="1"/>
    <xf numFmtId="164" fontId="4" fillId="2" borderId="0" xfId="1" applyNumberFormat="1" applyFont="1"/>
    <xf numFmtId="8" fontId="4" fillId="2" borderId="0" xfId="1" applyNumberFormat="1" applyFont="1" applyAlignment="1">
      <alignment vertical="center" wrapText="1"/>
    </xf>
    <xf numFmtId="0" fontId="2" fillId="4" borderId="17" xfId="4" applyBorder="1" applyAlignment="1">
      <alignment horizontal="center"/>
    </xf>
  </cellXfs>
  <cellStyles count="9">
    <cellStyle name="40 % - Akzent2" xfId="2" builtinId="35"/>
    <cellStyle name="60 % - Akzent4" xfId="6" builtinId="44"/>
    <cellStyle name="60 % - Akzent6" xfId="8" builtinId="52"/>
    <cellStyle name="Akzent2" xfId="1" builtinId="33"/>
    <cellStyle name="Akzent3" xfId="4" builtinId="37"/>
    <cellStyle name="Akzent4" xfId="5" builtinId="41"/>
    <cellStyle name="Akzent6" xfId="7" builtinId="49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showGridLines="0" tabSelected="1" zoomScale="85" zoomScaleNormal="85" workbookViewId="0">
      <selection activeCell="E15" sqref="E15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19.7109375" customWidth="1"/>
    <col min="4" max="4" width="48.140625" bestFit="1" customWidth="1"/>
  </cols>
  <sheetData>
    <row r="1" spans="1:4" x14ac:dyDescent="0.25">
      <c r="A1" s="11" t="s">
        <v>14</v>
      </c>
      <c r="B1" s="12"/>
      <c r="C1" s="12"/>
      <c r="D1" s="13"/>
    </row>
    <row r="2" spans="1:4" x14ac:dyDescent="0.25">
      <c r="A2" s="14" t="s">
        <v>0</v>
      </c>
      <c r="B2" s="3"/>
      <c r="C2" s="3"/>
      <c r="D2" s="15"/>
    </row>
    <row r="3" spans="1:4" x14ac:dyDescent="0.25">
      <c r="A3" s="16" t="s">
        <v>1</v>
      </c>
      <c r="B3" s="9" t="s">
        <v>52</v>
      </c>
      <c r="C3" s="10" t="s">
        <v>48</v>
      </c>
      <c r="D3" s="17" t="s">
        <v>3</v>
      </c>
    </row>
    <row r="4" spans="1:4" x14ac:dyDescent="0.25">
      <c r="A4" s="18" t="s">
        <v>2</v>
      </c>
      <c r="B4" s="31">
        <v>2104.9299999999998</v>
      </c>
      <c r="C4" s="32">
        <v>2073.31</v>
      </c>
      <c r="D4" s="19" t="s">
        <v>4</v>
      </c>
    </row>
    <row r="5" spans="1:4" x14ac:dyDescent="0.25">
      <c r="A5" s="20" t="s">
        <v>11</v>
      </c>
      <c r="B5" s="33">
        <v>797.83</v>
      </c>
      <c r="C5" s="32">
        <v>790.11</v>
      </c>
      <c r="D5" s="21" t="s">
        <v>12</v>
      </c>
    </row>
    <row r="6" spans="1:4" x14ac:dyDescent="0.25">
      <c r="A6" s="20" t="s">
        <v>27</v>
      </c>
      <c r="B6" s="33">
        <f>30*55</f>
        <v>1650</v>
      </c>
      <c r="C6" s="32">
        <v>1650</v>
      </c>
      <c r="D6" s="21" t="s">
        <v>36</v>
      </c>
    </row>
    <row r="7" spans="1:4" x14ac:dyDescent="0.25">
      <c r="A7" s="20" t="s">
        <v>28</v>
      </c>
      <c r="B7" s="33">
        <v>8050</v>
      </c>
      <c r="C7" s="32">
        <v>8050</v>
      </c>
      <c r="D7" s="21" t="s">
        <v>30</v>
      </c>
    </row>
    <row r="8" spans="1:4" ht="15" customHeight="1" x14ac:dyDescent="0.25">
      <c r="A8" s="20" t="s">
        <v>31</v>
      </c>
      <c r="B8" s="34">
        <f>2*116.85</f>
        <v>233.7</v>
      </c>
      <c r="C8" s="32">
        <v>241.8</v>
      </c>
      <c r="D8" s="21" t="s">
        <v>32</v>
      </c>
    </row>
    <row r="9" spans="1:4" ht="15.75" thickBot="1" x14ac:dyDescent="0.3">
      <c r="A9" s="22" t="s">
        <v>29</v>
      </c>
      <c r="B9" s="7">
        <f>SUM(B4:B8)</f>
        <v>12836.460000000001</v>
      </c>
      <c r="C9" s="8">
        <f>SUM(C4:C8)</f>
        <v>12805.22</v>
      </c>
      <c r="D9" s="23"/>
    </row>
    <row r="10" spans="1:4" ht="15.75" thickTop="1" x14ac:dyDescent="0.25">
      <c r="A10" s="24" t="s">
        <v>5</v>
      </c>
      <c r="B10" s="2"/>
      <c r="C10" s="2"/>
      <c r="D10" s="25"/>
    </row>
    <row r="11" spans="1:4" x14ac:dyDescent="0.25">
      <c r="A11" s="16" t="s">
        <v>1</v>
      </c>
      <c r="B11" s="9" t="s">
        <v>52</v>
      </c>
      <c r="C11" s="10" t="s">
        <v>48</v>
      </c>
      <c r="D11" s="17" t="s">
        <v>3</v>
      </c>
    </row>
    <row r="12" spans="1:4" x14ac:dyDescent="0.25">
      <c r="A12" s="20" t="s">
        <v>35</v>
      </c>
      <c r="B12" s="29">
        <v>720</v>
      </c>
      <c r="C12" s="30">
        <v>630</v>
      </c>
      <c r="D12" s="21" t="s">
        <v>26</v>
      </c>
    </row>
    <row r="13" spans="1:4" ht="15.75" thickBot="1" x14ac:dyDescent="0.3">
      <c r="A13" s="22" t="s">
        <v>38</v>
      </c>
      <c r="B13" s="6">
        <f>SUM(B12:B12)</f>
        <v>720</v>
      </c>
      <c r="C13" s="8">
        <v>630</v>
      </c>
      <c r="D13" s="23"/>
    </row>
    <row r="14" spans="1:4" ht="15.75" thickTop="1" x14ac:dyDescent="0.25">
      <c r="A14" s="24" t="s">
        <v>6</v>
      </c>
      <c r="B14" s="2"/>
      <c r="C14" s="2"/>
      <c r="D14" s="25"/>
    </row>
    <row r="15" spans="1:4" x14ac:dyDescent="0.25">
      <c r="A15" s="16" t="s">
        <v>1</v>
      </c>
      <c r="B15" s="9" t="s">
        <v>52</v>
      </c>
      <c r="C15" s="10" t="s">
        <v>48</v>
      </c>
      <c r="D15" s="17" t="s">
        <v>3</v>
      </c>
    </row>
    <row r="16" spans="1:4" ht="30" x14ac:dyDescent="0.25">
      <c r="A16" s="18" t="s">
        <v>24</v>
      </c>
      <c r="B16" s="35" t="s">
        <v>23</v>
      </c>
      <c r="C16" s="36">
        <v>2325</v>
      </c>
      <c r="D16" s="26" t="s">
        <v>47</v>
      </c>
    </row>
    <row r="17" spans="1:4" x14ac:dyDescent="0.25">
      <c r="A17" s="18" t="s">
        <v>18</v>
      </c>
      <c r="B17" s="37">
        <v>681.6</v>
      </c>
      <c r="C17" s="36">
        <v>717.2</v>
      </c>
      <c r="D17" s="21" t="s">
        <v>44</v>
      </c>
    </row>
    <row r="18" spans="1:4" ht="45" x14ac:dyDescent="0.25">
      <c r="A18" s="18" t="s">
        <v>19</v>
      </c>
      <c r="B18" s="37">
        <v>4368</v>
      </c>
      <c r="C18" s="36">
        <v>4442.5</v>
      </c>
      <c r="D18" s="26" t="s">
        <v>45</v>
      </c>
    </row>
    <row r="19" spans="1:4" x14ac:dyDescent="0.25">
      <c r="A19" s="18" t="s">
        <v>20</v>
      </c>
      <c r="B19" s="37">
        <v>2238</v>
      </c>
      <c r="C19" s="36">
        <v>2241.7800000000002</v>
      </c>
      <c r="D19" s="21" t="s">
        <v>22</v>
      </c>
    </row>
    <row r="20" spans="1:4" ht="45" x14ac:dyDescent="0.25">
      <c r="A20" s="18" t="s">
        <v>21</v>
      </c>
      <c r="B20" s="37">
        <v>3417.6</v>
      </c>
      <c r="C20" s="36">
        <v>3429.55</v>
      </c>
      <c r="D20" s="26" t="s">
        <v>46</v>
      </c>
    </row>
    <row r="21" spans="1:4" x14ac:dyDescent="0.25">
      <c r="A21" s="20" t="s">
        <v>13</v>
      </c>
      <c r="B21" s="34">
        <v>562.02</v>
      </c>
      <c r="C21" s="36">
        <v>718.74</v>
      </c>
      <c r="D21" s="21" t="s">
        <v>25</v>
      </c>
    </row>
    <row r="22" spans="1:4" ht="15.75" thickBot="1" x14ac:dyDescent="0.3">
      <c r="A22" s="22" t="s">
        <v>37</v>
      </c>
      <c r="B22" s="6">
        <f>SUM(B16:B21)</f>
        <v>11267.220000000001</v>
      </c>
      <c r="C22" s="5">
        <f>SUM(C16:C21)</f>
        <v>13874.769999999999</v>
      </c>
      <c r="D22" s="23"/>
    </row>
    <row r="23" spans="1:4" ht="15.75" thickTop="1" x14ac:dyDescent="0.25">
      <c r="A23" s="24" t="s">
        <v>7</v>
      </c>
      <c r="B23" s="2"/>
      <c r="C23" s="2"/>
      <c r="D23" s="25"/>
    </row>
    <row r="24" spans="1:4" x14ac:dyDescent="0.25">
      <c r="A24" s="16" t="s">
        <v>1</v>
      </c>
      <c r="B24" s="9" t="s">
        <v>52</v>
      </c>
      <c r="C24" s="10" t="s">
        <v>48</v>
      </c>
      <c r="D24" s="17" t="s">
        <v>3</v>
      </c>
    </row>
    <row r="25" spans="1:4" x14ac:dyDescent="0.25">
      <c r="A25" s="20" t="s">
        <v>9</v>
      </c>
      <c r="B25" s="33">
        <v>120</v>
      </c>
      <c r="C25" s="32">
        <v>117</v>
      </c>
      <c r="D25" s="21" t="s">
        <v>17</v>
      </c>
    </row>
    <row r="26" spans="1:4" x14ac:dyDescent="0.25">
      <c r="A26" s="20" t="s">
        <v>10</v>
      </c>
      <c r="B26" s="33">
        <v>40</v>
      </c>
      <c r="C26" s="32">
        <v>40</v>
      </c>
      <c r="D26" s="27" t="s">
        <v>16</v>
      </c>
    </row>
    <row r="27" spans="1:4" ht="15.75" thickBot="1" x14ac:dyDescent="0.3">
      <c r="A27" s="22" t="s">
        <v>39</v>
      </c>
      <c r="B27" s="7">
        <f>SUM(B25:B26)</f>
        <v>160</v>
      </c>
      <c r="C27" s="8">
        <v>157</v>
      </c>
      <c r="D27" s="23"/>
    </row>
    <row r="28" spans="1:4" ht="15.75" thickTop="1" x14ac:dyDescent="0.25">
      <c r="A28" s="24" t="s">
        <v>8</v>
      </c>
      <c r="B28" s="2"/>
      <c r="C28" s="2"/>
      <c r="D28" s="25"/>
    </row>
    <row r="29" spans="1:4" x14ac:dyDescent="0.25">
      <c r="A29" s="16" t="s">
        <v>1</v>
      </c>
      <c r="B29" s="9" t="s">
        <v>52</v>
      </c>
      <c r="C29" s="10" t="s">
        <v>48</v>
      </c>
      <c r="D29" s="17" t="s">
        <v>3</v>
      </c>
    </row>
    <row r="30" spans="1:4" x14ac:dyDescent="0.25">
      <c r="A30" s="20" t="s">
        <v>33</v>
      </c>
      <c r="B30" s="33">
        <v>800</v>
      </c>
      <c r="C30" s="32">
        <v>800</v>
      </c>
      <c r="D30" s="21" t="s">
        <v>34</v>
      </c>
    </row>
    <row r="31" spans="1:4" ht="15.75" thickBot="1" x14ac:dyDescent="0.3">
      <c r="A31" s="22" t="s">
        <v>40</v>
      </c>
      <c r="B31" s="7">
        <f>SUM(B30)</f>
        <v>800</v>
      </c>
      <c r="C31" s="8">
        <v>800</v>
      </c>
      <c r="D31" s="23"/>
    </row>
    <row r="32" spans="1:4" ht="15.75" thickTop="1" x14ac:dyDescent="0.25">
      <c r="A32" s="24" t="s">
        <v>49</v>
      </c>
      <c r="B32" s="2"/>
      <c r="C32" s="2"/>
      <c r="D32" s="25"/>
    </row>
    <row r="33" spans="1:4" x14ac:dyDescent="0.25">
      <c r="A33" s="16" t="s">
        <v>1</v>
      </c>
      <c r="B33" s="9" t="s">
        <v>52</v>
      </c>
      <c r="C33" s="10" t="s">
        <v>48</v>
      </c>
      <c r="D33" s="17" t="s">
        <v>3</v>
      </c>
    </row>
    <row r="34" spans="1:4" ht="30" x14ac:dyDescent="0.25">
      <c r="A34" s="18" t="s">
        <v>15</v>
      </c>
      <c r="B34" s="31">
        <v>40</v>
      </c>
      <c r="C34" s="36">
        <v>40</v>
      </c>
      <c r="D34" s="19" t="s">
        <v>41</v>
      </c>
    </row>
    <row r="35" spans="1:4" ht="15.75" thickBot="1" x14ac:dyDescent="0.3">
      <c r="A35" s="22" t="s">
        <v>42</v>
      </c>
      <c r="B35" s="7">
        <f>SUM(B34)</f>
        <v>40</v>
      </c>
      <c r="C35" s="5">
        <v>40</v>
      </c>
      <c r="D35" s="23"/>
    </row>
    <row r="36" spans="1:4" ht="16.5" thickTop="1" thickBot="1" x14ac:dyDescent="0.3">
      <c r="A36" s="28" t="s">
        <v>43</v>
      </c>
      <c r="B36" s="42">
        <f>B22+B27+B31+B35+B13+B9</f>
        <v>25823.68</v>
      </c>
      <c r="C36" s="42">
        <f>C9+C13+C22+C27+C31+C35</f>
        <v>28306.989999999998</v>
      </c>
      <c r="D36" s="38"/>
    </row>
    <row r="37" spans="1:4" x14ac:dyDescent="0.25">
      <c r="A37" s="4" t="s">
        <v>50</v>
      </c>
      <c r="B37" s="43">
        <v>25823.68</v>
      </c>
      <c r="C37" s="44">
        <v>28406.05</v>
      </c>
      <c r="D37" s="1" t="s">
        <v>51</v>
      </c>
    </row>
    <row r="38" spans="1:4" ht="15.75" thickBot="1" x14ac:dyDescent="0.3">
      <c r="A38" s="39" t="s">
        <v>53</v>
      </c>
      <c r="B38" s="40" t="s">
        <v>54</v>
      </c>
      <c r="C38" s="41">
        <f>C37-C36</f>
        <v>99.06000000000131</v>
      </c>
      <c r="D38" s="45" t="s">
        <v>55</v>
      </c>
    </row>
  </sheetData>
  <mergeCells count="7">
    <mergeCell ref="A32:D32"/>
    <mergeCell ref="A1:D1"/>
    <mergeCell ref="A14:D14"/>
    <mergeCell ref="A10:D10"/>
    <mergeCell ref="A2:D2"/>
    <mergeCell ref="A23:D23"/>
    <mergeCell ref="A28:D28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2016-09-14T07:55:31Z</dcterms:modified>
</cp:coreProperties>
</file>