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mpound X\In Dev\"/>
    </mc:Choice>
  </mc:AlternateContent>
  <bookViews>
    <workbookView xWindow="0" yWindow="0" windowWidth="19200" windowHeight="93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/>
  <c r="C14" i="2"/>
  <c r="C10" i="2"/>
  <c r="C11" i="2"/>
  <c r="C9" i="2"/>
  <c r="C8" i="2"/>
  <c r="C7" i="2"/>
  <c r="C6" i="2"/>
  <c r="C5" i="2"/>
  <c r="C4" i="2"/>
  <c r="C5" i="1"/>
  <c r="C6" i="1"/>
  <c r="C7" i="1"/>
  <c r="C8" i="1"/>
  <c r="C9" i="1"/>
  <c r="C4" i="1"/>
  <c r="H45" i="1" l="1"/>
  <c r="H46" i="1"/>
  <c r="D46" i="1"/>
  <c r="H44" i="1" l="1"/>
  <c r="H43" i="1"/>
  <c r="H35" i="1"/>
  <c r="H36" i="1"/>
  <c r="H37" i="1"/>
  <c r="H38" i="1"/>
  <c r="H39" i="1"/>
  <c r="H40" i="1"/>
  <c r="H41" i="1"/>
  <c r="H42" i="1"/>
  <c r="H32" i="1"/>
  <c r="H30" i="1"/>
  <c r="D36" i="1"/>
  <c r="D37" i="1"/>
  <c r="D38" i="1"/>
  <c r="D35" i="1"/>
  <c r="H29" i="1"/>
  <c r="H31" i="1"/>
  <c r="H33" i="1"/>
  <c r="H34" i="1"/>
  <c r="D30" i="1"/>
  <c r="D31" i="1"/>
  <c r="D32" i="1"/>
  <c r="D33" i="1"/>
  <c r="D34" i="1"/>
  <c r="D29" i="1"/>
  <c r="H25" i="1"/>
  <c r="H23" i="1"/>
  <c r="H24" i="1"/>
  <c r="H26" i="1"/>
  <c r="H27" i="1"/>
  <c r="H28" i="1"/>
  <c r="H22" i="1"/>
  <c r="D23" i="1"/>
  <c r="D24" i="1"/>
  <c r="D25" i="1"/>
  <c r="D26" i="1"/>
  <c r="D27" i="1"/>
  <c r="D28" i="1"/>
  <c r="D22" i="1"/>
  <c r="H20" i="1"/>
  <c r="H21" i="1"/>
  <c r="H19" i="1"/>
  <c r="A5" i="1"/>
  <c r="A6" i="1"/>
  <c r="A7" i="1"/>
  <c r="A8" i="1"/>
  <c r="A9" i="1"/>
  <c r="A4" i="1"/>
  <c r="H18" i="1"/>
  <c r="H16" i="1"/>
  <c r="H17" i="1"/>
  <c r="H15" i="1"/>
  <c r="D40" i="1"/>
  <c r="D45" i="1"/>
  <c r="D17" i="1"/>
  <c r="D39" i="1" l="1"/>
  <c r="D44" i="1"/>
  <c r="D43" i="1"/>
  <c r="D42" i="1"/>
  <c r="D41" i="1"/>
  <c r="D16" i="1"/>
  <c r="D15" i="1"/>
  <c r="D18" i="1"/>
  <c r="D21" i="1"/>
  <c r="D19" i="1"/>
  <c r="D20" i="1"/>
  <c r="A10" i="1"/>
</calcChain>
</file>

<file path=xl/sharedStrings.xml><?xml version="1.0" encoding="utf-8"?>
<sst xmlns="http://schemas.openxmlformats.org/spreadsheetml/2006/main" count="211" uniqueCount="81">
  <si>
    <t>Armor type</t>
  </si>
  <si>
    <t>Soldier</t>
  </si>
  <si>
    <t>Marksman</t>
  </si>
  <si>
    <t>Specialist</t>
  </si>
  <si>
    <t>Doctor</t>
  </si>
  <si>
    <t>Priest</t>
  </si>
  <si>
    <t>Pilot</t>
  </si>
  <si>
    <t>Adept</t>
  </si>
  <si>
    <t>Hunter</t>
  </si>
  <si>
    <t>Gunslinger</t>
  </si>
  <si>
    <t>Count</t>
  </si>
  <si>
    <t>Assassin</t>
  </si>
  <si>
    <t>Warlock</t>
  </si>
  <si>
    <t>Concealed</t>
  </si>
  <si>
    <t>Light</t>
  </si>
  <si>
    <t>Medium</t>
  </si>
  <si>
    <t>Heavy</t>
  </si>
  <si>
    <t>Full</t>
  </si>
  <si>
    <t>x</t>
  </si>
  <si>
    <t>Cloaking</t>
  </si>
  <si>
    <t>Name</t>
  </si>
  <si>
    <t>Type</t>
  </si>
  <si>
    <t>"Wearability"</t>
  </si>
  <si>
    <t>Cost</t>
  </si>
  <si>
    <t>Dmg redux</t>
  </si>
  <si>
    <t>redux %</t>
  </si>
  <si>
    <t>avg redux per bullet</t>
  </si>
  <si>
    <t>mags</t>
  </si>
  <si>
    <t>nades</t>
  </si>
  <si>
    <t>slow</t>
  </si>
  <si>
    <t>concealed</t>
  </si>
  <si>
    <t>Level 2</t>
  </si>
  <si>
    <t>Level 3</t>
  </si>
  <si>
    <t>Level 3+</t>
  </si>
  <si>
    <t>Level4+</t>
  </si>
  <si>
    <t>15 + d10</t>
  </si>
  <si>
    <t>23 + d10</t>
  </si>
  <si>
    <t>light</t>
  </si>
  <si>
    <t>Varieties</t>
  </si>
  <si>
    <t>Level 1</t>
  </si>
  <si>
    <t>medium</t>
  </si>
  <si>
    <t>Level 2A</t>
  </si>
  <si>
    <t>Level 3A</t>
  </si>
  <si>
    <t>Level 4</t>
  </si>
  <si>
    <t>Class A CS</t>
  </si>
  <si>
    <t>Class B CS</t>
  </si>
  <si>
    <t>Shield</t>
  </si>
  <si>
    <t>10 + d10</t>
  </si>
  <si>
    <t>recharge</t>
  </si>
  <si>
    <t>heavy</t>
  </si>
  <si>
    <t>Level 4+</t>
  </si>
  <si>
    <t>Class C CS</t>
  </si>
  <si>
    <t>full</t>
  </si>
  <si>
    <t>EOD Lv 5</t>
  </si>
  <si>
    <t>cloaking</t>
  </si>
  <si>
    <t>Basic cloak</t>
  </si>
  <si>
    <t>Intmdt cloak</t>
  </si>
  <si>
    <t>Adv cloak</t>
  </si>
  <si>
    <t>Exprmt cloak</t>
  </si>
  <si>
    <t>armor cloak</t>
  </si>
  <si>
    <t>25 or 10</t>
  </si>
  <si>
    <t>30 or 15</t>
  </si>
  <si>
    <t>Grenadier</t>
  </si>
  <si>
    <t>Mad bomber</t>
  </si>
  <si>
    <t>Paladin</t>
  </si>
  <si>
    <t>Beserker</t>
  </si>
  <si>
    <t>xxxxxx</t>
  </si>
  <si>
    <t>Weapon Type</t>
  </si>
  <si>
    <t>Melee</t>
  </si>
  <si>
    <t>Pistol</t>
  </si>
  <si>
    <t>SMG</t>
  </si>
  <si>
    <t>Shotgun</t>
  </si>
  <si>
    <t>Carbine</t>
  </si>
  <si>
    <t>Assault Rifle</t>
  </si>
  <si>
    <t>Long Rifle</t>
  </si>
  <si>
    <t>melee untrained</t>
  </si>
  <si>
    <t>melee trained</t>
  </si>
  <si>
    <t>melee expert</t>
  </si>
  <si>
    <t>Engineer</t>
  </si>
  <si>
    <t>xxxxxxxxx</t>
  </si>
  <si>
    <t>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</si>
</sst>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CE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C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bullet Redux vs</a:t>
            </a:r>
            <a:r>
              <a:rPr lang="en-US" baseline="0"/>
              <a:t> Cost of armor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Sheet1!$E$15:$E$46</c:f>
              <c:numCache>
                <c:formatCode>General</c:formatCode>
                <c:ptCount val="3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12</c:v>
                </c:pt>
                <c:pt idx="19">
                  <c:v>16</c:v>
                </c:pt>
                <c:pt idx="20">
                  <c:v>20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25</c:v>
                </c:pt>
                <c:pt idx="25">
                  <c:v>35</c:v>
                </c:pt>
                <c:pt idx="26">
                  <c:v>40</c:v>
                </c:pt>
                <c:pt idx="27">
                  <c:v>70</c:v>
                </c:pt>
                <c:pt idx="28">
                  <c:v>30</c:v>
                </c:pt>
                <c:pt idx="29">
                  <c:v>45</c:v>
                </c:pt>
                <c:pt idx="30">
                  <c:v>2</c:v>
                </c:pt>
                <c:pt idx="31">
                  <c:v>7</c:v>
                </c:pt>
              </c:numCache>
            </c:numRef>
          </c:xVal>
          <c:yVal>
            <c:numRef>
              <c:f>Sheet1!$H$15:$H$46</c:f>
              <c:numCache>
                <c:formatCode>General</c:formatCode>
                <c:ptCount val="32"/>
                <c:pt idx="0">
                  <c:v>4.5</c:v>
                </c:pt>
                <c:pt idx="1">
                  <c:v>6</c:v>
                </c:pt>
                <c:pt idx="2">
                  <c:v>9</c:v>
                </c:pt>
                <c:pt idx="3">
                  <c:v>12.15</c:v>
                </c:pt>
                <c:pt idx="4">
                  <c:v>3</c:v>
                </c:pt>
                <c:pt idx="5">
                  <c:v>5.25</c:v>
                </c:pt>
                <c:pt idx="6">
                  <c:v>7</c:v>
                </c:pt>
                <c:pt idx="7">
                  <c:v>8.25</c:v>
                </c:pt>
                <c:pt idx="8">
                  <c:v>8.25</c:v>
                </c:pt>
                <c:pt idx="9">
                  <c:v>11</c:v>
                </c:pt>
                <c:pt idx="10">
                  <c:v>11</c:v>
                </c:pt>
                <c:pt idx="11">
                  <c:v>13.75</c:v>
                </c:pt>
                <c:pt idx="12">
                  <c:v>6</c:v>
                </c:pt>
                <c:pt idx="13">
                  <c:v>9</c:v>
                </c:pt>
                <c:pt idx="14">
                  <c:v>14</c:v>
                </c:pt>
                <c:pt idx="15">
                  <c:v>14</c:v>
                </c:pt>
                <c:pt idx="16">
                  <c:v>17.5</c:v>
                </c:pt>
                <c:pt idx="17">
                  <c:v>18.899999999999999</c:v>
                </c:pt>
                <c:pt idx="18">
                  <c:v>11.25</c:v>
                </c:pt>
                <c:pt idx="19">
                  <c:v>15</c:v>
                </c:pt>
                <c:pt idx="20">
                  <c:v>28.5</c:v>
                </c:pt>
                <c:pt idx="21">
                  <c:v>9.5</c:v>
                </c:pt>
                <c:pt idx="22">
                  <c:v>14.25</c:v>
                </c:pt>
                <c:pt idx="23">
                  <c:v>14.25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3</c:v>
                </c:pt>
                <c:pt idx="28">
                  <c:v>3</c:v>
                </c:pt>
                <c:pt idx="29">
                  <c:v>4.5</c:v>
                </c:pt>
                <c:pt idx="30">
                  <c:v>0</c:v>
                </c:pt>
                <c:pt idx="3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30288"/>
        <c:axId val="465165472"/>
      </c:scatterChart>
      <c:valAx>
        <c:axId val="2239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(EP)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65472"/>
        <c:crosses val="autoZero"/>
        <c:crossBetween val="midCat"/>
      </c:valAx>
      <c:valAx>
        <c:axId val="4651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Damage Reduction</a:t>
                </a:r>
                <a:r>
                  <a:rPr lang="en-US" baseline="0"/>
                  <a:t> per Bullet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624840</xdr:colOff>
      <xdr:row>14</xdr:row>
      <xdr:rowOff>57150</xdr:rowOff>
    </xdr:from>
    <xdr:to>
      <xdr:col>24</xdr:col>
      <xdr:colOff>716280</xdr:colOff>
      <xdr:row>35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8"/>
  <sheetViews>
    <sheetView tabSelected="1" topLeftCell="B1" workbookViewId="0">
      <selection activeCell="L7" sqref="L7"/>
    </sheetView>
  </sheetViews>
  <sheetFormatPr defaultColWidth="11.5546875" defaultRowHeight="14.4" x14ac:dyDescent="0.3"/>
  <cols>
    <col min="9" max="9" width="7.5546875" customWidth="1"/>
    <col min="10" max="10" width="6.44140625" customWidth="1"/>
    <col min="11" max="11" width="8" customWidth="1"/>
    <col min="13" max="13" width="8.109375" customWidth="1"/>
  </cols>
  <sheetData>
    <row r="2" spans="1:19" x14ac:dyDescent="0.3">
      <c r="C2" t="s">
        <v>18</v>
      </c>
    </row>
    <row r="3" spans="1:19" s="1" customFormat="1" x14ac:dyDescent="0.3">
      <c r="A3" s="1" t="s">
        <v>38</v>
      </c>
      <c r="B3" s="1" t="s">
        <v>0</v>
      </c>
      <c r="C3" s="1" t="s">
        <v>10</v>
      </c>
      <c r="D3" s="3" t="s">
        <v>1</v>
      </c>
      <c r="E3" s="5" t="s">
        <v>2</v>
      </c>
      <c r="F3" s="7" t="s">
        <v>3</v>
      </c>
      <c r="G3" s="3" t="s">
        <v>78</v>
      </c>
      <c r="H3" s="5" t="s">
        <v>4</v>
      </c>
      <c r="I3" s="7" t="s">
        <v>5</v>
      </c>
      <c r="J3" s="3" t="s">
        <v>6</v>
      </c>
      <c r="K3" s="5" t="s">
        <v>7</v>
      </c>
      <c r="L3" s="7" t="s">
        <v>80</v>
      </c>
      <c r="M3" s="3" t="s">
        <v>8</v>
      </c>
      <c r="N3" s="5" t="s">
        <v>9</v>
      </c>
      <c r="O3" s="7" t="s">
        <v>11</v>
      </c>
      <c r="P3" s="3" t="s">
        <v>12</v>
      </c>
      <c r="Q3" s="5" t="s">
        <v>66</v>
      </c>
      <c r="R3" s="7" t="s">
        <v>64</v>
      </c>
      <c r="S3" s="3" t="s">
        <v>65</v>
      </c>
    </row>
    <row r="4" spans="1:19" x14ac:dyDescent="0.3">
      <c r="A4">
        <f>COUNTIF($C$15:$C$1048576,B4)</f>
        <v>4</v>
      </c>
      <c r="B4" t="s">
        <v>13</v>
      </c>
      <c r="C4">
        <f>COUNTIF(D4:S4,$C$2)</f>
        <v>3</v>
      </c>
      <c r="D4" s="4"/>
      <c r="E4" s="6" t="s">
        <v>18</v>
      </c>
      <c r="F4" s="8"/>
      <c r="G4" s="4"/>
      <c r="H4" s="6"/>
      <c r="I4" s="8"/>
      <c r="J4" s="4"/>
      <c r="K4" s="6"/>
      <c r="L4" s="8"/>
      <c r="M4" s="4"/>
      <c r="N4" s="6" t="s">
        <v>18</v>
      </c>
      <c r="O4" s="8" t="s">
        <v>18</v>
      </c>
      <c r="P4" s="4"/>
      <c r="Q4" s="6"/>
      <c r="R4" s="12"/>
      <c r="S4" s="13"/>
    </row>
    <row r="5" spans="1:19" x14ac:dyDescent="0.3">
      <c r="A5">
        <f t="shared" ref="A5:A9" si="0">COUNTIF($C$15:$C$1048576,B5)</f>
        <v>4</v>
      </c>
      <c r="B5" t="s">
        <v>14</v>
      </c>
      <c r="C5">
        <f t="shared" ref="C5:C9" si="1">COUNTIF(D5:S5,$C$2)</f>
        <v>10</v>
      </c>
      <c r="D5" s="4" t="s">
        <v>18</v>
      </c>
      <c r="E5" s="6" t="s">
        <v>18</v>
      </c>
      <c r="F5" s="8"/>
      <c r="G5" s="4" t="s">
        <v>18</v>
      </c>
      <c r="H5" s="6" t="s">
        <v>18</v>
      </c>
      <c r="I5" s="8" t="s">
        <v>18</v>
      </c>
      <c r="J5" s="4" t="s">
        <v>18</v>
      </c>
      <c r="K5" s="6" t="s">
        <v>18</v>
      </c>
      <c r="L5" s="8"/>
      <c r="M5" s="4" t="s">
        <v>18</v>
      </c>
      <c r="N5" s="6" t="s">
        <v>18</v>
      </c>
      <c r="O5" s="8"/>
      <c r="P5" s="4" t="s">
        <v>18</v>
      </c>
      <c r="Q5" s="6"/>
      <c r="R5" s="12"/>
      <c r="S5" s="13"/>
    </row>
    <row r="6" spans="1:19" x14ac:dyDescent="0.3">
      <c r="A6">
        <f t="shared" si="0"/>
        <v>7</v>
      </c>
      <c r="B6" t="s">
        <v>15</v>
      </c>
      <c r="C6">
        <f t="shared" si="1"/>
        <v>10</v>
      </c>
      <c r="D6" s="4" t="s">
        <v>18</v>
      </c>
      <c r="E6" s="6"/>
      <c r="F6" s="8" t="s">
        <v>18</v>
      </c>
      <c r="G6" s="4" t="s">
        <v>18</v>
      </c>
      <c r="H6" s="6" t="s">
        <v>18</v>
      </c>
      <c r="I6" s="8" t="s">
        <v>18</v>
      </c>
      <c r="J6" s="4" t="s">
        <v>18</v>
      </c>
      <c r="K6" s="6" t="s">
        <v>18</v>
      </c>
      <c r="L6" s="8"/>
      <c r="M6" s="4" t="s">
        <v>18</v>
      </c>
      <c r="N6" s="6"/>
      <c r="O6" s="8"/>
      <c r="P6" s="4"/>
      <c r="Q6" s="6"/>
      <c r="R6" s="12" t="s">
        <v>18</v>
      </c>
      <c r="S6" s="13" t="s">
        <v>18</v>
      </c>
    </row>
    <row r="7" spans="1:19" x14ac:dyDescent="0.3">
      <c r="A7">
        <f t="shared" si="0"/>
        <v>7</v>
      </c>
      <c r="B7" t="s">
        <v>16</v>
      </c>
      <c r="C7">
        <f t="shared" si="1"/>
        <v>4</v>
      </c>
      <c r="D7" s="4" t="s">
        <v>18</v>
      </c>
      <c r="E7" s="6"/>
      <c r="F7" s="8" t="s">
        <v>18</v>
      </c>
      <c r="G7" s="4"/>
      <c r="H7" s="6"/>
      <c r="I7" s="8"/>
      <c r="J7" s="4"/>
      <c r="K7" s="6"/>
      <c r="L7" s="8"/>
      <c r="M7" s="4"/>
      <c r="N7" s="6"/>
      <c r="O7" s="8"/>
      <c r="P7" s="4"/>
      <c r="Q7" s="6"/>
      <c r="R7" s="12" t="s">
        <v>18</v>
      </c>
      <c r="S7" s="13" t="s">
        <v>18</v>
      </c>
    </row>
    <row r="8" spans="1:19" x14ac:dyDescent="0.3">
      <c r="A8">
        <f t="shared" si="0"/>
        <v>4</v>
      </c>
      <c r="B8" t="s">
        <v>17</v>
      </c>
      <c r="C8">
        <f t="shared" si="1"/>
        <v>2</v>
      </c>
      <c r="D8" s="4"/>
      <c r="E8" s="6"/>
      <c r="F8" s="8" t="s">
        <v>18</v>
      </c>
      <c r="G8" s="4"/>
      <c r="H8" s="6"/>
      <c r="I8" s="8"/>
      <c r="J8" s="4"/>
      <c r="K8" s="6"/>
      <c r="L8" s="8"/>
      <c r="M8" s="4"/>
      <c r="N8" s="6"/>
      <c r="O8" s="8"/>
      <c r="P8" s="4"/>
      <c r="Q8" s="6"/>
      <c r="R8" s="12" t="s">
        <v>18</v>
      </c>
      <c r="S8" s="13"/>
    </row>
    <row r="9" spans="1:19" x14ac:dyDescent="0.3">
      <c r="A9">
        <f t="shared" si="0"/>
        <v>6</v>
      </c>
      <c r="B9" t="s">
        <v>19</v>
      </c>
      <c r="C9">
        <f t="shared" si="1"/>
        <v>4</v>
      </c>
      <c r="D9" s="4"/>
      <c r="E9" s="6" t="s">
        <v>18</v>
      </c>
      <c r="F9" s="8" t="s">
        <v>18</v>
      </c>
      <c r="G9" s="4"/>
      <c r="H9" s="6"/>
      <c r="I9" s="8"/>
      <c r="J9" s="4"/>
      <c r="K9" s="6"/>
      <c r="L9" s="8"/>
      <c r="M9" s="4" t="s">
        <v>18</v>
      </c>
      <c r="N9" s="6"/>
      <c r="O9" s="8" t="s">
        <v>18</v>
      </c>
      <c r="P9" s="4"/>
      <c r="Q9" s="6"/>
      <c r="R9" s="12"/>
      <c r="S9" s="13"/>
    </row>
    <row r="10" spans="1:19" x14ac:dyDescent="0.3">
      <c r="A10" s="10" t="str">
        <f>SUM(A4:A9) &amp; " total"</f>
        <v>32 total</v>
      </c>
    </row>
    <row r="13" spans="1:19" x14ac:dyDescent="0.3">
      <c r="H13" s="15" t="s">
        <v>26</v>
      </c>
    </row>
    <row r="14" spans="1:19" s="1" customFormat="1" x14ac:dyDescent="0.3"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5"/>
      <c r="I14" s="1" t="s">
        <v>27</v>
      </c>
      <c r="J14" s="1" t="s">
        <v>28</v>
      </c>
      <c r="K14" s="1" t="s">
        <v>29</v>
      </c>
      <c r="L14" s="1" t="s">
        <v>46</v>
      </c>
      <c r="M14" s="1" t="s">
        <v>48</v>
      </c>
    </row>
    <row r="15" spans="1:19" x14ac:dyDescent="0.3">
      <c r="B15" s="4" t="s">
        <v>31</v>
      </c>
      <c r="C15" s="4" t="s">
        <v>30</v>
      </c>
      <c r="D15" s="4">
        <f>$C$4</f>
        <v>3</v>
      </c>
      <c r="E15" s="4">
        <v>3</v>
      </c>
      <c r="F15" s="4">
        <v>15</v>
      </c>
      <c r="G15" s="4">
        <v>30</v>
      </c>
      <c r="H15" s="4">
        <f>F15*G15/100</f>
        <v>4.5</v>
      </c>
      <c r="I15" s="4">
        <v>3</v>
      </c>
      <c r="J15" s="4">
        <v>1</v>
      </c>
      <c r="K15" s="4">
        <v>0</v>
      </c>
      <c r="L15" s="4">
        <v>0</v>
      </c>
      <c r="M15" s="4">
        <v>0</v>
      </c>
      <c r="N15" s="2"/>
    </row>
    <row r="16" spans="1:19" x14ac:dyDescent="0.3">
      <c r="B16" s="4" t="s">
        <v>33</v>
      </c>
      <c r="C16" s="4" t="s">
        <v>30</v>
      </c>
      <c r="D16" s="4">
        <f t="shared" ref="D16:D18" si="2">$C$4</f>
        <v>3</v>
      </c>
      <c r="E16" s="4">
        <v>5</v>
      </c>
      <c r="F16" s="4" t="s">
        <v>35</v>
      </c>
      <c r="G16" s="4">
        <v>30</v>
      </c>
      <c r="H16" s="4">
        <f>20*G16/100</f>
        <v>6</v>
      </c>
      <c r="I16" s="4">
        <v>3</v>
      </c>
      <c r="J16" s="4">
        <v>1</v>
      </c>
      <c r="K16" s="4">
        <v>0</v>
      </c>
      <c r="L16" s="4">
        <v>0</v>
      </c>
      <c r="M16" s="4">
        <v>0</v>
      </c>
      <c r="N16" s="2"/>
    </row>
    <row r="17" spans="2:14" x14ac:dyDescent="0.3">
      <c r="B17" s="4" t="s">
        <v>32</v>
      </c>
      <c r="C17" s="4" t="s">
        <v>30</v>
      </c>
      <c r="D17" s="4">
        <f t="shared" si="2"/>
        <v>3</v>
      </c>
      <c r="E17" s="4">
        <v>8</v>
      </c>
      <c r="F17" s="4">
        <v>20</v>
      </c>
      <c r="G17" s="4">
        <v>45</v>
      </c>
      <c r="H17" s="4">
        <f t="shared" ref="H17" si="3">F17*G17/100</f>
        <v>9</v>
      </c>
      <c r="I17" s="4">
        <v>3</v>
      </c>
      <c r="J17" s="4">
        <v>1</v>
      </c>
      <c r="K17" s="4">
        <v>0</v>
      </c>
      <c r="L17" s="4">
        <v>0</v>
      </c>
      <c r="M17" s="4">
        <v>0</v>
      </c>
      <c r="N17" s="2"/>
    </row>
    <row r="18" spans="2:14" x14ac:dyDescent="0.3">
      <c r="B18" s="4" t="s">
        <v>34</v>
      </c>
      <c r="C18" s="4" t="s">
        <v>30</v>
      </c>
      <c r="D18" s="4">
        <f t="shared" si="2"/>
        <v>3</v>
      </c>
      <c r="E18" s="4">
        <v>10</v>
      </c>
      <c r="F18" s="4" t="s">
        <v>36</v>
      </c>
      <c r="G18" s="4">
        <v>45</v>
      </c>
      <c r="H18" s="4">
        <f>27*G18/100</f>
        <v>12.15</v>
      </c>
      <c r="I18" s="4">
        <v>3</v>
      </c>
      <c r="J18" s="4">
        <v>1</v>
      </c>
      <c r="K18" s="4">
        <v>0</v>
      </c>
      <c r="L18" s="4">
        <v>0</v>
      </c>
      <c r="M18" s="4">
        <v>0</v>
      </c>
      <c r="N18" s="2"/>
    </row>
    <row r="19" spans="2:14" x14ac:dyDescent="0.3">
      <c r="B19" s="6" t="s">
        <v>39</v>
      </c>
      <c r="C19" s="6" t="s">
        <v>37</v>
      </c>
      <c r="D19" s="6">
        <f>$C$5</f>
        <v>10</v>
      </c>
      <c r="E19" s="6">
        <v>0</v>
      </c>
      <c r="F19" s="6">
        <v>10</v>
      </c>
      <c r="G19" s="6">
        <v>30</v>
      </c>
      <c r="H19" s="6">
        <f>F19*G19/100</f>
        <v>3</v>
      </c>
      <c r="I19" s="6">
        <v>3</v>
      </c>
      <c r="J19" s="6">
        <v>2</v>
      </c>
      <c r="K19" s="6">
        <v>0</v>
      </c>
      <c r="L19" s="6">
        <v>0</v>
      </c>
      <c r="M19" s="6">
        <v>0</v>
      </c>
      <c r="N19" s="2"/>
    </row>
    <row r="20" spans="2:14" x14ac:dyDescent="0.3">
      <c r="B20" s="6" t="s">
        <v>31</v>
      </c>
      <c r="C20" s="6" t="s">
        <v>37</v>
      </c>
      <c r="D20" s="6">
        <f t="shared" ref="D20:D21" si="4">$C$5</f>
        <v>10</v>
      </c>
      <c r="E20" s="6">
        <v>1</v>
      </c>
      <c r="F20" s="6">
        <v>15</v>
      </c>
      <c r="G20" s="6">
        <v>35</v>
      </c>
      <c r="H20" s="6">
        <f t="shared" ref="H20:H42" si="5">F20*G20/100</f>
        <v>5.25</v>
      </c>
      <c r="I20" s="6">
        <v>3</v>
      </c>
      <c r="J20" s="6">
        <v>2</v>
      </c>
      <c r="K20" s="6">
        <v>0</v>
      </c>
      <c r="L20" s="6">
        <v>0</v>
      </c>
      <c r="M20" s="6">
        <v>0</v>
      </c>
      <c r="N20" s="2"/>
    </row>
    <row r="21" spans="2:14" x14ac:dyDescent="0.3">
      <c r="B21" s="6" t="s">
        <v>32</v>
      </c>
      <c r="C21" s="6" t="s">
        <v>37</v>
      </c>
      <c r="D21" s="6">
        <f t="shared" si="4"/>
        <v>10</v>
      </c>
      <c r="E21" s="6">
        <v>2</v>
      </c>
      <c r="F21" s="6">
        <v>20</v>
      </c>
      <c r="G21" s="6">
        <v>35</v>
      </c>
      <c r="H21" s="6">
        <f t="shared" si="5"/>
        <v>7</v>
      </c>
      <c r="I21" s="6">
        <v>3</v>
      </c>
      <c r="J21" s="6">
        <v>2</v>
      </c>
      <c r="K21" s="6">
        <v>0</v>
      </c>
      <c r="L21" s="6">
        <v>0</v>
      </c>
      <c r="M21" s="6">
        <v>0</v>
      </c>
      <c r="N21" s="2"/>
    </row>
    <row r="22" spans="2:14" x14ac:dyDescent="0.3">
      <c r="B22" s="8" t="s">
        <v>41</v>
      </c>
      <c r="C22" s="8" t="s">
        <v>40</v>
      </c>
      <c r="D22" s="8">
        <f>$C$6</f>
        <v>10</v>
      </c>
      <c r="E22" s="8">
        <v>2</v>
      </c>
      <c r="F22" s="8">
        <v>15</v>
      </c>
      <c r="G22" s="8">
        <v>55</v>
      </c>
      <c r="H22" s="8">
        <f t="shared" si="5"/>
        <v>8.25</v>
      </c>
      <c r="I22" s="8">
        <v>4</v>
      </c>
      <c r="J22" s="8">
        <v>2</v>
      </c>
      <c r="K22" s="8">
        <v>0</v>
      </c>
      <c r="L22" s="8">
        <v>0</v>
      </c>
      <c r="M22" s="8">
        <v>0</v>
      </c>
      <c r="N22" s="2"/>
    </row>
    <row r="23" spans="2:14" x14ac:dyDescent="0.3">
      <c r="B23" s="8" t="s">
        <v>31</v>
      </c>
      <c r="C23" s="8" t="s">
        <v>40</v>
      </c>
      <c r="D23" s="8">
        <f t="shared" ref="D23:D28" si="6">$C$6</f>
        <v>10</v>
      </c>
      <c r="E23" s="8">
        <v>3</v>
      </c>
      <c r="F23" s="8" t="s">
        <v>47</v>
      </c>
      <c r="G23" s="8">
        <v>55</v>
      </c>
      <c r="H23" s="8">
        <f>15*G23/100</f>
        <v>8.25</v>
      </c>
      <c r="I23" s="8">
        <v>4</v>
      </c>
      <c r="J23" s="8">
        <v>2</v>
      </c>
      <c r="K23" s="8">
        <v>0</v>
      </c>
      <c r="L23" s="8">
        <v>0</v>
      </c>
      <c r="M23" s="8">
        <v>0</v>
      </c>
      <c r="N23" s="2"/>
    </row>
    <row r="24" spans="2:14" x14ac:dyDescent="0.3">
      <c r="B24" s="8" t="s">
        <v>42</v>
      </c>
      <c r="C24" s="8" t="s">
        <v>40</v>
      </c>
      <c r="D24" s="8">
        <f t="shared" si="6"/>
        <v>10</v>
      </c>
      <c r="E24" s="8">
        <v>4</v>
      </c>
      <c r="F24" s="8">
        <v>20</v>
      </c>
      <c r="G24" s="8">
        <v>55</v>
      </c>
      <c r="H24" s="8">
        <f t="shared" si="5"/>
        <v>11</v>
      </c>
      <c r="I24" s="8">
        <v>4</v>
      </c>
      <c r="J24" s="8">
        <v>2</v>
      </c>
      <c r="K24" s="8">
        <v>0</v>
      </c>
      <c r="L24" s="8">
        <v>0</v>
      </c>
      <c r="M24" s="8">
        <v>0</v>
      </c>
      <c r="N24" s="2"/>
    </row>
    <row r="25" spans="2:14" x14ac:dyDescent="0.3">
      <c r="B25" s="8" t="s">
        <v>32</v>
      </c>
      <c r="C25" s="8" t="s">
        <v>40</v>
      </c>
      <c r="D25" s="8">
        <f t="shared" si="6"/>
        <v>10</v>
      </c>
      <c r="E25" s="8">
        <v>5</v>
      </c>
      <c r="F25" s="8" t="s">
        <v>35</v>
      </c>
      <c r="G25" s="8">
        <v>55</v>
      </c>
      <c r="H25" s="8">
        <f>20*G25/100</f>
        <v>11</v>
      </c>
      <c r="I25" s="8">
        <v>4</v>
      </c>
      <c r="J25" s="8">
        <v>2</v>
      </c>
      <c r="K25" s="8">
        <v>0</v>
      </c>
      <c r="L25" s="8">
        <v>0</v>
      </c>
      <c r="M25" s="8">
        <v>0</v>
      </c>
      <c r="N25" s="2"/>
    </row>
    <row r="26" spans="2:14" x14ac:dyDescent="0.3">
      <c r="B26" s="8" t="s">
        <v>43</v>
      </c>
      <c r="C26" s="8" t="s">
        <v>40</v>
      </c>
      <c r="D26" s="8">
        <f t="shared" si="6"/>
        <v>10</v>
      </c>
      <c r="E26" s="8">
        <v>6</v>
      </c>
      <c r="F26" s="8">
        <v>25</v>
      </c>
      <c r="G26" s="8">
        <v>55</v>
      </c>
      <c r="H26" s="8">
        <f t="shared" si="5"/>
        <v>13.75</v>
      </c>
      <c r="I26" s="8">
        <v>4</v>
      </c>
      <c r="J26" s="8">
        <v>2</v>
      </c>
      <c r="K26" s="8">
        <v>0</v>
      </c>
      <c r="L26" s="8">
        <v>0</v>
      </c>
      <c r="M26" s="8">
        <v>0</v>
      </c>
      <c r="N26" s="2"/>
    </row>
    <row r="27" spans="2:14" x14ac:dyDescent="0.3">
      <c r="B27" s="8" t="s">
        <v>44</v>
      </c>
      <c r="C27" s="8" t="s">
        <v>40</v>
      </c>
      <c r="D27" s="8">
        <f t="shared" si="6"/>
        <v>10</v>
      </c>
      <c r="E27" s="8">
        <v>8</v>
      </c>
      <c r="F27" s="8">
        <v>10</v>
      </c>
      <c r="G27" s="8">
        <v>60</v>
      </c>
      <c r="H27" s="8">
        <f t="shared" si="5"/>
        <v>6</v>
      </c>
      <c r="I27" s="8">
        <v>4</v>
      </c>
      <c r="J27" s="8">
        <v>2</v>
      </c>
      <c r="K27" s="8">
        <v>0</v>
      </c>
      <c r="L27" s="8">
        <v>0.5</v>
      </c>
      <c r="M27" s="8">
        <v>25</v>
      </c>
      <c r="N27" s="2"/>
    </row>
    <row r="28" spans="2:14" x14ac:dyDescent="0.3">
      <c r="B28" s="8" t="s">
        <v>45</v>
      </c>
      <c r="C28" s="8" t="s">
        <v>40</v>
      </c>
      <c r="D28" s="8">
        <f t="shared" si="6"/>
        <v>10</v>
      </c>
      <c r="E28" s="8">
        <v>10</v>
      </c>
      <c r="F28" s="8">
        <v>15</v>
      </c>
      <c r="G28" s="8">
        <v>60</v>
      </c>
      <c r="H28" s="8">
        <f t="shared" si="5"/>
        <v>9</v>
      </c>
      <c r="I28" s="8">
        <v>4</v>
      </c>
      <c r="J28" s="8">
        <v>2</v>
      </c>
      <c r="K28" s="8">
        <v>0</v>
      </c>
      <c r="L28" s="8">
        <v>0.5</v>
      </c>
      <c r="M28" s="8">
        <v>50</v>
      </c>
      <c r="N28" s="2"/>
    </row>
    <row r="29" spans="2:14" x14ac:dyDescent="0.3">
      <c r="B29" s="4" t="s">
        <v>42</v>
      </c>
      <c r="C29" s="4" t="s">
        <v>49</v>
      </c>
      <c r="D29" s="4">
        <f>$C$7</f>
        <v>4</v>
      </c>
      <c r="E29" s="4">
        <v>6</v>
      </c>
      <c r="F29" s="4">
        <v>20</v>
      </c>
      <c r="G29" s="4">
        <v>70</v>
      </c>
      <c r="H29" s="4">
        <f t="shared" si="5"/>
        <v>14</v>
      </c>
      <c r="I29" s="4">
        <v>5</v>
      </c>
      <c r="J29" s="4">
        <v>3</v>
      </c>
      <c r="K29" s="4">
        <v>0</v>
      </c>
      <c r="L29" s="4">
        <v>0</v>
      </c>
      <c r="M29" s="4">
        <v>0</v>
      </c>
      <c r="N29" s="2"/>
    </row>
    <row r="30" spans="2:14" x14ac:dyDescent="0.3">
      <c r="B30" s="4" t="s">
        <v>32</v>
      </c>
      <c r="C30" s="4" t="s">
        <v>49</v>
      </c>
      <c r="D30" s="4">
        <f t="shared" ref="D30:D34" si="7">$C$7</f>
        <v>4</v>
      </c>
      <c r="E30" s="4">
        <v>7</v>
      </c>
      <c r="F30" s="4" t="s">
        <v>35</v>
      </c>
      <c r="G30" s="4">
        <v>70</v>
      </c>
      <c r="H30" s="4">
        <f>20*G30/100</f>
        <v>14</v>
      </c>
      <c r="I30" s="4">
        <v>5</v>
      </c>
      <c r="J30" s="4">
        <v>3</v>
      </c>
      <c r="K30" s="4">
        <v>0</v>
      </c>
      <c r="L30" s="4">
        <v>0</v>
      </c>
      <c r="M30" s="4">
        <v>0</v>
      </c>
      <c r="N30" s="2"/>
    </row>
    <row r="31" spans="2:14" x14ac:dyDescent="0.3">
      <c r="B31" s="4" t="s">
        <v>43</v>
      </c>
      <c r="C31" s="4" t="s">
        <v>49</v>
      </c>
      <c r="D31" s="4">
        <f t="shared" si="7"/>
        <v>4</v>
      </c>
      <c r="E31" s="4">
        <v>8</v>
      </c>
      <c r="F31" s="4">
        <v>25</v>
      </c>
      <c r="G31" s="4">
        <v>70</v>
      </c>
      <c r="H31" s="4">
        <f t="shared" si="5"/>
        <v>17.5</v>
      </c>
      <c r="I31" s="4">
        <v>5</v>
      </c>
      <c r="J31" s="4">
        <v>3</v>
      </c>
      <c r="K31" s="4">
        <v>1</v>
      </c>
      <c r="L31" s="4">
        <v>0</v>
      </c>
      <c r="M31" s="4">
        <v>0</v>
      </c>
    </row>
    <row r="32" spans="2:14" x14ac:dyDescent="0.3">
      <c r="B32" s="4" t="s">
        <v>50</v>
      </c>
      <c r="C32" s="4" t="s">
        <v>49</v>
      </c>
      <c r="D32" s="4">
        <f t="shared" si="7"/>
        <v>4</v>
      </c>
      <c r="E32" s="4">
        <v>9</v>
      </c>
      <c r="F32" s="4" t="s">
        <v>36</v>
      </c>
      <c r="G32" s="4">
        <v>70</v>
      </c>
      <c r="H32" s="4">
        <f>27*G32/100</f>
        <v>18.899999999999999</v>
      </c>
      <c r="I32" s="4">
        <v>5</v>
      </c>
      <c r="J32" s="4">
        <v>4</v>
      </c>
      <c r="K32" s="4">
        <v>1</v>
      </c>
      <c r="L32" s="4">
        <v>0</v>
      </c>
      <c r="M32" s="4">
        <v>0</v>
      </c>
    </row>
    <row r="33" spans="2:13" x14ac:dyDescent="0.3">
      <c r="B33" s="4" t="s">
        <v>45</v>
      </c>
      <c r="C33" s="4" t="s">
        <v>49</v>
      </c>
      <c r="D33" s="4">
        <f t="shared" si="7"/>
        <v>4</v>
      </c>
      <c r="E33" s="4">
        <v>12</v>
      </c>
      <c r="F33" s="4">
        <v>15</v>
      </c>
      <c r="G33" s="4">
        <v>75</v>
      </c>
      <c r="H33" s="4">
        <f t="shared" si="5"/>
        <v>11.25</v>
      </c>
      <c r="I33" s="4">
        <v>5</v>
      </c>
      <c r="J33" s="4">
        <v>3</v>
      </c>
      <c r="K33" s="4">
        <v>1</v>
      </c>
      <c r="L33" s="4">
        <v>0.5</v>
      </c>
      <c r="M33" s="4">
        <v>50</v>
      </c>
    </row>
    <row r="34" spans="2:13" x14ac:dyDescent="0.3">
      <c r="B34" s="4" t="s">
        <v>51</v>
      </c>
      <c r="C34" s="4" t="s">
        <v>49</v>
      </c>
      <c r="D34" s="4">
        <f t="shared" si="7"/>
        <v>4</v>
      </c>
      <c r="E34" s="4">
        <v>16</v>
      </c>
      <c r="F34" s="4">
        <v>20</v>
      </c>
      <c r="G34" s="4">
        <v>75</v>
      </c>
      <c r="H34" s="4">
        <f t="shared" si="5"/>
        <v>15</v>
      </c>
      <c r="I34" s="4">
        <v>5</v>
      </c>
      <c r="J34" s="4">
        <v>3</v>
      </c>
      <c r="K34" s="4">
        <v>1</v>
      </c>
      <c r="L34" s="4">
        <v>1</v>
      </c>
      <c r="M34" s="4">
        <v>50</v>
      </c>
    </row>
    <row r="35" spans="2:13" x14ac:dyDescent="0.3">
      <c r="B35" s="9" t="s">
        <v>53</v>
      </c>
      <c r="C35" s="9" t="s">
        <v>52</v>
      </c>
      <c r="D35" s="9">
        <f>$C$8</f>
        <v>2</v>
      </c>
      <c r="E35" s="9">
        <v>20</v>
      </c>
      <c r="F35" s="9">
        <v>30</v>
      </c>
      <c r="G35" s="9">
        <v>95</v>
      </c>
      <c r="H35" s="9">
        <f t="shared" si="5"/>
        <v>28.5</v>
      </c>
      <c r="I35" s="9">
        <v>5</v>
      </c>
      <c r="J35" s="9">
        <v>4</v>
      </c>
      <c r="K35" s="9">
        <v>2</v>
      </c>
      <c r="L35" s="9">
        <v>0</v>
      </c>
      <c r="M35" s="9">
        <v>0</v>
      </c>
    </row>
    <row r="36" spans="2:13" x14ac:dyDescent="0.3">
      <c r="B36" s="9" t="s">
        <v>44</v>
      </c>
      <c r="C36" s="9" t="s">
        <v>52</v>
      </c>
      <c r="D36" s="9">
        <f t="shared" ref="D36:D38" si="8">$C$8</f>
        <v>2</v>
      </c>
      <c r="E36" s="9">
        <v>20</v>
      </c>
      <c r="F36" s="9">
        <v>10</v>
      </c>
      <c r="G36" s="9">
        <v>95</v>
      </c>
      <c r="H36" s="9">
        <f t="shared" si="5"/>
        <v>9.5</v>
      </c>
      <c r="I36" s="9">
        <v>5</v>
      </c>
      <c r="J36" s="9">
        <v>3</v>
      </c>
      <c r="K36" s="9">
        <v>2</v>
      </c>
      <c r="L36" s="9">
        <v>0.5</v>
      </c>
      <c r="M36" s="9">
        <v>25</v>
      </c>
    </row>
    <row r="37" spans="2:13" x14ac:dyDescent="0.3">
      <c r="B37" s="9" t="s">
        <v>45</v>
      </c>
      <c r="C37" s="9" t="s">
        <v>52</v>
      </c>
      <c r="D37" s="9">
        <f t="shared" si="8"/>
        <v>2</v>
      </c>
      <c r="E37" s="9">
        <v>25</v>
      </c>
      <c r="F37" s="9">
        <v>15</v>
      </c>
      <c r="G37" s="9">
        <v>95</v>
      </c>
      <c r="H37" s="9">
        <f t="shared" si="5"/>
        <v>14.25</v>
      </c>
      <c r="I37" s="9">
        <v>5</v>
      </c>
      <c r="J37" s="9">
        <v>3</v>
      </c>
      <c r="K37" s="9">
        <v>2</v>
      </c>
      <c r="L37" s="9">
        <v>0.5</v>
      </c>
      <c r="M37" s="9">
        <v>50</v>
      </c>
    </row>
    <row r="38" spans="2:13" x14ac:dyDescent="0.3">
      <c r="B38" s="9" t="s">
        <v>51</v>
      </c>
      <c r="C38" s="9" t="s">
        <v>52</v>
      </c>
      <c r="D38" s="9">
        <f t="shared" si="8"/>
        <v>2</v>
      </c>
      <c r="E38" s="9">
        <v>30</v>
      </c>
      <c r="F38" s="9">
        <v>15</v>
      </c>
      <c r="G38" s="9">
        <v>95</v>
      </c>
      <c r="H38" s="9">
        <f t="shared" si="5"/>
        <v>14.25</v>
      </c>
      <c r="I38" s="9">
        <v>5</v>
      </c>
      <c r="J38" s="9">
        <v>3</v>
      </c>
      <c r="K38" s="9">
        <v>2</v>
      </c>
      <c r="L38" s="9">
        <v>1</v>
      </c>
      <c r="M38" s="9">
        <v>50</v>
      </c>
    </row>
    <row r="39" spans="2:13" x14ac:dyDescent="0.3">
      <c r="B39" s="11" t="s">
        <v>55</v>
      </c>
      <c r="C39" s="11" t="s">
        <v>54</v>
      </c>
      <c r="D39" s="11">
        <f>$C$9</f>
        <v>4</v>
      </c>
      <c r="E39" s="11">
        <v>25</v>
      </c>
      <c r="F39" s="11">
        <v>5</v>
      </c>
      <c r="G39" s="11">
        <v>30</v>
      </c>
      <c r="H39" s="11">
        <f t="shared" si="5"/>
        <v>1.5</v>
      </c>
      <c r="I39" s="11">
        <v>3</v>
      </c>
      <c r="J39" s="11">
        <v>0</v>
      </c>
      <c r="K39" s="11">
        <v>0</v>
      </c>
      <c r="L39" s="11">
        <v>0</v>
      </c>
      <c r="M39" s="11">
        <v>0</v>
      </c>
    </row>
    <row r="40" spans="2:13" x14ac:dyDescent="0.3">
      <c r="B40" s="11" t="s">
        <v>56</v>
      </c>
      <c r="C40" s="11" t="s">
        <v>54</v>
      </c>
      <c r="D40" s="11">
        <f t="shared" ref="D40:D44" si="9">$C$9</f>
        <v>4</v>
      </c>
      <c r="E40" s="11">
        <v>35</v>
      </c>
      <c r="F40" s="11">
        <v>5</v>
      </c>
      <c r="G40" s="11">
        <v>30</v>
      </c>
      <c r="H40" s="11">
        <f t="shared" si="5"/>
        <v>1.5</v>
      </c>
      <c r="I40" s="11">
        <v>3</v>
      </c>
      <c r="J40" s="11">
        <v>0</v>
      </c>
      <c r="K40" s="11">
        <v>0</v>
      </c>
      <c r="L40" s="11">
        <v>0</v>
      </c>
      <c r="M40" s="11">
        <v>0</v>
      </c>
    </row>
    <row r="41" spans="2:13" x14ac:dyDescent="0.3">
      <c r="B41" s="11" t="s">
        <v>57</v>
      </c>
      <c r="C41" s="11" t="s">
        <v>54</v>
      </c>
      <c r="D41" s="11">
        <f t="shared" si="9"/>
        <v>4</v>
      </c>
      <c r="E41" s="11">
        <v>40</v>
      </c>
      <c r="F41" s="11">
        <v>5</v>
      </c>
      <c r="G41" s="11">
        <v>30</v>
      </c>
      <c r="H41" s="11">
        <f t="shared" si="5"/>
        <v>1.5</v>
      </c>
      <c r="I41" s="11">
        <v>3</v>
      </c>
      <c r="J41" s="11">
        <v>0</v>
      </c>
      <c r="K41" s="11">
        <v>0</v>
      </c>
      <c r="L41" s="11">
        <v>0</v>
      </c>
      <c r="M41" s="11">
        <v>0</v>
      </c>
    </row>
    <row r="42" spans="2:13" x14ac:dyDescent="0.3">
      <c r="B42" s="11" t="s">
        <v>58</v>
      </c>
      <c r="C42" s="11" t="s">
        <v>54</v>
      </c>
      <c r="D42" s="11">
        <f t="shared" si="9"/>
        <v>4</v>
      </c>
      <c r="E42" s="11">
        <v>70</v>
      </c>
      <c r="F42" s="11">
        <v>10</v>
      </c>
      <c r="G42" s="11">
        <v>30</v>
      </c>
      <c r="H42" s="11">
        <f t="shared" si="5"/>
        <v>3</v>
      </c>
      <c r="I42" s="11">
        <v>3</v>
      </c>
      <c r="J42" s="11">
        <v>0</v>
      </c>
      <c r="K42" s="11">
        <v>0</v>
      </c>
      <c r="L42" s="11">
        <v>0</v>
      </c>
      <c r="M42" s="11">
        <v>0</v>
      </c>
    </row>
    <row r="43" spans="2:13" x14ac:dyDescent="0.3">
      <c r="B43" s="11" t="s">
        <v>59</v>
      </c>
      <c r="C43" s="11" t="s">
        <v>54</v>
      </c>
      <c r="D43" s="11">
        <f t="shared" si="9"/>
        <v>4</v>
      </c>
      <c r="E43" s="11">
        <v>30</v>
      </c>
      <c r="F43" s="11" t="s">
        <v>60</v>
      </c>
      <c r="G43" s="11">
        <v>30</v>
      </c>
      <c r="H43" s="11">
        <f>10*G43/100</f>
        <v>3</v>
      </c>
      <c r="I43" s="11">
        <v>3</v>
      </c>
      <c r="J43" s="11">
        <v>0</v>
      </c>
      <c r="K43" s="11">
        <v>0</v>
      </c>
      <c r="L43" s="11">
        <v>0</v>
      </c>
      <c r="M43" s="11">
        <v>0</v>
      </c>
    </row>
    <row r="44" spans="2:13" x14ac:dyDescent="0.3">
      <c r="B44" s="11" t="s">
        <v>57</v>
      </c>
      <c r="C44" s="11" t="s">
        <v>54</v>
      </c>
      <c r="D44" s="11">
        <f t="shared" si="9"/>
        <v>4</v>
      </c>
      <c r="E44" s="11">
        <v>45</v>
      </c>
      <c r="F44" s="11" t="s">
        <v>61</v>
      </c>
      <c r="G44" s="11">
        <v>30</v>
      </c>
      <c r="H44" s="11">
        <f>15*G44/100</f>
        <v>4.5</v>
      </c>
      <c r="I44" s="11">
        <v>3</v>
      </c>
      <c r="J44" s="11">
        <v>0</v>
      </c>
      <c r="K44" s="11">
        <v>0</v>
      </c>
      <c r="L44" s="11">
        <v>0</v>
      </c>
      <c r="M44" s="11">
        <v>0</v>
      </c>
    </row>
    <row r="45" spans="2:13" x14ac:dyDescent="0.3">
      <c r="B45" s="6" t="s">
        <v>62</v>
      </c>
      <c r="C45" s="6" t="s">
        <v>37</v>
      </c>
      <c r="D45" s="6">
        <f t="shared" ref="D45" si="10">$C$5</f>
        <v>10</v>
      </c>
      <c r="E45" s="6">
        <v>2</v>
      </c>
      <c r="F45" s="6">
        <v>0</v>
      </c>
      <c r="G45" s="6">
        <v>0</v>
      </c>
      <c r="H45" s="6">
        <f t="shared" ref="H45" si="11">F45*G45/100</f>
        <v>0</v>
      </c>
      <c r="I45" s="6">
        <v>2</v>
      </c>
      <c r="J45" s="6">
        <v>5</v>
      </c>
      <c r="K45" s="6">
        <v>0</v>
      </c>
      <c r="L45" s="6">
        <v>0</v>
      </c>
      <c r="M45" s="6">
        <v>0</v>
      </c>
    </row>
    <row r="46" spans="2:13" x14ac:dyDescent="0.3">
      <c r="B46" s="4" t="s">
        <v>63</v>
      </c>
      <c r="C46" s="4" t="s">
        <v>49</v>
      </c>
      <c r="D46" s="4">
        <f t="shared" ref="D46" si="12">$C$7</f>
        <v>4</v>
      </c>
      <c r="E46" s="4">
        <v>7</v>
      </c>
      <c r="F46" s="4">
        <v>10</v>
      </c>
      <c r="G46" s="4">
        <v>40</v>
      </c>
      <c r="H46" s="4">
        <f t="shared" ref="H46" si="13">F46*G46/100</f>
        <v>4</v>
      </c>
      <c r="I46" s="4">
        <v>3</v>
      </c>
      <c r="J46" s="4">
        <v>8</v>
      </c>
      <c r="K46" s="4">
        <v>0</v>
      </c>
      <c r="L46" s="4">
        <v>0</v>
      </c>
      <c r="M46" s="4">
        <v>0</v>
      </c>
    </row>
    <row r="47" spans="2:1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2:13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2:13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2:13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2:13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2:13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2:13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2:13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2:13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2:13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2:13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</sheetData>
  <mergeCells count="1">
    <mergeCell ref="H13:H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topLeftCell="B1" workbookViewId="0">
      <pane xSplit="1" topLeftCell="C1" activePane="topRight" state="frozen"/>
      <selection activeCell="B1" sqref="B1"/>
      <selection pane="topRight" activeCell="G8" sqref="G8"/>
    </sheetView>
  </sheetViews>
  <sheetFormatPr defaultColWidth="13" defaultRowHeight="14.4" x14ac:dyDescent="0.3"/>
  <cols>
    <col min="9" max="11" width="9" customWidth="1"/>
  </cols>
  <sheetData>
    <row r="2" spans="2:19" x14ac:dyDescent="0.3">
      <c r="C2" t="s">
        <v>18</v>
      </c>
    </row>
    <row r="3" spans="2:19" x14ac:dyDescent="0.3">
      <c r="B3" s="1" t="s">
        <v>67</v>
      </c>
      <c r="C3" s="1" t="s">
        <v>10</v>
      </c>
      <c r="D3" s="3" t="s">
        <v>1</v>
      </c>
      <c r="E3" s="5" t="s">
        <v>2</v>
      </c>
      <c r="F3" s="7" t="s">
        <v>3</v>
      </c>
      <c r="G3" s="3" t="s">
        <v>78</v>
      </c>
      <c r="H3" s="5" t="s">
        <v>4</v>
      </c>
      <c r="I3" s="7" t="s">
        <v>5</v>
      </c>
      <c r="J3" s="3" t="s">
        <v>6</v>
      </c>
      <c r="K3" s="5" t="s">
        <v>7</v>
      </c>
      <c r="L3" s="7" t="s">
        <v>79</v>
      </c>
      <c r="M3" s="3" t="s">
        <v>8</v>
      </c>
      <c r="N3" s="5" t="s">
        <v>9</v>
      </c>
      <c r="O3" s="7" t="s">
        <v>11</v>
      </c>
      <c r="P3" s="3" t="s">
        <v>12</v>
      </c>
      <c r="Q3" s="5" t="s">
        <v>66</v>
      </c>
      <c r="R3" s="7" t="s">
        <v>64</v>
      </c>
      <c r="S3" s="3" t="s">
        <v>65</v>
      </c>
    </row>
    <row r="4" spans="2:19" s="2" customFormat="1" x14ac:dyDescent="0.3">
      <c r="B4" s="14" t="s">
        <v>68</v>
      </c>
      <c r="C4" s="2">
        <f>COUNTIF(D4:S4,$C$2)</f>
        <v>0</v>
      </c>
      <c r="D4" s="4"/>
      <c r="E4" s="6"/>
      <c r="F4" s="8"/>
      <c r="G4" s="4"/>
      <c r="H4" s="6"/>
      <c r="I4" s="8"/>
      <c r="J4" s="4"/>
      <c r="K4" s="6"/>
      <c r="L4" s="8"/>
      <c r="M4" s="4"/>
      <c r="N4" s="6"/>
      <c r="O4" s="8"/>
      <c r="P4" s="4"/>
      <c r="Q4" s="6"/>
      <c r="R4" s="8"/>
      <c r="S4" s="4"/>
    </row>
    <row r="5" spans="2:19" s="2" customFormat="1" x14ac:dyDescent="0.3">
      <c r="B5" s="14" t="s">
        <v>69</v>
      </c>
      <c r="C5" s="2">
        <f t="shared" ref="C5:C14" si="0">COUNTIF(D5:S5,$C$2)</f>
        <v>14</v>
      </c>
      <c r="D5" s="4" t="s">
        <v>18</v>
      </c>
      <c r="E5" s="6" t="s">
        <v>18</v>
      </c>
      <c r="F5" s="8" t="s">
        <v>18</v>
      </c>
      <c r="G5" s="4" t="s">
        <v>18</v>
      </c>
      <c r="H5" s="6" t="s">
        <v>18</v>
      </c>
      <c r="I5" s="8" t="s">
        <v>18</v>
      </c>
      <c r="J5" s="4" t="s">
        <v>18</v>
      </c>
      <c r="K5" s="6" t="s">
        <v>18</v>
      </c>
      <c r="L5" s="8"/>
      <c r="M5" s="4" t="s">
        <v>18</v>
      </c>
      <c r="N5" s="6" t="s">
        <v>18</v>
      </c>
      <c r="O5" s="8" t="s">
        <v>18</v>
      </c>
      <c r="P5" s="4" t="s">
        <v>18</v>
      </c>
      <c r="Q5" s="6"/>
      <c r="R5" s="8" t="s">
        <v>18</v>
      </c>
      <c r="S5" s="4" t="s">
        <v>18</v>
      </c>
    </row>
    <row r="6" spans="2:19" s="2" customFormat="1" x14ac:dyDescent="0.3">
      <c r="B6" s="14" t="s">
        <v>70</v>
      </c>
      <c r="C6" s="2">
        <f t="shared" si="0"/>
        <v>4</v>
      </c>
      <c r="D6" s="4"/>
      <c r="E6" s="6"/>
      <c r="F6" s="8"/>
      <c r="G6" s="4"/>
      <c r="H6" s="6"/>
      <c r="I6" s="8" t="s">
        <v>18</v>
      </c>
      <c r="J6" s="4" t="s">
        <v>18</v>
      </c>
      <c r="K6" s="6" t="s">
        <v>18</v>
      </c>
      <c r="L6" s="8"/>
      <c r="M6" s="4"/>
      <c r="N6" s="6" t="s">
        <v>18</v>
      </c>
      <c r="O6" s="8"/>
      <c r="P6" s="4"/>
      <c r="Q6" s="6"/>
      <c r="R6" s="8"/>
      <c r="S6" s="4"/>
    </row>
    <row r="7" spans="2:19" s="2" customFormat="1" x14ac:dyDescent="0.3">
      <c r="B7" s="14" t="s">
        <v>71</v>
      </c>
      <c r="C7" s="2">
        <f t="shared" si="0"/>
        <v>4</v>
      </c>
      <c r="D7" s="4" t="s">
        <v>18</v>
      </c>
      <c r="E7" s="6"/>
      <c r="F7" s="8"/>
      <c r="G7" s="4" t="s">
        <v>18</v>
      </c>
      <c r="H7" s="6" t="s">
        <v>18</v>
      </c>
      <c r="I7" s="8"/>
      <c r="J7" s="4"/>
      <c r="K7" s="6"/>
      <c r="L7" s="8"/>
      <c r="M7" s="4" t="s">
        <v>18</v>
      </c>
      <c r="N7" s="6"/>
      <c r="O7" s="8"/>
      <c r="P7" s="4"/>
      <c r="Q7" s="6"/>
      <c r="R7" s="8"/>
      <c r="S7" s="4"/>
    </row>
    <row r="8" spans="2:19" s="2" customFormat="1" x14ac:dyDescent="0.3">
      <c r="B8" s="14" t="s">
        <v>72</v>
      </c>
      <c r="C8" s="2">
        <f t="shared" si="0"/>
        <v>10</v>
      </c>
      <c r="D8" s="4" t="s">
        <v>18</v>
      </c>
      <c r="E8" s="6" t="s">
        <v>18</v>
      </c>
      <c r="F8" s="8" t="s">
        <v>18</v>
      </c>
      <c r="G8" s="4" t="s">
        <v>18</v>
      </c>
      <c r="H8" s="6" t="s">
        <v>18</v>
      </c>
      <c r="I8" s="8" t="s">
        <v>18</v>
      </c>
      <c r="J8" s="4" t="s">
        <v>18</v>
      </c>
      <c r="K8" s="6" t="s">
        <v>18</v>
      </c>
      <c r="L8" s="8"/>
      <c r="M8" s="4" t="s">
        <v>18</v>
      </c>
      <c r="N8" s="6"/>
      <c r="O8" s="8"/>
      <c r="P8" s="4"/>
      <c r="Q8" s="6"/>
      <c r="R8" s="8" t="s">
        <v>18</v>
      </c>
      <c r="S8" s="4"/>
    </row>
    <row r="9" spans="2:19" s="2" customFormat="1" x14ac:dyDescent="0.3">
      <c r="B9" s="14" t="s">
        <v>73</v>
      </c>
      <c r="C9" s="2">
        <f t="shared" si="0"/>
        <v>3</v>
      </c>
      <c r="D9" s="4" t="s">
        <v>18</v>
      </c>
      <c r="E9" s="6"/>
      <c r="F9" s="8" t="s">
        <v>18</v>
      </c>
      <c r="G9" s="4"/>
      <c r="H9" s="6"/>
      <c r="I9" s="8"/>
      <c r="J9" s="4"/>
      <c r="K9" s="6"/>
      <c r="L9" s="8"/>
      <c r="M9" s="4"/>
      <c r="N9" s="6"/>
      <c r="O9" s="8"/>
      <c r="P9" s="4"/>
      <c r="Q9" s="6"/>
      <c r="R9" s="8" t="s">
        <v>18</v>
      </c>
      <c r="S9" s="4"/>
    </row>
    <row r="10" spans="2:19" s="2" customFormat="1" x14ac:dyDescent="0.3">
      <c r="B10" s="14" t="s">
        <v>16</v>
      </c>
      <c r="C10" s="2">
        <f t="shared" si="0"/>
        <v>1</v>
      </c>
      <c r="D10" s="4"/>
      <c r="E10" s="6"/>
      <c r="F10" s="8" t="s">
        <v>18</v>
      </c>
      <c r="G10" s="4"/>
      <c r="H10" s="6"/>
      <c r="I10" s="8"/>
      <c r="J10" s="4"/>
      <c r="K10" s="6"/>
      <c r="L10" s="8"/>
      <c r="M10" s="4"/>
      <c r="N10" s="6"/>
      <c r="O10" s="8"/>
      <c r="P10" s="4"/>
      <c r="Q10" s="6"/>
      <c r="R10" s="8"/>
      <c r="S10" s="4"/>
    </row>
    <row r="11" spans="2:19" s="2" customFormat="1" x14ac:dyDescent="0.3">
      <c r="B11" s="14" t="s">
        <v>74</v>
      </c>
      <c r="C11" s="2">
        <f t="shared" si="0"/>
        <v>2</v>
      </c>
      <c r="D11" s="4"/>
      <c r="E11" s="6" t="s">
        <v>18</v>
      </c>
      <c r="F11" s="8"/>
      <c r="G11" s="4"/>
      <c r="H11" s="6"/>
      <c r="I11" s="8"/>
      <c r="J11" s="4"/>
      <c r="K11" s="6"/>
      <c r="L11" s="8"/>
      <c r="M11" s="4" t="s">
        <v>18</v>
      </c>
      <c r="N11" s="6"/>
      <c r="O11" s="8"/>
      <c r="P11" s="4"/>
      <c r="Q11" s="6"/>
      <c r="R11" s="8"/>
      <c r="S11" s="4"/>
    </row>
    <row r="12" spans="2:19" x14ac:dyDescent="0.3">
      <c r="B12" s="14" t="s">
        <v>75</v>
      </c>
      <c r="C12" s="2">
        <f t="shared" si="0"/>
        <v>0</v>
      </c>
    </row>
    <row r="13" spans="2:19" x14ac:dyDescent="0.3">
      <c r="B13" s="14" t="s">
        <v>76</v>
      </c>
      <c r="C13" s="2">
        <f t="shared" si="0"/>
        <v>0</v>
      </c>
    </row>
    <row r="14" spans="2:19" x14ac:dyDescent="0.3">
      <c r="B14" s="14" t="s">
        <v>77</v>
      </c>
      <c r="C14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Bleehu</dc:creator>
  <cp:lastModifiedBy>Bleehu</cp:lastModifiedBy>
  <dcterms:created xsi:type="dcterms:W3CDTF">2016-01-13T21:56:06Z</dcterms:created>
  <dcterms:modified xsi:type="dcterms:W3CDTF">2016-02-26T07:34:10Z</dcterms:modified>
</cp:coreProperties>
</file>