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Z:\Отдел продаж\Разное\"/>
    </mc:Choice>
  </mc:AlternateContent>
  <xr:revisionPtr revIDLastSave="0" documentId="13_ncr:1_{11ACD53A-F2DE-4523-88B4-78BA5920975A}" xr6:coauthVersionLast="47" xr6:coauthVersionMax="47" xr10:uidLastSave="{00000000-0000-0000-0000-000000000000}"/>
  <bookViews>
    <workbookView xWindow="-28920" yWindow="45" windowWidth="29040" windowHeight="15840" xr2:uid="{00000000-000D-0000-FFFF-FFFF00000000}"/>
  </bookViews>
  <sheets>
    <sheet name="исходные данные" sheetId="1" r:id="rId1"/>
    <sheet name="коэфициенты" sheetId="3" r:id="rId2"/>
  </sheets>
  <definedNames>
    <definedName name="диамотврезьб">коэфициенты!$A$31:$V$43</definedName>
    <definedName name="коэф">'исходные данные'!$A$1:$N$26</definedName>
    <definedName name="наименованиеработ">'исходные данные'!$A$2:$A$26</definedName>
    <definedName name="сквоз">коэфициенты!$A$28:$V$29</definedName>
    <definedName name="толщ">коэфициенты!$A$2:$V$15</definedName>
    <definedName name="толщвальц">коэфициенты!$F$3:$F$15</definedName>
    <definedName name="толщсверл">коэфициенты!$B$3:$B$15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2" i="1" l="1"/>
  <c r="C32" i="1"/>
  <c r="M32" i="1" s="1"/>
  <c r="N32" i="1" l="1"/>
  <c r="S32" i="1" s="1"/>
  <c r="B20" i="1"/>
  <c r="B21" i="1"/>
  <c r="B22" i="1"/>
  <c r="B3" i="1"/>
  <c r="B4" i="1"/>
  <c r="B5" i="1"/>
  <c r="B6" i="1"/>
  <c r="B32" i="1" s="1"/>
  <c r="B7" i="1"/>
  <c r="B9" i="1"/>
  <c r="B10" i="1"/>
  <c r="B11" i="1"/>
  <c r="B12" i="1"/>
  <c r="B13" i="1"/>
  <c r="B14" i="1"/>
  <c r="B15" i="1"/>
  <c r="B16" i="1"/>
  <c r="B17" i="1"/>
  <c r="B18" i="1"/>
  <c r="B23" i="1"/>
  <c r="B24" i="1"/>
  <c r="B2" i="1"/>
  <c r="T32" i="1" l="1"/>
</calcChain>
</file>

<file path=xl/sharedStrings.xml><?xml version="1.0" encoding="utf-8"?>
<sst xmlns="http://schemas.openxmlformats.org/spreadsheetml/2006/main" count="176" uniqueCount="89">
  <si>
    <t>Вид работы</t>
  </si>
  <si>
    <t>Сверловка</t>
  </si>
  <si>
    <t>Зенковка</t>
  </si>
  <si>
    <t>Резьба</t>
  </si>
  <si>
    <t>Сварка</t>
  </si>
  <si>
    <t>Сварка + зачистка по необходимости</t>
  </si>
  <si>
    <t>Вальцовка</t>
  </si>
  <si>
    <t>Пресс</t>
  </si>
  <si>
    <t>Трубогиб профильной трубы</t>
  </si>
  <si>
    <t>Трубогиб круглой трубы</t>
  </si>
  <si>
    <t>Фрезерные работы</t>
  </si>
  <si>
    <t>Распиловка</t>
  </si>
  <si>
    <t>Зачистка УШМ</t>
  </si>
  <si>
    <t>Снятие фасок</t>
  </si>
  <si>
    <t>Фрезеровка портальный станок</t>
  </si>
  <si>
    <t>Аквабластинг</t>
  </si>
  <si>
    <t>Заклепки</t>
  </si>
  <si>
    <t>Резьбовые вытяжные заклепки</t>
  </si>
  <si>
    <t>Лазерная сварка</t>
  </si>
  <si>
    <t>Лазерная зачистка</t>
  </si>
  <si>
    <t>Труборез</t>
  </si>
  <si>
    <t>Робот манипулятор сварочный</t>
  </si>
  <si>
    <t>настройка оборудования</t>
  </si>
  <si>
    <t>толщина материала</t>
  </si>
  <si>
    <t>сквозное отверстие</t>
  </si>
  <si>
    <t>диаметр</t>
  </si>
  <si>
    <t>материал</t>
  </si>
  <si>
    <t>V</t>
  </si>
  <si>
    <t>Токарный работы</t>
  </si>
  <si>
    <t>производство</t>
  </si>
  <si>
    <t>фрезеровка портальный станок</t>
  </si>
  <si>
    <t>лазерная резка</t>
  </si>
  <si>
    <t>настройка</t>
  </si>
  <si>
    <t>минут</t>
  </si>
  <si>
    <t>да</t>
  </si>
  <si>
    <t>Диаметр отверстия либо резьбы</t>
  </si>
  <si>
    <t>Диаметр трубы</t>
  </si>
  <si>
    <t>Толщина материала - листа или трубы</t>
  </si>
  <si>
    <t>Токарные работы</t>
  </si>
  <si>
    <t>Материал</t>
  </si>
  <si>
    <t>Ст3</t>
  </si>
  <si>
    <t>08ПС</t>
  </si>
  <si>
    <t>09Г2С</t>
  </si>
  <si>
    <t>нерж 430</t>
  </si>
  <si>
    <t>нерж 304</t>
  </si>
  <si>
    <t>масса заготовки</t>
  </si>
  <si>
    <t>Двухсторонняя сварка</t>
  </si>
  <si>
    <t>Дополнительный помощник</t>
  </si>
  <si>
    <t>Точность изделия</t>
  </si>
  <si>
    <t>аквабластинг</t>
  </si>
  <si>
    <t>Да</t>
  </si>
  <si>
    <t>Масса заготовки</t>
  </si>
  <si>
    <t>до 5 кг</t>
  </si>
  <si>
    <t>до 10 кг</t>
  </si>
  <si>
    <t>до 20 кг</t>
  </si>
  <si>
    <t>до 50 кг</t>
  </si>
  <si>
    <t>до 100 кг</t>
  </si>
  <si>
    <t>свыше 100 кг</t>
  </si>
  <si>
    <t>высокая точность</t>
  </si>
  <si>
    <t>минимальное время изготовления одного изделия, мин</t>
  </si>
  <si>
    <t>Порошковая покраска</t>
  </si>
  <si>
    <t>Подкраска</t>
  </si>
  <si>
    <t>Расчет стоимости работы</t>
  </si>
  <si>
    <t>Итого мин. На 1 шт</t>
  </si>
  <si>
    <t>ширина заготовки</t>
  </si>
  <si>
    <t>до 50мм</t>
  </si>
  <si>
    <t>до 100мм</t>
  </si>
  <si>
    <t>до 200мм</t>
  </si>
  <si>
    <t>до 400мм</t>
  </si>
  <si>
    <t>до 500мм</t>
  </si>
  <si>
    <t>до 1000мм</t>
  </si>
  <si>
    <t>до 2000мм</t>
  </si>
  <si>
    <t>ширина / длина заготовки</t>
  </si>
  <si>
    <t>Стоимость за 1 шт работы</t>
  </si>
  <si>
    <t>кол-во изделий</t>
  </si>
  <si>
    <t>Алюминий</t>
  </si>
  <si>
    <t>Кол-во повторяющихся работ на 1 изделии</t>
  </si>
  <si>
    <t>Кол-во работ всего на всех изделиях</t>
  </si>
  <si>
    <t>Стоимость за 1 шт изделия с настройкой</t>
  </si>
  <si>
    <t>итоговая стоимость работ с настройкой оборудования</t>
  </si>
  <si>
    <t>скидка от объема</t>
  </si>
  <si>
    <t>Скидка от объема</t>
  </si>
  <si>
    <t>0-50</t>
  </si>
  <si>
    <t>1001-2000</t>
  </si>
  <si>
    <t>101-500</t>
  </si>
  <si>
    <t>501-1000</t>
  </si>
  <si>
    <t>2001- более</t>
  </si>
  <si>
    <t>51-100</t>
  </si>
  <si>
    <t>ver 06.05.24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</si>
</sst>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/>
    <xf numFmtId="0" fontId="0" fillId="0" borderId="1" xfId="0" applyBorder="1"/>
    <xf numFmtId="1" fontId="0" fillId="0" borderId="1" xfId="0" applyNumberFormat="1" applyBorder="1"/>
    <xf numFmtId="1" fontId="0" fillId="0" borderId="0" xfId="0" applyNumberFormat="1"/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0" fillId="3" borderId="1" xfId="0" applyFill="1" applyBorder="1"/>
    <xf numFmtId="0" fontId="0" fillId="4" borderId="1" xfId="0" applyFill="1" applyBorder="1"/>
    <xf numFmtId="0" fontId="0" fillId="2" borderId="5" xfId="0" applyFill="1" applyBorder="1" applyAlignment="1">
      <alignment wrapText="1"/>
    </xf>
    <xf numFmtId="0" fontId="0" fillId="3" borderId="0" xfId="0" applyFill="1"/>
    <xf numFmtId="0" fontId="0" fillId="4" borderId="0" xfId="0" applyFill="1"/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4" fontId="0" fillId="0" borderId="0" xfId="0" applyNumberForma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1"/>
  <sheetViews>
    <sheetView tabSelected="1" topLeftCell="D1" workbookViewId="0">
      <pane ySplit="1" topLeftCell="A2" activePane="bottomLeft" state="frozen"/>
      <selection pane="bottomLeft" activeCell="P2" sqref="P2"/>
    </sheetView>
  </sheetViews>
  <sheetFormatPr defaultRowHeight="15" x14ac:dyDescent="0.25"/>
  <cols>
    <col min="1" max="1" width="35.28515625" bestFit="1" customWidth="1"/>
    <col min="2" max="2" width="24.28515625" bestFit="1" customWidth="1"/>
    <col min="3" max="3" width="24.28515625" style="4" customWidth="1"/>
    <col min="4" max="4" width="19.5703125" bestFit="1" customWidth="1"/>
    <col min="5" max="5" width="19.5703125" customWidth="1"/>
    <col min="6" max="6" width="19.28515625" bestFit="1" customWidth="1"/>
    <col min="7" max="7" width="11.85546875" customWidth="1"/>
    <col min="8" max="8" width="9.85546875" bestFit="1" customWidth="1"/>
    <col min="9" max="9" width="16.140625" bestFit="1" customWidth="1"/>
    <col min="10" max="10" width="17.42578125" bestFit="1" customWidth="1"/>
    <col min="11" max="11" width="18.5703125" customWidth="1"/>
    <col min="12" max="12" width="18.42578125" customWidth="1"/>
    <col min="13" max="13" width="16.28515625" customWidth="1"/>
    <col min="14" max="14" width="13.85546875" customWidth="1"/>
    <col min="15" max="18" width="12.7109375" customWidth="1"/>
    <col min="19" max="19" width="14.28515625" customWidth="1"/>
    <col min="20" max="20" width="12.5703125" customWidth="1"/>
  </cols>
  <sheetData>
    <row r="1" spans="1:24" ht="45" x14ac:dyDescent="0.25">
      <c r="A1" s="1" t="s">
        <v>0</v>
      </c>
      <c r="B1" s="6" t="s">
        <v>22</v>
      </c>
      <c r="C1" s="6" t="s">
        <v>59</v>
      </c>
      <c r="D1" s="6" t="s">
        <v>23</v>
      </c>
      <c r="E1" s="6" t="s">
        <v>72</v>
      </c>
      <c r="F1" s="6" t="s">
        <v>24</v>
      </c>
      <c r="G1" s="6" t="s">
        <v>25</v>
      </c>
      <c r="H1" s="6" t="s">
        <v>26</v>
      </c>
      <c r="I1" s="6" t="s">
        <v>46</v>
      </c>
      <c r="J1" s="6" t="s">
        <v>45</v>
      </c>
      <c r="K1" s="6" t="s">
        <v>47</v>
      </c>
      <c r="L1" s="1" t="s">
        <v>48</v>
      </c>
      <c r="M1" s="1"/>
      <c r="N1" s="1"/>
      <c r="P1" t="s">
        <v>88</v>
      </c>
      <c r="U1" t="s">
        <v>32</v>
      </c>
      <c r="W1">
        <v>1500</v>
      </c>
      <c r="X1">
        <v>2000</v>
      </c>
    </row>
    <row r="2" spans="1:24" x14ac:dyDescent="0.25">
      <c r="A2" s="2" t="s">
        <v>1</v>
      </c>
      <c r="B2" s="2">
        <f t="shared" ref="B2:B7" si="0">$W$1</f>
        <v>1500</v>
      </c>
      <c r="C2" s="3">
        <v>2</v>
      </c>
      <c r="D2" s="2" t="s">
        <v>27</v>
      </c>
      <c r="E2" s="2"/>
      <c r="F2" s="2" t="s">
        <v>27</v>
      </c>
      <c r="G2" s="2" t="s">
        <v>27</v>
      </c>
      <c r="H2" s="2" t="s">
        <v>27</v>
      </c>
      <c r="I2" s="2"/>
      <c r="J2" s="2" t="s">
        <v>27</v>
      </c>
      <c r="K2" s="2"/>
      <c r="L2" s="2" t="s">
        <v>27</v>
      </c>
      <c r="M2" s="2"/>
      <c r="N2" s="2"/>
    </row>
    <row r="3" spans="1:24" x14ac:dyDescent="0.25">
      <c r="A3" s="2" t="s">
        <v>2</v>
      </c>
      <c r="B3" s="2">
        <f t="shared" si="0"/>
        <v>1500</v>
      </c>
      <c r="C3" s="3">
        <v>2</v>
      </c>
      <c r="D3" s="2" t="s">
        <v>27</v>
      </c>
      <c r="E3" s="2"/>
      <c r="F3" s="2"/>
      <c r="G3" s="2" t="s">
        <v>27</v>
      </c>
      <c r="H3" s="2" t="s">
        <v>27</v>
      </c>
      <c r="I3" s="2"/>
      <c r="J3" s="2" t="s">
        <v>27</v>
      </c>
      <c r="K3" s="2"/>
      <c r="L3" s="2" t="s">
        <v>27</v>
      </c>
      <c r="M3" s="2"/>
      <c r="N3" s="2"/>
    </row>
    <row r="4" spans="1:24" x14ac:dyDescent="0.25">
      <c r="A4" s="2" t="s">
        <v>3</v>
      </c>
      <c r="B4" s="2">
        <f t="shared" si="0"/>
        <v>1500</v>
      </c>
      <c r="C4" s="3">
        <v>2</v>
      </c>
      <c r="D4" s="2" t="s">
        <v>27</v>
      </c>
      <c r="E4" s="2"/>
      <c r="F4" s="2"/>
      <c r="G4" s="2" t="s">
        <v>27</v>
      </c>
      <c r="H4" s="2" t="s">
        <v>27</v>
      </c>
      <c r="I4" s="2"/>
      <c r="J4" s="2" t="s">
        <v>27</v>
      </c>
      <c r="K4" s="2"/>
      <c r="L4" s="2" t="s">
        <v>27</v>
      </c>
      <c r="M4" s="2"/>
      <c r="N4" s="2"/>
    </row>
    <row r="5" spans="1:24" x14ac:dyDescent="0.25">
      <c r="A5" s="2" t="s">
        <v>5</v>
      </c>
      <c r="B5" s="2">
        <f t="shared" si="0"/>
        <v>1500</v>
      </c>
      <c r="C5" s="3">
        <v>5</v>
      </c>
      <c r="D5" s="2" t="s">
        <v>27</v>
      </c>
      <c r="E5" s="2"/>
      <c r="F5" s="2"/>
      <c r="G5" s="2"/>
      <c r="H5" s="2" t="s">
        <v>27</v>
      </c>
      <c r="I5" s="2" t="s">
        <v>27</v>
      </c>
      <c r="J5" s="2" t="s">
        <v>27</v>
      </c>
      <c r="K5" s="2"/>
      <c r="L5" s="2"/>
      <c r="M5" s="2"/>
      <c r="N5" s="2"/>
    </row>
    <row r="6" spans="1:24" x14ac:dyDescent="0.25">
      <c r="A6" s="2" t="s">
        <v>6</v>
      </c>
      <c r="B6" s="2">
        <f t="shared" si="0"/>
        <v>1500</v>
      </c>
      <c r="C6" s="3">
        <v>10</v>
      </c>
      <c r="D6" s="2" t="s">
        <v>27</v>
      </c>
      <c r="E6" s="2" t="s">
        <v>27</v>
      </c>
      <c r="F6" s="2"/>
      <c r="G6" s="2"/>
      <c r="H6" s="2" t="s">
        <v>27</v>
      </c>
      <c r="I6" s="2"/>
      <c r="J6" s="2" t="s">
        <v>27</v>
      </c>
      <c r="K6" s="2" t="s">
        <v>27</v>
      </c>
      <c r="L6" s="2" t="s">
        <v>27</v>
      </c>
      <c r="M6" s="2"/>
      <c r="N6" s="2"/>
    </row>
    <row r="7" spans="1:24" x14ac:dyDescent="0.25">
      <c r="A7" s="2" t="s">
        <v>7</v>
      </c>
      <c r="B7" s="2">
        <f t="shared" si="0"/>
        <v>1500</v>
      </c>
      <c r="C7" s="3">
        <v>3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4" x14ac:dyDescent="0.25">
      <c r="A8" s="2" t="s">
        <v>8</v>
      </c>
      <c r="B8" s="2">
        <v>1500</v>
      </c>
      <c r="C8" s="3">
        <v>5</v>
      </c>
      <c r="D8" s="2" t="s">
        <v>27</v>
      </c>
      <c r="E8" s="2"/>
      <c r="F8" s="2"/>
      <c r="G8" s="2" t="s">
        <v>27</v>
      </c>
      <c r="H8" s="2" t="s">
        <v>27</v>
      </c>
      <c r="I8" s="2"/>
      <c r="J8" s="2" t="s">
        <v>27</v>
      </c>
      <c r="K8" s="2" t="s">
        <v>27</v>
      </c>
      <c r="L8" s="2"/>
      <c r="M8" s="2"/>
      <c r="N8" s="2"/>
    </row>
    <row r="9" spans="1:24" x14ac:dyDescent="0.25">
      <c r="A9" s="2" t="s">
        <v>9</v>
      </c>
      <c r="B9" s="2">
        <f t="shared" ref="B9:B18" si="1">$W$1</f>
        <v>1500</v>
      </c>
      <c r="C9" s="3">
        <v>10</v>
      </c>
      <c r="D9" s="2" t="s">
        <v>27</v>
      </c>
      <c r="E9" s="2"/>
      <c r="F9" s="2"/>
      <c r="G9" s="2" t="s">
        <v>27</v>
      </c>
      <c r="H9" s="2" t="s">
        <v>27</v>
      </c>
      <c r="I9" s="2"/>
      <c r="J9" s="2" t="s">
        <v>27</v>
      </c>
      <c r="K9" s="2" t="s">
        <v>27</v>
      </c>
      <c r="L9" s="2"/>
      <c r="M9" s="2"/>
      <c r="N9" s="2"/>
    </row>
    <row r="10" spans="1:24" x14ac:dyDescent="0.25">
      <c r="A10" s="2" t="s">
        <v>28</v>
      </c>
      <c r="B10" s="2">
        <f t="shared" si="1"/>
        <v>1500</v>
      </c>
      <c r="C10" s="3">
        <v>30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24" x14ac:dyDescent="0.25">
      <c r="A11" s="2" t="s">
        <v>10</v>
      </c>
      <c r="B11" s="2">
        <f t="shared" si="1"/>
        <v>1500</v>
      </c>
      <c r="C11" s="3">
        <v>30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24" x14ac:dyDescent="0.25">
      <c r="A12" s="2" t="s">
        <v>11</v>
      </c>
      <c r="B12" s="2">
        <f t="shared" si="1"/>
        <v>1500</v>
      </c>
      <c r="C12" s="3">
        <v>3</v>
      </c>
      <c r="D12" s="2" t="s">
        <v>27</v>
      </c>
      <c r="E12" s="2"/>
      <c r="F12" s="2"/>
      <c r="G12" s="2"/>
      <c r="H12" s="2" t="s">
        <v>27</v>
      </c>
      <c r="I12" s="2"/>
      <c r="J12" s="2" t="s">
        <v>27</v>
      </c>
      <c r="K12" s="2" t="s">
        <v>27</v>
      </c>
      <c r="L12" s="2"/>
      <c r="M12" s="2"/>
      <c r="N12" s="2"/>
      <c r="U12">
        <v>60</v>
      </c>
      <c r="V12" t="s">
        <v>33</v>
      </c>
    </row>
    <row r="13" spans="1:24" x14ac:dyDescent="0.25">
      <c r="A13" s="2" t="s">
        <v>12</v>
      </c>
      <c r="B13" s="2">
        <f t="shared" si="1"/>
        <v>1500</v>
      </c>
      <c r="C13" s="3">
        <v>5</v>
      </c>
      <c r="D13" s="2"/>
      <c r="E13" s="2"/>
      <c r="F13" s="2"/>
      <c r="G13" s="2"/>
      <c r="H13" s="2" t="s">
        <v>27</v>
      </c>
      <c r="I13" s="2"/>
      <c r="J13" s="2" t="s">
        <v>27</v>
      </c>
      <c r="K13" s="2"/>
      <c r="L13" s="2"/>
      <c r="M13" s="2"/>
      <c r="N13" s="2"/>
    </row>
    <row r="14" spans="1:24" x14ac:dyDescent="0.25">
      <c r="A14" s="2" t="s">
        <v>13</v>
      </c>
      <c r="B14" s="2">
        <f t="shared" si="1"/>
        <v>1500</v>
      </c>
      <c r="C14" s="3">
        <v>10</v>
      </c>
      <c r="D14" s="2"/>
      <c r="E14" s="2"/>
      <c r="F14" s="2"/>
      <c r="G14" s="2"/>
      <c r="H14" s="2" t="s">
        <v>27</v>
      </c>
      <c r="I14" s="2"/>
      <c r="J14" s="2"/>
      <c r="K14" s="2"/>
      <c r="L14" s="2"/>
      <c r="M14" s="2"/>
      <c r="N14" s="2"/>
      <c r="U14">
        <v>2000</v>
      </c>
      <c r="V14" t="s">
        <v>29</v>
      </c>
    </row>
    <row r="15" spans="1:24" x14ac:dyDescent="0.25">
      <c r="A15" s="2" t="s">
        <v>14</v>
      </c>
      <c r="B15" s="2">
        <f t="shared" si="1"/>
        <v>1500</v>
      </c>
      <c r="C15" s="3">
        <v>30</v>
      </c>
      <c r="D15" s="2" t="s">
        <v>27</v>
      </c>
      <c r="E15" s="2"/>
      <c r="F15" s="2"/>
      <c r="G15" s="2"/>
      <c r="H15" s="2" t="s">
        <v>27</v>
      </c>
      <c r="I15" s="2"/>
      <c r="J15" s="2"/>
      <c r="K15" s="2"/>
      <c r="L15" s="2"/>
      <c r="M15" s="2"/>
      <c r="N15" s="2"/>
      <c r="U15">
        <v>3500</v>
      </c>
      <c r="V15" t="s">
        <v>30</v>
      </c>
    </row>
    <row r="16" spans="1:24" x14ac:dyDescent="0.25">
      <c r="A16" s="2" t="s">
        <v>15</v>
      </c>
      <c r="B16" s="2">
        <f t="shared" si="1"/>
        <v>1500</v>
      </c>
      <c r="C16" s="3">
        <v>10</v>
      </c>
      <c r="D16" s="2"/>
      <c r="E16" s="2"/>
      <c r="F16" s="2"/>
      <c r="G16" s="2"/>
      <c r="H16" s="2"/>
      <c r="I16" s="2"/>
      <c r="J16" s="2" t="s">
        <v>27</v>
      </c>
      <c r="K16" s="2"/>
      <c r="L16" s="2"/>
      <c r="M16" s="2"/>
      <c r="N16" s="2"/>
      <c r="U16" s="11">
        <v>5000</v>
      </c>
      <c r="V16" s="11" t="s">
        <v>31</v>
      </c>
      <c r="W16" s="11"/>
    </row>
    <row r="17" spans="1:22" x14ac:dyDescent="0.25">
      <c r="A17" s="2" t="s">
        <v>16</v>
      </c>
      <c r="B17" s="2">
        <f t="shared" si="1"/>
        <v>1500</v>
      </c>
      <c r="C17" s="3">
        <v>1</v>
      </c>
      <c r="D17" s="2"/>
      <c r="E17" s="2"/>
      <c r="F17" s="2"/>
      <c r="G17" s="2" t="s">
        <v>27</v>
      </c>
      <c r="H17" s="2"/>
      <c r="I17" s="2"/>
      <c r="J17" s="2"/>
      <c r="K17" s="2"/>
      <c r="L17" s="2"/>
      <c r="M17" s="2"/>
      <c r="N17" s="2"/>
      <c r="U17">
        <v>2500</v>
      </c>
      <c r="V17" t="s">
        <v>49</v>
      </c>
    </row>
    <row r="18" spans="1:22" x14ac:dyDescent="0.25">
      <c r="A18" s="2" t="s">
        <v>17</v>
      </c>
      <c r="B18" s="2">
        <f t="shared" si="1"/>
        <v>1500</v>
      </c>
      <c r="C18" s="3">
        <v>2</v>
      </c>
      <c r="D18" s="2"/>
      <c r="E18" s="2"/>
      <c r="F18" s="2"/>
      <c r="G18" s="2" t="s">
        <v>27</v>
      </c>
      <c r="H18" s="2"/>
      <c r="I18" s="2"/>
      <c r="J18" s="2"/>
      <c r="K18" s="2"/>
      <c r="L18" s="2"/>
      <c r="M18" s="2"/>
      <c r="N18" s="2"/>
    </row>
    <row r="19" spans="1:22" x14ac:dyDescent="0.25">
      <c r="A19" s="2" t="s">
        <v>61</v>
      </c>
      <c r="B19" s="2"/>
      <c r="C19" s="3">
        <v>5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22" x14ac:dyDescent="0.25">
      <c r="A20" s="8" t="s">
        <v>60</v>
      </c>
      <c r="B20" s="2">
        <f>$W$1</f>
        <v>1500</v>
      </c>
      <c r="C20" s="3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22" x14ac:dyDescent="0.25">
      <c r="A21" s="8" t="s">
        <v>18</v>
      </c>
      <c r="B21" s="2">
        <f>$W$1</f>
        <v>1500</v>
      </c>
      <c r="C21" s="3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22" x14ac:dyDescent="0.25">
      <c r="A22" s="8" t="s">
        <v>19</v>
      </c>
      <c r="B22" s="2">
        <f>$W$1</f>
        <v>1500</v>
      </c>
      <c r="C22" s="3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22" x14ac:dyDescent="0.25">
      <c r="A23" s="8" t="s">
        <v>20</v>
      </c>
      <c r="B23" s="2">
        <f>$W$1</f>
        <v>1500</v>
      </c>
      <c r="C23" s="3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22" x14ac:dyDescent="0.25">
      <c r="A24" s="8" t="s">
        <v>21</v>
      </c>
      <c r="B24" s="2">
        <f>$W$1</f>
        <v>1500</v>
      </c>
      <c r="C24" s="3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22" x14ac:dyDescent="0.25">
      <c r="A25" s="2"/>
      <c r="B25" s="2"/>
      <c r="C25" s="3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22" x14ac:dyDescent="0.25">
      <c r="A26" s="2"/>
      <c r="B26" s="2"/>
      <c r="C26" s="3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9" spans="1:22" x14ac:dyDescent="0.25">
      <c r="A29" t="s">
        <v>62</v>
      </c>
      <c r="C29"/>
    </row>
    <row r="30" spans="1:22" x14ac:dyDescent="0.25">
      <c r="C30"/>
    </row>
    <row r="31" spans="1:22" ht="75" x14ac:dyDescent="0.25">
      <c r="A31" s="1" t="s">
        <v>0</v>
      </c>
      <c r="B31" s="6" t="s">
        <v>22</v>
      </c>
      <c r="C31" s="6" t="s">
        <v>59</v>
      </c>
      <c r="D31" s="6" t="s">
        <v>23</v>
      </c>
      <c r="E31" s="6" t="s">
        <v>64</v>
      </c>
      <c r="F31" s="6" t="s">
        <v>24</v>
      </c>
      <c r="G31" s="6" t="s">
        <v>25</v>
      </c>
      <c r="H31" s="6" t="s">
        <v>26</v>
      </c>
      <c r="I31" s="6" t="s">
        <v>46</v>
      </c>
      <c r="J31" s="6" t="s">
        <v>45</v>
      </c>
      <c r="K31" s="6" t="s">
        <v>47</v>
      </c>
      <c r="L31" s="1" t="s">
        <v>48</v>
      </c>
      <c r="M31" s="9" t="s">
        <v>63</v>
      </c>
      <c r="N31" s="9" t="s">
        <v>73</v>
      </c>
      <c r="O31" s="9" t="s">
        <v>76</v>
      </c>
      <c r="P31" s="9" t="s">
        <v>74</v>
      </c>
      <c r="Q31" s="9" t="s">
        <v>77</v>
      </c>
      <c r="R31" s="9" t="s">
        <v>81</v>
      </c>
      <c r="S31" s="9" t="s">
        <v>79</v>
      </c>
      <c r="T31" s="9" t="s">
        <v>78</v>
      </c>
    </row>
    <row r="32" spans="1:22" x14ac:dyDescent="0.25">
      <c r="A32" t="s">
        <v>2</v>
      </c>
      <c r="B32">
        <f>VLOOKUP(A32,коэф,2,FALSE)</f>
        <v>1500</v>
      </c>
      <c r="C32">
        <f>VLOOKUP(A32,коэф,3,FALSE)</f>
        <v>2</v>
      </c>
      <c r="D32">
        <v>0</v>
      </c>
      <c r="G32">
        <v>0.2</v>
      </c>
      <c r="H32">
        <v>0</v>
      </c>
      <c r="J32">
        <v>0</v>
      </c>
      <c r="M32">
        <f>SUM(D32:L32)+C32</f>
        <v>2.2000000000000002</v>
      </c>
      <c r="N32">
        <f>M32*(U14/U12)</f>
        <v>73.333333333333343</v>
      </c>
      <c r="O32">
        <v>10</v>
      </c>
      <c r="P32">
        <v>100</v>
      </c>
      <c r="Q32" s="15">
        <f>O32*P32</f>
        <v>1000</v>
      </c>
      <c r="R32" s="15">
        <v>0.7</v>
      </c>
      <c r="S32" s="15">
        <f>(N32*Q32+B32)*R32</f>
        <v>52383.333333333336</v>
      </c>
      <c r="T32" s="15">
        <f>S32/P32</f>
        <v>523.83333333333337</v>
      </c>
    </row>
    <row r="33" spans="1:3" x14ac:dyDescent="0.25">
      <c r="A33" t="s">
        <v>2</v>
      </c>
      <c r="C33"/>
    </row>
    <row r="34" spans="1:3" x14ac:dyDescent="0.25">
      <c r="A34" t="s">
        <v>3</v>
      </c>
      <c r="C34"/>
    </row>
    <row r="35" spans="1:3" x14ac:dyDescent="0.25">
      <c r="C35"/>
    </row>
    <row r="36" spans="1:3" x14ac:dyDescent="0.25">
      <c r="C36"/>
    </row>
    <row r="37" spans="1:3" x14ac:dyDescent="0.25">
      <c r="C37"/>
    </row>
    <row r="38" spans="1:3" x14ac:dyDescent="0.25">
      <c r="C38"/>
    </row>
    <row r="39" spans="1:3" x14ac:dyDescent="0.25">
      <c r="C39"/>
    </row>
    <row r="40" spans="1:3" x14ac:dyDescent="0.25">
      <c r="C40"/>
    </row>
    <row r="41" spans="1:3" x14ac:dyDescent="0.25">
      <c r="C41"/>
    </row>
  </sheetData>
  <dataValidations count="1">
    <dataValidation type="list" allowBlank="1" showInputMessage="1" showErrorMessage="1" sqref="A32:A34" xr:uid="{1ECFC15A-43F6-42EE-A819-46AB94955C7F}">
      <formula1>наименованиеработ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FF1EA-5AE4-42A1-8C5A-149118A88539}">
  <dimension ref="A1:V96"/>
  <sheetViews>
    <sheetView workbookViewId="0">
      <pane ySplit="1" topLeftCell="A74" activePane="bottomLeft" state="frozen"/>
      <selection pane="bottomLeft" activeCell="A89" sqref="A89"/>
    </sheetView>
  </sheetViews>
  <sheetFormatPr defaultRowHeight="15" x14ac:dyDescent="0.25"/>
  <cols>
    <col min="1" max="1" width="17" bestFit="1" customWidth="1"/>
    <col min="2" max="21" width="11.7109375" customWidth="1"/>
    <col min="22" max="22" width="13" customWidth="1"/>
    <col min="23" max="25" width="10.7109375" customWidth="1"/>
  </cols>
  <sheetData>
    <row r="1" spans="1:22" s="5" customFormat="1" ht="4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38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</row>
    <row r="2" spans="1:22" s="5" customFormat="1" ht="29.25" customHeight="1" x14ac:dyDescent="0.25">
      <c r="A2" s="12" t="s">
        <v>37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4"/>
    </row>
    <row r="3" spans="1:22" x14ac:dyDescent="0.25">
      <c r="A3" s="7">
        <v>0.8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/>
      <c r="H3" s="2">
        <v>1</v>
      </c>
      <c r="I3" s="2">
        <v>1</v>
      </c>
      <c r="J3" s="2"/>
      <c r="K3" s="2"/>
      <c r="L3" s="2">
        <v>1</v>
      </c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x14ac:dyDescent="0.25">
      <c r="A4" s="7">
        <v>1</v>
      </c>
      <c r="B4" s="2">
        <v>1</v>
      </c>
      <c r="C4" s="2">
        <v>1</v>
      </c>
      <c r="D4" s="2">
        <v>1</v>
      </c>
      <c r="E4" s="2">
        <v>1</v>
      </c>
      <c r="F4" s="2">
        <v>1.1000000000000001</v>
      </c>
      <c r="G4" s="2"/>
      <c r="H4" s="2">
        <v>1</v>
      </c>
      <c r="I4" s="2">
        <v>1</v>
      </c>
      <c r="J4" s="2"/>
      <c r="K4" s="2"/>
      <c r="L4" s="2">
        <v>1</v>
      </c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5">
      <c r="A5" s="7">
        <v>2</v>
      </c>
      <c r="B5" s="2">
        <v>1</v>
      </c>
      <c r="C5" s="2">
        <v>1</v>
      </c>
      <c r="D5" s="2">
        <v>1</v>
      </c>
      <c r="E5" s="2">
        <v>1</v>
      </c>
      <c r="F5" s="2">
        <v>1.2</v>
      </c>
      <c r="G5" s="2"/>
      <c r="H5" s="2">
        <v>1</v>
      </c>
      <c r="I5" s="2">
        <v>1.1000000000000001</v>
      </c>
      <c r="J5" s="2"/>
      <c r="K5" s="2"/>
      <c r="L5" s="2">
        <v>1.3</v>
      </c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25">
      <c r="A6" s="7">
        <v>3</v>
      </c>
      <c r="B6" s="2">
        <v>1</v>
      </c>
      <c r="C6" s="2">
        <v>1</v>
      </c>
      <c r="D6" s="2">
        <v>1</v>
      </c>
      <c r="E6" s="2">
        <v>1</v>
      </c>
      <c r="F6" s="2">
        <v>3</v>
      </c>
      <c r="G6" s="2"/>
      <c r="H6" s="2">
        <v>1.5</v>
      </c>
      <c r="I6" s="2">
        <v>1.5</v>
      </c>
      <c r="J6" s="2"/>
      <c r="K6" s="2"/>
      <c r="L6" s="2">
        <v>1.6</v>
      </c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x14ac:dyDescent="0.25">
      <c r="A7" s="7">
        <v>4</v>
      </c>
      <c r="B7" s="2">
        <v>1.1000000000000001</v>
      </c>
      <c r="C7" s="2">
        <v>1.1000000000000001</v>
      </c>
      <c r="D7" s="2">
        <v>1.1000000000000001</v>
      </c>
      <c r="E7" s="2">
        <v>1.1000000000000001</v>
      </c>
      <c r="F7" s="2">
        <v>4</v>
      </c>
      <c r="G7" s="2"/>
      <c r="H7" s="2">
        <v>2</v>
      </c>
      <c r="I7" s="2">
        <v>2</v>
      </c>
      <c r="J7" s="2"/>
      <c r="K7" s="2"/>
      <c r="L7" s="2">
        <v>2</v>
      </c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x14ac:dyDescent="0.25">
      <c r="A8" s="7">
        <v>5</v>
      </c>
      <c r="B8" s="2">
        <v>1.2</v>
      </c>
      <c r="C8" s="2">
        <v>1.2</v>
      </c>
      <c r="D8" s="2">
        <v>1.2</v>
      </c>
      <c r="E8" s="2">
        <v>1.2</v>
      </c>
      <c r="F8" s="2">
        <v>5</v>
      </c>
      <c r="G8" s="2"/>
      <c r="H8" s="2"/>
      <c r="I8" s="2"/>
      <c r="J8" s="2"/>
      <c r="K8" s="2"/>
      <c r="L8" s="2">
        <v>2.5</v>
      </c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x14ac:dyDescent="0.25">
      <c r="A9" s="7">
        <v>6</v>
      </c>
      <c r="B9" s="2">
        <v>1.3</v>
      </c>
      <c r="C9" s="2">
        <v>1.3</v>
      </c>
      <c r="D9" s="2">
        <v>1.3</v>
      </c>
      <c r="E9" s="2">
        <v>1.3</v>
      </c>
      <c r="F9" s="2">
        <v>6</v>
      </c>
      <c r="G9" s="2"/>
      <c r="H9" s="2"/>
      <c r="I9" s="2"/>
      <c r="J9" s="2"/>
      <c r="K9" s="2"/>
      <c r="L9" s="2">
        <v>3</v>
      </c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x14ac:dyDescent="0.25">
      <c r="A10" s="7">
        <v>8</v>
      </c>
      <c r="B10" s="2">
        <v>1.4</v>
      </c>
      <c r="C10" s="2">
        <v>1.4</v>
      </c>
      <c r="D10" s="2">
        <v>1.4</v>
      </c>
      <c r="E10" s="2">
        <v>1.4</v>
      </c>
      <c r="F10" s="2">
        <v>8</v>
      </c>
      <c r="G10" s="2"/>
      <c r="H10" s="2"/>
      <c r="I10" s="2"/>
      <c r="J10" s="2"/>
      <c r="K10" s="2"/>
      <c r="L10" s="2">
        <v>4</v>
      </c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x14ac:dyDescent="0.25">
      <c r="A11" s="7">
        <v>10</v>
      </c>
      <c r="B11" s="2">
        <v>1.5</v>
      </c>
      <c r="C11" s="2">
        <v>1.5</v>
      </c>
      <c r="D11" s="2">
        <v>1.5</v>
      </c>
      <c r="E11" s="2">
        <v>1.5</v>
      </c>
      <c r="F11" s="2">
        <v>10</v>
      </c>
      <c r="G11" s="2"/>
      <c r="H11" s="2"/>
      <c r="I11" s="2"/>
      <c r="J11" s="2"/>
      <c r="K11" s="2"/>
      <c r="L11" s="2">
        <v>6</v>
      </c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x14ac:dyDescent="0.25">
      <c r="A12" s="7">
        <v>12</v>
      </c>
      <c r="B12" s="2">
        <v>1.6</v>
      </c>
      <c r="C12" s="2">
        <v>1.6</v>
      </c>
      <c r="D12" s="2">
        <v>1.6</v>
      </c>
      <c r="E12" s="2">
        <v>1.6</v>
      </c>
      <c r="F12" s="2">
        <v>12</v>
      </c>
      <c r="G12" s="2"/>
      <c r="H12" s="2"/>
      <c r="I12" s="2"/>
      <c r="J12" s="2"/>
      <c r="K12" s="2"/>
      <c r="L12" s="2">
        <v>8</v>
      </c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25">
      <c r="A13" s="7">
        <v>14</v>
      </c>
      <c r="B13" s="2">
        <v>1.7</v>
      </c>
      <c r="C13" s="2">
        <v>1.7</v>
      </c>
      <c r="D13" s="2">
        <v>1.7</v>
      </c>
      <c r="E13" s="2">
        <v>1.7</v>
      </c>
      <c r="F13" s="2">
        <v>14</v>
      </c>
      <c r="G13" s="2"/>
      <c r="H13" s="2"/>
      <c r="I13" s="2"/>
      <c r="J13" s="2"/>
      <c r="K13" s="2"/>
      <c r="L13" s="2">
        <v>10</v>
      </c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x14ac:dyDescent="0.25">
      <c r="A14" s="7">
        <v>16</v>
      </c>
      <c r="B14" s="2">
        <v>1.8</v>
      </c>
      <c r="C14" s="2">
        <v>1.8</v>
      </c>
      <c r="D14" s="2">
        <v>1.8</v>
      </c>
      <c r="E14" s="2">
        <v>1.8</v>
      </c>
      <c r="F14" s="2">
        <v>16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x14ac:dyDescent="0.25">
      <c r="A15" s="7">
        <v>20</v>
      </c>
      <c r="B15" s="2">
        <v>1.9</v>
      </c>
      <c r="C15" s="2">
        <v>1.9</v>
      </c>
      <c r="D15" s="2">
        <v>1.9</v>
      </c>
      <c r="E15" s="2">
        <v>1.9</v>
      </c>
      <c r="F15" s="2">
        <v>20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x14ac:dyDescent="0.25">
      <c r="A16" s="10"/>
    </row>
    <row r="18" spans="1:22" x14ac:dyDescent="0.25">
      <c r="A18" s="12" t="s">
        <v>64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4"/>
    </row>
    <row r="19" spans="1:22" x14ac:dyDescent="0.25">
      <c r="A19" s="7" t="s">
        <v>65</v>
      </c>
      <c r="B19" s="2"/>
      <c r="C19" s="2"/>
      <c r="D19" s="2"/>
      <c r="E19" s="2"/>
      <c r="F19" s="2">
        <v>1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x14ac:dyDescent="0.25">
      <c r="A20" s="7" t="s">
        <v>66</v>
      </c>
      <c r="B20" s="2"/>
      <c r="C20" s="2"/>
      <c r="D20" s="2"/>
      <c r="E20" s="2"/>
      <c r="F20" s="2">
        <v>1.2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x14ac:dyDescent="0.25">
      <c r="A21" s="7" t="s">
        <v>67</v>
      </c>
      <c r="B21" s="2"/>
      <c r="C21" s="2"/>
      <c r="D21" s="2"/>
      <c r="E21" s="2"/>
      <c r="F21" s="2">
        <v>1.5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x14ac:dyDescent="0.25">
      <c r="A22" s="7" t="s">
        <v>68</v>
      </c>
      <c r="B22" s="2"/>
      <c r="C22" s="2"/>
      <c r="D22" s="2"/>
      <c r="E22" s="2"/>
      <c r="F22" s="2">
        <v>1.7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x14ac:dyDescent="0.25">
      <c r="A23" s="7" t="s">
        <v>69</v>
      </c>
      <c r="B23" s="2"/>
      <c r="C23" s="2"/>
      <c r="D23" s="2"/>
      <c r="E23" s="2"/>
      <c r="F23" s="2">
        <v>2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x14ac:dyDescent="0.25">
      <c r="A24" s="7" t="s">
        <v>70</v>
      </c>
      <c r="B24" s="2"/>
      <c r="C24" s="2"/>
      <c r="D24" s="2"/>
      <c r="E24" s="2"/>
      <c r="F24" s="2">
        <v>2.5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x14ac:dyDescent="0.25">
      <c r="A25" s="7" t="s">
        <v>71</v>
      </c>
      <c r="B25" s="2"/>
      <c r="C25" s="2"/>
      <c r="D25" s="2"/>
      <c r="E25" s="2"/>
      <c r="F25" s="2">
        <v>3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x14ac:dyDescent="0.25">
      <c r="A26" s="7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8" spans="1:22" x14ac:dyDescent="0.25">
      <c r="A28" s="12" t="s">
        <v>24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4"/>
    </row>
    <row r="29" spans="1:22" x14ac:dyDescent="0.25">
      <c r="A29" s="7" t="s">
        <v>34</v>
      </c>
      <c r="B29" s="2">
        <v>1.5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1" spans="1:22" x14ac:dyDescent="0.25">
      <c r="A31" s="12" t="s">
        <v>35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4"/>
    </row>
    <row r="32" spans="1:22" x14ac:dyDescent="0.25">
      <c r="A32" s="7">
        <v>1</v>
      </c>
      <c r="B32" s="2">
        <v>1</v>
      </c>
      <c r="C32" s="2">
        <v>1</v>
      </c>
      <c r="D32" s="2">
        <v>1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>
        <v>1</v>
      </c>
      <c r="S32" s="2"/>
      <c r="T32" s="2"/>
      <c r="U32" s="2"/>
      <c r="V32" s="2"/>
    </row>
    <row r="33" spans="1:22" x14ac:dyDescent="0.25">
      <c r="A33" s="7">
        <v>2</v>
      </c>
      <c r="B33" s="2">
        <v>1</v>
      </c>
      <c r="C33" s="2">
        <v>1</v>
      </c>
      <c r="D33" s="2">
        <v>1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>
        <v>1</v>
      </c>
      <c r="S33" s="2"/>
      <c r="T33" s="2"/>
      <c r="U33" s="2"/>
      <c r="V33" s="2"/>
    </row>
    <row r="34" spans="1:22" x14ac:dyDescent="0.25">
      <c r="A34" s="7">
        <v>3</v>
      </c>
      <c r="B34" s="2">
        <v>1</v>
      </c>
      <c r="C34" s="2">
        <v>1</v>
      </c>
      <c r="D34" s="2">
        <v>1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>
        <v>1</v>
      </c>
      <c r="S34" s="2"/>
      <c r="T34" s="2"/>
      <c r="U34" s="2"/>
      <c r="V34" s="2"/>
    </row>
    <row r="35" spans="1:22" x14ac:dyDescent="0.25">
      <c r="A35" s="7">
        <v>4</v>
      </c>
      <c r="B35" s="2">
        <v>1.1000000000000001</v>
      </c>
      <c r="C35" s="2">
        <v>1.1000000000000001</v>
      </c>
      <c r="D35" s="2">
        <v>1.1000000000000001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>
        <v>1</v>
      </c>
      <c r="S35" s="2"/>
      <c r="T35" s="2"/>
      <c r="U35" s="2"/>
      <c r="V35" s="2"/>
    </row>
    <row r="36" spans="1:22" x14ac:dyDescent="0.25">
      <c r="A36" s="7">
        <v>5</v>
      </c>
      <c r="B36" s="2">
        <v>1.2</v>
      </c>
      <c r="C36" s="2">
        <v>1.2</v>
      </c>
      <c r="D36" s="2">
        <v>1.2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>
        <v>1</v>
      </c>
      <c r="S36" s="2"/>
      <c r="T36" s="2"/>
      <c r="U36" s="2"/>
      <c r="V36" s="2"/>
    </row>
    <row r="37" spans="1:22" x14ac:dyDescent="0.25">
      <c r="A37" s="7">
        <v>6</v>
      </c>
      <c r="B37" s="2">
        <v>1.3</v>
      </c>
      <c r="C37" s="2">
        <v>1.3</v>
      </c>
      <c r="D37" s="2">
        <v>1.3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>
        <v>1.1000000000000001</v>
      </c>
      <c r="S37" s="2"/>
      <c r="T37" s="2"/>
      <c r="U37" s="2"/>
      <c r="V37" s="2"/>
    </row>
    <row r="38" spans="1:22" x14ac:dyDescent="0.25">
      <c r="A38" s="7">
        <v>8</v>
      </c>
      <c r="B38" s="2">
        <v>1.4</v>
      </c>
      <c r="C38" s="2">
        <v>1.4</v>
      </c>
      <c r="D38" s="2">
        <v>1.4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x14ac:dyDescent="0.25">
      <c r="A39" s="7">
        <v>10</v>
      </c>
      <c r="B39" s="2">
        <v>1.5</v>
      </c>
      <c r="C39" s="2">
        <v>1.5</v>
      </c>
      <c r="D39" s="2">
        <v>1.5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x14ac:dyDescent="0.25">
      <c r="A40" s="7">
        <v>12</v>
      </c>
      <c r="B40" s="2">
        <v>1.6</v>
      </c>
      <c r="C40" s="2">
        <v>1.6</v>
      </c>
      <c r="D40" s="2">
        <v>1.6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x14ac:dyDescent="0.25">
      <c r="A41" s="7">
        <v>14</v>
      </c>
      <c r="B41" s="2">
        <v>1.7</v>
      </c>
      <c r="C41" s="2">
        <v>1.7</v>
      </c>
      <c r="D41" s="2">
        <v>1.7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x14ac:dyDescent="0.25">
      <c r="A42" s="7">
        <v>16</v>
      </c>
      <c r="B42" s="2">
        <v>1.8</v>
      </c>
      <c r="C42" s="2">
        <v>1.8</v>
      </c>
      <c r="D42" s="2">
        <v>1.8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x14ac:dyDescent="0.25">
      <c r="A43" s="7">
        <v>20</v>
      </c>
      <c r="B43" s="2">
        <v>1.9</v>
      </c>
      <c r="C43" s="2">
        <v>1.9</v>
      </c>
      <c r="D43" s="2">
        <v>1.9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5" spans="1:22" x14ac:dyDescent="0.25">
      <c r="A45" s="12" t="s">
        <v>36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4"/>
    </row>
    <row r="46" spans="1:22" x14ac:dyDescent="0.25">
      <c r="A46" s="7">
        <v>10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x14ac:dyDescent="0.25">
      <c r="A47" s="7">
        <v>15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x14ac:dyDescent="0.25">
      <c r="A48" s="7">
        <v>20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x14ac:dyDescent="0.25">
      <c r="A49" s="7">
        <v>25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x14ac:dyDescent="0.25">
      <c r="A50" s="7">
        <v>30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x14ac:dyDescent="0.25">
      <c r="A51" s="7">
        <v>35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x14ac:dyDescent="0.25">
      <c r="A52" s="7">
        <v>40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x14ac:dyDescent="0.25">
      <c r="A53" s="7">
        <v>50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x14ac:dyDescent="0.25">
      <c r="A54" s="7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6" spans="1:22" x14ac:dyDescent="0.25">
      <c r="A56" s="12" t="s">
        <v>39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4"/>
    </row>
    <row r="57" spans="1:22" x14ac:dyDescent="0.25">
      <c r="A57" s="7" t="s">
        <v>40</v>
      </c>
      <c r="B57" s="2">
        <v>1</v>
      </c>
      <c r="C57" s="2">
        <v>1</v>
      </c>
      <c r="D57" s="2">
        <v>1</v>
      </c>
      <c r="E57" s="2">
        <v>1</v>
      </c>
      <c r="F57" s="2">
        <v>1</v>
      </c>
      <c r="G57" s="2"/>
      <c r="H57" s="2">
        <v>1</v>
      </c>
      <c r="I57" s="2">
        <v>1</v>
      </c>
      <c r="J57" s="2">
        <v>1</v>
      </c>
      <c r="K57" s="2">
        <v>1</v>
      </c>
      <c r="L57" s="2">
        <v>1</v>
      </c>
      <c r="M57" s="2">
        <v>1</v>
      </c>
      <c r="N57" s="2">
        <v>1</v>
      </c>
      <c r="O57" s="2"/>
      <c r="P57" s="2"/>
      <c r="Q57" s="2">
        <v>1</v>
      </c>
      <c r="R57" s="2">
        <v>1</v>
      </c>
      <c r="S57" s="2"/>
      <c r="T57" s="2"/>
      <c r="U57" s="2"/>
      <c r="V57" s="2"/>
    </row>
    <row r="58" spans="1:22" x14ac:dyDescent="0.25">
      <c r="A58" s="7" t="s">
        <v>41</v>
      </c>
      <c r="B58" s="2">
        <v>1</v>
      </c>
      <c r="C58" s="2">
        <v>1</v>
      </c>
      <c r="D58" s="2">
        <v>1</v>
      </c>
      <c r="E58" s="2">
        <v>1</v>
      </c>
      <c r="F58" s="2">
        <v>1</v>
      </c>
      <c r="G58" s="2"/>
      <c r="H58" s="2">
        <v>1</v>
      </c>
      <c r="I58" s="2">
        <v>1</v>
      </c>
      <c r="J58" s="2">
        <v>1</v>
      </c>
      <c r="K58" s="2">
        <v>1</v>
      </c>
      <c r="L58" s="2">
        <v>1</v>
      </c>
      <c r="M58" s="2">
        <v>1</v>
      </c>
      <c r="N58" s="2">
        <v>1</v>
      </c>
      <c r="O58" s="2"/>
      <c r="P58" s="2"/>
      <c r="Q58" s="2">
        <v>1</v>
      </c>
      <c r="R58" s="2">
        <v>1</v>
      </c>
      <c r="S58" s="2"/>
      <c r="T58" s="2"/>
      <c r="U58" s="2"/>
      <c r="V58" s="2"/>
    </row>
    <row r="59" spans="1:22" x14ac:dyDescent="0.25">
      <c r="A59" s="7" t="s">
        <v>42</v>
      </c>
      <c r="B59" s="2">
        <v>1.5</v>
      </c>
      <c r="C59" s="2">
        <v>1.5</v>
      </c>
      <c r="D59" s="2">
        <v>1.5</v>
      </c>
      <c r="E59" s="2">
        <v>1</v>
      </c>
      <c r="F59" s="2">
        <v>1.3</v>
      </c>
      <c r="G59" s="2"/>
      <c r="H59" s="2">
        <v>1.3</v>
      </c>
      <c r="I59" s="2">
        <v>1.3</v>
      </c>
      <c r="J59" s="2">
        <v>1.3</v>
      </c>
      <c r="K59" s="2">
        <v>1.3</v>
      </c>
      <c r="L59" s="2">
        <v>1.2</v>
      </c>
      <c r="M59" s="2">
        <v>1.2</v>
      </c>
      <c r="N59" s="2">
        <v>1.2</v>
      </c>
      <c r="O59" s="2"/>
      <c r="P59" s="2"/>
      <c r="Q59" s="2">
        <v>1</v>
      </c>
      <c r="R59" s="2">
        <v>1</v>
      </c>
      <c r="S59" s="2"/>
      <c r="T59" s="2"/>
      <c r="U59" s="2"/>
      <c r="V59" s="2"/>
    </row>
    <row r="60" spans="1:22" x14ac:dyDescent="0.25">
      <c r="A60" s="7" t="s">
        <v>75</v>
      </c>
      <c r="B60" s="2">
        <v>1.5</v>
      </c>
      <c r="C60" s="2">
        <v>1.5</v>
      </c>
      <c r="D60" s="2">
        <v>1.5</v>
      </c>
      <c r="E60" s="2">
        <v>3</v>
      </c>
      <c r="F60" s="2">
        <v>1.5</v>
      </c>
      <c r="G60" s="2"/>
      <c r="H60" s="2">
        <v>1.3</v>
      </c>
      <c r="I60" s="2">
        <v>1.3</v>
      </c>
      <c r="J60" s="2">
        <v>1.3</v>
      </c>
      <c r="K60" s="2">
        <v>1.3</v>
      </c>
      <c r="L60" s="2">
        <v>1.2</v>
      </c>
      <c r="M60" s="2">
        <v>1.2</v>
      </c>
      <c r="N60" s="2">
        <v>1.2</v>
      </c>
      <c r="O60" s="2"/>
      <c r="P60" s="2"/>
      <c r="Q60" s="2">
        <v>1</v>
      </c>
      <c r="R60" s="2">
        <v>1</v>
      </c>
      <c r="S60" s="2"/>
      <c r="T60" s="2"/>
      <c r="U60" s="2"/>
      <c r="V60" s="2"/>
    </row>
    <row r="61" spans="1:22" x14ac:dyDescent="0.25">
      <c r="A61" s="7" t="s">
        <v>43</v>
      </c>
      <c r="B61" s="2">
        <v>2</v>
      </c>
      <c r="C61" s="2">
        <v>2</v>
      </c>
      <c r="D61" s="2">
        <v>2</v>
      </c>
      <c r="E61" s="2">
        <v>2</v>
      </c>
      <c r="F61" s="2">
        <v>2</v>
      </c>
      <c r="G61" s="2"/>
      <c r="H61" s="2">
        <v>2</v>
      </c>
      <c r="I61" s="2">
        <v>2</v>
      </c>
      <c r="J61" s="2">
        <v>2</v>
      </c>
      <c r="K61" s="2">
        <v>2</v>
      </c>
      <c r="L61" s="2">
        <v>2</v>
      </c>
      <c r="M61" s="2">
        <v>2</v>
      </c>
      <c r="N61" s="2">
        <v>2</v>
      </c>
      <c r="O61" s="2"/>
      <c r="P61" s="2"/>
      <c r="Q61" s="2">
        <v>1</v>
      </c>
      <c r="R61" s="2">
        <v>1</v>
      </c>
      <c r="S61" s="2"/>
      <c r="T61" s="2"/>
      <c r="U61" s="2"/>
      <c r="V61" s="2"/>
    </row>
    <row r="62" spans="1:22" x14ac:dyDescent="0.25">
      <c r="A62" s="7" t="s">
        <v>44</v>
      </c>
      <c r="B62" s="2">
        <v>2</v>
      </c>
      <c r="C62" s="2">
        <v>2</v>
      </c>
      <c r="D62" s="2">
        <v>2</v>
      </c>
      <c r="E62" s="2">
        <v>2</v>
      </c>
      <c r="F62" s="2">
        <v>2</v>
      </c>
      <c r="G62" s="2"/>
      <c r="H62" s="2">
        <v>2</v>
      </c>
      <c r="I62" s="2">
        <v>2</v>
      </c>
      <c r="J62" s="2">
        <v>2</v>
      </c>
      <c r="K62" s="2">
        <v>2</v>
      </c>
      <c r="L62" s="2">
        <v>2</v>
      </c>
      <c r="M62" s="2">
        <v>2</v>
      </c>
      <c r="N62" s="2">
        <v>2</v>
      </c>
      <c r="O62" s="2"/>
      <c r="P62" s="2"/>
      <c r="Q62" s="2">
        <v>1</v>
      </c>
      <c r="R62" s="2">
        <v>1</v>
      </c>
      <c r="S62" s="2"/>
      <c r="T62" s="2"/>
      <c r="U62" s="2"/>
      <c r="V62" s="2"/>
    </row>
    <row r="63" spans="1:22" x14ac:dyDescent="0.25">
      <c r="A63" s="7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5" spans="1:22" x14ac:dyDescent="0.25">
      <c r="A65" s="12" t="s">
        <v>46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4"/>
    </row>
    <row r="66" spans="1:22" x14ac:dyDescent="0.25">
      <c r="A66" s="7" t="s">
        <v>50</v>
      </c>
      <c r="B66" s="2"/>
      <c r="C66" s="2"/>
      <c r="D66" s="2"/>
      <c r="E66" s="2">
        <v>1.6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x14ac:dyDescent="0.25">
      <c r="A67" s="7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9" spans="1:22" x14ac:dyDescent="0.25">
      <c r="A69" s="12" t="s">
        <v>51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4"/>
    </row>
    <row r="70" spans="1:22" x14ac:dyDescent="0.25">
      <c r="A70" s="7" t="s">
        <v>52</v>
      </c>
      <c r="B70" s="2">
        <v>1</v>
      </c>
      <c r="C70" s="2">
        <v>1</v>
      </c>
      <c r="D70" s="2">
        <v>1</v>
      </c>
      <c r="E70" s="2">
        <v>1</v>
      </c>
      <c r="F70" s="2">
        <v>1</v>
      </c>
      <c r="G70" s="2">
        <v>1</v>
      </c>
      <c r="H70" s="2">
        <v>1</v>
      </c>
      <c r="I70" s="2">
        <v>1</v>
      </c>
      <c r="J70" s="2">
        <v>1</v>
      </c>
      <c r="K70" s="2">
        <v>1</v>
      </c>
      <c r="L70" s="2">
        <v>1</v>
      </c>
      <c r="M70" s="2">
        <v>1</v>
      </c>
      <c r="N70" s="2">
        <v>1</v>
      </c>
      <c r="O70" s="2"/>
      <c r="P70" s="2">
        <v>1</v>
      </c>
      <c r="Q70" s="2">
        <v>1</v>
      </c>
      <c r="R70" s="2">
        <v>1</v>
      </c>
      <c r="S70" s="2"/>
      <c r="T70" s="2"/>
      <c r="U70" s="2"/>
      <c r="V70" s="2"/>
    </row>
    <row r="71" spans="1:22" x14ac:dyDescent="0.25">
      <c r="A71" s="7" t="s">
        <v>53</v>
      </c>
      <c r="B71" s="2">
        <v>1.2</v>
      </c>
      <c r="C71" s="2">
        <v>1.2</v>
      </c>
      <c r="D71" s="2">
        <v>1.2</v>
      </c>
      <c r="E71" s="2">
        <v>1.2</v>
      </c>
      <c r="F71" s="2">
        <v>1.2</v>
      </c>
      <c r="G71" s="2">
        <v>1.2</v>
      </c>
      <c r="H71" s="2">
        <v>1.2</v>
      </c>
      <c r="I71" s="2">
        <v>1.2</v>
      </c>
      <c r="J71" s="2">
        <v>1.2</v>
      </c>
      <c r="K71" s="2">
        <v>1.2</v>
      </c>
      <c r="L71" s="2">
        <v>1.2</v>
      </c>
      <c r="M71" s="2">
        <v>1.2</v>
      </c>
      <c r="N71" s="2">
        <v>1.2</v>
      </c>
      <c r="O71" s="2"/>
      <c r="P71" s="2">
        <v>1.2</v>
      </c>
      <c r="Q71" s="2">
        <v>1.2</v>
      </c>
      <c r="R71" s="2">
        <v>1.2</v>
      </c>
      <c r="S71" s="2"/>
      <c r="T71" s="2"/>
      <c r="U71" s="2"/>
      <c r="V71" s="2"/>
    </row>
    <row r="72" spans="1:22" x14ac:dyDescent="0.25">
      <c r="A72" s="7" t="s">
        <v>54</v>
      </c>
      <c r="B72" s="2">
        <v>1.4</v>
      </c>
      <c r="C72" s="2">
        <v>1.4</v>
      </c>
      <c r="D72" s="2">
        <v>1.4</v>
      </c>
      <c r="E72" s="2">
        <v>1.4</v>
      </c>
      <c r="F72" s="2">
        <v>1.4</v>
      </c>
      <c r="G72" s="2">
        <v>1.4</v>
      </c>
      <c r="H72" s="2">
        <v>1.4</v>
      </c>
      <c r="I72" s="2">
        <v>1.4</v>
      </c>
      <c r="J72" s="2">
        <v>1.4</v>
      </c>
      <c r="K72" s="2">
        <v>1.4</v>
      </c>
      <c r="L72" s="2">
        <v>1.4</v>
      </c>
      <c r="M72" s="2">
        <v>1.4</v>
      </c>
      <c r="N72" s="2">
        <v>1.4</v>
      </c>
      <c r="O72" s="2"/>
      <c r="P72" s="2">
        <v>1.4</v>
      </c>
      <c r="Q72" s="2">
        <v>1.4</v>
      </c>
      <c r="R72" s="2">
        <v>1.4</v>
      </c>
      <c r="S72" s="2"/>
      <c r="T72" s="2"/>
      <c r="U72" s="2"/>
      <c r="V72" s="2"/>
    </row>
    <row r="73" spans="1:22" x14ac:dyDescent="0.25">
      <c r="A73" s="7" t="s">
        <v>55</v>
      </c>
      <c r="B73" s="2">
        <v>1.6</v>
      </c>
      <c r="C73" s="2">
        <v>1.6</v>
      </c>
      <c r="D73" s="2">
        <v>1.6</v>
      </c>
      <c r="E73" s="2">
        <v>1.6</v>
      </c>
      <c r="F73" s="2">
        <v>1.6</v>
      </c>
      <c r="G73" s="2">
        <v>1.6</v>
      </c>
      <c r="H73" s="2">
        <v>1.6</v>
      </c>
      <c r="I73" s="2">
        <v>1.6</v>
      </c>
      <c r="J73" s="2">
        <v>1.6</v>
      </c>
      <c r="K73" s="2">
        <v>1.6</v>
      </c>
      <c r="L73" s="2">
        <v>1.6</v>
      </c>
      <c r="M73" s="2">
        <v>1.6</v>
      </c>
      <c r="N73" s="2">
        <v>1.6</v>
      </c>
      <c r="O73" s="2"/>
      <c r="P73" s="2">
        <v>1.6</v>
      </c>
      <c r="Q73" s="2">
        <v>1.6</v>
      </c>
      <c r="R73" s="2">
        <v>1.6</v>
      </c>
      <c r="S73" s="2"/>
      <c r="T73" s="2"/>
      <c r="U73" s="2"/>
      <c r="V73" s="2"/>
    </row>
    <row r="74" spans="1:22" x14ac:dyDescent="0.25">
      <c r="A74" s="7" t="s">
        <v>56</v>
      </c>
      <c r="B74" s="2">
        <v>2</v>
      </c>
      <c r="C74" s="2">
        <v>2</v>
      </c>
      <c r="D74" s="2">
        <v>2</v>
      </c>
      <c r="E74" s="2">
        <v>2</v>
      </c>
      <c r="F74" s="2">
        <v>2</v>
      </c>
      <c r="G74" s="2">
        <v>2</v>
      </c>
      <c r="H74" s="2">
        <v>2</v>
      </c>
      <c r="I74" s="2">
        <v>2</v>
      </c>
      <c r="J74" s="2">
        <v>2</v>
      </c>
      <c r="K74" s="2">
        <v>2</v>
      </c>
      <c r="L74" s="2">
        <v>2</v>
      </c>
      <c r="M74" s="2">
        <v>2</v>
      </c>
      <c r="N74" s="2">
        <v>2</v>
      </c>
      <c r="O74" s="2"/>
      <c r="P74" s="2">
        <v>2</v>
      </c>
      <c r="Q74" s="2">
        <v>2</v>
      </c>
      <c r="R74" s="2">
        <v>2</v>
      </c>
      <c r="S74" s="2"/>
      <c r="T74" s="2"/>
      <c r="U74" s="2"/>
      <c r="V74" s="2"/>
    </row>
    <row r="75" spans="1:22" x14ac:dyDescent="0.25">
      <c r="A75" s="7" t="s">
        <v>57</v>
      </c>
      <c r="B75" s="2">
        <v>3</v>
      </c>
      <c r="C75" s="2">
        <v>3</v>
      </c>
      <c r="D75" s="2">
        <v>3</v>
      </c>
      <c r="E75" s="2">
        <v>3</v>
      </c>
      <c r="F75" s="2">
        <v>3</v>
      </c>
      <c r="G75" s="2">
        <v>3</v>
      </c>
      <c r="H75" s="2">
        <v>3</v>
      </c>
      <c r="I75" s="2">
        <v>3</v>
      </c>
      <c r="J75" s="2">
        <v>3</v>
      </c>
      <c r="K75" s="2">
        <v>3</v>
      </c>
      <c r="L75" s="2">
        <v>3</v>
      </c>
      <c r="M75" s="2">
        <v>3</v>
      </c>
      <c r="N75" s="2">
        <v>3</v>
      </c>
      <c r="O75" s="2"/>
      <c r="P75" s="2">
        <v>3</v>
      </c>
      <c r="Q75" s="2">
        <v>3</v>
      </c>
      <c r="R75" s="2">
        <v>3</v>
      </c>
      <c r="S75" s="2"/>
      <c r="T75" s="2"/>
      <c r="U75" s="2"/>
      <c r="V75" s="2"/>
    </row>
    <row r="77" spans="1:22" x14ac:dyDescent="0.25">
      <c r="A77" s="12" t="s">
        <v>47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4"/>
    </row>
    <row r="78" spans="1:22" x14ac:dyDescent="0.25">
      <c r="A78" s="7" t="s">
        <v>50</v>
      </c>
      <c r="B78" s="2"/>
      <c r="C78" s="2"/>
      <c r="D78" s="2"/>
      <c r="E78" s="2"/>
      <c r="F78" s="2">
        <v>1.5</v>
      </c>
      <c r="G78" s="2"/>
      <c r="H78" s="2"/>
      <c r="I78" s="2"/>
      <c r="J78" s="2"/>
      <c r="K78" s="2"/>
      <c r="L78" s="2">
        <v>1.5</v>
      </c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x14ac:dyDescent="0.25">
      <c r="A79" s="7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1" spans="1:22" x14ac:dyDescent="0.25">
      <c r="A81" s="12" t="s">
        <v>48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4"/>
    </row>
    <row r="82" spans="1:22" x14ac:dyDescent="0.25">
      <c r="A82" s="7" t="s">
        <v>58</v>
      </c>
      <c r="B82" s="2">
        <v>1.5</v>
      </c>
      <c r="C82" s="2"/>
      <c r="D82" s="2">
        <v>1.5</v>
      </c>
      <c r="E82" s="2">
        <v>1.5</v>
      </c>
      <c r="F82" s="2">
        <v>1.5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x14ac:dyDescent="0.25">
      <c r="A83" s="7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6" spans="1:22" x14ac:dyDescent="0.25">
      <c r="A86" s="12" t="s">
        <v>80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4"/>
    </row>
    <row r="87" spans="1:22" x14ac:dyDescent="0.25">
      <c r="A87" s="7" t="s">
        <v>82</v>
      </c>
      <c r="B87" s="2">
        <v>1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x14ac:dyDescent="0.25">
      <c r="A88" s="7" t="s">
        <v>87</v>
      </c>
      <c r="B88" s="2">
        <v>0.9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x14ac:dyDescent="0.25">
      <c r="A89" s="7" t="s">
        <v>84</v>
      </c>
      <c r="B89" s="2">
        <v>0.8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x14ac:dyDescent="0.25">
      <c r="A90" s="7" t="s">
        <v>85</v>
      </c>
      <c r="B90" s="2">
        <v>0.7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x14ac:dyDescent="0.25">
      <c r="A91" s="7" t="s">
        <v>83</v>
      </c>
      <c r="B91" s="2">
        <v>0.6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x14ac:dyDescent="0.25">
      <c r="A92" s="7" t="s">
        <v>86</v>
      </c>
      <c r="B92" s="2">
        <v>0.5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x14ac:dyDescent="0.25">
      <c r="A93" s="7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x14ac:dyDescent="0.25">
      <c r="A94" s="7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x14ac:dyDescent="0.25">
      <c r="A95" s="7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x14ac:dyDescent="0.25">
      <c r="A96" s="7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</sheetData>
  <mergeCells count="11">
    <mergeCell ref="A86:V86"/>
    <mergeCell ref="A65:V65"/>
    <mergeCell ref="A69:V69"/>
    <mergeCell ref="A77:V77"/>
    <mergeCell ref="A81:V81"/>
    <mergeCell ref="A18:V18"/>
    <mergeCell ref="A2:V2"/>
    <mergeCell ref="A28:V28"/>
    <mergeCell ref="A31:V31"/>
    <mergeCell ref="A45:V45"/>
    <mergeCell ref="A56:V5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исходные данные</vt:lpstr>
      <vt:lpstr>коэфициенты</vt:lpstr>
      <vt:lpstr>диамотврезьб</vt:lpstr>
      <vt:lpstr>коэф</vt:lpstr>
      <vt:lpstr>наименованиеработ</vt:lpstr>
      <vt:lpstr>сквоз</vt:lpstr>
      <vt:lpstr>толщ</vt:lpstr>
      <vt:lpstr>толщвальц</vt:lpstr>
      <vt:lpstr>толщсверл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Aleksey S.A.</cp:lastModifiedBy>
  <dcterms:created xsi:type="dcterms:W3CDTF">2015-06-05T18:19:34Z</dcterms:created>
  <dcterms:modified xsi:type="dcterms:W3CDTF">2024-05-06T10:17:58Z</dcterms:modified>
</cp:coreProperties>
</file>