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 Capstone Project\"/>
    </mc:Choice>
  </mc:AlternateContent>
  <xr:revisionPtr revIDLastSave="0" documentId="13_ncr:1_{4AC3D87E-1C17-447A-AB14-DF7271BC4E8C}" xr6:coauthVersionLast="47" xr6:coauthVersionMax="47" xr10:uidLastSave="{00000000-0000-0000-0000-000000000000}"/>
  <bookViews>
    <workbookView xWindow="-108" yWindow="-108" windowWidth="23256" windowHeight="12456" firstSheet="8" activeTab="11" xr2:uid="{00000000-000D-0000-FFFF-FFFF00000000}"/>
  </bookViews>
  <sheets>
    <sheet name="Customer_Dim" sheetId="1" r:id="rId1"/>
    <sheet name="Customer_Dim_Cleaning" sheetId="10" r:id="rId2"/>
    <sheet name="Customer_Dim_Cleaned" sheetId="5" r:id="rId3"/>
    <sheet name="Product_Dim" sheetId="2" r:id="rId4"/>
    <sheet name="Product_Dim_Cleaning" sheetId="6" r:id="rId5"/>
    <sheet name="Product_Dim_Cleaned" sheetId="11" r:id="rId6"/>
    <sheet name="Store_Dim" sheetId="3" r:id="rId7"/>
    <sheet name="Store_Dim_Cleaned" sheetId="7" r:id="rId8"/>
    <sheet name="Sales_Fact" sheetId="4" r:id="rId9"/>
    <sheet name="Sales_Fact_Cleaning" sheetId="24" r:id="rId10"/>
    <sheet name="Sales_Fact_Cleaned" sheetId="9" r:id="rId11"/>
    <sheet name="Pivot Table" sheetId="27" r:id="rId12"/>
    <sheet name="Charts" sheetId="28" r:id="rId13"/>
    <sheet name="Dashboard" sheetId="26" r:id="rId14"/>
  </sheets>
  <definedNames>
    <definedName name="_xlnm._FilterDatabase" localSheetId="0" hidden="1">Customer_Dim!$A$1:$H$501</definedName>
    <definedName name="_xlnm._FilterDatabase" localSheetId="8" hidden="1">Sales_Fact!$A$1:$J$2001</definedName>
    <definedName name="_xlnm._FilterDatabase" localSheetId="9" hidden="1">Sales_Fact_Cleaning!$A$1:$N$2001</definedName>
    <definedName name="_xlcn.WorksheetConnection_Ecommerce_Sales_Dataset_updated.xlsxTable21" hidden="1">Table2[]</definedName>
    <definedName name="_xlcn.WorksheetConnection_Ecommerce_Sales_Dataset_updated.xlsxTable31" hidden="1">Table3[]</definedName>
    <definedName name="_xlcn.WorksheetConnection_Ecommerce_Sales_Dataset_updated.xlsxTable41" hidden="1">Table4[]</definedName>
    <definedName name="_xlcn.WorksheetConnection_Ecommerce_Sales_Dataset_updated.xlsxTable61" hidden="1">Table6[]</definedName>
    <definedName name="_xlcn.WorksheetConnection_Ecommerce_Sales_Dataset_updated.xlsxTable71" hidden="1">Table7[]</definedName>
    <definedName name="Slicer_Gender">#N/A</definedName>
    <definedName name="Slicer_Region">#N/A</definedName>
    <definedName name="Slicer_Store_Type">#N/A</definedName>
  </definedNames>
  <calcPr calcId="191029"/>
  <pivotCaches>
    <pivotCache cacheId="318" r:id="rId15"/>
    <pivotCache cacheId="321" r:id="rId16"/>
    <pivotCache cacheId="324" r:id="rId17"/>
    <pivotCache cacheId="327" r:id="rId18"/>
    <pivotCache cacheId="330" r:id="rId19"/>
    <pivotCache cacheId="333" r:id="rId20"/>
    <pivotCache cacheId="336" r:id="rId21"/>
  </pivotCaches>
  <extLst>
    <ext xmlns:x14="http://schemas.microsoft.com/office/spreadsheetml/2009/9/main" uri="{876F7934-8845-4945-9796-88D515C7AA90}">
      <x14:pivotCaches>
        <pivotCache cacheId="39"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Ecommerce_Sales_Dataset_updated.xlsx!Table7"/>
          <x15:modelTable id="Table6" name="Table6" connection="WorksheetConnection_Ecommerce_Sales_Dataset_updated.xlsx!Table6"/>
          <x15:modelTable id="Table4" name="Table4" connection="WorksheetConnection_Ecommerce_Sales_Dataset_updated.xlsx!Table4"/>
          <x15:modelTable id="Table3" name="Table3" connection="WorksheetConnection_Ecommerce_Sales_Dataset_updated.xlsx!Table3"/>
          <x15:modelTable id="Table2" name="Table2" connection="WorksheetConnection_Ecommerce_Sales_Dataset_updated.xlsx!Table2"/>
        </x15:modelTables>
        <x15:modelRelationships>
          <x15:modelRelationship fromTable="Table6" fromColumn="Product_ID" toTable="Table7" toColumn="Product_ID"/>
          <x15:modelRelationship fromTable="Table6" fromColumn="Store_ID" toTable="Table2" toColumn="Store_ID"/>
          <x15:modelRelationship fromTable="Table6" fromColumn="Customer_ID" toTable="Table3" toColumn="Customer_ID"/>
        </x15:modelRelationships>
        <x15:extLst>
          <ext xmlns:x16="http://schemas.microsoft.com/office/spreadsheetml/2014/11/main" uri="{9835A34E-60A6-4A7C-AAB8-D5F71C897F49}">
            <x16:modelTimeGroupings>
              <x16:modelTimeGrouping tableName="Table6"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2" i="6"/>
  <c r="K3" i="24"/>
  <c r="K4" i="24"/>
  <c r="K5" i="24"/>
  <c r="K6" i="24"/>
  <c r="K7" i="24"/>
  <c r="K8" i="24"/>
  <c r="K9" i="24"/>
  <c r="K10" i="24"/>
  <c r="K11" i="24"/>
  <c r="K12" i="24"/>
  <c r="K13" i="24"/>
  <c r="K14" i="24"/>
  <c r="K15" i="24"/>
  <c r="K16" i="24"/>
  <c r="K17" i="24"/>
  <c r="K18" i="24"/>
  <c r="K19" i="24"/>
  <c r="K20" i="24"/>
  <c r="K21" i="24"/>
  <c r="K22" i="24"/>
  <c r="K23" i="24"/>
  <c r="K24" i="24"/>
  <c r="K25" i="24"/>
  <c r="K26" i="24"/>
  <c r="K27" i="24"/>
  <c r="K29" i="24"/>
  <c r="K30" i="24"/>
  <c r="K31" i="24"/>
  <c r="K32" i="24"/>
  <c r="K33" i="24"/>
  <c r="K34" i="24"/>
  <c r="K35" i="24"/>
  <c r="K36" i="24"/>
  <c r="K37" i="24"/>
  <c r="K38" i="24"/>
  <c r="K39" i="24"/>
  <c r="K40" i="24"/>
  <c r="K41" i="24"/>
  <c r="K42" i="24"/>
  <c r="K43" i="24"/>
  <c r="K44" i="24"/>
  <c r="K45" i="24"/>
  <c r="K46" i="24"/>
  <c r="K47" i="24"/>
  <c r="K48" i="24"/>
  <c r="K49" i="24"/>
  <c r="K50" i="24"/>
  <c r="K51" i="24"/>
  <c r="K52" i="24"/>
  <c r="K53" i="24"/>
  <c r="K55" i="24"/>
  <c r="K56" i="24"/>
  <c r="K57" i="24"/>
  <c r="K58" i="24"/>
  <c r="K59"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178" i="24"/>
  <c r="K179" i="24"/>
  <c r="K180" i="24"/>
  <c r="K181" i="24"/>
  <c r="K182" i="24"/>
  <c r="K183" i="24"/>
  <c r="K184" i="24"/>
  <c r="K185"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2"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0" i="24"/>
  <c r="K241" i="24"/>
  <c r="K242" i="24"/>
  <c r="K243" i="24"/>
  <c r="K244" i="24"/>
  <c r="K245" i="24"/>
  <c r="K246" i="24"/>
  <c r="K247" i="24"/>
  <c r="K248" i="24"/>
  <c r="K249" i="24"/>
  <c r="K250" i="24"/>
  <c r="K251" i="24"/>
  <c r="K252" i="24"/>
  <c r="K253" i="24"/>
  <c r="K254" i="24"/>
  <c r="K255" i="24"/>
  <c r="K256" i="24"/>
  <c r="K257" i="24"/>
  <c r="K258" i="24"/>
  <c r="K259" i="24"/>
  <c r="K260" i="24"/>
  <c r="K262" i="24"/>
  <c r="K263" i="24"/>
  <c r="K264" i="24"/>
  <c r="K265" i="24"/>
  <c r="K266" i="24"/>
  <c r="K267" i="24"/>
  <c r="K268" i="24"/>
  <c r="K269" i="24"/>
  <c r="K270" i="24"/>
  <c r="K271" i="24"/>
  <c r="K272" i="24"/>
  <c r="K273" i="24"/>
  <c r="K274" i="24"/>
  <c r="K275" i="24"/>
  <c r="K276" i="24"/>
  <c r="K277" i="24"/>
  <c r="K278" i="24"/>
  <c r="K279" i="24"/>
  <c r="K280" i="24"/>
  <c r="K281" i="24"/>
  <c r="K282" i="24"/>
  <c r="K283" i="24"/>
  <c r="K284" i="24"/>
  <c r="K285" i="24"/>
  <c r="K286" i="24"/>
  <c r="K287" i="24"/>
  <c r="K288" i="24"/>
  <c r="K289" i="24"/>
  <c r="K290" i="24"/>
  <c r="K291" i="24"/>
  <c r="K292" i="24"/>
  <c r="K293" i="24"/>
  <c r="K294" i="24"/>
  <c r="K295" i="24"/>
  <c r="K296" i="24"/>
  <c r="K297" i="24"/>
  <c r="K298" i="24"/>
  <c r="K299" i="24"/>
  <c r="K300" i="24"/>
  <c r="K301" i="24"/>
  <c r="K302" i="24"/>
  <c r="K303" i="24"/>
  <c r="K304" i="24"/>
  <c r="K305" i="24"/>
  <c r="K306" i="24"/>
  <c r="K307" i="24"/>
  <c r="K308" i="24"/>
  <c r="K309" i="24"/>
  <c r="K310" i="24"/>
  <c r="K311" i="24"/>
  <c r="K312" i="24"/>
  <c r="K313" i="24"/>
  <c r="K314" i="24"/>
  <c r="K315" i="24"/>
  <c r="K316" i="24"/>
  <c r="K317" i="24"/>
  <c r="K318" i="24"/>
  <c r="K319" i="24"/>
  <c r="K320" i="24"/>
  <c r="K321" i="24"/>
  <c r="K322" i="24"/>
  <c r="K323" i="24"/>
  <c r="K324" i="24"/>
  <c r="K325" i="24"/>
  <c r="K326" i="24"/>
  <c r="K327" i="24"/>
  <c r="K328" i="24"/>
  <c r="K329" i="24"/>
  <c r="K330" i="24"/>
  <c r="K331" i="24"/>
  <c r="K332" i="24"/>
  <c r="K333" i="24"/>
  <c r="K334" i="24"/>
  <c r="K335" i="24"/>
  <c r="K336" i="24"/>
  <c r="K337" i="24"/>
  <c r="K338" i="24"/>
  <c r="K339" i="24"/>
  <c r="K340" i="24"/>
  <c r="K341" i="24"/>
  <c r="K342" i="24"/>
  <c r="K343" i="24"/>
  <c r="K344" i="24"/>
  <c r="K345" i="24"/>
  <c r="K346" i="24"/>
  <c r="K347" i="24"/>
  <c r="K348" i="24"/>
  <c r="K349" i="24"/>
  <c r="K350" i="24"/>
  <c r="K351" i="24"/>
  <c r="K352" i="24"/>
  <c r="K353" i="24"/>
  <c r="K354" i="24"/>
  <c r="K355" i="24"/>
  <c r="K356" i="24"/>
  <c r="K357" i="24"/>
  <c r="K358" i="24"/>
  <c r="K359" i="24"/>
  <c r="K360" i="24"/>
  <c r="K361" i="24"/>
  <c r="K362" i="24"/>
  <c r="K363" i="24"/>
  <c r="K364" i="24"/>
  <c r="K365" i="24"/>
  <c r="K366" i="24"/>
  <c r="K367" i="24"/>
  <c r="K368" i="24"/>
  <c r="K369" i="24"/>
  <c r="K370" i="24"/>
  <c r="K371" i="24"/>
  <c r="K372" i="24"/>
  <c r="K373" i="24"/>
  <c r="K374" i="24"/>
  <c r="K375" i="24"/>
  <c r="K376" i="24"/>
  <c r="K377" i="24"/>
  <c r="K378" i="24"/>
  <c r="K379" i="24"/>
  <c r="K380" i="24"/>
  <c r="K381" i="24"/>
  <c r="K382" i="24"/>
  <c r="K383" i="24"/>
  <c r="K384" i="24"/>
  <c r="K385" i="24"/>
  <c r="K386" i="24"/>
  <c r="K387" i="24"/>
  <c r="K388" i="24"/>
  <c r="K389" i="24"/>
  <c r="K390" i="24"/>
  <c r="K391" i="24"/>
  <c r="K392" i="24"/>
  <c r="K393" i="24"/>
  <c r="K394" i="24"/>
  <c r="K395" i="24"/>
  <c r="K396" i="24"/>
  <c r="K397" i="24"/>
  <c r="K398" i="24"/>
  <c r="K399" i="24"/>
  <c r="K400" i="24"/>
  <c r="K401" i="24"/>
  <c r="K402" i="24"/>
  <c r="K403" i="24"/>
  <c r="K404" i="24"/>
  <c r="K405" i="24"/>
  <c r="K406" i="24"/>
  <c r="K407" i="24"/>
  <c r="K408" i="24"/>
  <c r="K409" i="24"/>
  <c r="K410" i="24"/>
  <c r="K411" i="24"/>
  <c r="K412" i="24"/>
  <c r="K413" i="24"/>
  <c r="K414" i="24"/>
  <c r="K415" i="24"/>
  <c r="K416" i="24"/>
  <c r="K417" i="24"/>
  <c r="K418" i="24"/>
  <c r="K419" i="24"/>
  <c r="K420" i="24"/>
  <c r="K421" i="24"/>
  <c r="K422" i="24"/>
  <c r="K423" i="24"/>
  <c r="K424" i="24"/>
  <c r="K425" i="24"/>
  <c r="K426" i="24"/>
  <c r="K427" i="24"/>
  <c r="K428" i="24"/>
  <c r="K429" i="24"/>
  <c r="K430" i="24"/>
  <c r="K431" i="24"/>
  <c r="K432" i="24"/>
  <c r="K433" i="24"/>
  <c r="K434" i="24"/>
  <c r="K435" i="24"/>
  <c r="K436" i="24"/>
  <c r="K437" i="24"/>
  <c r="K438" i="24"/>
  <c r="K439" i="24"/>
  <c r="K440" i="24"/>
  <c r="K441" i="24"/>
  <c r="K442" i="24"/>
  <c r="K443" i="24"/>
  <c r="K444" i="24"/>
  <c r="K445" i="24"/>
  <c r="K446" i="24"/>
  <c r="K447" i="24"/>
  <c r="K448" i="24"/>
  <c r="K449" i="24"/>
  <c r="K450" i="24"/>
  <c r="K451" i="24"/>
  <c r="K452" i="24"/>
  <c r="K453" i="24"/>
  <c r="K454" i="24"/>
  <c r="K455" i="24"/>
  <c r="K456" i="24"/>
  <c r="K457" i="24"/>
  <c r="K458" i="24"/>
  <c r="K459" i="24"/>
  <c r="K460" i="24"/>
  <c r="K461" i="24"/>
  <c r="K462" i="24"/>
  <c r="K463" i="24"/>
  <c r="K464" i="24"/>
  <c r="K465" i="24"/>
  <c r="K466" i="24"/>
  <c r="K467" i="24"/>
  <c r="K468" i="24"/>
  <c r="K469" i="24"/>
  <c r="K470" i="24"/>
  <c r="K471" i="24"/>
  <c r="K472" i="24"/>
  <c r="K473" i="24"/>
  <c r="K474" i="24"/>
  <c r="K475" i="24"/>
  <c r="K476" i="24"/>
  <c r="K477" i="24"/>
  <c r="K478" i="24"/>
  <c r="K479" i="24"/>
  <c r="K480" i="24"/>
  <c r="K481" i="24"/>
  <c r="K482" i="24"/>
  <c r="K483" i="24"/>
  <c r="K484" i="24"/>
  <c r="K485" i="24"/>
  <c r="K486" i="24"/>
  <c r="K487" i="24"/>
  <c r="K488" i="24"/>
  <c r="K489" i="24"/>
  <c r="K490" i="24"/>
  <c r="K491" i="24"/>
  <c r="K492" i="24"/>
  <c r="K493" i="24"/>
  <c r="K494" i="24"/>
  <c r="K495" i="24"/>
  <c r="K496" i="24"/>
  <c r="K497" i="24"/>
  <c r="K498" i="24"/>
  <c r="K499" i="24"/>
  <c r="K500" i="24"/>
  <c r="K501" i="24"/>
  <c r="K502" i="24"/>
  <c r="K503" i="24"/>
  <c r="K504" i="24"/>
  <c r="K505" i="24"/>
  <c r="K506" i="24"/>
  <c r="K507" i="24"/>
  <c r="K508" i="24"/>
  <c r="K509" i="24"/>
  <c r="K510" i="24"/>
  <c r="K511" i="24"/>
  <c r="K512" i="24"/>
  <c r="K513" i="24"/>
  <c r="K514" i="24"/>
  <c r="K515" i="24"/>
  <c r="K516" i="24"/>
  <c r="K517" i="24"/>
  <c r="K518" i="24"/>
  <c r="K519" i="24"/>
  <c r="K520" i="24"/>
  <c r="K521" i="24"/>
  <c r="K522" i="24"/>
  <c r="K523" i="24"/>
  <c r="K524" i="24"/>
  <c r="K525" i="24"/>
  <c r="K526" i="24"/>
  <c r="K527" i="24"/>
  <c r="K528" i="24"/>
  <c r="K529" i="24"/>
  <c r="K530" i="24"/>
  <c r="K531" i="24"/>
  <c r="K532" i="24"/>
  <c r="K533" i="24"/>
  <c r="K534" i="24"/>
  <c r="K535" i="24"/>
  <c r="K536" i="24"/>
  <c r="K537" i="24"/>
  <c r="K538" i="24"/>
  <c r="K539" i="24"/>
  <c r="K540" i="24"/>
  <c r="K541" i="24"/>
  <c r="K542" i="24"/>
  <c r="K543" i="24"/>
  <c r="K544" i="24"/>
  <c r="K545" i="24"/>
  <c r="K546" i="24"/>
  <c r="K547" i="24"/>
  <c r="K548" i="24"/>
  <c r="K549" i="24"/>
  <c r="K550" i="24"/>
  <c r="K551" i="24"/>
  <c r="K552" i="24"/>
  <c r="K553" i="24"/>
  <c r="K554" i="24"/>
  <c r="K555" i="24"/>
  <c r="K556" i="24"/>
  <c r="K557" i="24"/>
  <c r="K558" i="24"/>
  <c r="K559" i="24"/>
  <c r="K560" i="24"/>
  <c r="K561" i="24"/>
  <c r="K562" i="24"/>
  <c r="K563" i="24"/>
  <c r="K564" i="24"/>
  <c r="K565" i="24"/>
  <c r="K566" i="24"/>
  <c r="K567" i="24"/>
  <c r="K568" i="24"/>
  <c r="K569" i="24"/>
  <c r="K570" i="24"/>
  <c r="K571" i="24"/>
  <c r="K572" i="24"/>
  <c r="K573" i="24"/>
  <c r="K574" i="24"/>
  <c r="K575" i="24"/>
  <c r="K576" i="24"/>
  <c r="K577" i="24"/>
  <c r="K578" i="24"/>
  <c r="K579" i="24"/>
  <c r="K580" i="24"/>
  <c r="K581" i="24"/>
  <c r="K582" i="24"/>
  <c r="K583" i="24"/>
  <c r="K584" i="24"/>
  <c r="K585" i="24"/>
  <c r="K586" i="24"/>
  <c r="K587" i="24"/>
  <c r="K588" i="24"/>
  <c r="K589" i="24"/>
  <c r="K590" i="24"/>
  <c r="K591" i="24"/>
  <c r="K592" i="24"/>
  <c r="K593" i="24"/>
  <c r="K594" i="24"/>
  <c r="K595" i="24"/>
  <c r="K596" i="24"/>
  <c r="K597" i="24"/>
  <c r="K598" i="24"/>
  <c r="K599" i="24"/>
  <c r="K600" i="24"/>
  <c r="K601" i="24"/>
  <c r="K602" i="24"/>
  <c r="K603" i="24"/>
  <c r="K604" i="24"/>
  <c r="K605" i="24"/>
  <c r="K606" i="24"/>
  <c r="K607" i="24"/>
  <c r="K608" i="24"/>
  <c r="K609" i="24"/>
  <c r="K610" i="24"/>
  <c r="K611" i="24"/>
  <c r="K612" i="24"/>
  <c r="K613" i="24"/>
  <c r="K614" i="24"/>
  <c r="K615" i="24"/>
  <c r="K616" i="24"/>
  <c r="K617" i="24"/>
  <c r="K618" i="24"/>
  <c r="K619" i="24"/>
  <c r="K620" i="24"/>
  <c r="K621" i="24"/>
  <c r="K622" i="24"/>
  <c r="K623" i="24"/>
  <c r="K624" i="24"/>
  <c r="K625" i="24"/>
  <c r="K626" i="24"/>
  <c r="K627" i="24"/>
  <c r="K628" i="24"/>
  <c r="K629" i="24"/>
  <c r="K630" i="24"/>
  <c r="K631" i="24"/>
  <c r="K632" i="24"/>
  <c r="K633" i="24"/>
  <c r="K634" i="24"/>
  <c r="K635" i="24"/>
  <c r="K636" i="24"/>
  <c r="K637" i="24"/>
  <c r="K638" i="24"/>
  <c r="K639" i="24"/>
  <c r="K640" i="24"/>
  <c r="K641" i="24"/>
  <c r="K642" i="24"/>
  <c r="K643" i="24"/>
  <c r="K644" i="24"/>
  <c r="K645" i="24"/>
  <c r="K646" i="24"/>
  <c r="K647" i="24"/>
  <c r="K648" i="24"/>
  <c r="K649" i="24"/>
  <c r="K650" i="24"/>
  <c r="K651" i="24"/>
  <c r="K652" i="24"/>
  <c r="K653" i="24"/>
  <c r="K654" i="24"/>
  <c r="K655" i="24"/>
  <c r="K656" i="24"/>
  <c r="K657" i="24"/>
  <c r="K658" i="24"/>
  <c r="K659" i="24"/>
  <c r="K660" i="24"/>
  <c r="K661" i="24"/>
  <c r="K662" i="24"/>
  <c r="K663" i="24"/>
  <c r="K664" i="24"/>
  <c r="K665" i="24"/>
  <c r="K666" i="24"/>
  <c r="K667" i="24"/>
  <c r="K668" i="24"/>
  <c r="K669" i="24"/>
  <c r="K670" i="24"/>
  <c r="K671" i="24"/>
  <c r="K672" i="24"/>
  <c r="K673" i="24"/>
  <c r="K674" i="24"/>
  <c r="K675" i="24"/>
  <c r="K676" i="24"/>
  <c r="K677" i="24"/>
  <c r="K678" i="24"/>
  <c r="K679" i="24"/>
  <c r="K680" i="24"/>
  <c r="K681" i="24"/>
  <c r="K682" i="24"/>
  <c r="K683" i="24"/>
  <c r="K684" i="24"/>
  <c r="K685" i="24"/>
  <c r="K686" i="24"/>
  <c r="K687" i="24"/>
  <c r="K688" i="24"/>
  <c r="K689" i="24"/>
  <c r="K690" i="24"/>
  <c r="K691" i="24"/>
  <c r="K692" i="24"/>
  <c r="K693" i="24"/>
  <c r="K694" i="24"/>
  <c r="K695" i="24"/>
  <c r="K696" i="24"/>
  <c r="K697" i="24"/>
  <c r="K698" i="24"/>
  <c r="K699" i="24"/>
  <c r="K700" i="24"/>
  <c r="K701" i="24"/>
  <c r="K702" i="24"/>
  <c r="K703" i="24"/>
  <c r="K704" i="24"/>
  <c r="K705" i="24"/>
  <c r="K706" i="24"/>
  <c r="K707" i="24"/>
  <c r="K708" i="24"/>
  <c r="K709" i="24"/>
  <c r="K710" i="24"/>
  <c r="K711" i="24"/>
  <c r="K712" i="24"/>
  <c r="K713" i="24"/>
  <c r="K714" i="24"/>
  <c r="K715" i="24"/>
  <c r="K716" i="24"/>
  <c r="K717" i="24"/>
  <c r="K718" i="24"/>
  <c r="K719" i="24"/>
  <c r="K720" i="24"/>
  <c r="K721" i="24"/>
  <c r="K722" i="24"/>
  <c r="K723" i="24"/>
  <c r="K724" i="24"/>
  <c r="K725" i="24"/>
  <c r="K726" i="24"/>
  <c r="K727" i="24"/>
  <c r="K728" i="24"/>
  <c r="K729" i="24"/>
  <c r="K730" i="24"/>
  <c r="K731" i="24"/>
  <c r="K732" i="24"/>
  <c r="K733" i="24"/>
  <c r="K734" i="24"/>
  <c r="K735" i="24"/>
  <c r="K736" i="24"/>
  <c r="K737" i="24"/>
  <c r="K738" i="24"/>
  <c r="K739" i="24"/>
  <c r="K740" i="24"/>
  <c r="K741" i="24"/>
  <c r="K742" i="24"/>
  <c r="K743" i="24"/>
  <c r="K744" i="24"/>
  <c r="K745" i="24"/>
  <c r="K746" i="24"/>
  <c r="K747" i="24"/>
  <c r="K748" i="24"/>
  <c r="K749" i="24"/>
  <c r="K750" i="24"/>
  <c r="K751" i="24"/>
  <c r="K752" i="24"/>
  <c r="K753" i="24"/>
  <c r="K754" i="24"/>
  <c r="K755" i="24"/>
  <c r="K756" i="24"/>
  <c r="K757" i="24"/>
  <c r="K758" i="24"/>
  <c r="K759" i="24"/>
  <c r="K760" i="24"/>
  <c r="K761" i="24"/>
  <c r="K762" i="24"/>
  <c r="K763" i="24"/>
  <c r="K764" i="24"/>
  <c r="K765" i="24"/>
  <c r="K766" i="24"/>
  <c r="K767" i="24"/>
  <c r="K768" i="24"/>
  <c r="K769" i="24"/>
  <c r="K770" i="24"/>
  <c r="K771" i="24"/>
  <c r="K772" i="24"/>
  <c r="K773" i="24"/>
  <c r="K774" i="24"/>
  <c r="K775" i="24"/>
  <c r="K776" i="24"/>
  <c r="K777" i="24"/>
  <c r="K778" i="24"/>
  <c r="K779" i="24"/>
  <c r="K780" i="24"/>
  <c r="K781" i="24"/>
  <c r="K782" i="24"/>
  <c r="K783" i="24"/>
  <c r="K784" i="24"/>
  <c r="K785" i="24"/>
  <c r="K786" i="24"/>
  <c r="K787" i="24"/>
  <c r="K788" i="24"/>
  <c r="K789" i="24"/>
  <c r="K790" i="24"/>
  <c r="K791" i="24"/>
  <c r="K792" i="24"/>
  <c r="K793" i="24"/>
  <c r="K794" i="24"/>
  <c r="K795" i="24"/>
  <c r="K796" i="24"/>
  <c r="K797" i="24"/>
  <c r="K798" i="24"/>
  <c r="K799" i="24"/>
  <c r="K800" i="24"/>
  <c r="K801" i="24"/>
  <c r="K802" i="24"/>
  <c r="K803" i="24"/>
  <c r="K804" i="24"/>
  <c r="K805" i="24"/>
  <c r="K806" i="24"/>
  <c r="K807" i="24"/>
  <c r="K808" i="24"/>
  <c r="K809" i="24"/>
  <c r="K810" i="24"/>
  <c r="K811" i="24"/>
  <c r="K812" i="24"/>
  <c r="K813" i="24"/>
  <c r="K814" i="24"/>
  <c r="K815" i="24"/>
  <c r="K816" i="24"/>
  <c r="K817" i="24"/>
  <c r="K818" i="24"/>
  <c r="K819" i="24"/>
  <c r="K820" i="24"/>
  <c r="K821" i="24"/>
  <c r="K822" i="24"/>
  <c r="K823" i="24"/>
  <c r="K824" i="24"/>
  <c r="K825" i="24"/>
  <c r="K826" i="24"/>
  <c r="K827" i="24"/>
  <c r="K828" i="24"/>
  <c r="K829" i="24"/>
  <c r="K830" i="24"/>
  <c r="K831" i="24"/>
  <c r="K832" i="24"/>
  <c r="K833" i="24"/>
  <c r="K834" i="24"/>
  <c r="K835" i="24"/>
  <c r="K836" i="24"/>
  <c r="K837" i="24"/>
  <c r="K838" i="24"/>
  <c r="K839" i="24"/>
  <c r="K840" i="24"/>
  <c r="K841" i="24"/>
  <c r="K842" i="24"/>
  <c r="K843" i="24"/>
  <c r="K844" i="24"/>
  <c r="K845" i="24"/>
  <c r="K846" i="24"/>
  <c r="K847" i="24"/>
  <c r="K848" i="24"/>
  <c r="K849" i="24"/>
  <c r="K850" i="24"/>
  <c r="K851" i="24"/>
  <c r="K852" i="24"/>
  <c r="K853" i="24"/>
  <c r="K854" i="24"/>
  <c r="K855" i="24"/>
  <c r="K856" i="24"/>
  <c r="K857" i="24"/>
  <c r="K858" i="24"/>
  <c r="K859" i="24"/>
  <c r="K860" i="24"/>
  <c r="K861" i="24"/>
  <c r="K862" i="24"/>
  <c r="K863" i="24"/>
  <c r="K864" i="24"/>
  <c r="K865" i="24"/>
  <c r="K866" i="24"/>
  <c r="K867" i="24"/>
  <c r="K868" i="24"/>
  <c r="K869" i="24"/>
  <c r="K870" i="24"/>
  <c r="K871" i="24"/>
  <c r="K872" i="24"/>
  <c r="K873" i="24"/>
  <c r="K874" i="24"/>
  <c r="K875" i="24"/>
  <c r="K876" i="24"/>
  <c r="K877" i="24"/>
  <c r="K878" i="24"/>
  <c r="K879" i="24"/>
  <c r="K880" i="24"/>
  <c r="K881" i="24"/>
  <c r="K882" i="24"/>
  <c r="K883" i="24"/>
  <c r="K884" i="24"/>
  <c r="K885" i="24"/>
  <c r="K886" i="24"/>
  <c r="K887" i="24"/>
  <c r="K888" i="24"/>
  <c r="K889" i="24"/>
  <c r="K890" i="24"/>
  <c r="K891" i="24"/>
  <c r="K892" i="24"/>
  <c r="K893" i="24"/>
  <c r="K894" i="24"/>
  <c r="K895" i="24"/>
  <c r="K896" i="24"/>
  <c r="K897" i="24"/>
  <c r="K898" i="24"/>
  <c r="K899" i="24"/>
  <c r="K900" i="24"/>
  <c r="K901" i="24"/>
  <c r="K902" i="24"/>
  <c r="K903" i="24"/>
  <c r="K904" i="24"/>
  <c r="K905" i="24"/>
  <c r="K906" i="24"/>
  <c r="K907" i="24"/>
  <c r="K908" i="24"/>
  <c r="K909" i="24"/>
  <c r="K910" i="24"/>
  <c r="K911" i="24"/>
  <c r="K912" i="24"/>
  <c r="K913" i="24"/>
  <c r="K914" i="24"/>
  <c r="K915" i="24"/>
  <c r="K916" i="24"/>
  <c r="K917" i="24"/>
  <c r="K918" i="24"/>
  <c r="K919" i="24"/>
  <c r="K920" i="24"/>
  <c r="K921" i="24"/>
  <c r="K922" i="24"/>
  <c r="K923" i="24"/>
  <c r="K924" i="24"/>
  <c r="K925" i="24"/>
  <c r="K926" i="24"/>
  <c r="K927" i="24"/>
  <c r="K928" i="24"/>
  <c r="K929" i="24"/>
  <c r="K930" i="24"/>
  <c r="K931" i="24"/>
  <c r="K932" i="24"/>
  <c r="K933" i="24"/>
  <c r="K934" i="24"/>
  <c r="K935" i="24"/>
  <c r="K936" i="24"/>
  <c r="K937" i="24"/>
  <c r="K938" i="24"/>
  <c r="K939" i="24"/>
  <c r="K940" i="24"/>
  <c r="K941" i="24"/>
  <c r="K942" i="24"/>
  <c r="K943" i="24"/>
  <c r="K944" i="24"/>
  <c r="K945" i="24"/>
  <c r="K946" i="24"/>
  <c r="K947" i="24"/>
  <c r="K948" i="24"/>
  <c r="K949" i="24"/>
  <c r="K950" i="24"/>
  <c r="K951" i="24"/>
  <c r="K952" i="24"/>
  <c r="K953" i="24"/>
  <c r="K954" i="24"/>
  <c r="K955" i="24"/>
  <c r="K956" i="24"/>
  <c r="K957" i="24"/>
  <c r="K958" i="24"/>
  <c r="K959" i="24"/>
  <c r="K960" i="24"/>
  <c r="K961" i="24"/>
  <c r="K962" i="24"/>
  <c r="K963" i="24"/>
  <c r="K964" i="24"/>
  <c r="K965" i="24"/>
  <c r="K966" i="24"/>
  <c r="K967" i="24"/>
  <c r="K968" i="24"/>
  <c r="K969" i="24"/>
  <c r="K970" i="24"/>
  <c r="K971" i="24"/>
  <c r="K972" i="24"/>
  <c r="K973" i="24"/>
  <c r="K974" i="24"/>
  <c r="K975" i="24"/>
  <c r="K976" i="24"/>
  <c r="K977" i="24"/>
  <c r="K978" i="24"/>
  <c r="K979" i="24"/>
  <c r="K980" i="24"/>
  <c r="K981" i="24"/>
  <c r="K982" i="24"/>
  <c r="K983" i="24"/>
  <c r="K984" i="24"/>
  <c r="K985" i="24"/>
  <c r="K986" i="24"/>
  <c r="K987" i="24"/>
  <c r="K988" i="24"/>
  <c r="K989" i="24"/>
  <c r="K990" i="24"/>
  <c r="K991" i="24"/>
  <c r="K992" i="24"/>
  <c r="K993" i="24"/>
  <c r="K994" i="24"/>
  <c r="K995" i="24"/>
  <c r="K996" i="24"/>
  <c r="K997" i="24"/>
  <c r="K998" i="24"/>
  <c r="K999" i="24"/>
  <c r="K1000" i="24"/>
  <c r="K1001" i="24"/>
  <c r="K1002" i="24"/>
  <c r="K1003" i="24"/>
  <c r="K1004" i="24"/>
  <c r="K1005" i="24"/>
  <c r="K1006" i="24"/>
  <c r="K1007" i="24"/>
  <c r="K1008" i="24"/>
  <c r="K1009" i="24"/>
  <c r="K1010" i="24"/>
  <c r="K1011" i="24"/>
  <c r="K1012" i="24"/>
  <c r="K1013" i="24"/>
  <c r="K1014" i="24"/>
  <c r="K1015" i="24"/>
  <c r="K1016" i="24"/>
  <c r="K1017" i="24"/>
  <c r="K1018" i="24"/>
  <c r="K1019" i="24"/>
  <c r="K1020" i="24"/>
  <c r="K1021" i="24"/>
  <c r="K1022" i="24"/>
  <c r="K1023" i="24"/>
  <c r="K1024" i="24"/>
  <c r="K1025" i="24"/>
  <c r="K1026" i="24"/>
  <c r="K1027" i="24"/>
  <c r="K1028" i="24"/>
  <c r="K1029" i="24"/>
  <c r="K1030" i="24"/>
  <c r="K1031" i="24"/>
  <c r="K1032" i="24"/>
  <c r="K1033" i="24"/>
  <c r="K1034" i="24"/>
  <c r="K1035" i="24"/>
  <c r="K1036" i="24"/>
  <c r="K1037" i="24"/>
  <c r="K1038" i="24"/>
  <c r="K1039" i="24"/>
  <c r="K1040" i="24"/>
  <c r="K1041" i="24"/>
  <c r="K1042" i="24"/>
  <c r="K1043" i="24"/>
  <c r="K1044" i="24"/>
  <c r="K1045" i="24"/>
  <c r="K1046" i="24"/>
  <c r="K1047" i="24"/>
  <c r="K1048" i="24"/>
  <c r="K1049" i="24"/>
  <c r="K1050" i="24"/>
  <c r="K1051" i="24"/>
  <c r="K1052" i="24"/>
  <c r="K1053" i="24"/>
  <c r="K1054" i="24"/>
  <c r="K1055" i="24"/>
  <c r="K1056" i="24"/>
  <c r="K1057" i="24"/>
  <c r="K1058" i="24"/>
  <c r="K1059" i="24"/>
  <c r="K1060" i="24"/>
  <c r="K1061" i="24"/>
  <c r="K1062" i="24"/>
  <c r="K1063" i="24"/>
  <c r="K1064" i="24"/>
  <c r="K1065" i="24"/>
  <c r="K1066" i="24"/>
  <c r="K1067" i="24"/>
  <c r="K1068" i="24"/>
  <c r="K1069" i="24"/>
  <c r="K1070" i="24"/>
  <c r="K1071" i="24"/>
  <c r="K1072" i="24"/>
  <c r="K1073" i="24"/>
  <c r="K1074" i="24"/>
  <c r="K1075" i="24"/>
  <c r="K1076" i="24"/>
  <c r="K1077" i="24"/>
  <c r="K1078" i="24"/>
  <c r="K1079" i="24"/>
  <c r="K1080" i="24"/>
  <c r="K1081" i="24"/>
  <c r="K1082" i="24"/>
  <c r="K1083" i="24"/>
  <c r="K1084" i="24"/>
  <c r="K1085" i="24"/>
  <c r="K1086" i="24"/>
  <c r="K1087" i="24"/>
  <c r="K1088" i="24"/>
  <c r="K1089" i="24"/>
  <c r="K1090" i="24"/>
  <c r="K1091" i="24"/>
  <c r="K1092" i="24"/>
  <c r="K1093" i="24"/>
  <c r="K1094" i="24"/>
  <c r="K1095" i="24"/>
  <c r="K1096" i="24"/>
  <c r="K1097" i="24"/>
  <c r="K1098" i="24"/>
  <c r="K1099" i="24"/>
  <c r="K1100" i="24"/>
  <c r="K1101" i="24"/>
  <c r="K1102" i="24"/>
  <c r="K1103" i="24"/>
  <c r="K1104" i="24"/>
  <c r="K1105" i="24"/>
  <c r="K1106" i="24"/>
  <c r="K1107" i="24"/>
  <c r="K1108" i="24"/>
  <c r="K1109" i="24"/>
  <c r="K1110" i="24"/>
  <c r="K1111" i="24"/>
  <c r="K1112" i="24"/>
  <c r="K1113" i="24"/>
  <c r="K1114" i="24"/>
  <c r="K1115" i="24"/>
  <c r="K1116" i="24"/>
  <c r="K1117" i="24"/>
  <c r="K1118" i="24"/>
  <c r="K1119" i="24"/>
  <c r="K1120" i="24"/>
  <c r="K1121" i="24"/>
  <c r="K1122" i="24"/>
  <c r="K1123" i="24"/>
  <c r="K1124" i="24"/>
  <c r="K1125" i="24"/>
  <c r="K1126" i="24"/>
  <c r="K1127" i="24"/>
  <c r="K1128" i="24"/>
  <c r="K1129" i="24"/>
  <c r="K1130" i="24"/>
  <c r="K1131" i="24"/>
  <c r="K1132" i="24"/>
  <c r="K1133" i="24"/>
  <c r="K1134" i="24"/>
  <c r="K1135" i="24"/>
  <c r="K1136" i="24"/>
  <c r="K1137" i="24"/>
  <c r="K1138" i="24"/>
  <c r="K1139" i="24"/>
  <c r="K1140" i="24"/>
  <c r="K1141" i="24"/>
  <c r="K1142" i="24"/>
  <c r="K1143" i="24"/>
  <c r="K1144" i="24"/>
  <c r="K1145" i="24"/>
  <c r="K1146" i="24"/>
  <c r="K1147" i="24"/>
  <c r="K1148" i="24"/>
  <c r="K1149" i="24"/>
  <c r="K1150" i="24"/>
  <c r="K1151" i="24"/>
  <c r="K1152" i="24"/>
  <c r="K1153" i="24"/>
  <c r="K1154" i="24"/>
  <c r="K1155" i="24"/>
  <c r="K1156" i="24"/>
  <c r="K1157" i="24"/>
  <c r="K1158" i="24"/>
  <c r="K1159" i="24"/>
  <c r="K1160" i="24"/>
  <c r="K1161" i="24"/>
  <c r="K1162" i="24"/>
  <c r="K1163" i="24"/>
  <c r="K1164" i="24"/>
  <c r="K1165" i="24"/>
  <c r="K1166" i="24"/>
  <c r="K1167" i="24"/>
  <c r="K1168" i="24"/>
  <c r="K1169" i="24"/>
  <c r="K1170" i="24"/>
  <c r="K1171" i="24"/>
  <c r="K1172" i="24"/>
  <c r="K1173" i="24"/>
  <c r="K1174" i="24"/>
  <c r="K1175" i="24"/>
  <c r="K1176" i="24"/>
  <c r="K1177" i="24"/>
  <c r="K1178" i="24"/>
  <c r="K1179" i="24"/>
  <c r="K1180" i="24"/>
  <c r="K1181" i="24"/>
  <c r="K1182" i="24"/>
  <c r="K1183" i="24"/>
  <c r="K1184" i="24"/>
  <c r="K1185" i="24"/>
  <c r="K1186" i="24"/>
  <c r="K1187" i="24"/>
  <c r="K1188" i="24"/>
  <c r="K1189" i="24"/>
  <c r="K1190" i="24"/>
  <c r="K1191" i="24"/>
  <c r="K1192" i="24"/>
  <c r="K1193" i="24"/>
  <c r="K1194" i="24"/>
  <c r="K1195" i="24"/>
  <c r="K1196" i="24"/>
  <c r="K1197" i="24"/>
  <c r="K1198" i="24"/>
  <c r="K1199" i="24"/>
  <c r="K1200" i="24"/>
  <c r="K1201" i="24"/>
  <c r="K1202" i="24"/>
  <c r="K1203" i="24"/>
  <c r="K1204" i="24"/>
  <c r="K1205" i="24"/>
  <c r="K1206" i="24"/>
  <c r="K1207" i="24"/>
  <c r="K1208" i="24"/>
  <c r="K1209" i="24"/>
  <c r="K1210" i="24"/>
  <c r="K1211" i="24"/>
  <c r="K1212" i="24"/>
  <c r="K1213" i="24"/>
  <c r="K1214" i="24"/>
  <c r="K1215" i="24"/>
  <c r="K1216" i="24"/>
  <c r="K1217" i="24"/>
  <c r="K1218" i="24"/>
  <c r="K1219" i="24"/>
  <c r="K1220" i="24"/>
  <c r="K1221" i="24"/>
  <c r="K1222" i="24"/>
  <c r="K1223" i="24"/>
  <c r="K1224" i="24"/>
  <c r="K1225" i="24"/>
  <c r="K1226" i="24"/>
  <c r="K1227" i="24"/>
  <c r="K1228" i="24"/>
  <c r="K1229" i="24"/>
  <c r="K1230" i="24"/>
  <c r="K1231" i="24"/>
  <c r="K1232" i="24"/>
  <c r="K1233" i="24"/>
  <c r="K1234" i="24"/>
  <c r="K1235" i="24"/>
  <c r="K1236" i="24"/>
  <c r="K1237" i="24"/>
  <c r="K1238" i="24"/>
  <c r="K1239" i="24"/>
  <c r="K1240" i="24"/>
  <c r="K1241" i="24"/>
  <c r="K1242" i="24"/>
  <c r="K1243" i="24"/>
  <c r="K1244" i="24"/>
  <c r="K1245" i="24"/>
  <c r="K1246" i="24"/>
  <c r="K1247" i="24"/>
  <c r="K1248" i="24"/>
  <c r="K1249" i="24"/>
  <c r="K1250" i="24"/>
  <c r="K1251" i="24"/>
  <c r="K1252" i="24"/>
  <c r="K1253" i="24"/>
  <c r="K1254" i="24"/>
  <c r="K1255" i="24"/>
  <c r="K1256" i="24"/>
  <c r="K1257" i="24"/>
  <c r="K1258" i="24"/>
  <c r="K1259" i="24"/>
  <c r="K1260" i="24"/>
  <c r="K1261" i="24"/>
  <c r="K1262" i="24"/>
  <c r="K1263" i="24"/>
  <c r="K1264" i="24"/>
  <c r="K1265" i="24"/>
  <c r="K1266" i="24"/>
  <c r="K1267" i="24"/>
  <c r="K1268" i="24"/>
  <c r="K1269" i="24"/>
  <c r="K1270" i="24"/>
  <c r="K1271" i="24"/>
  <c r="K1272" i="24"/>
  <c r="K1273" i="24"/>
  <c r="K1274" i="24"/>
  <c r="K1275" i="24"/>
  <c r="K1276" i="24"/>
  <c r="K1277" i="24"/>
  <c r="K1278" i="24"/>
  <c r="K1279" i="24"/>
  <c r="K1280" i="24"/>
  <c r="K1281" i="24"/>
  <c r="K1282" i="24"/>
  <c r="K1283" i="24"/>
  <c r="K1284" i="24"/>
  <c r="K1285" i="24"/>
  <c r="K1286" i="24"/>
  <c r="K1287" i="24"/>
  <c r="K1288" i="24"/>
  <c r="K1289" i="24"/>
  <c r="K1290" i="24"/>
  <c r="K1291" i="24"/>
  <c r="K1292" i="24"/>
  <c r="K1293" i="24"/>
  <c r="K1294" i="24"/>
  <c r="K1295" i="24"/>
  <c r="K1296" i="24"/>
  <c r="K1297" i="24"/>
  <c r="K1298" i="24"/>
  <c r="K1299" i="24"/>
  <c r="K1300" i="24"/>
  <c r="K1301" i="24"/>
  <c r="K1302" i="24"/>
  <c r="K1303" i="24"/>
  <c r="K1304" i="24"/>
  <c r="K1305" i="24"/>
  <c r="K1306" i="24"/>
  <c r="K1307" i="24"/>
  <c r="K1308" i="24"/>
  <c r="K1309" i="24"/>
  <c r="K1310" i="24"/>
  <c r="K1311" i="24"/>
  <c r="K1312" i="24"/>
  <c r="K1313" i="24"/>
  <c r="K1314" i="24"/>
  <c r="K1315" i="24"/>
  <c r="K1316" i="24"/>
  <c r="K1317" i="24"/>
  <c r="K1318" i="24"/>
  <c r="K1319" i="24"/>
  <c r="K1320" i="24"/>
  <c r="K1321" i="24"/>
  <c r="K1322" i="24"/>
  <c r="K1323" i="24"/>
  <c r="K1324" i="24"/>
  <c r="K1325" i="24"/>
  <c r="K1326" i="24"/>
  <c r="K1327" i="24"/>
  <c r="K1328" i="24"/>
  <c r="K1329" i="24"/>
  <c r="K1330" i="24"/>
  <c r="K1331" i="24"/>
  <c r="K1332" i="24"/>
  <c r="K1333" i="24"/>
  <c r="K1334" i="24"/>
  <c r="K1335" i="24"/>
  <c r="K1336" i="24"/>
  <c r="K1337" i="24"/>
  <c r="K1338" i="24"/>
  <c r="K1339" i="24"/>
  <c r="K1340" i="24"/>
  <c r="K1341" i="24"/>
  <c r="K1342" i="24"/>
  <c r="K1343" i="24"/>
  <c r="K1344" i="24"/>
  <c r="K1345" i="24"/>
  <c r="K1346" i="24"/>
  <c r="K1347" i="24"/>
  <c r="K1348" i="24"/>
  <c r="K1349" i="24"/>
  <c r="K1350" i="24"/>
  <c r="K1351" i="24"/>
  <c r="K1352" i="24"/>
  <c r="K1353" i="24"/>
  <c r="K1354" i="24"/>
  <c r="K1355" i="24"/>
  <c r="K1356" i="24"/>
  <c r="K1357" i="24"/>
  <c r="K1358" i="24"/>
  <c r="K1359" i="24"/>
  <c r="K1360" i="24"/>
  <c r="K1361" i="24"/>
  <c r="K1362" i="24"/>
  <c r="K1363" i="24"/>
  <c r="K1364" i="24"/>
  <c r="K1365" i="24"/>
  <c r="K1366" i="24"/>
  <c r="K1367" i="24"/>
  <c r="K1368" i="24"/>
  <c r="K1369" i="24"/>
  <c r="K1370" i="24"/>
  <c r="K1371" i="24"/>
  <c r="K1372" i="24"/>
  <c r="K1373" i="24"/>
  <c r="K1374" i="24"/>
  <c r="K1375" i="24"/>
  <c r="K1376" i="24"/>
  <c r="K1377" i="24"/>
  <c r="K1378" i="24"/>
  <c r="K1379" i="24"/>
  <c r="K1380" i="24"/>
  <c r="K1381" i="24"/>
  <c r="K1382" i="24"/>
  <c r="K1383" i="24"/>
  <c r="K1384" i="24"/>
  <c r="K1385" i="24"/>
  <c r="K1386" i="24"/>
  <c r="K1387" i="24"/>
  <c r="K1388" i="24"/>
  <c r="K1389" i="24"/>
  <c r="K1390" i="24"/>
  <c r="K1391" i="24"/>
  <c r="K1392" i="24"/>
  <c r="K1393" i="24"/>
  <c r="K1394" i="24"/>
  <c r="K1395" i="24"/>
  <c r="K1396" i="24"/>
  <c r="K1397" i="24"/>
  <c r="K1398" i="24"/>
  <c r="K1399" i="24"/>
  <c r="K1400" i="24"/>
  <c r="K1401" i="24"/>
  <c r="K1402" i="24"/>
  <c r="K1403" i="24"/>
  <c r="K1404" i="24"/>
  <c r="K1405" i="24"/>
  <c r="K1406" i="24"/>
  <c r="K1407" i="24"/>
  <c r="K1408" i="24"/>
  <c r="K1409" i="24"/>
  <c r="K1410" i="24"/>
  <c r="K1411" i="24"/>
  <c r="K1412" i="24"/>
  <c r="K1413" i="24"/>
  <c r="K1414" i="24"/>
  <c r="K1415" i="24"/>
  <c r="K1416" i="24"/>
  <c r="K1417" i="24"/>
  <c r="K1418" i="24"/>
  <c r="K1419" i="24"/>
  <c r="K1420" i="24"/>
  <c r="K1421" i="24"/>
  <c r="K1422" i="24"/>
  <c r="K1423" i="24"/>
  <c r="K1424" i="24"/>
  <c r="K1425" i="24"/>
  <c r="K1426" i="24"/>
  <c r="K1427" i="24"/>
  <c r="K1428" i="24"/>
  <c r="K1429" i="24"/>
  <c r="K1430" i="24"/>
  <c r="K1431" i="24"/>
  <c r="K1432" i="24"/>
  <c r="K1433" i="24"/>
  <c r="K1434" i="24"/>
  <c r="K1435" i="24"/>
  <c r="K1436" i="24"/>
  <c r="K1437" i="24"/>
  <c r="K1438" i="24"/>
  <c r="K1439" i="24"/>
  <c r="K1440" i="24"/>
  <c r="K1441" i="24"/>
  <c r="K1442" i="24"/>
  <c r="K1443" i="24"/>
  <c r="K1444" i="24"/>
  <c r="K1445" i="24"/>
  <c r="K1446" i="24"/>
  <c r="K1447" i="24"/>
  <c r="K1448" i="24"/>
  <c r="K1449" i="24"/>
  <c r="K1450" i="24"/>
  <c r="K1451" i="24"/>
  <c r="K1452" i="24"/>
  <c r="K1453" i="24"/>
  <c r="K1454" i="24"/>
  <c r="K1455" i="24"/>
  <c r="K1456" i="24"/>
  <c r="K1457" i="24"/>
  <c r="K1458" i="24"/>
  <c r="K1459" i="24"/>
  <c r="K1460" i="24"/>
  <c r="K1461" i="24"/>
  <c r="K1462" i="24"/>
  <c r="K1463" i="24"/>
  <c r="K1464" i="24"/>
  <c r="K1465" i="24"/>
  <c r="K1466" i="24"/>
  <c r="K1467" i="24"/>
  <c r="K1468" i="24"/>
  <c r="K1469" i="24"/>
  <c r="K1470" i="24"/>
  <c r="K1471" i="24"/>
  <c r="K1472" i="24"/>
  <c r="K1473" i="24"/>
  <c r="K1474" i="24"/>
  <c r="K1475" i="24"/>
  <c r="K1476" i="24"/>
  <c r="K1477" i="24"/>
  <c r="K1478" i="24"/>
  <c r="K1479" i="24"/>
  <c r="K1480" i="24"/>
  <c r="K1481" i="24"/>
  <c r="K1482" i="24"/>
  <c r="K1483" i="24"/>
  <c r="K1484" i="24"/>
  <c r="K1485" i="24"/>
  <c r="K1486" i="24"/>
  <c r="K1487" i="24"/>
  <c r="K1488" i="24"/>
  <c r="K1489" i="24"/>
  <c r="K1490" i="24"/>
  <c r="K1491" i="24"/>
  <c r="K1492" i="24"/>
  <c r="K1493" i="24"/>
  <c r="K1494" i="24"/>
  <c r="K1495" i="24"/>
  <c r="K1496" i="24"/>
  <c r="K1497" i="24"/>
  <c r="K1498" i="24"/>
  <c r="K1499" i="24"/>
  <c r="K1500" i="24"/>
  <c r="K1501" i="24"/>
  <c r="K1502" i="24"/>
  <c r="K1503" i="24"/>
  <c r="K1504" i="24"/>
  <c r="K1505" i="24"/>
  <c r="K1506" i="24"/>
  <c r="K1507" i="24"/>
  <c r="K1508" i="24"/>
  <c r="K1509" i="24"/>
  <c r="K1510" i="24"/>
  <c r="K1511" i="24"/>
  <c r="K1512" i="24"/>
  <c r="K1513" i="24"/>
  <c r="K1514" i="24"/>
  <c r="K1515" i="24"/>
  <c r="K1516" i="24"/>
  <c r="K1517" i="24"/>
  <c r="K1518" i="24"/>
  <c r="K1519" i="24"/>
  <c r="K1520" i="24"/>
  <c r="K1521" i="24"/>
  <c r="K1522" i="24"/>
  <c r="K1523" i="24"/>
  <c r="K1524" i="24"/>
  <c r="K1525" i="24"/>
  <c r="K1526" i="24"/>
  <c r="K1527" i="24"/>
  <c r="K1528" i="24"/>
  <c r="K1529" i="24"/>
  <c r="K1530" i="24"/>
  <c r="K1531" i="24"/>
  <c r="K1532" i="24"/>
  <c r="K1533" i="24"/>
  <c r="K1534" i="24"/>
  <c r="K1535" i="24"/>
  <c r="K1536" i="24"/>
  <c r="K1537" i="24"/>
  <c r="K1538" i="24"/>
  <c r="K1539" i="24"/>
  <c r="K1540" i="24"/>
  <c r="K1541" i="24"/>
  <c r="K1542" i="24"/>
  <c r="K1543" i="24"/>
  <c r="K1544" i="24"/>
  <c r="K1545" i="24"/>
  <c r="K1546" i="24"/>
  <c r="K1547" i="24"/>
  <c r="K1548" i="24"/>
  <c r="K1549" i="24"/>
  <c r="K1550" i="24"/>
  <c r="K1551" i="24"/>
  <c r="K1552" i="24"/>
  <c r="K1553" i="24"/>
  <c r="K1554" i="24"/>
  <c r="K1555" i="24"/>
  <c r="K1556" i="24"/>
  <c r="K1557" i="24"/>
  <c r="K1558" i="24"/>
  <c r="K1559" i="24"/>
  <c r="K1560" i="24"/>
  <c r="K1561" i="24"/>
  <c r="K1562" i="24"/>
  <c r="K1563" i="24"/>
  <c r="K1564" i="24"/>
  <c r="K1565" i="24"/>
  <c r="K1566" i="24"/>
  <c r="K1567" i="24"/>
  <c r="K1568" i="24"/>
  <c r="K1569" i="24"/>
  <c r="K1570" i="24"/>
  <c r="K1571" i="24"/>
  <c r="K1572" i="24"/>
  <c r="K1573" i="24"/>
  <c r="K1574" i="24"/>
  <c r="K1575" i="24"/>
  <c r="K1576" i="24"/>
  <c r="K1577" i="24"/>
  <c r="K1578" i="24"/>
  <c r="K1579" i="24"/>
  <c r="K1580" i="24"/>
  <c r="K1581" i="24"/>
  <c r="K1582" i="24"/>
  <c r="K1583" i="24"/>
  <c r="K1584" i="24"/>
  <c r="K1585" i="24"/>
  <c r="K1586" i="24"/>
  <c r="K1587" i="24"/>
  <c r="K1588" i="24"/>
  <c r="K1589" i="24"/>
  <c r="K1590" i="24"/>
  <c r="K1591" i="24"/>
  <c r="K1592" i="24"/>
  <c r="K1593" i="24"/>
  <c r="K1594" i="24"/>
  <c r="K1595" i="24"/>
  <c r="K1596" i="24"/>
  <c r="K1597" i="24"/>
  <c r="K1598" i="24"/>
  <c r="K1599" i="24"/>
  <c r="K1600" i="24"/>
  <c r="K1601" i="24"/>
  <c r="K1602" i="24"/>
  <c r="K1603" i="24"/>
  <c r="K1604" i="24"/>
  <c r="K1605" i="24"/>
  <c r="K1606" i="24"/>
  <c r="K1607" i="24"/>
  <c r="K1608" i="24"/>
  <c r="K1609" i="24"/>
  <c r="K1610" i="24"/>
  <c r="K1611" i="24"/>
  <c r="K1612" i="24"/>
  <c r="K1613" i="24"/>
  <c r="K1614" i="24"/>
  <c r="K1615" i="24"/>
  <c r="K1616" i="24"/>
  <c r="K1617" i="24"/>
  <c r="K1618" i="24"/>
  <c r="K1619" i="24"/>
  <c r="K1620" i="24"/>
  <c r="K1621" i="24"/>
  <c r="K1622" i="24"/>
  <c r="K1623" i="24"/>
  <c r="K1624" i="24"/>
  <c r="K1625" i="24"/>
  <c r="K1626" i="24"/>
  <c r="K1627" i="24"/>
  <c r="K1628" i="24"/>
  <c r="K1629" i="24"/>
  <c r="K1630" i="24"/>
  <c r="K1631" i="24"/>
  <c r="K1632" i="24"/>
  <c r="K1633" i="24"/>
  <c r="K1634" i="24"/>
  <c r="K1635" i="24"/>
  <c r="K1636" i="24"/>
  <c r="K1637" i="24"/>
  <c r="K1638" i="24"/>
  <c r="K1639" i="24"/>
  <c r="K1640" i="24"/>
  <c r="K1641" i="24"/>
  <c r="K1642" i="24"/>
  <c r="K1643" i="24"/>
  <c r="K1644" i="24"/>
  <c r="K1645" i="24"/>
  <c r="K1646" i="24"/>
  <c r="K1647" i="24"/>
  <c r="K1648" i="24"/>
  <c r="K1649" i="24"/>
  <c r="K1650" i="24"/>
  <c r="K1651" i="24"/>
  <c r="K1652" i="24"/>
  <c r="K1653" i="24"/>
  <c r="K1654" i="24"/>
  <c r="K1655" i="24"/>
  <c r="K1656" i="24"/>
  <c r="K1657" i="24"/>
  <c r="K1658" i="24"/>
  <c r="K1659" i="24"/>
  <c r="K1660" i="24"/>
  <c r="K1661" i="24"/>
  <c r="K1662" i="24"/>
  <c r="K1663" i="24"/>
  <c r="K1664" i="24"/>
  <c r="K1665" i="24"/>
  <c r="K1666" i="24"/>
  <c r="K1667" i="24"/>
  <c r="K1668" i="24"/>
  <c r="K1669" i="24"/>
  <c r="K1670" i="24"/>
  <c r="K1671" i="24"/>
  <c r="K1672" i="24"/>
  <c r="K1673" i="24"/>
  <c r="K1674" i="24"/>
  <c r="K1675" i="24"/>
  <c r="K1676" i="24"/>
  <c r="K1677" i="24"/>
  <c r="K1678" i="24"/>
  <c r="K1679" i="24"/>
  <c r="K1680" i="24"/>
  <c r="K1681" i="24"/>
  <c r="K1682" i="24"/>
  <c r="K1683" i="24"/>
  <c r="K1684" i="24"/>
  <c r="K1685" i="24"/>
  <c r="K1686" i="24"/>
  <c r="K1687" i="24"/>
  <c r="K1688" i="24"/>
  <c r="K1689" i="24"/>
  <c r="K1690" i="24"/>
  <c r="K1691" i="24"/>
  <c r="K1692" i="24"/>
  <c r="K1693" i="24"/>
  <c r="K1694" i="24"/>
  <c r="K1695" i="24"/>
  <c r="K1696" i="24"/>
  <c r="K1697" i="24"/>
  <c r="K1698" i="24"/>
  <c r="K1699" i="24"/>
  <c r="K1700" i="24"/>
  <c r="K1701" i="24"/>
  <c r="K1702" i="24"/>
  <c r="K1703" i="24"/>
  <c r="K1704" i="24"/>
  <c r="K1705" i="24"/>
  <c r="K1706" i="24"/>
  <c r="K1707" i="24"/>
  <c r="K1708" i="24"/>
  <c r="K1709" i="24"/>
  <c r="K1710" i="24"/>
  <c r="K1711" i="24"/>
  <c r="K1712" i="24"/>
  <c r="K1713" i="24"/>
  <c r="K1714" i="24"/>
  <c r="K1715" i="24"/>
  <c r="K1716" i="24"/>
  <c r="K1717" i="24"/>
  <c r="K1718" i="24"/>
  <c r="K1719" i="24"/>
  <c r="K1720" i="24"/>
  <c r="K1721" i="24"/>
  <c r="K1722" i="24"/>
  <c r="K1723" i="24"/>
  <c r="K1724" i="24"/>
  <c r="K1725" i="24"/>
  <c r="K1726" i="24"/>
  <c r="K1727" i="24"/>
  <c r="K1728" i="24"/>
  <c r="K1729" i="24"/>
  <c r="K1730" i="24"/>
  <c r="K1731" i="24"/>
  <c r="K1732" i="24"/>
  <c r="K1733" i="24"/>
  <c r="K1734" i="24"/>
  <c r="K1735" i="24"/>
  <c r="K1736" i="24"/>
  <c r="K1737" i="24"/>
  <c r="K1738" i="24"/>
  <c r="K1739" i="24"/>
  <c r="K1740" i="24"/>
  <c r="K1741" i="24"/>
  <c r="K1742" i="24"/>
  <c r="K1743" i="24"/>
  <c r="K1744" i="24"/>
  <c r="K1745" i="24"/>
  <c r="K1746" i="24"/>
  <c r="K1747" i="24"/>
  <c r="K1748" i="24"/>
  <c r="K1749" i="24"/>
  <c r="K1750" i="24"/>
  <c r="K1751" i="24"/>
  <c r="K1752" i="24"/>
  <c r="K1753" i="24"/>
  <c r="K1754" i="24"/>
  <c r="K1755" i="24"/>
  <c r="K1756" i="24"/>
  <c r="K1757" i="24"/>
  <c r="K1758" i="24"/>
  <c r="K1759" i="24"/>
  <c r="K1760" i="24"/>
  <c r="K1761" i="24"/>
  <c r="K1762" i="24"/>
  <c r="K1763" i="24"/>
  <c r="K1764" i="24"/>
  <c r="K1765" i="24"/>
  <c r="K1766" i="24"/>
  <c r="K1767" i="24"/>
  <c r="K1768" i="24"/>
  <c r="K1769" i="24"/>
  <c r="K1770" i="24"/>
  <c r="K1771" i="24"/>
  <c r="K1772" i="24"/>
  <c r="K1773" i="24"/>
  <c r="K1774" i="24"/>
  <c r="K1775" i="24"/>
  <c r="K1776" i="24"/>
  <c r="K1777" i="24"/>
  <c r="K1778" i="24"/>
  <c r="K1779" i="24"/>
  <c r="K1780" i="24"/>
  <c r="K1781" i="24"/>
  <c r="K1782" i="24"/>
  <c r="K1783" i="24"/>
  <c r="K1784" i="24"/>
  <c r="K1785" i="24"/>
  <c r="K1786" i="24"/>
  <c r="K1787" i="24"/>
  <c r="K1788" i="24"/>
  <c r="K1789" i="24"/>
  <c r="K1790" i="24"/>
  <c r="K1791" i="24"/>
  <c r="K1792" i="24"/>
  <c r="K1793" i="24"/>
  <c r="K1794" i="24"/>
  <c r="K1795" i="24"/>
  <c r="K1796" i="24"/>
  <c r="K1797" i="24"/>
  <c r="K1798" i="24"/>
  <c r="K1799" i="24"/>
  <c r="K1800" i="24"/>
  <c r="K1801" i="24"/>
  <c r="K1802" i="24"/>
  <c r="K1803" i="24"/>
  <c r="K1804" i="24"/>
  <c r="K1805" i="24"/>
  <c r="K1806" i="24"/>
  <c r="K1807" i="24"/>
  <c r="K1808" i="24"/>
  <c r="K1809" i="24"/>
  <c r="K1810" i="24"/>
  <c r="K1811" i="24"/>
  <c r="K1812" i="24"/>
  <c r="K1813" i="24"/>
  <c r="K1814" i="24"/>
  <c r="K1815" i="24"/>
  <c r="K1816" i="24"/>
  <c r="K1817" i="24"/>
  <c r="K1818" i="24"/>
  <c r="K1819" i="24"/>
  <c r="K1820" i="24"/>
  <c r="K1821" i="24"/>
  <c r="K1822" i="24"/>
  <c r="K1823" i="24"/>
  <c r="K1824" i="24"/>
  <c r="K1825" i="24"/>
  <c r="K1826" i="24"/>
  <c r="K1827" i="24"/>
  <c r="K1828" i="24"/>
  <c r="K1829" i="24"/>
  <c r="K1830" i="24"/>
  <c r="K1831" i="24"/>
  <c r="K1832" i="24"/>
  <c r="K1833" i="24"/>
  <c r="K1834" i="24"/>
  <c r="K1835" i="24"/>
  <c r="K1836" i="24"/>
  <c r="K1837" i="24"/>
  <c r="K1838" i="24"/>
  <c r="K1839" i="24"/>
  <c r="K1840" i="24"/>
  <c r="K1841" i="24"/>
  <c r="K1842" i="24"/>
  <c r="K1843" i="24"/>
  <c r="K1844" i="24"/>
  <c r="K1845" i="24"/>
  <c r="K1846" i="24"/>
  <c r="K1847" i="24"/>
  <c r="K1848" i="24"/>
  <c r="K1849" i="24"/>
  <c r="K1850" i="24"/>
  <c r="K1851" i="24"/>
  <c r="K1852" i="24"/>
  <c r="K1853" i="24"/>
  <c r="K1854" i="24"/>
  <c r="K1855" i="24"/>
  <c r="K1856" i="24"/>
  <c r="K1857" i="24"/>
  <c r="K1858" i="24"/>
  <c r="K1859" i="24"/>
  <c r="K1860" i="24"/>
  <c r="K1861" i="24"/>
  <c r="K1862" i="24"/>
  <c r="K1863" i="24"/>
  <c r="K1864" i="24"/>
  <c r="K1865" i="24"/>
  <c r="K1866" i="24"/>
  <c r="K1867" i="24"/>
  <c r="K1868" i="24"/>
  <c r="K1869" i="24"/>
  <c r="K1870" i="24"/>
  <c r="K1871" i="24"/>
  <c r="K1872" i="24"/>
  <c r="K1873" i="24"/>
  <c r="K1874" i="24"/>
  <c r="K1875" i="24"/>
  <c r="K1876" i="24"/>
  <c r="K1877" i="24"/>
  <c r="K1878" i="24"/>
  <c r="K1879" i="24"/>
  <c r="K1880" i="24"/>
  <c r="K1881" i="24"/>
  <c r="K1882" i="24"/>
  <c r="K1883" i="24"/>
  <c r="K1884" i="24"/>
  <c r="K1885" i="24"/>
  <c r="K1886" i="24"/>
  <c r="K1887" i="24"/>
  <c r="K1888" i="24"/>
  <c r="K1889" i="24"/>
  <c r="K1890" i="24"/>
  <c r="K1891" i="24"/>
  <c r="K1892" i="24"/>
  <c r="K1893" i="24"/>
  <c r="K1894" i="24"/>
  <c r="K1895" i="24"/>
  <c r="K1896" i="24"/>
  <c r="K1897" i="24"/>
  <c r="K1898" i="24"/>
  <c r="K1899" i="24"/>
  <c r="K1900" i="24"/>
  <c r="K1901" i="24"/>
  <c r="K1902" i="24"/>
  <c r="K1903" i="24"/>
  <c r="K1904" i="24"/>
  <c r="K1905" i="24"/>
  <c r="K1906" i="24"/>
  <c r="K1907" i="24"/>
  <c r="K1908" i="24"/>
  <c r="K1909" i="24"/>
  <c r="K1910" i="24"/>
  <c r="K1911" i="24"/>
  <c r="K1912" i="24"/>
  <c r="K1913" i="24"/>
  <c r="K1914" i="24"/>
  <c r="K1915" i="24"/>
  <c r="K1916" i="24"/>
  <c r="K1917" i="24"/>
  <c r="K1918" i="24"/>
  <c r="K1919" i="24"/>
  <c r="K1920" i="24"/>
  <c r="K1921" i="24"/>
  <c r="K1922" i="24"/>
  <c r="K1923" i="24"/>
  <c r="K1924" i="24"/>
  <c r="K1925" i="24"/>
  <c r="K1926" i="24"/>
  <c r="K1927" i="24"/>
  <c r="K1928" i="24"/>
  <c r="K1929" i="24"/>
  <c r="K1930" i="24"/>
  <c r="K1931" i="24"/>
  <c r="K1932" i="24"/>
  <c r="K1933" i="24"/>
  <c r="K1934" i="24"/>
  <c r="K1935" i="24"/>
  <c r="K1936" i="24"/>
  <c r="K1937" i="24"/>
  <c r="K1938" i="24"/>
  <c r="K1939" i="24"/>
  <c r="K1940" i="24"/>
  <c r="K1941" i="24"/>
  <c r="K1942" i="24"/>
  <c r="K1943" i="24"/>
  <c r="K1944" i="24"/>
  <c r="K1945" i="24"/>
  <c r="K1946" i="24"/>
  <c r="K1947" i="24"/>
  <c r="K1948" i="24"/>
  <c r="K1949" i="24"/>
  <c r="K1950" i="24"/>
  <c r="K1951" i="24"/>
  <c r="K1952" i="24"/>
  <c r="K1953" i="24"/>
  <c r="K1954" i="24"/>
  <c r="K1955" i="24"/>
  <c r="K1956" i="24"/>
  <c r="K1957" i="24"/>
  <c r="K1958" i="24"/>
  <c r="K1959" i="24"/>
  <c r="K1960" i="24"/>
  <c r="K1961" i="24"/>
  <c r="K1962" i="24"/>
  <c r="K1963" i="24"/>
  <c r="K1964" i="24"/>
  <c r="K1965" i="24"/>
  <c r="K1966" i="24"/>
  <c r="K1967" i="24"/>
  <c r="K1968" i="24"/>
  <c r="K1969" i="24"/>
  <c r="K1970" i="24"/>
  <c r="K1971" i="24"/>
  <c r="K1972" i="24"/>
  <c r="K1973" i="24"/>
  <c r="K1974" i="24"/>
  <c r="K1975" i="24"/>
  <c r="K1976" i="24"/>
  <c r="K1977" i="24"/>
  <c r="K1978" i="24"/>
  <c r="K1979" i="24"/>
  <c r="K1980" i="24"/>
  <c r="K1981" i="24"/>
  <c r="K1982" i="24"/>
  <c r="K1983" i="24"/>
  <c r="K1984" i="24"/>
  <c r="K1985" i="24"/>
  <c r="K1986" i="24"/>
  <c r="K1987" i="24"/>
  <c r="K1988" i="24"/>
  <c r="K1989" i="24"/>
  <c r="K1990" i="24"/>
  <c r="K1991" i="24"/>
  <c r="K1992" i="24"/>
  <c r="K1993" i="24"/>
  <c r="K1994" i="24"/>
  <c r="K1995" i="24"/>
  <c r="K1996" i="24"/>
  <c r="K1997" i="24"/>
  <c r="K1998" i="24"/>
  <c r="K1999" i="24"/>
  <c r="K2000" i="24"/>
  <c r="K2001" i="24"/>
  <c r="N3" i="24"/>
  <c r="N4" i="24"/>
  <c r="N5" i="24"/>
  <c r="N6" i="24"/>
  <c r="N7" i="24"/>
  <c r="N8" i="24"/>
  <c r="N9" i="24"/>
  <c r="N10" i="24"/>
  <c r="N11" i="24"/>
  <c r="N12" i="24"/>
  <c r="N13" i="24"/>
  <c r="N14" i="24"/>
  <c r="N15" i="24"/>
  <c r="N16" i="24"/>
  <c r="N17" i="24"/>
  <c r="N18" i="24"/>
  <c r="N19" i="24"/>
  <c r="N20" i="24"/>
  <c r="N21" i="24"/>
  <c r="N22" i="24"/>
  <c r="N23" i="24"/>
  <c r="N24" i="24"/>
  <c r="N25" i="24"/>
  <c r="N26" i="24"/>
  <c r="N27" i="24"/>
  <c r="N28" i="24"/>
  <c r="N29" i="24"/>
  <c r="N30" i="24"/>
  <c r="N31" i="24"/>
  <c r="N32" i="24"/>
  <c r="N33" i="24"/>
  <c r="N34" i="24"/>
  <c r="N35" i="24"/>
  <c r="N36" i="24"/>
  <c r="N37" i="24"/>
  <c r="N38" i="24"/>
  <c r="N39" i="24"/>
  <c r="N40" i="24"/>
  <c r="N41" i="24"/>
  <c r="N42" i="24"/>
  <c r="N43" i="24"/>
  <c r="N44" i="24"/>
  <c r="N45" i="24"/>
  <c r="N46" i="24"/>
  <c r="N47" i="24"/>
  <c r="N48" i="24"/>
  <c r="N49" i="24"/>
  <c r="N50" i="24"/>
  <c r="N51" i="24"/>
  <c r="N52" i="24"/>
  <c r="N53" i="24"/>
  <c r="N54" i="24"/>
  <c r="N55" i="24"/>
  <c r="N56" i="24"/>
  <c r="N57" i="24"/>
  <c r="N58" i="24"/>
  <c r="N59" i="24"/>
  <c r="N60" i="24"/>
  <c r="N61" i="24"/>
  <c r="N62" i="24"/>
  <c r="N63" i="24"/>
  <c r="N64" i="24"/>
  <c r="N65" i="24"/>
  <c r="N67" i="24"/>
  <c r="N68" i="24"/>
  <c r="N69" i="24"/>
  <c r="N70" i="24"/>
  <c r="N71" i="24"/>
  <c r="N73" i="24"/>
  <c r="N74" i="24"/>
  <c r="N75" i="24"/>
  <c r="N76" i="24"/>
  <c r="N77" i="24"/>
  <c r="N78" i="24"/>
  <c r="N79" i="24"/>
  <c r="N80" i="24"/>
  <c r="N81" i="24"/>
  <c r="N82" i="24"/>
  <c r="N83" i="24"/>
  <c r="N84" i="24"/>
  <c r="N85" i="24"/>
  <c r="N87" i="24"/>
  <c r="N88" i="24"/>
  <c r="N89" i="24"/>
  <c r="N90" i="24"/>
  <c r="N91" i="24"/>
  <c r="N92" i="24"/>
  <c r="N93" i="24"/>
  <c r="N94" i="24"/>
  <c r="N95" i="24"/>
  <c r="N97" i="24"/>
  <c r="N98" i="24"/>
  <c r="N99" i="24"/>
  <c r="N100" i="24"/>
  <c r="N101" i="24"/>
  <c r="N102" i="24"/>
  <c r="N103" i="24"/>
  <c r="N104" i="24"/>
  <c r="N105" i="24"/>
  <c r="N106" i="24"/>
  <c r="N107" i="24"/>
  <c r="N108" i="24"/>
  <c r="N109" i="24"/>
  <c r="N110" i="24"/>
  <c r="N111" i="24"/>
  <c r="N112" i="24"/>
  <c r="N113" i="24"/>
  <c r="N114" i="24"/>
  <c r="N115" i="24"/>
  <c r="N116" i="24"/>
  <c r="N117" i="24"/>
  <c r="N118" i="24"/>
  <c r="N119" i="24"/>
  <c r="N120" i="24"/>
  <c r="N121" i="24"/>
  <c r="N122" i="24"/>
  <c r="N123" i="24"/>
  <c r="N124" i="24"/>
  <c r="N125" i="24"/>
  <c r="N126" i="24"/>
  <c r="N127" i="24"/>
  <c r="N128" i="24"/>
  <c r="N129" i="24"/>
  <c r="N130" i="24"/>
  <c r="N131" i="24"/>
  <c r="N132" i="24"/>
  <c r="N133" i="24"/>
  <c r="N134" i="24"/>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86" i="24"/>
  <c r="N287" i="24"/>
  <c r="N288" i="24"/>
  <c r="N289" i="24"/>
  <c r="N290" i="24"/>
  <c r="N291" i="24"/>
  <c r="N292" i="24"/>
  <c r="N293" i="24"/>
  <c r="N294" i="24"/>
  <c r="N295" i="24"/>
  <c r="N296" i="24"/>
  <c r="N297" i="24"/>
  <c r="N298" i="24"/>
  <c r="N299" i="24"/>
  <c r="N300" i="24"/>
  <c r="N301" i="24"/>
  <c r="N302" i="24"/>
  <c r="N303" i="24"/>
  <c r="N304" i="24"/>
  <c r="N305" i="24"/>
  <c r="N306" i="24"/>
  <c r="N307" i="24"/>
  <c r="N308" i="24"/>
  <c r="N309" i="24"/>
  <c r="N310" i="24"/>
  <c r="N311" i="24"/>
  <c r="N312" i="24"/>
  <c r="N313" i="24"/>
  <c r="N314" i="24"/>
  <c r="N315" i="24"/>
  <c r="N316" i="24"/>
  <c r="N317" i="24"/>
  <c r="N318" i="24"/>
  <c r="N319" i="24"/>
  <c r="N320" i="24"/>
  <c r="N321" i="24"/>
  <c r="N322" i="24"/>
  <c r="N323" i="24"/>
  <c r="N324" i="24"/>
  <c r="N325" i="24"/>
  <c r="N326" i="24"/>
  <c r="N327" i="24"/>
  <c r="N328" i="24"/>
  <c r="N329" i="24"/>
  <c r="N330" i="24"/>
  <c r="N331" i="24"/>
  <c r="N332" i="24"/>
  <c r="N333" i="24"/>
  <c r="N334" i="24"/>
  <c r="N335" i="24"/>
  <c r="N336" i="24"/>
  <c r="N337" i="24"/>
  <c r="N338" i="24"/>
  <c r="N339" i="24"/>
  <c r="N340" i="24"/>
  <c r="N341" i="24"/>
  <c r="N342" i="24"/>
  <c r="N343" i="24"/>
  <c r="N344" i="24"/>
  <c r="N345" i="24"/>
  <c r="N346" i="24"/>
  <c r="N347" i="24"/>
  <c r="N348" i="24"/>
  <c r="N349" i="24"/>
  <c r="N350" i="24"/>
  <c r="N351" i="24"/>
  <c r="N352" i="24"/>
  <c r="N353" i="24"/>
  <c r="N354" i="24"/>
  <c r="N355" i="24"/>
  <c r="N356" i="24"/>
  <c r="N357" i="24"/>
  <c r="N358" i="24"/>
  <c r="N359" i="24"/>
  <c r="N360" i="24"/>
  <c r="N361" i="24"/>
  <c r="N362" i="24"/>
  <c r="N363" i="24"/>
  <c r="N364" i="24"/>
  <c r="N365" i="24"/>
  <c r="N366" i="24"/>
  <c r="N367" i="24"/>
  <c r="N368" i="24"/>
  <c r="N369" i="24"/>
  <c r="N370" i="24"/>
  <c r="N371" i="24"/>
  <c r="N372" i="24"/>
  <c r="N373" i="24"/>
  <c r="N374" i="24"/>
  <c r="N375" i="24"/>
  <c r="N376" i="24"/>
  <c r="N377" i="24"/>
  <c r="N378" i="24"/>
  <c r="N379" i="24"/>
  <c r="N380" i="24"/>
  <c r="N381" i="24"/>
  <c r="N382" i="24"/>
  <c r="N383" i="24"/>
  <c r="N384" i="24"/>
  <c r="N385" i="24"/>
  <c r="N386" i="24"/>
  <c r="N387" i="24"/>
  <c r="N388" i="24"/>
  <c r="N389" i="24"/>
  <c r="N390" i="24"/>
  <c r="N391" i="24"/>
  <c r="N392" i="24"/>
  <c r="N393" i="24"/>
  <c r="N394" i="24"/>
  <c r="N395" i="24"/>
  <c r="N396" i="24"/>
  <c r="N397" i="24"/>
  <c r="N398" i="24"/>
  <c r="N399" i="24"/>
  <c r="N400" i="24"/>
  <c r="N401" i="24"/>
  <c r="N402" i="24"/>
  <c r="N403" i="24"/>
  <c r="N404" i="24"/>
  <c r="N405" i="24"/>
  <c r="N406" i="24"/>
  <c r="N407" i="24"/>
  <c r="N408" i="24"/>
  <c r="N409" i="24"/>
  <c r="N410" i="24"/>
  <c r="N411" i="24"/>
  <c r="N412" i="24"/>
  <c r="N413" i="24"/>
  <c r="N414" i="24"/>
  <c r="N415" i="24"/>
  <c r="N416" i="24"/>
  <c r="N417" i="24"/>
  <c r="N418" i="24"/>
  <c r="N419" i="24"/>
  <c r="N420" i="24"/>
  <c r="N421" i="24"/>
  <c r="N422" i="24"/>
  <c r="N423" i="24"/>
  <c r="N424" i="24"/>
  <c r="N425" i="24"/>
  <c r="N426" i="24"/>
  <c r="N427" i="24"/>
  <c r="N428" i="24"/>
  <c r="N429" i="24"/>
  <c r="N430" i="24"/>
  <c r="N431" i="24"/>
  <c r="N432" i="24"/>
  <c r="N433" i="24"/>
  <c r="N434" i="24"/>
  <c r="N435" i="24"/>
  <c r="N436" i="24"/>
  <c r="N437" i="24"/>
  <c r="N438" i="24"/>
  <c r="N439" i="24"/>
  <c r="N440" i="24"/>
  <c r="N441" i="24"/>
  <c r="N442" i="24"/>
  <c r="N443" i="24"/>
  <c r="N444" i="24"/>
  <c r="N445" i="24"/>
  <c r="N446" i="24"/>
  <c r="N447" i="24"/>
  <c r="N448" i="24"/>
  <c r="N449" i="24"/>
  <c r="N450" i="24"/>
  <c r="N451" i="24"/>
  <c r="N452" i="24"/>
  <c r="N453" i="24"/>
  <c r="N454" i="24"/>
  <c r="N455" i="24"/>
  <c r="N456" i="24"/>
  <c r="N457" i="24"/>
  <c r="N458" i="24"/>
  <c r="N459" i="24"/>
  <c r="N460" i="24"/>
  <c r="N461" i="24"/>
  <c r="N462" i="24"/>
  <c r="N463" i="24"/>
  <c r="N464" i="24"/>
  <c r="N465" i="24"/>
  <c r="N466" i="24"/>
  <c r="N467" i="24"/>
  <c r="N468" i="24"/>
  <c r="N469" i="24"/>
  <c r="N470" i="24"/>
  <c r="N471" i="24"/>
  <c r="N472" i="24"/>
  <c r="N473" i="24"/>
  <c r="N474" i="24"/>
  <c r="N475" i="24"/>
  <c r="N476" i="24"/>
  <c r="N477" i="24"/>
  <c r="N478" i="24"/>
  <c r="N479" i="24"/>
  <c r="N480" i="24"/>
  <c r="N481" i="24"/>
  <c r="N482" i="24"/>
  <c r="N483" i="24"/>
  <c r="N484" i="24"/>
  <c r="N485" i="24"/>
  <c r="N486" i="24"/>
  <c r="N487" i="24"/>
  <c r="N488" i="24"/>
  <c r="N489" i="24"/>
  <c r="N490" i="24"/>
  <c r="N491" i="24"/>
  <c r="N492" i="24"/>
  <c r="N493" i="24"/>
  <c r="N494" i="24"/>
  <c r="N495" i="24"/>
  <c r="N496" i="24"/>
  <c r="N497" i="24"/>
  <c r="N498" i="24"/>
  <c r="N499" i="24"/>
  <c r="N500" i="24"/>
  <c r="N501" i="24"/>
  <c r="N502" i="24"/>
  <c r="N503" i="24"/>
  <c r="N504" i="24"/>
  <c r="N505" i="24"/>
  <c r="N506" i="24"/>
  <c r="N507" i="24"/>
  <c r="N508" i="24"/>
  <c r="N509" i="24"/>
  <c r="N510" i="24"/>
  <c r="N511" i="24"/>
  <c r="N512" i="24"/>
  <c r="N513" i="24"/>
  <c r="N514" i="24"/>
  <c r="N515" i="24"/>
  <c r="N516" i="24"/>
  <c r="N517" i="24"/>
  <c r="N518" i="24"/>
  <c r="N519" i="24"/>
  <c r="N520" i="24"/>
  <c r="N521" i="24"/>
  <c r="N522" i="24"/>
  <c r="N523" i="24"/>
  <c r="N524" i="24"/>
  <c r="N525" i="24"/>
  <c r="N526" i="24"/>
  <c r="N527" i="24"/>
  <c r="N528" i="24"/>
  <c r="N529" i="24"/>
  <c r="N530" i="24"/>
  <c r="N531" i="24"/>
  <c r="N532" i="24"/>
  <c r="N533" i="24"/>
  <c r="N534" i="24"/>
  <c r="N535" i="24"/>
  <c r="N536" i="24"/>
  <c r="N537" i="24"/>
  <c r="N538" i="24"/>
  <c r="N539" i="24"/>
  <c r="N540" i="24"/>
  <c r="N541" i="24"/>
  <c r="N542" i="24"/>
  <c r="N543" i="24"/>
  <c r="N544" i="24"/>
  <c r="N545" i="24"/>
  <c r="N546" i="24"/>
  <c r="N547" i="24"/>
  <c r="N548" i="24"/>
  <c r="N549" i="24"/>
  <c r="N550" i="24"/>
  <c r="N551" i="24"/>
  <c r="N552" i="24"/>
  <c r="N553" i="24"/>
  <c r="N554" i="24"/>
  <c r="N555" i="24"/>
  <c r="N556" i="24"/>
  <c r="N557" i="24"/>
  <c r="N558" i="24"/>
  <c r="N559" i="24"/>
  <c r="N560" i="24"/>
  <c r="N561" i="24"/>
  <c r="N562" i="24"/>
  <c r="N563" i="24"/>
  <c r="N564" i="24"/>
  <c r="N565" i="24"/>
  <c r="N566" i="24"/>
  <c r="N567" i="24"/>
  <c r="N568" i="24"/>
  <c r="N569" i="24"/>
  <c r="N570" i="24"/>
  <c r="N571" i="24"/>
  <c r="N572" i="24"/>
  <c r="N573" i="24"/>
  <c r="N574" i="24"/>
  <c r="N575" i="24"/>
  <c r="N576" i="24"/>
  <c r="N577" i="24"/>
  <c r="N578" i="24"/>
  <c r="N579" i="24"/>
  <c r="N580" i="24"/>
  <c r="N581" i="24"/>
  <c r="N582" i="24"/>
  <c r="N583" i="24"/>
  <c r="N584" i="24"/>
  <c r="N585" i="24"/>
  <c r="N586" i="24"/>
  <c r="N587" i="24"/>
  <c r="N588" i="24"/>
  <c r="N589" i="24"/>
  <c r="N590" i="24"/>
  <c r="N591" i="24"/>
  <c r="N592" i="24"/>
  <c r="N593" i="24"/>
  <c r="N594" i="24"/>
  <c r="N595" i="24"/>
  <c r="N596" i="24"/>
  <c r="N597" i="24"/>
  <c r="N598" i="24"/>
  <c r="N599" i="24"/>
  <c r="N600" i="24"/>
  <c r="N601" i="24"/>
  <c r="N602" i="24"/>
  <c r="N603" i="24"/>
  <c r="N604" i="24"/>
  <c r="N605" i="24"/>
  <c r="N606" i="24"/>
  <c r="N607" i="24"/>
  <c r="N608" i="24"/>
  <c r="N609" i="24"/>
  <c r="N610" i="24"/>
  <c r="N611" i="24"/>
  <c r="N612" i="24"/>
  <c r="N613" i="24"/>
  <c r="N614" i="24"/>
  <c r="N615" i="24"/>
  <c r="N616" i="24"/>
  <c r="N617" i="24"/>
  <c r="N618" i="24"/>
  <c r="N619" i="24"/>
  <c r="N620" i="24"/>
  <c r="N621" i="24"/>
  <c r="N622" i="24"/>
  <c r="N623" i="24"/>
  <c r="N624" i="24"/>
  <c r="N625" i="24"/>
  <c r="N626" i="24"/>
  <c r="N627" i="24"/>
  <c r="N628" i="24"/>
  <c r="N629" i="24"/>
  <c r="N630" i="24"/>
  <c r="N631" i="24"/>
  <c r="N632" i="24"/>
  <c r="N633" i="24"/>
  <c r="N634" i="24"/>
  <c r="N635" i="24"/>
  <c r="N636" i="24"/>
  <c r="N637" i="24"/>
  <c r="N638" i="24"/>
  <c r="N639" i="24"/>
  <c r="N640" i="24"/>
  <c r="N641" i="24"/>
  <c r="N642" i="24"/>
  <c r="N643" i="24"/>
  <c r="N644" i="24"/>
  <c r="N645" i="24"/>
  <c r="N646" i="24"/>
  <c r="N647" i="24"/>
  <c r="N648" i="24"/>
  <c r="N649" i="24"/>
  <c r="N650" i="24"/>
  <c r="N651" i="24"/>
  <c r="N652" i="24"/>
  <c r="N653" i="24"/>
  <c r="N654" i="24"/>
  <c r="N655" i="24"/>
  <c r="N656" i="24"/>
  <c r="N657" i="24"/>
  <c r="N658" i="24"/>
  <c r="N659" i="24"/>
  <c r="N660" i="24"/>
  <c r="N661" i="24"/>
  <c r="N662" i="24"/>
  <c r="N663" i="24"/>
  <c r="N664" i="24"/>
  <c r="N665" i="24"/>
  <c r="N666" i="24"/>
  <c r="N667" i="24"/>
  <c r="N668" i="24"/>
  <c r="N669" i="24"/>
  <c r="N670" i="24"/>
  <c r="N671" i="24"/>
  <c r="N672" i="24"/>
  <c r="N673" i="24"/>
  <c r="N674" i="24"/>
  <c r="N675" i="24"/>
  <c r="N676" i="24"/>
  <c r="N677" i="24"/>
  <c r="N678" i="24"/>
  <c r="N679" i="24"/>
  <c r="N680" i="24"/>
  <c r="N681" i="24"/>
  <c r="N682" i="24"/>
  <c r="N683" i="24"/>
  <c r="N684" i="24"/>
  <c r="N685" i="24"/>
  <c r="N686" i="24"/>
  <c r="N687" i="24"/>
  <c r="N688" i="24"/>
  <c r="N689" i="24"/>
  <c r="N690" i="24"/>
  <c r="N691" i="24"/>
  <c r="N692" i="24"/>
  <c r="N693" i="24"/>
  <c r="N694" i="24"/>
  <c r="N695" i="24"/>
  <c r="N696" i="24"/>
  <c r="N697" i="24"/>
  <c r="N698" i="24"/>
  <c r="N699" i="24"/>
  <c r="N700" i="24"/>
  <c r="N701" i="24"/>
  <c r="N702" i="24"/>
  <c r="N703" i="24"/>
  <c r="N704" i="24"/>
  <c r="N705" i="24"/>
  <c r="N706" i="24"/>
  <c r="N707" i="24"/>
  <c r="N708" i="24"/>
  <c r="N709" i="24"/>
  <c r="N710" i="24"/>
  <c r="N711" i="24"/>
  <c r="N712" i="24"/>
  <c r="N713" i="24"/>
  <c r="N714" i="24"/>
  <c r="N715" i="24"/>
  <c r="N716" i="24"/>
  <c r="N717" i="24"/>
  <c r="N718" i="24"/>
  <c r="N719" i="24"/>
  <c r="N720" i="24"/>
  <c r="N721" i="24"/>
  <c r="N722" i="24"/>
  <c r="N723" i="24"/>
  <c r="N724" i="24"/>
  <c r="N725" i="24"/>
  <c r="N726" i="24"/>
  <c r="N727" i="24"/>
  <c r="N728" i="24"/>
  <c r="N729" i="24"/>
  <c r="N730" i="24"/>
  <c r="N731" i="24"/>
  <c r="N732" i="24"/>
  <c r="N733" i="24"/>
  <c r="N734" i="24"/>
  <c r="N735" i="24"/>
  <c r="N736" i="24"/>
  <c r="N737" i="24"/>
  <c r="N738" i="24"/>
  <c r="N739" i="24"/>
  <c r="N740" i="24"/>
  <c r="N741" i="24"/>
  <c r="N742" i="24"/>
  <c r="N743" i="24"/>
  <c r="N744" i="24"/>
  <c r="N745" i="24"/>
  <c r="N746" i="24"/>
  <c r="N747" i="24"/>
  <c r="N748" i="24"/>
  <c r="N749" i="24"/>
  <c r="N750" i="24"/>
  <c r="N751" i="24"/>
  <c r="N752" i="24"/>
  <c r="N753" i="24"/>
  <c r="N754" i="24"/>
  <c r="N755" i="24"/>
  <c r="N756" i="24"/>
  <c r="N757" i="24"/>
  <c r="N758" i="24"/>
  <c r="N759" i="24"/>
  <c r="N760" i="24"/>
  <c r="N761" i="24"/>
  <c r="N762" i="24"/>
  <c r="N763" i="24"/>
  <c r="N764" i="24"/>
  <c r="N765" i="24"/>
  <c r="N766" i="24"/>
  <c r="N767" i="24"/>
  <c r="N768" i="24"/>
  <c r="N769" i="24"/>
  <c r="N770" i="24"/>
  <c r="N771" i="24"/>
  <c r="N772" i="24"/>
  <c r="N773" i="24"/>
  <c r="N774" i="24"/>
  <c r="N775" i="24"/>
  <c r="N776" i="24"/>
  <c r="N777" i="24"/>
  <c r="N778" i="24"/>
  <c r="N779" i="24"/>
  <c r="N780" i="24"/>
  <c r="N781" i="24"/>
  <c r="N782" i="24"/>
  <c r="N783" i="24"/>
  <c r="N784" i="24"/>
  <c r="N785" i="24"/>
  <c r="N786" i="24"/>
  <c r="N787" i="24"/>
  <c r="N788" i="24"/>
  <c r="N789" i="24"/>
  <c r="N790" i="24"/>
  <c r="N791" i="24"/>
  <c r="N792" i="24"/>
  <c r="N793" i="24"/>
  <c r="N794" i="24"/>
  <c r="N795" i="24"/>
  <c r="N796" i="24"/>
  <c r="N797" i="24"/>
  <c r="N798" i="24"/>
  <c r="N799" i="24"/>
  <c r="N800" i="24"/>
  <c r="N801" i="24"/>
  <c r="N802" i="24"/>
  <c r="N803" i="24"/>
  <c r="N804" i="24"/>
  <c r="N805" i="24"/>
  <c r="N806" i="24"/>
  <c r="N807" i="24"/>
  <c r="N808" i="24"/>
  <c r="N809" i="24"/>
  <c r="N810" i="24"/>
  <c r="N811" i="24"/>
  <c r="N812" i="24"/>
  <c r="N813" i="24"/>
  <c r="N814" i="24"/>
  <c r="N815" i="24"/>
  <c r="N816" i="24"/>
  <c r="N817" i="24"/>
  <c r="N818" i="24"/>
  <c r="N819" i="24"/>
  <c r="N820" i="24"/>
  <c r="N821" i="24"/>
  <c r="N822" i="24"/>
  <c r="N823" i="24"/>
  <c r="N824" i="24"/>
  <c r="N825" i="24"/>
  <c r="N826" i="24"/>
  <c r="N827" i="24"/>
  <c r="N828" i="24"/>
  <c r="N829" i="24"/>
  <c r="N830" i="24"/>
  <c r="N831" i="24"/>
  <c r="N832" i="24"/>
  <c r="N833" i="24"/>
  <c r="N834" i="24"/>
  <c r="N835" i="24"/>
  <c r="N836" i="24"/>
  <c r="N837" i="24"/>
  <c r="N838" i="24"/>
  <c r="N839" i="24"/>
  <c r="N840" i="24"/>
  <c r="N841" i="24"/>
  <c r="N842" i="24"/>
  <c r="N843" i="24"/>
  <c r="N844" i="24"/>
  <c r="N845" i="24"/>
  <c r="N846" i="24"/>
  <c r="N847" i="24"/>
  <c r="N848" i="24"/>
  <c r="N849" i="24"/>
  <c r="N850" i="24"/>
  <c r="N851" i="24"/>
  <c r="N852" i="24"/>
  <c r="N853" i="24"/>
  <c r="N854" i="24"/>
  <c r="N855" i="24"/>
  <c r="N856" i="24"/>
  <c r="N857" i="24"/>
  <c r="N858" i="24"/>
  <c r="N859" i="24"/>
  <c r="N860" i="24"/>
  <c r="N861" i="24"/>
  <c r="N862" i="24"/>
  <c r="N863" i="24"/>
  <c r="N864" i="24"/>
  <c r="N865" i="24"/>
  <c r="N866" i="24"/>
  <c r="N867" i="24"/>
  <c r="N868" i="24"/>
  <c r="N869" i="24"/>
  <c r="N870" i="24"/>
  <c r="N871" i="24"/>
  <c r="N872" i="24"/>
  <c r="N873" i="24"/>
  <c r="N874" i="24"/>
  <c r="N875" i="24"/>
  <c r="N876" i="24"/>
  <c r="N877" i="24"/>
  <c r="N878" i="24"/>
  <c r="N879" i="24"/>
  <c r="N880" i="24"/>
  <c r="N881" i="24"/>
  <c r="N882" i="24"/>
  <c r="N883" i="24"/>
  <c r="N884" i="24"/>
  <c r="N885" i="24"/>
  <c r="N886" i="24"/>
  <c r="N887" i="24"/>
  <c r="N888" i="24"/>
  <c r="N889" i="24"/>
  <c r="N890" i="24"/>
  <c r="N891" i="24"/>
  <c r="N892" i="24"/>
  <c r="N893" i="24"/>
  <c r="N894" i="24"/>
  <c r="N895" i="24"/>
  <c r="N896" i="24"/>
  <c r="N897" i="24"/>
  <c r="N898" i="24"/>
  <c r="N899" i="24"/>
  <c r="N900" i="24"/>
  <c r="N901" i="24"/>
  <c r="N902" i="24"/>
  <c r="N903" i="24"/>
  <c r="N904" i="24"/>
  <c r="N905" i="24"/>
  <c r="N906" i="24"/>
  <c r="N907" i="24"/>
  <c r="N908" i="24"/>
  <c r="N909" i="24"/>
  <c r="N910" i="24"/>
  <c r="N911" i="24"/>
  <c r="N912" i="24"/>
  <c r="N913" i="24"/>
  <c r="N914" i="24"/>
  <c r="N915" i="24"/>
  <c r="N916" i="24"/>
  <c r="N917" i="24"/>
  <c r="N918" i="24"/>
  <c r="N919" i="24"/>
  <c r="N920" i="24"/>
  <c r="N921" i="24"/>
  <c r="N922" i="24"/>
  <c r="N923" i="24"/>
  <c r="N924" i="24"/>
  <c r="N925" i="24"/>
  <c r="N926" i="24"/>
  <c r="N927" i="24"/>
  <c r="N928" i="24"/>
  <c r="N929" i="24"/>
  <c r="N930" i="24"/>
  <c r="N931" i="24"/>
  <c r="N932" i="24"/>
  <c r="N933" i="24"/>
  <c r="N934" i="24"/>
  <c r="N935" i="24"/>
  <c r="N936" i="24"/>
  <c r="N937" i="24"/>
  <c r="N938" i="24"/>
  <c r="N939" i="24"/>
  <c r="N940" i="24"/>
  <c r="N941" i="24"/>
  <c r="N942" i="24"/>
  <c r="N943" i="24"/>
  <c r="N944" i="24"/>
  <c r="N945" i="24"/>
  <c r="N946" i="24"/>
  <c r="N947" i="24"/>
  <c r="N948" i="24"/>
  <c r="N949" i="24"/>
  <c r="N950" i="24"/>
  <c r="N951" i="24"/>
  <c r="N952" i="24"/>
  <c r="N953" i="24"/>
  <c r="N954" i="24"/>
  <c r="N955" i="24"/>
  <c r="N956" i="24"/>
  <c r="N957" i="24"/>
  <c r="N958" i="24"/>
  <c r="N959" i="24"/>
  <c r="N960" i="24"/>
  <c r="N961" i="24"/>
  <c r="N962" i="24"/>
  <c r="N963" i="24"/>
  <c r="N964" i="24"/>
  <c r="N965" i="24"/>
  <c r="N966" i="24"/>
  <c r="N967" i="24"/>
  <c r="N968" i="24"/>
  <c r="N969" i="24"/>
  <c r="N970" i="24"/>
  <c r="N971" i="24"/>
  <c r="N972" i="24"/>
  <c r="N973" i="24"/>
  <c r="N974" i="24"/>
  <c r="N975" i="24"/>
  <c r="N976" i="24"/>
  <c r="N977" i="24"/>
  <c r="N978" i="24"/>
  <c r="N979" i="24"/>
  <c r="N980" i="24"/>
  <c r="N981" i="24"/>
  <c r="N982" i="24"/>
  <c r="N983" i="24"/>
  <c r="N984" i="24"/>
  <c r="N985" i="24"/>
  <c r="N986" i="24"/>
  <c r="N987" i="24"/>
  <c r="N988" i="24"/>
  <c r="N989" i="24"/>
  <c r="N990" i="24"/>
  <c r="N991" i="24"/>
  <c r="N992" i="24"/>
  <c r="N993" i="24"/>
  <c r="N994" i="24"/>
  <c r="N995" i="24"/>
  <c r="N996" i="24"/>
  <c r="N997" i="24"/>
  <c r="N998" i="24"/>
  <c r="N999" i="24"/>
  <c r="N1000" i="24"/>
  <c r="N1001" i="24"/>
  <c r="N1002" i="24"/>
  <c r="N1003" i="24"/>
  <c r="N1004" i="24"/>
  <c r="N1005" i="24"/>
  <c r="N1006" i="24"/>
  <c r="N1007" i="24"/>
  <c r="N1008" i="24"/>
  <c r="N1009" i="24"/>
  <c r="N1010" i="24"/>
  <c r="N1011" i="24"/>
  <c r="N1012" i="24"/>
  <c r="N1013" i="24"/>
  <c r="N1014" i="24"/>
  <c r="N1015" i="24"/>
  <c r="N1016" i="24"/>
  <c r="N1017" i="24"/>
  <c r="N1018" i="24"/>
  <c r="N1019" i="24"/>
  <c r="N1020" i="24"/>
  <c r="N1021" i="24"/>
  <c r="N1022" i="24"/>
  <c r="N1023" i="24"/>
  <c r="N1024" i="24"/>
  <c r="N1025" i="24"/>
  <c r="N1026" i="24"/>
  <c r="N1027" i="24"/>
  <c r="N1028" i="24"/>
  <c r="N1029" i="24"/>
  <c r="N1030" i="24"/>
  <c r="N1031" i="24"/>
  <c r="N1032" i="24"/>
  <c r="N1033" i="24"/>
  <c r="N1034" i="24"/>
  <c r="N1035" i="24"/>
  <c r="N1036" i="24"/>
  <c r="N1037" i="24"/>
  <c r="N1038" i="24"/>
  <c r="N1039" i="24"/>
  <c r="N1040" i="24"/>
  <c r="N1041" i="24"/>
  <c r="N1042" i="24"/>
  <c r="N1043" i="24"/>
  <c r="N1044" i="24"/>
  <c r="N1045" i="24"/>
  <c r="N1046" i="24"/>
  <c r="N1047" i="24"/>
  <c r="N1048" i="24"/>
  <c r="N1049" i="24"/>
  <c r="N1050" i="24"/>
  <c r="N1051" i="24"/>
  <c r="N1052" i="24"/>
  <c r="N1053" i="24"/>
  <c r="N1054" i="24"/>
  <c r="N1055" i="24"/>
  <c r="N1056" i="24"/>
  <c r="N1057" i="24"/>
  <c r="N1058" i="24"/>
  <c r="N1059" i="24"/>
  <c r="N1060" i="24"/>
  <c r="N1061" i="24"/>
  <c r="N1062" i="24"/>
  <c r="N1063" i="24"/>
  <c r="N1064" i="24"/>
  <c r="N1065" i="24"/>
  <c r="N1066" i="24"/>
  <c r="N1067" i="24"/>
  <c r="N1068" i="24"/>
  <c r="N1069" i="24"/>
  <c r="N1070" i="24"/>
  <c r="N1071" i="24"/>
  <c r="N1072" i="24"/>
  <c r="N1073" i="24"/>
  <c r="N1074" i="24"/>
  <c r="N1075" i="24"/>
  <c r="N1076" i="24"/>
  <c r="N1077" i="24"/>
  <c r="N1078" i="24"/>
  <c r="N1079" i="24"/>
  <c r="N1080" i="24"/>
  <c r="N1081" i="24"/>
  <c r="N1082" i="24"/>
  <c r="N1083" i="24"/>
  <c r="N1084" i="24"/>
  <c r="N1085" i="24"/>
  <c r="N1086" i="24"/>
  <c r="N1087" i="24"/>
  <c r="N1088" i="24"/>
  <c r="N1089" i="24"/>
  <c r="N1090" i="24"/>
  <c r="N1091" i="24"/>
  <c r="N1092" i="24"/>
  <c r="N1093" i="24"/>
  <c r="N1094" i="24"/>
  <c r="N1095" i="24"/>
  <c r="N1096" i="24"/>
  <c r="N1097" i="24"/>
  <c r="N1098" i="24"/>
  <c r="N1099" i="24"/>
  <c r="N1100" i="24"/>
  <c r="N1101" i="24"/>
  <c r="N1102" i="24"/>
  <c r="N1103" i="24"/>
  <c r="N1104" i="24"/>
  <c r="N1105" i="24"/>
  <c r="N1106" i="24"/>
  <c r="N1107" i="24"/>
  <c r="N1108" i="24"/>
  <c r="N1109" i="24"/>
  <c r="N1110" i="24"/>
  <c r="N1111" i="24"/>
  <c r="N1112" i="24"/>
  <c r="N1113" i="24"/>
  <c r="N1114" i="24"/>
  <c r="N1115" i="24"/>
  <c r="N1116" i="24"/>
  <c r="N1117" i="24"/>
  <c r="N1118" i="24"/>
  <c r="N1119" i="24"/>
  <c r="N1120" i="24"/>
  <c r="N1121" i="24"/>
  <c r="N1122" i="24"/>
  <c r="N1123" i="24"/>
  <c r="N1124" i="24"/>
  <c r="N1125" i="24"/>
  <c r="N1126" i="24"/>
  <c r="N1127" i="24"/>
  <c r="N1128" i="24"/>
  <c r="N1129" i="24"/>
  <c r="N1130" i="24"/>
  <c r="N1131" i="24"/>
  <c r="N1132" i="24"/>
  <c r="N1133" i="24"/>
  <c r="N1134" i="24"/>
  <c r="N1135" i="24"/>
  <c r="N1136" i="24"/>
  <c r="N1137" i="24"/>
  <c r="N1138" i="24"/>
  <c r="N1139" i="24"/>
  <c r="N1140" i="24"/>
  <c r="N1141" i="24"/>
  <c r="N1142" i="24"/>
  <c r="N1143" i="24"/>
  <c r="N1144" i="24"/>
  <c r="N1145" i="24"/>
  <c r="N1146" i="24"/>
  <c r="N1147" i="24"/>
  <c r="N1148" i="24"/>
  <c r="N1149" i="24"/>
  <c r="N1150" i="24"/>
  <c r="N1151" i="24"/>
  <c r="N1152" i="24"/>
  <c r="N1153" i="24"/>
  <c r="N1154" i="24"/>
  <c r="N1155" i="24"/>
  <c r="N1156" i="24"/>
  <c r="N1157" i="24"/>
  <c r="N1158" i="24"/>
  <c r="N1159" i="24"/>
  <c r="N1160" i="24"/>
  <c r="N1161" i="24"/>
  <c r="N1162" i="24"/>
  <c r="N1163" i="24"/>
  <c r="N1164" i="24"/>
  <c r="N1165" i="24"/>
  <c r="N1166" i="24"/>
  <c r="N1167" i="24"/>
  <c r="N1168" i="24"/>
  <c r="N1169" i="24"/>
  <c r="N1170" i="24"/>
  <c r="N1171" i="24"/>
  <c r="N1172" i="24"/>
  <c r="N1173" i="24"/>
  <c r="N1174" i="24"/>
  <c r="N1175" i="24"/>
  <c r="N1176" i="24"/>
  <c r="N1177" i="24"/>
  <c r="N1178" i="24"/>
  <c r="N1179" i="24"/>
  <c r="N1180" i="24"/>
  <c r="N1181" i="24"/>
  <c r="N1182" i="24"/>
  <c r="N1183" i="24"/>
  <c r="N1184" i="24"/>
  <c r="N1185" i="24"/>
  <c r="N1186" i="24"/>
  <c r="N1187" i="24"/>
  <c r="N1188" i="24"/>
  <c r="N1189" i="24"/>
  <c r="N1190" i="24"/>
  <c r="N1191" i="24"/>
  <c r="N1192" i="24"/>
  <c r="N1193" i="24"/>
  <c r="N1194" i="24"/>
  <c r="N1195" i="24"/>
  <c r="N1196" i="24"/>
  <c r="N1197" i="24"/>
  <c r="N1198" i="24"/>
  <c r="N1199" i="24"/>
  <c r="N1200" i="24"/>
  <c r="N1201" i="24"/>
  <c r="N1202" i="24"/>
  <c r="N1203" i="24"/>
  <c r="N1204" i="24"/>
  <c r="N1205" i="24"/>
  <c r="N1206" i="24"/>
  <c r="N1207" i="24"/>
  <c r="N1208" i="24"/>
  <c r="N1209" i="24"/>
  <c r="N1210" i="24"/>
  <c r="N1211" i="24"/>
  <c r="N1212" i="24"/>
  <c r="N1213" i="24"/>
  <c r="N1214" i="24"/>
  <c r="N1215" i="24"/>
  <c r="N1216" i="24"/>
  <c r="N1217" i="24"/>
  <c r="N1218" i="24"/>
  <c r="N1219" i="24"/>
  <c r="N1220" i="24"/>
  <c r="N1221" i="24"/>
  <c r="N1222" i="24"/>
  <c r="N1223" i="24"/>
  <c r="N1224" i="24"/>
  <c r="N1225" i="24"/>
  <c r="N1226" i="24"/>
  <c r="N1227" i="24"/>
  <c r="N1228" i="24"/>
  <c r="N1229" i="24"/>
  <c r="N1230" i="24"/>
  <c r="N1231" i="24"/>
  <c r="N1232" i="24"/>
  <c r="N1233" i="24"/>
  <c r="N1234" i="24"/>
  <c r="N1235" i="24"/>
  <c r="N1236" i="24"/>
  <c r="N1237" i="24"/>
  <c r="N1238" i="24"/>
  <c r="N1239" i="24"/>
  <c r="N1240" i="24"/>
  <c r="N1241" i="24"/>
  <c r="N1242" i="24"/>
  <c r="N1243" i="24"/>
  <c r="N1244" i="24"/>
  <c r="N1245" i="24"/>
  <c r="N1246" i="24"/>
  <c r="N1247" i="24"/>
  <c r="N1248" i="24"/>
  <c r="N1249" i="24"/>
  <c r="N1250" i="24"/>
  <c r="N1251" i="24"/>
  <c r="N1252" i="24"/>
  <c r="N1253" i="24"/>
  <c r="N1254" i="24"/>
  <c r="N1255" i="24"/>
  <c r="N1256" i="24"/>
  <c r="N1257" i="24"/>
  <c r="N1258" i="24"/>
  <c r="N1259" i="24"/>
  <c r="N1260" i="24"/>
  <c r="N1261" i="24"/>
  <c r="N1262" i="24"/>
  <c r="N1263" i="24"/>
  <c r="N1264" i="24"/>
  <c r="N1265" i="24"/>
  <c r="N1266" i="24"/>
  <c r="N1267" i="24"/>
  <c r="N1268" i="24"/>
  <c r="N1269" i="24"/>
  <c r="N1270" i="24"/>
  <c r="N1271" i="24"/>
  <c r="N1272" i="24"/>
  <c r="N1273" i="24"/>
  <c r="N1274" i="24"/>
  <c r="N1275" i="24"/>
  <c r="N1276" i="24"/>
  <c r="N1277" i="24"/>
  <c r="N1278" i="24"/>
  <c r="N1279" i="24"/>
  <c r="N1280" i="24"/>
  <c r="N1281" i="24"/>
  <c r="N1282" i="24"/>
  <c r="N1283" i="24"/>
  <c r="N1284" i="24"/>
  <c r="N1285" i="24"/>
  <c r="N1286" i="24"/>
  <c r="N1287" i="24"/>
  <c r="N1288" i="24"/>
  <c r="N1289" i="24"/>
  <c r="N1290" i="24"/>
  <c r="N1291" i="24"/>
  <c r="N1292" i="24"/>
  <c r="N1293" i="24"/>
  <c r="N1294" i="24"/>
  <c r="N1295" i="24"/>
  <c r="N1296" i="24"/>
  <c r="N1297" i="24"/>
  <c r="N1298" i="24"/>
  <c r="N1299" i="24"/>
  <c r="N1300" i="24"/>
  <c r="N1301" i="24"/>
  <c r="N1302" i="24"/>
  <c r="N1303" i="24"/>
  <c r="N1304" i="24"/>
  <c r="N1305" i="24"/>
  <c r="N1306" i="24"/>
  <c r="N1307" i="24"/>
  <c r="N1308" i="24"/>
  <c r="N1309" i="24"/>
  <c r="N1310" i="24"/>
  <c r="N1311" i="24"/>
  <c r="N1312" i="24"/>
  <c r="N1313" i="24"/>
  <c r="N1314" i="24"/>
  <c r="N1315" i="24"/>
  <c r="N1316" i="24"/>
  <c r="N1317" i="24"/>
  <c r="N1318" i="24"/>
  <c r="N1319" i="24"/>
  <c r="N1320" i="24"/>
  <c r="N1321" i="24"/>
  <c r="N1322" i="24"/>
  <c r="N1323" i="24"/>
  <c r="N1324" i="24"/>
  <c r="N1325" i="24"/>
  <c r="N1326" i="24"/>
  <c r="N1327" i="24"/>
  <c r="N1328" i="24"/>
  <c r="N1329" i="24"/>
  <c r="N1330" i="24"/>
  <c r="N1331" i="24"/>
  <c r="N1332" i="24"/>
  <c r="N1333" i="24"/>
  <c r="N1334" i="24"/>
  <c r="N1335" i="24"/>
  <c r="N1336" i="24"/>
  <c r="N1337" i="24"/>
  <c r="N1338" i="24"/>
  <c r="N1339" i="24"/>
  <c r="N1340" i="24"/>
  <c r="N1341" i="24"/>
  <c r="N1342" i="24"/>
  <c r="N1343" i="24"/>
  <c r="N1344" i="24"/>
  <c r="N1345" i="24"/>
  <c r="N1346" i="24"/>
  <c r="N1347" i="24"/>
  <c r="N1348" i="24"/>
  <c r="N1349" i="24"/>
  <c r="N1350" i="24"/>
  <c r="N1351" i="24"/>
  <c r="N1352" i="24"/>
  <c r="N1353" i="24"/>
  <c r="N1354" i="24"/>
  <c r="N1355" i="24"/>
  <c r="N1356" i="24"/>
  <c r="N1357" i="24"/>
  <c r="N1358" i="24"/>
  <c r="N1359" i="24"/>
  <c r="N1360" i="24"/>
  <c r="N1361" i="24"/>
  <c r="N1362" i="24"/>
  <c r="N1363" i="24"/>
  <c r="N1364" i="24"/>
  <c r="N1365" i="24"/>
  <c r="N1366" i="24"/>
  <c r="N1367" i="24"/>
  <c r="N1368" i="24"/>
  <c r="N1369" i="24"/>
  <c r="N1370" i="24"/>
  <c r="N1371" i="24"/>
  <c r="N1372" i="24"/>
  <c r="N1373" i="24"/>
  <c r="N1374" i="24"/>
  <c r="N1375" i="24"/>
  <c r="N1376" i="24"/>
  <c r="N1377" i="24"/>
  <c r="N1378" i="24"/>
  <c r="N1379" i="24"/>
  <c r="N1380" i="24"/>
  <c r="N1381" i="24"/>
  <c r="N1382" i="24"/>
  <c r="N1383" i="24"/>
  <c r="N1384" i="24"/>
  <c r="N1385" i="24"/>
  <c r="N1386" i="24"/>
  <c r="N1387" i="24"/>
  <c r="N1388" i="24"/>
  <c r="N1389" i="24"/>
  <c r="N1390" i="24"/>
  <c r="N1391" i="24"/>
  <c r="N1392" i="24"/>
  <c r="N1393" i="24"/>
  <c r="N1394" i="24"/>
  <c r="N1395" i="24"/>
  <c r="N1396" i="24"/>
  <c r="N1397" i="24"/>
  <c r="N1398" i="24"/>
  <c r="N1399" i="24"/>
  <c r="N1400" i="24"/>
  <c r="N1401" i="24"/>
  <c r="N1402" i="24"/>
  <c r="N1403" i="24"/>
  <c r="N1404" i="24"/>
  <c r="N1405" i="24"/>
  <c r="N1406" i="24"/>
  <c r="N1407" i="24"/>
  <c r="N1408" i="24"/>
  <c r="N1409" i="24"/>
  <c r="N1410" i="24"/>
  <c r="N1411" i="24"/>
  <c r="N1412" i="24"/>
  <c r="N1413" i="24"/>
  <c r="N1414" i="24"/>
  <c r="N1415" i="24"/>
  <c r="N1416" i="24"/>
  <c r="N1417" i="24"/>
  <c r="N1418" i="24"/>
  <c r="N1419" i="24"/>
  <c r="N1420" i="24"/>
  <c r="N1421" i="24"/>
  <c r="N1422" i="24"/>
  <c r="N1423" i="24"/>
  <c r="N1424" i="24"/>
  <c r="N1425" i="24"/>
  <c r="N1426" i="24"/>
  <c r="N1427" i="24"/>
  <c r="N1428" i="24"/>
  <c r="N1429" i="24"/>
  <c r="N1430" i="24"/>
  <c r="N1431" i="24"/>
  <c r="N1432" i="24"/>
  <c r="N1433" i="24"/>
  <c r="N1434" i="24"/>
  <c r="N1435" i="24"/>
  <c r="N1436" i="24"/>
  <c r="N1437" i="24"/>
  <c r="N1438" i="24"/>
  <c r="N1439" i="24"/>
  <c r="N1440" i="24"/>
  <c r="N1441" i="24"/>
  <c r="N1442" i="24"/>
  <c r="N1443" i="24"/>
  <c r="N1444" i="24"/>
  <c r="N1445" i="24"/>
  <c r="N1446" i="24"/>
  <c r="N1447" i="24"/>
  <c r="N1448" i="24"/>
  <c r="N1449" i="24"/>
  <c r="N1450" i="24"/>
  <c r="N1451" i="24"/>
  <c r="N1452" i="24"/>
  <c r="N1453" i="24"/>
  <c r="N1454" i="24"/>
  <c r="N1455" i="24"/>
  <c r="N1456" i="24"/>
  <c r="N1457" i="24"/>
  <c r="N1458" i="24"/>
  <c r="N1459" i="24"/>
  <c r="N1460" i="24"/>
  <c r="N1461" i="24"/>
  <c r="N1462" i="24"/>
  <c r="N1463" i="24"/>
  <c r="N1464" i="24"/>
  <c r="N1465" i="24"/>
  <c r="N1466" i="24"/>
  <c r="N1467" i="24"/>
  <c r="N1468" i="24"/>
  <c r="N1469" i="24"/>
  <c r="N1470" i="24"/>
  <c r="N1471" i="24"/>
  <c r="N1472" i="24"/>
  <c r="N1473" i="24"/>
  <c r="N1474" i="24"/>
  <c r="N1475" i="24"/>
  <c r="N1476" i="24"/>
  <c r="N1477" i="24"/>
  <c r="N1478" i="24"/>
  <c r="N1479" i="24"/>
  <c r="N1480" i="24"/>
  <c r="N1481" i="24"/>
  <c r="N1482" i="24"/>
  <c r="N1483" i="24"/>
  <c r="N1484" i="24"/>
  <c r="N1485" i="24"/>
  <c r="N1486" i="24"/>
  <c r="N1487" i="24"/>
  <c r="N1488" i="24"/>
  <c r="N1489" i="24"/>
  <c r="N1490" i="24"/>
  <c r="N1491" i="24"/>
  <c r="N1492" i="24"/>
  <c r="N1493" i="24"/>
  <c r="N1494" i="24"/>
  <c r="N1495" i="24"/>
  <c r="N1496" i="24"/>
  <c r="N1497" i="24"/>
  <c r="N1498" i="24"/>
  <c r="N1499" i="24"/>
  <c r="N1500" i="24"/>
  <c r="N1501" i="24"/>
  <c r="N1502" i="24"/>
  <c r="N1503" i="24"/>
  <c r="N1504" i="24"/>
  <c r="N1505" i="24"/>
  <c r="N1506" i="24"/>
  <c r="N1507" i="24"/>
  <c r="N1508" i="24"/>
  <c r="N1509" i="24"/>
  <c r="N1510" i="24"/>
  <c r="N1511" i="24"/>
  <c r="N1512" i="24"/>
  <c r="N1513" i="24"/>
  <c r="N1514" i="24"/>
  <c r="N1515" i="24"/>
  <c r="N1516" i="24"/>
  <c r="N1517" i="24"/>
  <c r="N1518" i="24"/>
  <c r="N1519" i="24"/>
  <c r="N1520" i="24"/>
  <c r="N1521" i="24"/>
  <c r="N1522" i="24"/>
  <c r="N1523" i="24"/>
  <c r="N1524" i="24"/>
  <c r="N1525" i="24"/>
  <c r="N1526" i="24"/>
  <c r="N1527" i="24"/>
  <c r="N1528" i="24"/>
  <c r="N1529" i="24"/>
  <c r="N1530" i="24"/>
  <c r="N1531" i="24"/>
  <c r="N1532" i="24"/>
  <c r="N1533" i="24"/>
  <c r="N1534" i="24"/>
  <c r="N1535" i="24"/>
  <c r="N1536" i="24"/>
  <c r="N1537" i="24"/>
  <c r="N1538" i="24"/>
  <c r="N1539" i="24"/>
  <c r="N1540" i="24"/>
  <c r="N1541" i="24"/>
  <c r="N1542" i="24"/>
  <c r="N1543" i="24"/>
  <c r="N1544" i="24"/>
  <c r="N1545" i="24"/>
  <c r="N1546" i="24"/>
  <c r="N1547" i="24"/>
  <c r="N1548" i="24"/>
  <c r="N1549" i="24"/>
  <c r="N1550" i="24"/>
  <c r="N1551" i="24"/>
  <c r="N1552" i="24"/>
  <c r="N1553" i="24"/>
  <c r="N1554" i="24"/>
  <c r="N1555" i="24"/>
  <c r="N1556" i="24"/>
  <c r="N1557" i="24"/>
  <c r="N1558" i="24"/>
  <c r="N1559" i="24"/>
  <c r="N1560" i="24"/>
  <c r="N1561" i="24"/>
  <c r="N1562" i="24"/>
  <c r="N1563" i="24"/>
  <c r="N1564" i="24"/>
  <c r="N1565" i="24"/>
  <c r="N1566" i="24"/>
  <c r="N1567" i="24"/>
  <c r="N1568" i="24"/>
  <c r="N1569" i="24"/>
  <c r="N1570" i="24"/>
  <c r="N1571" i="24"/>
  <c r="N1572" i="24"/>
  <c r="N1573" i="24"/>
  <c r="N1574" i="24"/>
  <c r="N1575" i="24"/>
  <c r="N1576" i="24"/>
  <c r="N1577" i="24"/>
  <c r="N1578" i="24"/>
  <c r="N1579" i="24"/>
  <c r="N1580" i="24"/>
  <c r="N1581" i="24"/>
  <c r="N1582" i="24"/>
  <c r="N1583" i="24"/>
  <c r="N1584" i="24"/>
  <c r="N1585" i="24"/>
  <c r="N1586" i="24"/>
  <c r="N1587" i="24"/>
  <c r="N1588" i="24"/>
  <c r="N1589" i="24"/>
  <c r="N1590" i="24"/>
  <c r="N1591" i="24"/>
  <c r="N1592" i="24"/>
  <c r="N1593" i="24"/>
  <c r="N1594" i="24"/>
  <c r="N1595" i="24"/>
  <c r="N1596" i="24"/>
  <c r="N1597" i="24"/>
  <c r="N1598" i="24"/>
  <c r="N1599" i="24"/>
  <c r="N1600" i="24"/>
  <c r="N1601" i="24"/>
  <c r="N1602" i="24"/>
  <c r="N1603" i="24"/>
  <c r="N1604" i="24"/>
  <c r="N1605" i="24"/>
  <c r="N1606" i="24"/>
  <c r="N1607" i="24"/>
  <c r="N1608" i="24"/>
  <c r="N1609" i="24"/>
  <c r="N1610" i="24"/>
  <c r="N1611" i="24"/>
  <c r="N1612" i="24"/>
  <c r="N1613" i="24"/>
  <c r="N1614" i="24"/>
  <c r="N1615" i="24"/>
  <c r="N1616" i="24"/>
  <c r="N1617" i="24"/>
  <c r="N1618" i="24"/>
  <c r="N1619" i="24"/>
  <c r="N1620" i="24"/>
  <c r="N1621" i="24"/>
  <c r="N1622" i="24"/>
  <c r="N1623" i="24"/>
  <c r="N1624" i="24"/>
  <c r="N1625" i="24"/>
  <c r="N1626" i="24"/>
  <c r="N1627" i="24"/>
  <c r="N1628" i="24"/>
  <c r="N1629" i="24"/>
  <c r="N1630" i="24"/>
  <c r="N1631" i="24"/>
  <c r="N1632" i="24"/>
  <c r="N1633" i="24"/>
  <c r="N1634" i="24"/>
  <c r="N1635" i="24"/>
  <c r="N1636" i="24"/>
  <c r="N1637" i="24"/>
  <c r="N1638" i="24"/>
  <c r="N1639" i="24"/>
  <c r="N1640" i="24"/>
  <c r="N1641" i="24"/>
  <c r="N1642" i="24"/>
  <c r="N1643" i="24"/>
  <c r="N1644" i="24"/>
  <c r="N1645" i="24"/>
  <c r="N1646" i="24"/>
  <c r="N1647" i="24"/>
  <c r="N1648" i="24"/>
  <c r="N1649" i="24"/>
  <c r="N1650" i="24"/>
  <c r="N1651" i="24"/>
  <c r="N1652" i="24"/>
  <c r="N1653" i="24"/>
  <c r="N1654" i="24"/>
  <c r="N1655" i="24"/>
  <c r="N1656" i="24"/>
  <c r="N1657" i="24"/>
  <c r="N1658" i="24"/>
  <c r="N1659" i="24"/>
  <c r="N1660" i="24"/>
  <c r="N1661" i="24"/>
  <c r="N1662" i="24"/>
  <c r="N1663" i="24"/>
  <c r="N1664" i="24"/>
  <c r="N1665" i="24"/>
  <c r="N1666" i="24"/>
  <c r="N1667" i="24"/>
  <c r="N1668" i="24"/>
  <c r="N1669" i="24"/>
  <c r="N1670" i="24"/>
  <c r="N1671" i="24"/>
  <c r="N1672" i="24"/>
  <c r="N1673" i="24"/>
  <c r="N1674" i="24"/>
  <c r="N1675" i="24"/>
  <c r="N1676" i="24"/>
  <c r="N1677" i="24"/>
  <c r="N1678" i="24"/>
  <c r="N1679" i="24"/>
  <c r="N1680" i="24"/>
  <c r="N1681" i="24"/>
  <c r="N1682" i="24"/>
  <c r="N1683" i="24"/>
  <c r="N1684" i="24"/>
  <c r="N1685" i="24"/>
  <c r="N1686" i="24"/>
  <c r="N1687" i="24"/>
  <c r="N1688" i="24"/>
  <c r="N1689" i="24"/>
  <c r="N1690" i="24"/>
  <c r="N1691" i="24"/>
  <c r="N1692" i="24"/>
  <c r="N1693" i="24"/>
  <c r="N1694" i="24"/>
  <c r="N1695" i="24"/>
  <c r="N1696" i="24"/>
  <c r="N1697" i="24"/>
  <c r="N1698" i="24"/>
  <c r="N1699" i="24"/>
  <c r="N1700" i="24"/>
  <c r="N1701" i="24"/>
  <c r="N1702" i="24"/>
  <c r="N1703" i="24"/>
  <c r="N1704" i="24"/>
  <c r="N1705" i="24"/>
  <c r="N1706" i="24"/>
  <c r="N1707" i="24"/>
  <c r="N1708" i="24"/>
  <c r="N1709" i="24"/>
  <c r="N1710" i="24"/>
  <c r="N1711" i="24"/>
  <c r="N1712" i="24"/>
  <c r="N1713" i="24"/>
  <c r="N1714" i="24"/>
  <c r="N1715" i="24"/>
  <c r="N1716" i="24"/>
  <c r="N1717" i="24"/>
  <c r="N1718" i="24"/>
  <c r="N1719" i="24"/>
  <c r="N1720" i="24"/>
  <c r="N1721" i="24"/>
  <c r="N1722" i="24"/>
  <c r="N1723" i="24"/>
  <c r="N1724" i="24"/>
  <c r="N1725" i="24"/>
  <c r="N1726" i="24"/>
  <c r="N1727" i="24"/>
  <c r="N1728" i="24"/>
  <c r="N1729" i="24"/>
  <c r="N1730" i="24"/>
  <c r="N1731" i="24"/>
  <c r="N1732" i="24"/>
  <c r="N1733" i="24"/>
  <c r="N1734" i="24"/>
  <c r="N1735" i="24"/>
  <c r="N1736" i="24"/>
  <c r="N1737" i="24"/>
  <c r="N1738" i="24"/>
  <c r="N1739" i="24"/>
  <c r="N1740" i="24"/>
  <c r="N1741" i="24"/>
  <c r="N1742" i="24"/>
  <c r="N1743" i="24"/>
  <c r="N1744" i="24"/>
  <c r="N1745" i="24"/>
  <c r="N1746" i="24"/>
  <c r="N1747" i="24"/>
  <c r="N1748" i="24"/>
  <c r="N1749" i="24"/>
  <c r="N1750" i="24"/>
  <c r="N1751" i="24"/>
  <c r="N1752" i="24"/>
  <c r="N1753" i="24"/>
  <c r="N1754" i="24"/>
  <c r="N1755" i="24"/>
  <c r="N1756" i="24"/>
  <c r="N1757" i="24"/>
  <c r="N1758" i="24"/>
  <c r="N1759" i="24"/>
  <c r="N1760" i="24"/>
  <c r="N1761" i="24"/>
  <c r="N1762" i="24"/>
  <c r="N1763" i="24"/>
  <c r="N1764" i="24"/>
  <c r="N1765" i="24"/>
  <c r="N1766" i="24"/>
  <c r="N1767" i="24"/>
  <c r="N1768" i="24"/>
  <c r="N1769" i="24"/>
  <c r="N1770" i="24"/>
  <c r="N1771" i="24"/>
  <c r="N1772" i="24"/>
  <c r="N1773" i="24"/>
  <c r="N1774" i="24"/>
  <c r="N1775" i="24"/>
  <c r="N1776" i="24"/>
  <c r="N1777" i="24"/>
  <c r="N1778" i="24"/>
  <c r="N1779" i="24"/>
  <c r="N1780" i="24"/>
  <c r="N1781" i="24"/>
  <c r="N1782" i="24"/>
  <c r="N1783" i="24"/>
  <c r="N1784" i="24"/>
  <c r="N1785" i="24"/>
  <c r="N1786" i="24"/>
  <c r="N1787" i="24"/>
  <c r="N1788" i="24"/>
  <c r="N1789" i="24"/>
  <c r="N1790" i="24"/>
  <c r="N1791" i="24"/>
  <c r="N1792" i="24"/>
  <c r="N1793" i="24"/>
  <c r="N1794" i="24"/>
  <c r="N1795" i="24"/>
  <c r="N1796" i="24"/>
  <c r="N1797" i="24"/>
  <c r="N1798" i="24"/>
  <c r="N1799" i="24"/>
  <c r="N1800" i="24"/>
  <c r="N1801" i="24"/>
  <c r="N1802" i="24"/>
  <c r="N1803" i="24"/>
  <c r="N1804" i="24"/>
  <c r="N1805" i="24"/>
  <c r="N1806" i="24"/>
  <c r="N1807" i="24"/>
  <c r="N1808" i="24"/>
  <c r="N1809" i="24"/>
  <c r="N1810" i="24"/>
  <c r="N1811" i="24"/>
  <c r="N1812" i="24"/>
  <c r="N1813" i="24"/>
  <c r="N1814" i="24"/>
  <c r="N1815" i="24"/>
  <c r="N1816" i="24"/>
  <c r="N1817" i="24"/>
  <c r="N1818" i="24"/>
  <c r="N1819" i="24"/>
  <c r="N1820" i="24"/>
  <c r="N1821" i="24"/>
  <c r="N1822" i="24"/>
  <c r="N1823" i="24"/>
  <c r="N1824" i="24"/>
  <c r="N1825" i="24"/>
  <c r="N1826" i="24"/>
  <c r="N1827" i="24"/>
  <c r="N1828" i="24"/>
  <c r="N1829" i="24"/>
  <c r="N1830" i="24"/>
  <c r="N1831" i="24"/>
  <c r="N1832" i="24"/>
  <c r="N1833" i="24"/>
  <c r="N1834" i="24"/>
  <c r="N1835" i="24"/>
  <c r="N1836" i="24"/>
  <c r="N1837" i="24"/>
  <c r="N1838" i="24"/>
  <c r="N1839" i="24"/>
  <c r="N1840" i="24"/>
  <c r="N1841" i="24"/>
  <c r="N1842" i="24"/>
  <c r="N1843" i="24"/>
  <c r="N1844" i="24"/>
  <c r="N1845" i="24"/>
  <c r="N1846" i="24"/>
  <c r="N1847" i="24"/>
  <c r="N1848" i="24"/>
  <c r="N1849" i="24"/>
  <c r="N1850" i="24"/>
  <c r="N1851" i="24"/>
  <c r="N1852" i="24"/>
  <c r="N1853" i="24"/>
  <c r="N1854" i="24"/>
  <c r="N1855" i="24"/>
  <c r="N1856" i="24"/>
  <c r="N1857" i="24"/>
  <c r="N1858" i="24"/>
  <c r="N1859" i="24"/>
  <c r="N1860" i="24"/>
  <c r="N1861" i="24"/>
  <c r="N1862" i="24"/>
  <c r="N1863" i="24"/>
  <c r="N1864" i="24"/>
  <c r="N1865" i="24"/>
  <c r="N1866" i="24"/>
  <c r="N1867" i="24"/>
  <c r="N1868" i="24"/>
  <c r="N1869" i="24"/>
  <c r="N1870" i="24"/>
  <c r="N1871" i="24"/>
  <c r="N1872" i="24"/>
  <c r="N1873" i="24"/>
  <c r="N1874" i="24"/>
  <c r="N1875" i="24"/>
  <c r="N1876" i="24"/>
  <c r="N1877" i="24"/>
  <c r="N1878" i="24"/>
  <c r="N1879" i="24"/>
  <c r="N1880" i="24"/>
  <c r="N1881" i="24"/>
  <c r="N1882" i="24"/>
  <c r="N1883" i="24"/>
  <c r="N1884" i="24"/>
  <c r="N1885" i="24"/>
  <c r="N1886" i="24"/>
  <c r="N1887" i="24"/>
  <c r="N1888" i="24"/>
  <c r="N1889" i="24"/>
  <c r="N1890" i="24"/>
  <c r="N1891" i="24"/>
  <c r="N1892" i="24"/>
  <c r="N1893" i="24"/>
  <c r="N1894" i="24"/>
  <c r="N1895" i="24"/>
  <c r="N1896" i="24"/>
  <c r="N1897" i="24"/>
  <c r="N1898" i="24"/>
  <c r="N1899" i="24"/>
  <c r="N1900" i="24"/>
  <c r="N1901" i="24"/>
  <c r="N1902" i="24"/>
  <c r="N1903" i="24"/>
  <c r="N1904" i="24"/>
  <c r="N1905" i="24"/>
  <c r="N1906" i="24"/>
  <c r="N1907" i="24"/>
  <c r="N1908" i="24"/>
  <c r="N1909" i="24"/>
  <c r="N1910" i="24"/>
  <c r="N1911" i="24"/>
  <c r="N1912" i="24"/>
  <c r="N1913" i="24"/>
  <c r="N1914" i="24"/>
  <c r="N1915" i="24"/>
  <c r="N1916" i="24"/>
  <c r="N1917" i="24"/>
  <c r="N1918" i="24"/>
  <c r="N1919" i="24"/>
  <c r="N1920" i="24"/>
  <c r="N1921" i="24"/>
  <c r="N1922" i="24"/>
  <c r="N1923" i="24"/>
  <c r="N1924" i="24"/>
  <c r="N1925" i="24"/>
  <c r="N1926" i="24"/>
  <c r="N1927" i="24"/>
  <c r="N1928" i="24"/>
  <c r="N1929" i="24"/>
  <c r="N1930" i="24"/>
  <c r="N1931" i="24"/>
  <c r="N1932" i="24"/>
  <c r="N1933" i="24"/>
  <c r="N1934" i="24"/>
  <c r="N1935" i="24"/>
  <c r="N1936" i="24"/>
  <c r="N1937" i="24"/>
  <c r="N1938" i="24"/>
  <c r="N1939" i="24"/>
  <c r="N1940" i="24"/>
  <c r="N1941" i="24"/>
  <c r="N1942" i="24"/>
  <c r="N1943" i="24"/>
  <c r="N1944" i="24"/>
  <c r="N1945" i="24"/>
  <c r="N1946" i="24"/>
  <c r="N1947" i="24"/>
  <c r="N1948" i="24"/>
  <c r="N1949" i="24"/>
  <c r="N1950" i="24"/>
  <c r="N1951" i="24"/>
  <c r="N1952" i="24"/>
  <c r="N1953" i="24"/>
  <c r="N1954" i="24"/>
  <c r="N1955" i="24"/>
  <c r="N1956" i="24"/>
  <c r="N1957" i="24"/>
  <c r="N1958" i="24"/>
  <c r="N1959" i="24"/>
  <c r="N1960" i="24"/>
  <c r="N1961" i="24"/>
  <c r="N1962" i="24"/>
  <c r="N1963" i="24"/>
  <c r="N1964" i="24"/>
  <c r="N1965" i="24"/>
  <c r="N1966" i="24"/>
  <c r="N1967" i="24"/>
  <c r="N1968" i="24"/>
  <c r="N1969" i="24"/>
  <c r="N1970" i="24"/>
  <c r="N1971" i="24"/>
  <c r="N1972" i="24"/>
  <c r="N1973" i="24"/>
  <c r="N1974" i="24"/>
  <c r="N1975" i="24"/>
  <c r="N1976" i="24"/>
  <c r="N1977" i="24"/>
  <c r="N1978" i="24"/>
  <c r="N1979" i="24"/>
  <c r="N1980" i="24"/>
  <c r="N1981" i="24"/>
  <c r="N1982" i="24"/>
  <c r="N1983" i="24"/>
  <c r="N1984" i="24"/>
  <c r="N1985" i="24"/>
  <c r="N1986" i="24"/>
  <c r="N1987" i="24"/>
  <c r="N1988" i="24"/>
  <c r="N1989" i="24"/>
  <c r="N1990" i="24"/>
  <c r="N1991" i="24"/>
  <c r="N1992" i="24"/>
  <c r="N1993" i="24"/>
  <c r="N1994" i="24"/>
  <c r="N1995" i="24"/>
  <c r="N1996" i="24"/>
  <c r="N1997" i="24"/>
  <c r="N1998" i="24"/>
  <c r="N1999" i="24"/>
  <c r="N2000" i="24"/>
  <c r="N2001" i="24"/>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2" i="10"/>
  <c r="N2" i="24"/>
  <c r="K2" i="24"/>
  <c r="G3" i="24"/>
  <c r="G4" i="24"/>
  <c r="G5" i="24"/>
  <c r="G6" i="24"/>
  <c r="G7" i="24"/>
  <c r="G8" i="24"/>
  <c r="G9" i="24"/>
  <c r="G11" i="24"/>
  <c r="G12" i="24"/>
  <c r="G13" i="24"/>
  <c r="G14" i="24"/>
  <c r="G15" i="24"/>
  <c r="G16" i="24"/>
  <c r="G18" i="24"/>
  <c r="G19" i="24"/>
  <c r="G20" i="24"/>
  <c r="G21" i="24"/>
  <c r="G22" i="24"/>
  <c r="G23" i="24"/>
  <c r="G24" i="24"/>
  <c r="G25" i="24"/>
  <c r="G26" i="24"/>
  <c r="G27" i="24"/>
  <c r="G28" i="24"/>
  <c r="G29" i="24"/>
  <c r="G30" i="24"/>
  <c r="G32" i="24"/>
  <c r="G33" i="24"/>
  <c r="G34" i="24"/>
  <c r="G35" i="24"/>
  <c r="G37" i="24"/>
  <c r="G38" i="24"/>
  <c r="G39" i="24"/>
  <c r="G40" i="24"/>
  <c r="G41" i="24"/>
  <c r="G42" i="24"/>
  <c r="G43" i="24"/>
  <c r="G44" i="24"/>
  <c r="G46" i="24"/>
  <c r="G47" i="24"/>
  <c r="G48" i="24"/>
  <c r="G49" i="24"/>
  <c r="G50" i="24"/>
  <c r="G51" i="24"/>
  <c r="G52" i="24"/>
  <c r="G53" i="24"/>
  <c r="G54" i="24"/>
  <c r="G55" i="24"/>
  <c r="G56" i="24"/>
  <c r="G57" i="24"/>
  <c r="G58" i="24"/>
  <c r="G59" i="24"/>
  <c r="G60" i="24"/>
  <c r="G61" i="24"/>
  <c r="G62" i="24"/>
  <c r="G63" i="24"/>
  <c r="G64" i="24"/>
  <c r="G65" i="24"/>
  <c r="G66" i="24"/>
  <c r="N66" i="24" s="1"/>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207" i="24"/>
  <c r="G208" i="24"/>
  <c r="G209" i="24"/>
  <c r="G210" i="24"/>
  <c r="G211" i="24"/>
  <c r="G212" i="24"/>
  <c r="G213" i="24"/>
  <c r="G214" i="24"/>
  <c r="G215" i="24"/>
  <c r="G216" i="24"/>
  <c r="G217" i="24"/>
  <c r="G218" i="24"/>
  <c r="G219" i="24"/>
  <c r="G220" i="24"/>
  <c r="G221" i="24"/>
  <c r="G222" i="24"/>
  <c r="G223" i="24"/>
  <c r="G224" i="24"/>
  <c r="G225" i="24"/>
  <c r="G226" i="24"/>
  <c r="G227" i="24"/>
  <c r="G228" i="24"/>
  <c r="G229" i="24"/>
  <c r="G230" i="24"/>
  <c r="G231" i="24"/>
  <c r="G232" i="24"/>
  <c r="G233" i="24"/>
  <c r="G234" i="24"/>
  <c r="G235" i="24"/>
  <c r="G236" i="24"/>
  <c r="G237" i="24"/>
  <c r="G238" i="24"/>
  <c r="G239" i="24"/>
  <c r="G240" i="24"/>
  <c r="G241" i="24"/>
  <c r="G242" i="24"/>
  <c r="G243" i="24"/>
  <c r="G244" i="24"/>
  <c r="G245" i="24"/>
  <c r="G246" i="24"/>
  <c r="G247" i="24"/>
  <c r="G248" i="24"/>
  <c r="G249" i="24"/>
  <c r="G250" i="24"/>
  <c r="G251" i="24"/>
  <c r="G252" i="24"/>
  <c r="G253" i="24"/>
  <c r="G254" i="24"/>
  <c r="G255" i="24"/>
  <c r="G256" i="24"/>
  <c r="G257" i="24"/>
  <c r="G258" i="24"/>
  <c r="G259" i="24"/>
  <c r="G260" i="24"/>
  <c r="G261" i="24"/>
  <c r="G262" i="24"/>
  <c r="G263" i="24"/>
  <c r="G264" i="24"/>
  <c r="G265" i="24"/>
  <c r="G266" i="24"/>
  <c r="G267" i="24"/>
  <c r="G268" i="24"/>
  <c r="G269" i="24"/>
  <c r="G270" i="24"/>
  <c r="G271" i="24"/>
  <c r="G272" i="24"/>
  <c r="G273" i="24"/>
  <c r="G274" i="24"/>
  <c r="G275" i="24"/>
  <c r="G276" i="24"/>
  <c r="G277" i="24"/>
  <c r="G278" i="24"/>
  <c r="G279" i="24"/>
  <c r="G280" i="24"/>
  <c r="G281" i="24"/>
  <c r="G282" i="24"/>
  <c r="G283" i="24"/>
  <c r="G284" i="24"/>
  <c r="G285" i="24"/>
  <c r="G286" i="24"/>
  <c r="G287" i="24"/>
  <c r="G288" i="24"/>
  <c r="G289" i="24"/>
  <c r="G290" i="24"/>
  <c r="G291" i="24"/>
  <c r="G292" i="24"/>
  <c r="G293" i="24"/>
  <c r="G294" i="24"/>
  <c r="G295" i="24"/>
  <c r="G296" i="24"/>
  <c r="G297" i="24"/>
  <c r="G298" i="24"/>
  <c r="G299" i="24"/>
  <c r="G300" i="24"/>
  <c r="G301" i="24"/>
  <c r="G302" i="24"/>
  <c r="G303" i="24"/>
  <c r="G304" i="24"/>
  <c r="G305" i="24"/>
  <c r="G306" i="24"/>
  <c r="G307" i="24"/>
  <c r="G308" i="24"/>
  <c r="G309" i="24"/>
  <c r="G310" i="24"/>
  <c r="G311" i="24"/>
  <c r="G312" i="24"/>
  <c r="G313" i="24"/>
  <c r="G314" i="24"/>
  <c r="G315" i="24"/>
  <c r="G316" i="24"/>
  <c r="G317" i="24"/>
  <c r="G318" i="24"/>
  <c r="G319" i="24"/>
  <c r="G320" i="24"/>
  <c r="G321" i="24"/>
  <c r="G322" i="24"/>
  <c r="G323" i="24"/>
  <c r="G324" i="24"/>
  <c r="G325" i="24"/>
  <c r="G326" i="24"/>
  <c r="G327" i="24"/>
  <c r="G328" i="24"/>
  <c r="G329" i="24"/>
  <c r="G330" i="24"/>
  <c r="G331" i="24"/>
  <c r="G332" i="24"/>
  <c r="G333" i="24"/>
  <c r="G334" i="24"/>
  <c r="G335" i="24"/>
  <c r="G336" i="24"/>
  <c r="G337" i="24"/>
  <c r="G338" i="24"/>
  <c r="G339" i="24"/>
  <c r="G340" i="24"/>
  <c r="G341" i="24"/>
  <c r="G342" i="24"/>
  <c r="G343" i="24"/>
  <c r="G344" i="24"/>
  <c r="G345" i="24"/>
  <c r="G346" i="24"/>
  <c r="G347" i="24"/>
  <c r="G348" i="24"/>
  <c r="G349" i="24"/>
  <c r="G350" i="24"/>
  <c r="G351" i="24"/>
  <c r="G352" i="24"/>
  <c r="G353" i="24"/>
  <c r="G354" i="24"/>
  <c r="G355" i="24"/>
  <c r="G356" i="24"/>
  <c r="G357" i="24"/>
  <c r="G358" i="24"/>
  <c r="G359" i="24"/>
  <c r="G360" i="24"/>
  <c r="G361" i="24"/>
  <c r="G362" i="24"/>
  <c r="G363" i="24"/>
  <c r="G364" i="24"/>
  <c r="G365" i="24"/>
  <c r="G366" i="24"/>
  <c r="G367" i="24"/>
  <c r="G368" i="24"/>
  <c r="G369" i="24"/>
  <c r="G370" i="24"/>
  <c r="G371" i="24"/>
  <c r="G372" i="24"/>
  <c r="G373" i="24"/>
  <c r="G374" i="24"/>
  <c r="G375" i="24"/>
  <c r="G376" i="24"/>
  <c r="G377" i="24"/>
  <c r="G378" i="24"/>
  <c r="G379" i="24"/>
  <c r="G380" i="24"/>
  <c r="G381" i="24"/>
  <c r="G382" i="24"/>
  <c r="G383" i="24"/>
  <c r="G384" i="24"/>
  <c r="G385" i="24"/>
  <c r="G386" i="24"/>
  <c r="G387" i="24"/>
  <c r="G388" i="24"/>
  <c r="G389" i="24"/>
  <c r="G390" i="24"/>
  <c r="G391" i="24"/>
  <c r="G392" i="24"/>
  <c r="G393" i="24"/>
  <c r="G394" i="24"/>
  <c r="G395" i="24"/>
  <c r="G396" i="24"/>
  <c r="G397" i="24"/>
  <c r="G398" i="24"/>
  <c r="G399" i="24"/>
  <c r="G400" i="24"/>
  <c r="G401" i="24"/>
  <c r="G402" i="24"/>
  <c r="G403" i="24"/>
  <c r="G404" i="24"/>
  <c r="G405" i="24"/>
  <c r="G406" i="24"/>
  <c r="G407" i="24"/>
  <c r="G408" i="24"/>
  <c r="G409" i="24"/>
  <c r="G410" i="24"/>
  <c r="G411" i="24"/>
  <c r="G412" i="24"/>
  <c r="G413" i="24"/>
  <c r="G414" i="24"/>
  <c r="G415" i="24"/>
  <c r="G416" i="24"/>
  <c r="G417" i="24"/>
  <c r="G418" i="24"/>
  <c r="G419" i="24"/>
  <c r="G420" i="24"/>
  <c r="G421" i="24"/>
  <c r="G422" i="24"/>
  <c r="G423" i="24"/>
  <c r="G424" i="24"/>
  <c r="G425" i="24"/>
  <c r="G426" i="24"/>
  <c r="G427" i="24"/>
  <c r="G428" i="24"/>
  <c r="G429" i="24"/>
  <c r="G430" i="24"/>
  <c r="G431" i="24"/>
  <c r="G432" i="24"/>
  <c r="G433" i="24"/>
  <c r="G434" i="24"/>
  <c r="G435" i="24"/>
  <c r="G436" i="24"/>
  <c r="G437" i="24"/>
  <c r="G438" i="24"/>
  <c r="G439" i="24"/>
  <c r="G440" i="24"/>
  <c r="G441" i="24"/>
  <c r="G442" i="24"/>
  <c r="G443" i="24"/>
  <c r="G444" i="24"/>
  <c r="G445" i="24"/>
  <c r="G446" i="24"/>
  <c r="G447" i="24"/>
  <c r="G448" i="24"/>
  <c r="G449" i="24"/>
  <c r="G450" i="24"/>
  <c r="G451" i="24"/>
  <c r="G452" i="24"/>
  <c r="G453" i="24"/>
  <c r="G454" i="24"/>
  <c r="G455" i="24"/>
  <c r="G456" i="24"/>
  <c r="G457" i="24"/>
  <c r="G458" i="24"/>
  <c r="G459" i="24"/>
  <c r="G460" i="24"/>
  <c r="G461" i="24"/>
  <c r="G462" i="24"/>
  <c r="G463" i="24"/>
  <c r="G464" i="24"/>
  <c r="G465" i="24"/>
  <c r="G466" i="24"/>
  <c r="G467" i="24"/>
  <c r="G468" i="24"/>
  <c r="G469" i="24"/>
  <c r="G470" i="24"/>
  <c r="G471" i="24"/>
  <c r="G472" i="24"/>
  <c r="G473" i="24"/>
  <c r="G474" i="24"/>
  <c r="G475" i="24"/>
  <c r="G476" i="24"/>
  <c r="G477" i="24"/>
  <c r="G478" i="24"/>
  <c r="G479" i="24"/>
  <c r="G480" i="24"/>
  <c r="G481" i="24"/>
  <c r="G482" i="24"/>
  <c r="G483" i="24"/>
  <c r="G484" i="24"/>
  <c r="G485" i="24"/>
  <c r="G486" i="24"/>
  <c r="G487" i="24"/>
  <c r="G488" i="24"/>
  <c r="G489" i="24"/>
  <c r="G490" i="24"/>
  <c r="G491" i="24"/>
  <c r="G492" i="24"/>
  <c r="G493" i="24"/>
  <c r="G494" i="24"/>
  <c r="G495" i="24"/>
  <c r="G496" i="24"/>
  <c r="G497" i="24"/>
  <c r="G498" i="24"/>
  <c r="G499" i="24"/>
  <c r="G500" i="24"/>
  <c r="G501" i="24"/>
  <c r="G502" i="24"/>
  <c r="G503" i="24"/>
  <c r="G504" i="24"/>
  <c r="G505" i="24"/>
  <c r="G506" i="24"/>
  <c r="G507" i="24"/>
  <c r="G508" i="24"/>
  <c r="G509" i="24"/>
  <c r="G510" i="24"/>
  <c r="G511" i="24"/>
  <c r="G512" i="24"/>
  <c r="G513" i="24"/>
  <c r="G514" i="24"/>
  <c r="G515" i="24"/>
  <c r="G516" i="24"/>
  <c r="G517" i="24"/>
  <c r="G518" i="24"/>
  <c r="G519" i="24"/>
  <c r="G520" i="24"/>
  <c r="G521" i="24"/>
  <c r="G522" i="24"/>
  <c r="G523" i="24"/>
  <c r="G524" i="24"/>
  <c r="G525" i="24"/>
  <c r="G526" i="24"/>
  <c r="G527" i="24"/>
  <c r="G528" i="24"/>
  <c r="G529" i="24"/>
  <c r="G530" i="24"/>
  <c r="G531" i="24"/>
  <c r="G532" i="24"/>
  <c r="G533" i="24"/>
  <c r="G534" i="24"/>
  <c r="G535" i="24"/>
  <c r="G536" i="24"/>
  <c r="G537" i="24"/>
  <c r="G538" i="24"/>
  <c r="G539" i="24"/>
  <c r="G540" i="24"/>
  <c r="G541" i="24"/>
  <c r="G542" i="24"/>
  <c r="G543" i="24"/>
  <c r="G544" i="24"/>
  <c r="G545" i="24"/>
  <c r="G546" i="24"/>
  <c r="G547" i="24"/>
  <c r="G548" i="24"/>
  <c r="G549" i="24"/>
  <c r="G550" i="24"/>
  <c r="G551" i="24"/>
  <c r="G552" i="24"/>
  <c r="G553" i="24"/>
  <c r="G554" i="24"/>
  <c r="G555" i="24"/>
  <c r="G556" i="24"/>
  <c r="G557" i="24"/>
  <c r="G558" i="24"/>
  <c r="G559" i="24"/>
  <c r="G560" i="24"/>
  <c r="G561" i="24"/>
  <c r="G562" i="24"/>
  <c r="G563" i="24"/>
  <c r="G564" i="24"/>
  <c r="G565" i="24"/>
  <c r="G566" i="24"/>
  <c r="G567" i="24"/>
  <c r="G568" i="24"/>
  <c r="G569" i="24"/>
  <c r="G570" i="24"/>
  <c r="G571" i="24"/>
  <c r="G572" i="24"/>
  <c r="G573" i="24"/>
  <c r="G574" i="24"/>
  <c r="G575" i="24"/>
  <c r="G576" i="24"/>
  <c r="G577" i="24"/>
  <c r="G578" i="24"/>
  <c r="G579" i="24"/>
  <c r="G580" i="24"/>
  <c r="G581" i="24"/>
  <c r="G582" i="24"/>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1800" i="24"/>
  <c r="G1801" i="24"/>
  <c r="G1802" i="24"/>
  <c r="G1803" i="24"/>
  <c r="G1804" i="24"/>
  <c r="G1805" i="24"/>
  <c r="G1806" i="24"/>
  <c r="G1807" i="24"/>
  <c r="G1808" i="24"/>
  <c r="G1809" i="24"/>
  <c r="G1810" i="24"/>
  <c r="G1811" i="24"/>
  <c r="G1812" i="24"/>
  <c r="G1813" i="24"/>
  <c r="G1814" i="24"/>
  <c r="G1815" i="24"/>
  <c r="G1816" i="24"/>
  <c r="G1817" i="24"/>
  <c r="G1818" i="24"/>
  <c r="G1819" i="24"/>
  <c r="G1820" i="24"/>
  <c r="G1821" i="24"/>
  <c r="G1822" i="24"/>
  <c r="G1823" i="24"/>
  <c r="G1824" i="24"/>
  <c r="G1825" i="24"/>
  <c r="G1826" i="24"/>
  <c r="G1827" i="24"/>
  <c r="G1828" i="24"/>
  <c r="G1829" i="24"/>
  <c r="G1830" i="24"/>
  <c r="G1831" i="24"/>
  <c r="G1832" i="24"/>
  <c r="G1833" i="24"/>
  <c r="G1834" i="24"/>
  <c r="G1835" i="24"/>
  <c r="G1836" i="24"/>
  <c r="G1837" i="24"/>
  <c r="G1838" i="24"/>
  <c r="G1839" i="24"/>
  <c r="G1840" i="24"/>
  <c r="G1841" i="24"/>
  <c r="G1842" i="24"/>
  <c r="G1843" i="24"/>
  <c r="G1844" i="24"/>
  <c r="G1845" i="24"/>
  <c r="G1846" i="24"/>
  <c r="G1847" i="24"/>
  <c r="G1848" i="24"/>
  <c r="G1849" i="24"/>
  <c r="G1850" i="24"/>
  <c r="G1851" i="24"/>
  <c r="G1852" i="24"/>
  <c r="G1853" i="24"/>
  <c r="G1854" i="24"/>
  <c r="G1855" i="24"/>
  <c r="G1856" i="24"/>
  <c r="G1857" i="24"/>
  <c r="G1858" i="24"/>
  <c r="G1859" i="24"/>
  <c r="G1860" i="24"/>
  <c r="G1861" i="24"/>
  <c r="G1862" i="24"/>
  <c r="G1863" i="24"/>
  <c r="G1864" i="24"/>
  <c r="G1865" i="24"/>
  <c r="G1866" i="24"/>
  <c r="G1867" i="24"/>
  <c r="G1868" i="24"/>
  <c r="G1869" i="24"/>
  <c r="G1870" i="24"/>
  <c r="G1871" i="24"/>
  <c r="G1872" i="24"/>
  <c r="G1873" i="24"/>
  <c r="G1874" i="24"/>
  <c r="G1875" i="24"/>
  <c r="G1876" i="24"/>
  <c r="G1877" i="24"/>
  <c r="G1878" i="24"/>
  <c r="G1879" i="24"/>
  <c r="G1880" i="24"/>
  <c r="G1881" i="24"/>
  <c r="G1882" i="24"/>
  <c r="G1883" i="24"/>
  <c r="G1884" i="24"/>
  <c r="G1885" i="24"/>
  <c r="G1886" i="24"/>
  <c r="G1887" i="24"/>
  <c r="G1888" i="24"/>
  <c r="G1889" i="24"/>
  <c r="G1890" i="24"/>
  <c r="G1891" i="24"/>
  <c r="G1892" i="24"/>
  <c r="G1893" i="24"/>
  <c r="G1894" i="24"/>
  <c r="G1895" i="24"/>
  <c r="G1896" i="24"/>
  <c r="G1897" i="24"/>
  <c r="G1898" i="24"/>
  <c r="G1899" i="24"/>
  <c r="G1900" i="24"/>
  <c r="G1901" i="24"/>
  <c r="G1902" i="24"/>
  <c r="G1903" i="24"/>
  <c r="G1904" i="24"/>
  <c r="G1905" i="24"/>
  <c r="G1906" i="24"/>
  <c r="G1907" i="24"/>
  <c r="G1908" i="24"/>
  <c r="G1909" i="24"/>
  <c r="G1910" i="24"/>
  <c r="G1911" i="24"/>
  <c r="G1912" i="24"/>
  <c r="G1913" i="24"/>
  <c r="G1914" i="24"/>
  <c r="G1915" i="24"/>
  <c r="G1916" i="24"/>
  <c r="G1917" i="24"/>
  <c r="G1918" i="24"/>
  <c r="G1919" i="24"/>
  <c r="G1920" i="24"/>
  <c r="G1921" i="24"/>
  <c r="G1922" i="24"/>
  <c r="G1923" i="24"/>
  <c r="G1924" i="24"/>
  <c r="G1925" i="24"/>
  <c r="G1926" i="24"/>
  <c r="G1927" i="24"/>
  <c r="G1928" i="24"/>
  <c r="G1929" i="24"/>
  <c r="G1930" i="24"/>
  <c r="G1931" i="24"/>
  <c r="G1932" i="24"/>
  <c r="G1933" i="24"/>
  <c r="G1934" i="24"/>
  <c r="G1935" i="24"/>
  <c r="G1936" i="24"/>
  <c r="G1937" i="24"/>
  <c r="G1938" i="24"/>
  <c r="G1939" i="24"/>
  <c r="G1940" i="24"/>
  <c r="G1941" i="24"/>
  <c r="G1942" i="24"/>
  <c r="G1943" i="24"/>
  <c r="G1944" i="24"/>
  <c r="G1945" i="24"/>
  <c r="G1946" i="24"/>
  <c r="G1947" i="24"/>
  <c r="G1948" i="24"/>
  <c r="G1949" i="24"/>
  <c r="G1950" i="24"/>
  <c r="G1951" i="24"/>
  <c r="G1952" i="24"/>
  <c r="G1953" i="24"/>
  <c r="G1954" i="24"/>
  <c r="G1955" i="24"/>
  <c r="G1956" i="24"/>
  <c r="G1957" i="24"/>
  <c r="G1958" i="24"/>
  <c r="G1959" i="24"/>
  <c r="G1960" i="24"/>
  <c r="G1961" i="24"/>
  <c r="G1962" i="24"/>
  <c r="G1963" i="24"/>
  <c r="G1964" i="24"/>
  <c r="G1965" i="24"/>
  <c r="G1966" i="24"/>
  <c r="G1967" i="24"/>
  <c r="G1968" i="24"/>
  <c r="G1969" i="24"/>
  <c r="G1970" i="24"/>
  <c r="G1971" i="24"/>
  <c r="G1972" i="24"/>
  <c r="G1973" i="24"/>
  <c r="G1974" i="24"/>
  <c r="G1975" i="24"/>
  <c r="G1976" i="24"/>
  <c r="G1977" i="24"/>
  <c r="G1978" i="24"/>
  <c r="G1979" i="24"/>
  <c r="G1980" i="24"/>
  <c r="G1981" i="24"/>
  <c r="G1982" i="24"/>
  <c r="G1983" i="24"/>
  <c r="G1984" i="24"/>
  <c r="G1985" i="24"/>
  <c r="G1986" i="24"/>
  <c r="G1987" i="24"/>
  <c r="G1988" i="24"/>
  <c r="G1989" i="24"/>
  <c r="G1990" i="24"/>
  <c r="G1991" i="24"/>
  <c r="G1992" i="24"/>
  <c r="G1993" i="24"/>
  <c r="G1994" i="24"/>
  <c r="G1995" i="24"/>
  <c r="G1996" i="24"/>
  <c r="G1997" i="24"/>
  <c r="G1998" i="24"/>
  <c r="G1999" i="24"/>
  <c r="G2000" i="24"/>
  <c r="G2001" i="24"/>
  <c r="G2" i="24"/>
  <c r="I3" i="24"/>
  <c r="I4" i="24"/>
  <c r="I5" i="24"/>
  <c r="I6" i="24"/>
  <c r="I7" i="24"/>
  <c r="I8" i="24"/>
  <c r="I9" i="24"/>
  <c r="I10" i="24"/>
  <c r="G10" i="24" s="1"/>
  <c r="I11" i="24"/>
  <c r="I12" i="24"/>
  <c r="I13" i="24"/>
  <c r="I14" i="24"/>
  <c r="I15" i="24"/>
  <c r="I16" i="24"/>
  <c r="I17" i="24"/>
  <c r="G17" i="24" s="1"/>
  <c r="I18" i="24"/>
  <c r="I19" i="24"/>
  <c r="I20" i="24"/>
  <c r="I21" i="24"/>
  <c r="I22" i="24"/>
  <c r="I23" i="24"/>
  <c r="I24" i="24"/>
  <c r="I25" i="24"/>
  <c r="I26" i="24"/>
  <c r="I27" i="24"/>
  <c r="I28" i="24"/>
  <c r="I29" i="24"/>
  <c r="I30" i="24"/>
  <c r="I31" i="24"/>
  <c r="G31" i="24" s="1"/>
  <c r="I32" i="24"/>
  <c r="I33" i="24"/>
  <c r="I34" i="24"/>
  <c r="I35" i="24"/>
  <c r="I36" i="24"/>
  <c r="G36" i="24" s="1"/>
  <c r="I37" i="24"/>
  <c r="I38" i="24"/>
  <c r="I39" i="24"/>
  <c r="I40" i="24"/>
  <c r="I41" i="24"/>
  <c r="I42" i="24"/>
  <c r="I43" i="24"/>
  <c r="I44" i="24"/>
  <c r="I45" i="24"/>
  <c r="G45" i="24" s="1"/>
  <c r="I46" i="24"/>
  <c r="I47" i="24"/>
  <c r="I48" i="24"/>
  <c r="I49" i="24"/>
  <c r="I50" i="24"/>
  <c r="I51" i="24"/>
  <c r="I52" i="24"/>
  <c r="I53" i="24"/>
  <c r="I54" i="24"/>
  <c r="I55" i="24"/>
  <c r="I56" i="24"/>
  <c r="I57" i="24"/>
  <c r="I58" i="24"/>
  <c r="I59" i="24"/>
  <c r="I60" i="24"/>
  <c r="I61" i="24"/>
  <c r="I62" i="24"/>
  <c r="I63" i="24"/>
  <c r="I64" i="24"/>
  <c r="I65" i="24"/>
  <c r="I66" i="24"/>
  <c r="I67" i="24"/>
  <c r="I68" i="24"/>
  <c r="I69" i="24"/>
  <c r="I70" i="24"/>
  <c r="I71" i="24"/>
  <c r="I72" i="24"/>
  <c r="I73" i="24"/>
  <c r="I74" i="24"/>
  <c r="I75" i="24"/>
  <c r="I76" i="24"/>
  <c r="I77" i="24"/>
  <c r="I78" i="24"/>
  <c r="I79" i="24"/>
  <c r="I80" i="24"/>
  <c r="I81" i="24"/>
  <c r="I82" i="24"/>
  <c r="I83" i="24"/>
  <c r="I84" i="24"/>
  <c r="I85" i="24"/>
  <c r="I86" i="24"/>
  <c r="I87" i="24"/>
  <c r="I88" i="24"/>
  <c r="I89" i="24"/>
  <c r="I90" i="24"/>
  <c r="I91" i="24"/>
  <c r="I92" i="24"/>
  <c r="I93" i="24"/>
  <c r="I94" i="24"/>
  <c r="I95" i="24"/>
  <c r="I96" i="24"/>
  <c r="I97" i="24"/>
  <c r="I98" i="24"/>
  <c r="I99" i="24"/>
  <c r="I100" i="24"/>
  <c r="I101" i="24"/>
  <c r="I102" i="24"/>
  <c r="I103" i="24"/>
  <c r="I104" i="24"/>
  <c r="I105" i="24"/>
  <c r="I106" i="24"/>
  <c r="I107" i="24"/>
  <c r="I108" i="24"/>
  <c r="I109" i="24"/>
  <c r="I110" i="24"/>
  <c r="I111" i="24"/>
  <c r="I112" i="24"/>
  <c r="I113" i="24"/>
  <c r="I114" i="24"/>
  <c r="I115" i="24"/>
  <c r="I116" i="24"/>
  <c r="I117" i="24"/>
  <c r="I118" i="24"/>
  <c r="I119" i="24"/>
  <c r="I120" i="24"/>
  <c r="I121" i="24"/>
  <c r="I122" i="24"/>
  <c r="I123" i="24"/>
  <c r="I124" i="24"/>
  <c r="I125" i="24"/>
  <c r="I126" i="24"/>
  <c r="I127" i="24"/>
  <c r="I128" i="24"/>
  <c r="I129" i="24"/>
  <c r="I130" i="24"/>
  <c r="I131" i="24"/>
  <c r="I132" i="24"/>
  <c r="I133" i="24"/>
  <c r="I134" i="24"/>
  <c r="I135" i="24"/>
  <c r="I136" i="24"/>
  <c r="I137" i="24"/>
  <c r="I138" i="24"/>
  <c r="I139" i="24"/>
  <c r="I140" i="24"/>
  <c r="I141" i="24"/>
  <c r="I142" i="24"/>
  <c r="I143" i="24"/>
  <c r="I144" i="24"/>
  <c r="I145" i="24"/>
  <c r="I146" i="24"/>
  <c r="I147" i="24"/>
  <c r="I148" i="24"/>
  <c r="I149" i="24"/>
  <c r="I150" i="24"/>
  <c r="I151" i="24"/>
  <c r="I152" i="24"/>
  <c r="I153" i="24"/>
  <c r="I154" i="24"/>
  <c r="I155" i="24"/>
  <c r="I156" i="24"/>
  <c r="I157" i="24"/>
  <c r="I158" i="24"/>
  <c r="I159" i="24"/>
  <c r="I160" i="24"/>
  <c r="I161" i="24"/>
  <c r="I162" i="24"/>
  <c r="I163" i="24"/>
  <c r="I164" i="24"/>
  <c r="I165" i="24"/>
  <c r="I166" i="24"/>
  <c r="I167" i="24"/>
  <c r="I168" i="24"/>
  <c r="I169" i="24"/>
  <c r="I170" i="24"/>
  <c r="I171" i="24"/>
  <c r="I172" i="24"/>
  <c r="I173" i="24"/>
  <c r="I174" i="24"/>
  <c r="I175" i="24"/>
  <c r="I176" i="24"/>
  <c r="I177" i="24"/>
  <c r="I178" i="24"/>
  <c r="I179" i="24"/>
  <c r="I180" i="24"/>
  <c r="I181" i="24"/>
  <c r="I182" i="24"/>
  <c r="I183" i="24"/>
  <c r="I184" i="24"/>
  <c r="I185" i="24"/>
  <c r="I186" i="24"/>
  <c r="I187" i="24"/>
  <c r="I188" i="24"/>
  <c r="I189" i="24"/>
  <c r="I190" i="24"/>
  <c r="I191" i="24"/>
  <c r="I192" i="24"/>
  <c r="I193" i="24"/>
  <c r="I194" i="24"/>
  <c r="I195" i="24"/>
  <c r="I196" i="24"/>
  <c r="I197" i="24"/>
  <c r="I198" i="24"/>
  <c r="I199" i="24"/>
  <c r="I200" i="24"/>
  <c r="I201" i="24"/>
  <c r="I202" i="24"/>
  <c r="I203" i="24"/>
  <c r="I204" i="24"/>
  <c r="I205" i="24"/>
  <c r="I206" i="24"/>
  <c r="I207" i="24"/>
  <c r="I208" i="24"/>
  <c r="I209" i="24"/>
  <c r="I210" i="24"/>
  <c r="I211" i="24"/>
  <c r="I212" i="24"/>
  <c r="I213" i="24"/>
  <c r="I214" i="24"/>
  <c r="I215" i="24"/>
  <c r="I216" i="24"/>
  <c r="I217" i="24"/>
  <c r="I218" i="24"/>
  <c r="I219" i="24"/>
  <c r="I220" i="24"/>
  <c r="I221" i="24"/>
  <c r="I222" i="24"/>
  <c r="I223" i="24"/>
  <c r="I224" i="24"/>
  <c r="I225" i="24"/>
  <c r="I226" i="24"/>
  <c r="I227" i="24"/>
  <c r="I228" i="24"/>
  <c r="I229" i="24"/>
  <c r="I230" i="24"/>
  <c r="I231" i="24"/>
  <c r="I232" i="24"/>
  <c r="I233" i="24"/>
  <c r="I234" i="24"/>
  <c r="I235" i="24"/>
  <c r="I236" i="24"/>
  <c r="I237" i="24"/>
  <c r="I238" i="24"/>
  <c r="I239" i="24"/>
  <c r="I240" i="24"/>
  <c r="I241" i="24"/>
  <c r="I242" i="24"/>
  <c r="I243" i="24"/>
  <c r="I244" i="24"/>
  <c r="I245" i="24"/>
  <c r="I246" i="24"/>
  <c r="I247" i="24"/>
  <c r="I248" i="24"/>
  <c r="I249" i="24"/>
  <c r="I250" i="24"/>
  <c r="I251" i="24"/>
  <c r="I252" i="24"/>
  <c r="I253" i="24"/>
  <c r="I254" i="24"/>
  <c r="I255" i="24"/>
  <c r="I256" i="24"/>
  <c r="I257" i="24"/>
  <c r="I258" i="24"/>
  <c r="I259" i="24"/>
  <c r="I260" i="24"/>
  <c r="I261" i="24"/>
  <c r="I262" i="24"/>
  <c r="I263" i="24"/>
  <c r="I264" i="24"/>
  <c r="I265" i="24"/>
  <c r="I266" i="24"/>
  <c r="I267" i="24"/>
  <c r="I268" i="24"/>
  <c r="I269" i="24"/>
  <c r="I270" i="24"/>
  <c r="I271" i="24"/>
  <c r="I272" i="24"/>
  <c r="I273" i="24"/>
  <c r="I274" i="24"/>
  <c r="I275" i="24"/>
  <c r="I276" i="24"/>
  <c r="I277" i="24"/>
  <c r="I278" i="24"/>
  <c r="I279" i="24"/>
  <c r="I280" i="24"/>
  <c r="I281" i="24"/>
  <c r="I282" i="24"/>
  <c r="I283" i="24"/>
  <c r="I284" i="24"/>
  <c r="I285" i="24"/>
  <c r="I286" i="24"/>
  <c r="I287" i="24"/>
  <c r="I288" i="24"/>
  <c r="I289" i="24"/>
  <c r="I290" i="24"/>
  <c r="I291" i="24"/>
  <c r="I292" i="24"/>
  <c r="I293" i="24"/>
  <c r="I294" i="24"/>
  <c r="I295" i="24"/>
  <c r="I296" i="24"/>
  <c r="I297" i="24"/>
  <c r="I298" i="24"/>
  <c r="I299" i="24"/>
  <c r="I300" i="24"/>
  <c r="I301" i="24"/>
  <c r="I302" i="24"/>
  <c r="I303" i="24"/>
  <c r="I304" i="24"/>
  <c r="I305" i="24"/>
  <c r="I306" i="24"/>
  <c r="I307" i="24"/>
  <c r="I308" i="24"/>
  <c r="I309" i="24"/>
  <c r="I310" i="24"/>
  <c r="I311" i="24"/>
  <c r="I312" i="24"/>
  <c r="I313" i="24"/>
  <c r="I314" i="24"/>
  <c r="I315" i="24"/>
  <c r="I316" i="24"/>
  <c r="I317" i="24"/>
  <c r="I318" i="24"/>
  <c r="I319" i="24"/>
  <c r="I320" i="24"/>
  <c r="I321" i="24"/>
  <c r="I322" i="24"/>
  <c r="I323" i="24"/>
  <c r="I324" i="24"/>
  <c r="I325" i="24"/>
  <c r="I326" i="24"/>
  <c r="I327" i="24"/>
  <c r="I328" i="24"/>
  <c r="I329" i="24"/>
  <c r="I330" i="24"/>
  <c r="I331" i="24"/>
  <c r="I332" i="24"/>
  <c r="I333" i="24"/>
  <c r="I334" i="24"/>
  <c r="I335" i="24"/>
  <c r="I336" i="24"/>
  <c r="I337" i="24"/>
  <c r="I338" i="24"/>
  <c r="I339" i="24"/>
  <c r="I340" i="24"/>
  <c r="I341" i="24"/>
  <c r="I342" i="24"/>
  <c r="I343" i="24"/>
  <c r="I344" i="24"/>
  <c r="I345" i="24"/>
  <c r="I346" i="24"/>
  <c r="I347" i="24"/>
  <c r="I348" i="24"/>
  <c r="I349" i="24"/>
  <c r="I350" i="24"/>
  <c r="I351" i="24"/>
  <c r="I352" i="24"/>
  <c r="I353" i="24"/>
  <c r="I354" i="24"/>
  <c r="I355" i="24"/>
  <c r="I356" i="24"/>
  <c r="I357" i="24"/>
  <c r="I358" i="24"/>
  <c r="I359" i="24"/>
  <c r="I360" i="24"/>
  <c r="I361" i="24"/>
  <c r="I362" i="24"/>
  <c r="I363" i="24"/>
  <c r="I364" i="24"/>
  <c r="I365" i="24"/>
  <c r="I366" i="24"/>
  <c r="I367" i="24"/>
  <c r="I368" i="24"/>
  <c r="I369" i="24"/>
  <c r="I370" i="24"/>
  <c r="I371" i="24"/>
  <c r="I372" i="24"/>
  <c r="I373" i="24"/>
  <c r="I374" i="24"/>
  <c r="I375" i="24"/>
  <c r="I376" i="24"/>
  <c r="I377" i="24"/>
  <c r="I378" i="24"/>
  <c r="I379" i="24"/>
  <c r="I380" i="24"/>
  <c r="I381" i="24"/>
  <c r="I382" i="24"/>
  <c r="I383" i="24"/>
  <c r="I384" i="24"/>
  <c r="I385" i="24"/>
  <c r="I386" i="24"/>
  <c r="I387" i="24"/>
  <c r="I388" i="24"/>
  <c r="I389" i="24"/>
  <c r="I390" i="24"/>
  <c r="I391" i="24"/>
  <c r="I392" i="24"/>
  <c r="I393" i="24"/>
  <c r="I394" i="24"/>
  <c r="I395" i="24"/>
  <c r="I396" i="24"/>
  <c r="I397" i="24"/>
  <c r="I398" i="24"/>
  <c r="I399" i="24"/>
  <c r="I400" i="24"/>
  <c r="I401" i="24"/>
  <c r="I402" i="24"/>
  <c r="I403" i="24"/>
  <c r="I404" i="24"/>
  <c r="I405" i="24"/>
  <c r="I406" i="24"/>
  <c r="I407" i="24"/>
  <c r="I408" i="24"/>
  <c r="I409" i="24"/>
  <c r="I410" i="24"/>
  <c r="I411" i="24"/>
  <c r="I412" i="24"/>
  <c r="I413" i="24"/>
  <c r="I414" i="24"/>
  <c r="I415" i="24"/>
  <c r="I416" i="24"/>
  <c r="I417" i="24"/>
  <c r="I418" i="24"/>
  <c r="I419" i="24"/>
  <c r="I420" i="24"/>
  <c r="I421" i="24"/>
  <c r="I422" i="24"/>
  <c r="I423" i="24"/>
  <c r="I424" i="24"/>
  <c r="I425" i="24"/>
  <c r="I426" i="24"/>
  <c r="I427" i="24"/>
  <c r="I428" i="24"/>
  <c r="I429" i="24"/>
  <c r="I430" i="24"/>
  <c r="I431" i="24"/>
  <c r="I432" i="24"/>
  <c r="I433" i="24"/>
  <c r="I434" i="24"/>
  <c r="I435" i="24"/>
  <c r="I436" i="24"/>
  <c r="I437" i="24"/>
  <c r="I438" i="24"/>
  <c r="I439" i="24"/>
  <c r="I440" i="24"/>
  <c r="I441" i="24"/>
  <c r="I442" i="24"/>
  <c r="I443" i="24"/>
  <c r="I444" i="24"/>
  <c r="I445" i="24"/>
  <c r="I446" i="24"/>
  <c r="I447" i="24"/>
  <c r="I448" i="24"/>
  <c r="I449" i="24"/>
  <c r="I450" i="24"/>
  <c r="I451" i="24"/>
  <c r="I452" i="24"/>
  <c r="I453" i="24"/>
  <c r="I454" i="24"/>
  <c r="I455" i="24"/>
  <c r="I456" i="24"/>
  <c r="I457" i="24"/>
  <c r="I458" i="24"/>
  <c r="I459" i="24"/>
  <c r="I460" i="24"/>
  <c r="I461" i="24"/>
  <c r="I462" i="24"/>
  <c r="I463" i="24"/>
  <c r="I464" i="24"/>
  <c r="I465" i="24"/>
  <c r="I466" i="24"/>
  <c r="I467" i="24"/>
  <c r="I468" i="24"/>
  <c r="I469" i="24"/>
  <c r="I470" i="24"/>
  <c r="I471" i="24"/>
  <c r="I472" i="24"/>
  <c r="I473" i="24"/>
  <c r="I474" i="24"/>
  <c r="I475" i="24"/>
  <c r="I476" i="24"/>
  <c r="I477" i="24"/>
  <c r="I478" i="24"/>
  <c r="I479" i="24"/>
  <c r="I480" i="24"/>
  <c r="I481" i="24"/>
  <c r="I482" i="24"/>
  <c r="I483" i="24"/>
  <c r="I484" i="24"/>
  <c r="I485" i="24"/>
  <c r="I486" i="24"/>
  <c r="I487" i="24"/>
  <c r="I488" i="24"/>
  <c r="I489" i="24"/>
  <c r="I490" i="24"/>
  <c r="I491" i="24"/>
  <c r="I492" i="24"/>
  <c r="I493" i="24"/>
  <c r="I494" i="24"/>
  <c r="I495" i="24"/>
  <c r="I496" i="24"/>
  <c r="I497" i="24"/>
  <c r="I498" i="24"/>
  <c r="I499" i="24"/>
  <c r="I500" i="24"/>
  <c r="I501" i="24"/>
  <c r="I502" i="24"/>
  <c r="I503" i="24"/>
  <c r="I504" i="24"/>
  <c r="I505" i="24"/>
  <c r="I506" i="24"/>
  <c r="I507" i="24"/>
  <c r="I508" i="24"/>
  <c r="I509" i="24"/>
  <c r="I510" i="24"/>
  <c r="I511" i="24"/>
  <c r="I512" i="24"/>
  <c r="I513" i="24"/>
  <c r="I514" i="24"/>
  <c r="I515" i="24"/>
  <c r="I516" i="24"/>
  <c r="I517" i="24"/>
  <c r="I518" i="24"/>
  <c r="I519" i="24"/>
  <c r="I520" i="24"/>
  <c r="I521" i="24"/>
  <c r="I522" i="24"/>
  <c r="I523" i="24"/>
  <c r="I524" i="24"/>
  <c r="I525" i="24"/>
  <c r="I526" i="24"/>
  <c r="I527" i="24"/>
  <c r="I528" i="24"/>
  <c r="I529" i="24"/>
  <c r="I530" i="24"/>
  <c r="I531" i="24"/>
  <c r="I532" i="24"/>
  <c r="I533" i="24"/>
  <c r="I534" i="24"/>
  <c r="I535" i="24"/>
  <c r="I536" i="24"/>
  <c r="I537" i="24"/>
  <c r="I538" i="24"/>
  <c r="I539" i="24"/>
  <c r="I540" i="24"/>
  <c r="I541" i="24"/>
  <c r="I542" i="24"/>
  <c r="I543" i="24"/>
  <c r="I544" i="24"/>
  <c r="I545" i="24"/>
  <c r="I546" i="24"/>
  <c r="I547" i="24"/>
  <c r="I548" i="24"/>
  <c r="I549" i="24"/>
  <c r="I550" i="24"/>
  <c r="I551" i="24"/>
  <c r="I552" i="24"/>
  <c r="I553" i="24"/>
  <c r="I554" i="24"/>
  <c r="I555" i="24"/>
  <c r="I556" i="24"/>
  <c r="I557" i="24"/>
  <c r="I558" i="24"/>
  <c r="I559" i="24"/>
  <c r="I560" i="24"/>
  <c r="I561" i="24"/>
  <c r="I562" i="24"/>
  <c r="I563" i="24"/>
  <c r="I564" i="24"/>
  <c r="I565" i="24"/>
  <c r="I566" i="24"/>
  <c r="I567" i="24"/>
  <c r="I568" i="24"/>
  <c r="I569" i="24"/>
  <c r="I570" i="24"/>
  <c r="I571" i="24"/>
  <c r="I572" i="24"/>
  <c r="I573" i="24"/>
  <c r="I574" i="24"/>
  <c r="I575" i="24"/>
  <c r="I576" i="24"/>
  <c r="I577" i="24"/>
  <c r="I578" i="24"/>
  <c r="I579" i="24"/>
  <c r="I580" i="24"/>
  <c r="I581" i="24"/>
  <c r="I582" i="24"/>
  <c r="I583" i="24"/>
  <c r="I584" i="24"/>
  <c r="I585" i="24"/>
  <c r="I586" i="24"/>
  <c r="I587" i="24"/>
  <c r="I588" i="24"/>
  <c r="I589" i="24"/>
  <c r="I590" i="24"/>
  <c r="I591" i="24"/>
  <c r="I592" i="24"/>
  <c r="I593" i="24"/>
  <c r="I594" i="24"/>
  <c r="I595" i="24"/>
  <c r="I596" i="24"/>
  <c r="I597" i="24"/>
  <c r="I598" i="24"/>
  <c r="I599" i="24"/>
  <c r="I600" i="24"/>
  <c r="I601" i="24"/>
  <c r="I602" i="24"/>
  <c r="I603" i="24"/>
  <c r="I604" i="24"/>
  <c r="I605" i="24"/>
  <c r="I606" i="24"/>
  <c r="I607" i="24"/>
  <c r="I608" i="24"/>
  <c r="I609" i="24"/>
  <c r="I610" i="24"/>
  <c r="I611" i="24"/>
  <c r="I612" i="24"/>
  <c r="I613" i="24"/>
  <c r="I614" i="24"/>
  <c r="I615" i="24"/>
  <c r="I616" i="24"/>
  <c r="I617" i="24"/>
  <c r="I618" i="24"/>
  <c r="I619" i="24"/>
  <c r="I620" i="24"/>
  <c r="I621" i="24"/>
  <c r="I622" i="24"/>
  <c r="I623" i="24"/>
  <c r="I624" i="24"/>
  <c r="I625" i="24"/>
  <c r="I626" i="24"/>
  <c r="I627" i="24"/>
  <c r="I628" i="24"/>
  <c r="I629" i="24"/>
  <c r="I630" i="24"/>
  <c r="I631" i="24"/>
  <c r="I632" i="24"/>
  <c r="I633" i="24"/>
  <c r="I634" i="24"/>
  <c r="I635" i="24"/>
  <c r="I636" i="24"/>
  <c r="I637" i="24"/>
  <c r="I638" i="24"/>
  <c r="I639" i="24"/>
  <c r="I640" i="24"/>
  <c r="I641" i="24"/>
  <c r="I642" i="24"/>
  <c r="I643" i="24"/>
  <c r="I644" i="24"/>
  <c r="I645" i="24"/>
  <c r="I646" i="24"/>
  <c r="I647" i="24"/>
  <c r="I648" i="24"/>
  <c r="I649" i="24"/>
  <c r="I650" i="24"/>
  <c r="I651" i="24"/>
  <c r="I652" i="24"/>
  <c r="I653" i="24"/>
  <c r="I654" i="24"/>
  <c r="I655" i="24"/>
  <c r="I656" i="24"/>
  <c r="I657" i="24"/>
  <c r="I658" i="24"/>
  <c r="I659" i="24"/>
  <c r="I660" i="24"/>
  <c r="I661" i="24"/>
  <c r="I662" i="24"/>
  <c r="I663" i="24"/>
  <c r="I664" i="24"/>
  <c r="I665" i="24"/>
  <c r="I666" i="24"/>
  <c r="I667" i="24"/>
  <c r="I668" i="24"/>
  <c r="I669" i="24"/>
  <c r="I670" i="24"/>
  <c r="I671" i="24"/>
  <c r="I672" i="24"/>
  <c r="I673" i="24"/>
  <c r="I674" i="24"/>
  <c r="I675" i="24"/>
  <c r="I676" i="24"/>
  <c r="I677" i="24"/>
  <c r="I678" i="24"/>
  <c r="I679" i="24"/>
  <c r="I680" i="24"/>
  <c r="I681" i="24"/>
  <c r="I682" i="24"/>
  <c r="I683" i="24"/>
  <c r="I684" i="24"/>
  <c r="I685" i="24"/>
  <c r="I686" i="24"/>
  <c r="I687" i="24"/>
  <c r="I688" i="24"/>
  <c r="I689" i="24"/>
  <c r="I690" i="24"/>
  <c r="I691" i="24"/>
  <c r="I692" i="24"/>
  <c r="I693" i="24"/>
  <c r="I694" i="24"/>
  <c r="I695" i="24"/>
  <c r="I696" i="24"/>
  <c r="I697" i="24"/>
  <c r="I698" i="24"/>
  <c r="I699" i="24"/>
  <c r="I700" i="24"/>
  <c r="I701" i="24"/>
  <c r="I702" i="24"/>
  <c r="I703" i="24"/>
  <c r="I704" i="24"/>
  <c r="I705" i="24"/>
  <c r="I706" i="24"/>
  <c r="I707" i="24"/>
  <c r="I708" i="24"/>
  <c r="I709" i="24"/>
  <c r="I710" i="24"/>
  <c r="I711" i="24"/>
  <c r="I712" i="24"/>
  <c r="I713" i="24"/>
  <c r="I714" i="24"/>
  <c r="I715" i="24"/>
  <c r="I716" i="24"/>
  <c r="I717" i="24"/>
  <c r="I718" i="24"/>
  <c r="I719" i="24"/>
  <c r="I720" i="24"/>
  <c r="I721" i="24"/>
  <c r="I722" i="24"/>
  <c r="I723" i="24"/>
  <c r="I724" i="24"/>
  <c r="I725" i="24"/>
  <c r="I726" i="24"/>
  <c r="I727" i="24"/>
  <c r="I728" i="24"/>
  <c r="I729" i="24"/>
  <c r="I730" i="24"/>
  <c r="I731" i="24"/>
  <c r="I732" i="24"/>
  <c r="I733" i="24"/>
  <c r="I734" i="24"/>
  <c r="I735" i="24"/>
  <c r="I736" i="24"/>
  <c r="I737" i="24"/>
  <c r="I738" i="24"/>
  <c r="I739" i="24"/>
  <c r="I740" i="24"/>
  <c r="I741" i="24"/>
  <c r="I742" i="24"/>
  <c r="I743" i="24"/>
  <c r="I744" i="24"/>
  <c r="I745" i="24"/>
  <c r="I746" i="24"/>
  <c r="I747" i="24"/>
  <c r="I748" i="24"/>
  <c r="I749" i="24"/>
  <c r="I750" i="24"/>
  <c r="I751" i="24"/>
  <c r="I752" i="24"/>
  <c r="I753" i="24"/>
  <c r="I754" i="24"/>
  <c r="I755" i="24"/>
  <c r="I756" i="24"/>
  <c r="I757" i="24"/>
  <c r="I758" i="24"/>
  <c r="I759" i="24"/>
  <c r="I760" i="24"/>
  <c r="I761" i="24"/>
  <c r="I762" i="24"/>
  <c r="I763" i="24"/>
  <c r="I764" i="24"/>
  <c r="I765" i="24"/>
  <c r="I766" i="24"/>
  <c r="I767" i="24"/>
  <c r="I768" i="24"/>
  <c r="I769" i="24"/>
  <c r="I770" i="24"/>
  <c r="I771" i="24"/>
  <c r="I772" i="24"/>
  <c r="I773" i="24"/>
  <c r="I774" i="24"/>
  <c r="I775" i="24"/>
  <c r="I776" i="24"/>
  <c r="I777" i="24"/>
  <c r="I778" i="24"/>
  <c r="I779" i="24"/>
  <c r="I780" i="24"/>
  <c r="I781" i="24"/>
  <c r="I782" i="24"/>
  <c r="I783" i="24"/>
  <c r="I784" i="24"/>
  <c r="I785" i="24"/>
  <c r="I786" i="24"/>
  <c r="I787" i="24"/>
  <c r="I788" i="24"/>
  <c r="I789" i="24"/>
  <c r="I790" i="24"/>
  <c r="I791" i="24"/>
  <c r="I792" i="24"/>
  <c r="I793" i="24"/>
  <c r="I794" i="24"/>
  <c r="I795" i="24"/>
  <c r="I796" i="24"/>
  <c r="I797" i="24"/>
  <c r="I798" i="24"/>
  <c r="I799" i="24"/>
  <c r="I800" i="24"/>
  <c r="I801" i="24"/>
  <c r="I802" i="24"/>
  <c r="I803" i="24"/>
  <c r="I804" i="24"/>
  <c r="I805" i="24"/>
  <c r="I806" i="24"/>
  <c r="I807" i="24"/>
  <c r="I808" i="24"/>
  <c r="I809" i="24"/>
  <c r="I810" i="24"/>
  <c r="I811" i="24"/>
  <c r="I812" i="24"/>
  <c r="I813" i="24"/>
  <c r="I814" i="24"/>
  <c r="I815" i="24"/>
  <c r="I816" i="24"/>
  <c r="I817" i="24"/>
  <c r="I818" i="24"/>
  <c r="I819" i="24"/>
  <c r="I820" i="24"/>
  <c r="I821" i="24"/>
  <c r="I822" i="24"/>
  <c r="I823" i="24"/>
  <c r="I824" i="24"/>
  <c r="I825" i="24"/>
  <c r="I826" i="24"/>
  <c r="I827" i="24"/>
  <c r="I828" i="24"/>
  <c r="I829" i="24"/>
  <c r="I830" i="24"/>
  <c r="I831" i="24"/>
  <c r="I832" i="24"/>
  <c r="I833" i="24"/>
  <c r="I834" i="24"/>
  <c r="I835" i="24"/>
  <c r="I836" i="24"/>
  <c r="I837" i="24"/>
  <c r="I838" i="24"/>
  <c r="I839" i="24"/>
  <c r="I840" i="24"/>
  <c r="I841" i="24"/>
  <c r="I842" i="24"/>
  <c r="I843" i="24"/>
  <c r="I844" i="24"/>
  <c r="I845" i="24"/>
  <c r="I846" i="24"/>
  <c r="I847" i="24"/>
  <c r="I848" i="24"/>
  <c r="I849" i="24"/>
  <c r="I850" i="24"/>
  <c r="I851" i="24"/>
  <c r="I852" i="24"/>
  <c r="I853" i="24"/>
  <c r="I854" i="24"/>
  <c r="I855" i="24"/>
  <c r="I856" i="24"/>
  <c r="I857" i="24"/>
  <c r="I858" i="24"/>
  <c r="I859" i="24"/>
  <c r="I860" i="24"/>
  <c r="I861" i="24"/>
  <c r="I862" i="24"/>
  <c r="I863" i="24"/>
  <c r="I864" i="24"/>
  <c r="I865" i="24"/>
  <c r="I866" i="24"/>
  <c r="I867" i="24"/>
  <c r="I868" i="24"/>
  <c r="I869" i="24"/>
  <c r="I870" i="24"/>
  <c r="I871" i="24"/>
  <c r="I872" i="24"/>
  <c r="I873" i="24"/>
  <c r="I874" i="24"/>
  <c r="I875" i="24"/>
  <c r="I876" i="24"/>
  <c r="I877" i="24"/>
  <c r="I878" i="24"/>
  <c r="I879" i="24"/>
  <c r="I880" i="24"/>
  <c r="I881" i="24"/>
  <c r="I882" i="24"/>
  <c r="I883" i="24"/>
  <c r="I884" i="24"/>
  <c r="I885" i="24"/>
  <c r="I886" i="24"/>
  <c r="I887" i="24"/>
  <c r="I888" i="24"/>
  <c r="I889" i="24"/>
  <c r="I890" i="24"/>
  <c r="I891" i="24"/>
  <c r="I892" i="24"/>
  <c r="I893" i="24"/>
  <c r="I894" i="24"/>
  <c r="I895" i="24"/>
  <c r="I896" i="24"/>
  <c r="I897" i="24"/>
  <c r="I898" i="24"/>
  <c r="I899" i="24"/>
  <c r="I900" i="24"/>
  <c r="I901" i="24"/>
  <c r="I902" i="24"/>
  <c r="I903" i="24"/>
  <c r="I904" i="24"/>
  <c r="I905" i="24"/>
  <c r="I906" i="24"/>
  <c r="I907" i="24"/>
  <c r="I908" i="24"/>
  <c r="I909" i="24"/>
  <c r="I910" i="24"/>
  <c r="I911" i="24"/>
  <c r="I912" i="24"/>
  <c r="I913" i="24"/>
  <c r="I914" i="24"/>
  <c r="I915" i="24"/>
  <c r="I916" i="24"/>
  <c r="I917" i="24"/>
  <c r="I918" i="24"/>
  <c r="I919" i="24"/>
  <c r="I920" i="24"/>
  <c r="I921" i="24"/>
  <c r="I922" i="24"/>
  <c r="I923" i="24"/>
  <c r="I924" i="24"/>
  <c r="I925" i="24"/>
  <c r="I926" i="24"/>
  <c r="I927" i="24"/>
  <c r="I928" i="24"/>
  <c r="I929" i="24"/>
  <c r="I930" i="24"/>
  <c r="I931" i="24"/>
  <c r="I932" i="24"/>
  <c r="I933" i="24"/>
  <c r="I934" i="24"/>
  <c r="I935" i="24"/>
  <c r="I936" i="24"/>
  <c r="I937" i="24"/>
  <c r="I938" i="24"/>
  <c r="I939" i="24"/>
  <c r="I940" i="24"/>
  <c r="I941" i="24"/>
  <c r="I942" i="24"/>
  <c r="I943" i="24"/>
  <c r="I944" i="24"/>
  <c r="I945" i="24"/>
  <c r="I946" i="24"/>
  <c r="I947" i="24"/>
  <c r="I948" i="24"/>
  <c r="I949" i="24"/>
  <c r="I950" i="24"/>
  <c r="I951" i="24"/>
  <c r="I952" i="24"/>
  <c r="I953" i="24"/>
  <c r="I954" i="24"/>
  <c r="I955" i="24"/>
  <c r="I956" i="24"/>
  <c r="I957" i="24"/>
  <c r="I958" i="24"/>
  <c r="I959" i="24"/>
  <c r="I960" i="24"/>
  <c r="I961" i="24"/>
  <c r="I962" i="24"/>
  <c r="I963" i="24"/>
  <c r="I964" i="24"/>
  <c r="I965" i="24"/>
  <c r="I966" i="24"/>
  <c r="I967" i="24"/>
  <c r="I968" i="24"/>
  <c r="I969" i="24"/>
  <c r="I970" i="24"/>
  <c r="I971" i="24"/>
  <c r="I972" i="24"/>
  <c r="I973" i="24"/>
  <c r="I974" i="24"/>
  <c r="I975" i="24"/>
  <c r="I976" i="24"/>
  <c r="I977" i="24"/>
  <c r="I978" i="24"/>
  <c r="I979" i="24"/>
  <c r="I980" i="24"/>
  <c r="I981" i="24"/>
  <c r="I982" i="24"/>
  <c r="I983" i="24"/>
  <c r="I984" i="24"/>
  <c r="I985" i="24"/>
  <c r="I986" i="24"/>
  <c r="I987" i="24"/>
  <c r="I988" i="24"/>
  <c r="I989" i="24"/>
  <c r="I990" i="24"/>
  <c r="I991" i="24"/>
  <c r="I992" i="24"/>
  <c r="I993" i="24"/>
  <c r="I994" i="24"/>
  <c r="I995" i="24"/>
  <c r="I996" i="24"/>
  <c r="I997" i="24"/>
  <c r="I998" i="24"/>
  <c r="I999" i="24"/>
  <c r="I1000" i="24"/>
  <c r="I1001" i="24"/>
  <c r="I1002" i="24"/>
  <c r="I1003" i="24"/>
  <c r="I1004" i="24"/>
  <c r="I1005" i="24"/>
  <c r="I1006" i="24"/>
  <c r="I1007" i="24"/>
  <c r="I1008" i="24"/>
  <c r="I1009" i="24"/>
  <c r="I1010" i="24"/>
  <c r="I1011" i="24"/>
  <c r="I1012" i="24"/>
  <c r="I1013" i="24"/>
  <c r="I1014" i="24"/>
  <c r="I1015" i="24"/>
  <c r="I1016" i="24"/>
  <c r="I1017" i="24"/>
  <c r="I1018" i="24"/>
  <c r="I1019" i="24"/>
  <c r="I1020" i="24"/>
  <c r="I1021" i="24"/>
  <c r="I1022" i="24"/>
  <c r="I1023" i="24"/>
  <c r="I1024" i="24"/>
  <c r="I1025" i="24"/>
  <c r="I1026" i="24"/>
  <c r="I1027" i="24"/>
  <c r="I1028" i="24"/>
  <c r="I1029" i="24"/>
  <c r="I1030" i="24"/>
  <c r="I1031" i="24"/>
  <c r="I1032" i="24"/>
  <c r="I1033" i="24"/>
  <c r="I1034" i="24"/>
  <c r="I1035" i="24"/>
  <c r="I1036" i="24"/>
  <c r="I1037" i="24"/>
  <c r="I1038" i="24"/>
  <c r="I1039" i="24"/>
  <c r="I1040" i="24"/>
  <c r="I1041" i="24"/>
  <c r="I1042" i="24"/>
  <c r="I1043" i="24"/>
  <c r="I1044" i="24"/>
  <c r="I1045" i="24"/>
  <c r="I1046" i="24"/>
  <c r="I1047" i="24"/>
  <c r="I1048" i="24"/>
  <c r="I1049" i="24"/>
  <c r="I1050" i="24"/>
  <c r="I1051" i="24"/>
  <c r="I1052" i="24"/>
  <c r="I1053" i="24"/>
  <c r="I1054" i="24"/>
  <c r="I1055" i="24"/>
  <c r="I1056" i="24"/>
  <c r="I1057" i="24"/>
  <c r="I1058" i="24"/>
  <c r="I1059" i="24"/>
  <c r="I1060" i="24"/>
  <c r="I1061" i="24"/>
  <c r="I1062" i="24"/>
  <c r="I1063" i="24"/>
  <c r="I1064" i="24"/>
  <c r="I1065" i="24"/>
  <c r="I1066" i="24"/>
  <c r="I1067" i="24"/>
  <c r="I1068" i="24"/>
  <c r="I1069" i="24"/>
  <c r="I1070" i="24"/>
  <c r="I1071" i="24"/>
  <c r="I1072" i="24"/>
  <c r="I1073" i="24"/>
  <c r="I1074" i="24"/>
  <c r="I1075" i="24"/>
  <c r="I1076" i="24"/>
  <c r="I1077" i="24"/>
  <c r="I1078" i="24"/>
  <c r="I1079" i="24"/>
  <c r="I1080" i="24"/>
  <c r="I1081" i="24"/>
  <c r="I1082" i="24"/>
  <c r="I1083" i="24"/>
  <c r="I1084" i="24"/>
  <c r="I1085" i="24"/>
  <c r="I1086" i="24"/>
  <c r="I1087" i="24"/>
  <c r="I1088" i="24"/>
  <c r="I1089" i="24"/>
  <c r="I1090" i="24"/>
  <c r="I1091" i="24"/>
  <c r="I1092" i="24"/>
  <c r="I1093" i="24"/>
  <c r="I1094" i="24"/>
  <c r="I1095" i="24"/>
  <c r="I1096" i="24"/>
  <c r="I1097" i="24"/>
  <c r="I1098" i="24"/>
  <c r="I1099" i="24"/>
  <c r="I1100" i="24"/>
  <c r="I1101" i="24"/>
  <c r="I1102" i="24"/>
  <c r="I1103" i="24"/>
  <c r="I1104" i="24"/>
  <c r="I1105" i="24"/>
  <c r="I1106" i="24"/>
  <c r="I1107" i="24"/>
  <c r="I1108" i="24"/>
  <c r="I1109" i="24"/>
  <c r="I1110" i="24"/>
  <c r="I1111" i="24"/>
  <c r="I1112" i="24"/>
  <c r="I1113" i="24"/>
  <c r="I1114" i="24"/>
  <c r="I1115" i="24"/>
  <c r="I1116" i="24"/>
  <c r="I1117" i="24"/>
  <c r="I1118" i="24"/>
  <c r="I1119" i="24"/>
  <c r="I1120" i="24"/>
  <c r="I1121" i="24"/>
  <c r="I1122" i="24"/>
  <c r="I1123" i="24"/>
  <c r="I1124" i="24"/>
  <c r="I1125" i="24"/>
  <c r="I1126" i="24"/>
  <c r="I1127" i="24"/>
  <c r="I1128" i="24"/>
  <c r="I1129" i="24"/>
  <c r="I1130" i="24"/>
  <c r="I1131" i="24"/>
  <c r="I1132" i="24"/>
  <c r="I1133" i="24"/>
  <c r="I1134" i="24"/>
  <c r="I1135" i="24"/>
  <c r="I1136" i="24"/>
  <c r="I1137" i="24"/>
  <c r="I1138" i="24"/>
  <c r="I1139" i="24"/>
  <c r="I1140" i="24"/>
  <c r="I1141" i="24"/>
  <c r="I1142" i="24"/>
  <c r="I1143" i="24"/>
  <c r="I1144" i="24"/>
  <c r="I1145" i="24"/>
  <c r="I1146" i="24"/>
  <c r="I1147" i="24"/>
  <c r="I1148" i="24"/>
  <c r="I1149" i="24"/>
  <c r="I1150" i="24"/>
  <c r="I1151" i="24"/>
  <c r="I1152" i="24"/>
  <c r="I1153" i="24"/>
  <c r="I1154" i="24"/>
  <c r="I1155" i="24"/>
  <c r="I1156" i="24"/>
  <c r="I1157" i="24"/>
  <c r="I1158" i="24"/>
  <c r="I1159" i="24"/>
  <c r="I1160" i="24"/>
  <c r="I1161" i="24"/>
  <c r="I1162" i="24"/>
  <c r="I1163" i="24"/>
  <c r="I1164" i="24"/>
  <c r="I1165" i="24"/>
  <c r="I1166" i="24"/>
  <c r="I1167" i="24"/>
  <c r="I1168" i="24"/>
  <c r="I1169" i="24"/>
  <c r="I1170" i="24"/>
  <c r="I1171" i="24"/>
  <c r="I1172" i="24"/>
  <c r="I1173" i="24"/>
  <c r="I1174" i="24"/>
  <c r="I1175" i="24"/>
  <c r="I1176" i="24"/>
  <c r="I1177" i="24"/>
  <c r="I1178" i="24"/>
  <c r="I1179" i="24"/>
  <c r="I1180" i="24"/>
  <c r="I1181" i="24"/>
  <c r="I1182" i="24"/>
  <c r="I1183" i="24"/>
  <c r="I1184" i="24"/>
  <c r="I1185" i="24"/>
  <c r="I1186" i="24"/>
  <c r="I1187" i="24"/>
  <c r="I1188" i="24"/>
  <c r="I1189" i="24"/>
  <c r="I1190" i="24"/>
  <c r="I1191" i="24"/>
  <c r="I1192" i="24"/>
  <c r="I1193" i="24"/>
  <c r="I1194" i="24"/>
  <c r="I1195" i="24"/>
  <c r="I1196" i="24"/>
  <c r="I1197" i="24"/>
  <c r="I1198" i="24"/>
  <c r="I1199" i="24"/>
  <c r="I1200" i="24"/>
  <c r="I1201" i="24"/>
  <c r="I1202" i="24"/>
  <c r="I1203" i="24"/>
  <c r="I1204" i="24"/>
  <c r="I1205" i="24"/>
  <c r="I1206" i="24"/>
  <c r="I1207" i="24"/>
  <c r="I1208" i="24"/>
  <c r="I1209" i="24"/>
  <c r="I1210" i="24"/>
  <c r="I1211" i="24"/>
  <c r="I1212" i="24"/>
  <c r="I1213" i="24"/>
  <c r="I1214" i="24"/>
  <c r="I1215" i="24"/>
  <c r="I1216" i="24"/>
  <c r="I1217" i="24"/>
  <c r="I1218" i="24"/>
  <c r="I1219" i="24"/>
  <c r="I1220" i="24"/>
  <c r="I1221" i="24"/>
  <c r="I1222" i="24"/>
  <c r="I1223" i="24"/>
  <c r="I1224" i="24"/>
  <c r="I1225" i="24"/>
  <c r="I1226" i="24"/>
  <c r="I1227" i="24"/>
  <c r="I1228" i="24"/>
  <c r="I1229" i="24"/>
  <c r="I1230" i="24"/>
  <c r="I1231" i="24"/>
  <c r="I1232" i="24"/>
  <c r="I1233" i="24"/>
  <c r="I1234" i="24"/>
  <c r="I1235" i="24"/>
  <c r="I1236" i="24"/>
  <c r="I1237" i="24"/>
  <c r="I1238" i="24"/>
  <c r="I1239" i="24"/>
  <c r="I1240" i="24"/>
  <c r="I1241" i="24"/>
  <c r="I1242" i="24"/>
  <c r="I1243" i="24"/>
  <c r="I1244" i="24"/>
  <c r="I1245" i="24"/>
  <c r="I1246" i="24"/>
  <c r="I1247" i="24"/>
  <c r="I1248" i="24"/>
  <c r="I1249" i="24"/>
  <c r="I1250" i="24"/>
  <c r="I1251" i="24"/>
  <c r="I1252" i="24"/>
  <c r="I1253" i="24"/>
  <c r="I1254" i="24"/>
  <c r="I1255" i="24"/>
  <c r="I1256" i="24"/>
  <c r="I1257" i="24"/>
  <c r="I1258" i="24"/>
  <c r="I1259" i="24"/>
  <c r="I1260" i="24"/>
  <c r="I1261" i="24"/>
  <c r="I1262" i="24"/>
  <c r="I1263" i="24"/>
  <c r="I1264" i="24"/>
  <c r="I1265" i="24"/>
  <c r="I1266" i="24"/>
  <c r="I1267" i="24"/>
  <c r="I1268" i="24"/>
  <c r="I1269" i="24"/>
  <c r="I1270" i="24"/>
  <c r="I1271" i="24"/>
  <c r="I1272" i="24"/>
  <c r="I1273" i="24"/>
  <c r="I1274" i="24"/>
  <c r="I1275" i="24"/>
  <c r="I1276" i="24"/>
  <c r="I1277" i="24"/>
  <c r="I1278" i="24"/>
  <c r="I1279" i="24"/>
  <c r="I1280" i="24"/>
  <c r="I1281" i="24"/>
  <c r="I1282" i="24"/>
  <c r="I1283" i="24"/>
  <c r="I1284" i="24"/>
  <c r="I1285" i="24"/>
  <c r="I1286" i="24"/>
  <c r="I1287" i="24"/>
  <c r="I1288" i="24"/>
  <c r="I1289" i="24"/>
  <c r="I1290" i="24"/>
  <c r="I1291" i="24"/>
  <c r="I1292" i="24"/>
  <c r="I1293" i="24"/>
  <c r="I1294" i="24"/>
  <c r="I1295" i="24"/>
  <c r="I1296" i="24"/>
  <c r="I1297" i="24"/>
  <c r="I1298" i="24"/>
  <c r="I1299" i="24"/>
  <c r="I1300" i="24"/>
  <c r="I1301" i="24"/>
  <c r="I1302" i="24"/>
  <c r="I1303" i="24"/>
  <c r="I1304" i="24"/>
  <c r="I1305" i="24"/>
  <c r="I1306" i="24"/>
  <c r="I1307" i="24"/>
  <c r="I1308" i="24"/>
  <c r="I1309" i="24"/>
  <c r="I1310" i="24"/>
  <c r="I1311" i="24"/>
  <c r="I1312" i="24"/>
  <c r="I1313" i="24"/>
  <c r="I1314" i="24"/>
  <c r="I1315" i="24"/>
  <c r="I1316" i="24"/>
  <c r="I1317" i="24"/>
  <c r="I1318" i="24"/>
  <c r="I1319" i="24"/>
  <c r="I1320" i="24"/>
  <c r="I1321" i="24"/>
  <c r="I1322" i="24"/>
  <c r="I1323" i="24"/>
  <c r="I1324" i="24"/>
  <c r="I1325" i="24"/>
  <c r="I1326" i="24"/>
  <c r="I1327" i="24"/>
  <c r="I1328" i="24"/>
  <c r="I1329" i="24"/>
  <c r="I1330" i="24"/>
  <c r="I1331" i="24"/>
  <c r="I1332" i="24"/>
  <c r="I1333" i="24"/>
  <c r="I1334" i="24"/>
  <c r="I1335" i="24"/>
  <c r="I1336" i="24"/>
  <c r="I1337" i="24"/>
  <c r="I1338" i="24"/>
  <c r="I1339" i="24"/>
  <c r="I1340" i="24"/>
  <c r="I1341" i="24"/>
  <c r="I1342" i="24"/>
  <c r="I1343" i="24"/>
  <c r="I1344" i="24"/>
  <c r="I1345" i="24"/>
  <c r="I1346" i="24"/>
  <c r="I1347" i="24"/>
  <c r="I1348" i="24"/>
  <c r="I1349" i="24"/>
  <c r="I1350" i="24"/>
  <c r="I1351" i="24"/>
  <c r="I1352" i="24"/>
  <c r="I1353" i="24"/>
  <c r="I1354" i="24"/>
  <c r="I1355" i="24"/>
  <c r="I1356" i="24"/>
  <c r="I1357" i="24"/>
  <c r="I1358" i="24"/>
  <c r="I1359" i="24"/>
  <c r="I1360" i="24"/>
  <c r="I1361" i="24"/>
  <c r="I1362" i="24"/>
  <c r="I1363" i="24"/>
  <c r="I1364" i="24"/>
  <c r="I1365" i="24"/>
  <c r="I1366" i="24"/>
  <c r="I1367" i="24"/>
  <c r="I1368" i="24"/>
  <c r="I1369" i="24"/>
  <c r="I1370" i="24"/>
  <c r="I1371" i="24"/>
  <c r="I1372" i="24"/>
  <c r="I1373" i="24"/>
  <c r="I1374" i="24"/>
  <c r="I1375" i="24"/>
  <c r="I1376" i="24"/>
  <c r="I1377" i="24"/>
  <c r="I1378" i="24"/>
  <c r="I1379" i="24"/>
  <c r="I1380" i="24"/>
  <c r="I1381" i="24"/>
  <c r="I1382" i="24"/>
  <c r="I1383" i="24"/>
  <c r="I1384" i="24"/>
  <c r="I1385" i="24"/>
  <c r="I1386" i="24"/>
  <c r="I1387" i="24"/>
  <c r="I1388" i="24"/>
  <c r="I1389" i="24"/>
  <c r="I1390" i="24"/>
  <c r="I1391" i="24"/>
  <c r="I1392" i="24"/>
  <c r="I1393" i="24"/>
  <c r="I1394" i="24"/>
  <c r="I1395" i="24"/>
  <c r="I1396" i="24"/>
  <c r="I1397" i="24"/>
  <c r="I1398" i="24"/>
  <c r="I1399" i="24"/>
  <c r="I1400" i="24"/>
  <c r="I1401" i="24"/>
  <c r="I1402" i="24"/>
  <c r="I1403" i="24"/>
  <c r="I1404" i="24"/>
  <c r="I1405" i="24"/>
  <c r="I1406" i="24"/>
  <c r="I1407" i="24"/>
  <c r="I1408" i="24"/>
  <c r="I1409" i="24"/>
  <c r="I1410" i="24"/>
  <c r="I1411" i="24"/>
  <c r="I1412" i="24"/>
  <c r="I1413" i="24"/>
  <c r="I1414" i="24"/>
  <c r="I1415" i="24"/>
  <c r="I1416" i="24"/>
  <c r="I1417" i="24"/>
  <c r="I1418" i="24"/>
  <c r="I1419" i="24"/>
  <c r="I1420" i="24"/>
  <c r="I1421" i="24"/>
  <c r="I1422" i="24"/>
  <c r="I1423" i="24"/>
  <c r="I1424" i="24"/>
  <c r="I1425" i="24"/>
  <c r="I1426" i="24"/>
  <c r="I1427" i="24"/>
  <c r="I1428" i="24"/>
  <c r="I1429" i="24"/>
  <c r="I1430" i="24"/>
  <c r="I1431" i="24"/>
  <c r="I1432" i="24"/>
  <c r="I1433" i="24"/>
  <c r="I1434" i="24"/>
  <c r="I1435" i="24"/>
  <c r="I1436" i="24"/>
  <c r="I1437" i="24"/>
  <c r="I1438" i="24"/>
  <c r="I1439" i="24"/>
  <c r="I1440" i="24"/>
  <c r="I1441" i="24"/>
  <c r="I1442" i="24"/>
  <c r="I1443" i="24"/>
  <c r="I1444" i="24"/>
  <c r="I1445" i="24"/>
  <c r="I1446" i="24"/>
  <c r="I1447" i="24"/>
  <c r="I1448" i="24"/>
  <c r="I1449" i="24"/>
  <c r="I1450" i="24"/>
  <c r="I1451" i="24"/>
  <c r="I1452" i="24"/>
  <c r="I1453" i="24"/>
  <c r="I1454" i="24"/>
  <c r="I1455" i="24"/>
  <c r="I1456" i="24"/>
  <c r="I1457" i="24"/>
  <c r="I1458" i="24"/>
  <c r="I1459" i="24"/>
  <c r="I1460" i="24"/>
  <c r="I1461" i="24"/>
  <c r="I1462" i="24"/>
  <c r="I1463" i="24"/>
  <c r="I1464" i="24"/>
  <c r="I1465" i="24"/>
  <c r="I1466" i="24"/>
  <c r="I1467" i="24"/>
  <c r="I1468" i="24"/>
  <c r="I1469" i="24"/>
  <c r="I1470" i="24"/>
  <c r="I1471" i="24"/>
  <c r="I1472" i="24"/>
  <c r="I1473" i="24"/>
  <c r="I1474" i="24"/>
  <c r="I1475" i="24"/>
  <c r="I1476" i="24"/>
  <c r="I1477" i="24"/>
  <c r="I1478" i="24"/>
  <c r="I1479" i="24"/>
  <c r="I1480" i="24"/>
  <c r="I1481" i="24"/>
  <c r="I1482" i="24"/>
  <c r="I1483" i="24"/>
  <c r="I1484" i="24"/>
  <c r="I1485" i="24"/>
  <c r="I1486" i="24"/>
  <c r="I1487" i="24"/>
  <c r="I1488" i="24"/>
  <c r="I1489" i="24"/>
  <c r="I1490" i="24"/>
  <c r="I1491" i="24"/>
  <c r="I1492" i="24"/>
  <c r="I1493" i="24"/>
  <c r="I1494" i="24"/>
  <c r="I1495" i="24"/>
  <c r="I1496" i="24"/>
  <c r="I1497" i="24"/>
  <c r="I1498" i="24"/>
  <c r="I1499" i="24"/>
  <c r="I1500" i="24"/>
  <c r="I1501" i="24"/>
  <c r="I1502" i="24"/>
  <c r="I1503" i="24"/>
  <c r="I1504" i="24"/>
  <c r="I1505" i="24"/>
  <c r="I1506" i="24"/>
  <c r="I1507" i="24"/>
  <c r="I1508" i="24"/>
  <c r="I1509" i="24"/>
  <c r="I1510" i="24"/>
  <c r="I1511" i="24"/>
  <c r="I1512" i="24"/>
  <c r="I1513" i="24"/>
  <c r="I1514" i="24"/>
  <c r="I1515" i="24"/>
  <c r="I1516" i="24"/>
  <c r="I1517" i="24"/>
  <c r="I1518" i="24"/>
  <c r="I1519" i="24"/>
  <c r="I1520" i="24"/>
  <c r="I1521" i="24"/>
  <c r="I1522" i="24"/>
  <c r="I1523" i="24"/>
  <c r="I1524" i="24"/>
  <c r="I1525" i="24"/>
  <c r="I1526" i="24"/>
  <c r="I1527" i="24"/>
  <c r="I1528" i="24"/>
  <c r="I1529" i="24"/>
  <c r="I1530" i="24"/>
  <c r="I1531" i="24"/>
  <c r="I1532" i="24"/>
  <c r="I1533" i="24"/>
  <c r="I1534" i="24"/>
  <c r="I1535" i="24"/>
  <c r="I1536" i="24"/>
  <c r="I1537" i="24"/>
  <c r="I1538" i="24"/>
  <c r="I1539" i="24"/>
  <c r="I1540" i="24"/>
  <c r="I1541" i="24"/>
  <c r="I1542" i="24"/>
  <c r="I1543" i="24"/>
  <c r="I1544" i="24"/>
  <c r="I1545" i="24"/>
  <c r="I1546" i="24"/>
  <c r="I1547" i="24"/>
  <c r="I1548" i="24"/>
  <c r="I1549" i="24"/>
  <c r="I1550" i="24"/>
  <c r="I1551" i="24"/>
  <c r="I1552" i="24"/>
  <c r="I1553" i="24"/>
  <c r="I1554" i="24"/>
  <c r="I1555" i="24"/>
  <c r="I1556" i="24"/>
  <c r="I1557" i="24"/>
  <c r="I1558" i="24"/>
  <c r="I1559" i="24"/>
  <c r="I1560" i="24"/>
  <c r="I1561" i="24"/>
  <c r="I1562" i="24"/>
  <c r="I1563" i="24"/>
  <c r="I1564" i="24"/>
  <c r="I1565" i="24"/>
  <c r="I1566" i="24"/>
  <c r="I1567" i="24"/>
  <c r="I1568" i="24"/>
  <c r="I1569" i="24"/>
  <c r="I1570" i="24"/>
  <c r="I1571" i="24"/>
  <c r="I1572" i="24"/>
  <c r="I1573" i="24"/>
  <c r="I1574" i="24"/>
  <c r="I1575" i="24"/>
  <c r="I1576" i="24"/>
  <c r="I1577" i="24"/>
  <c r="I1578" i="24"/>
  <c r="I1579" i="24"/>
  <c r="I1580" i="24"/>
  <c r="I1581" i="24"/>
  <c r="I1582" i="24"/>
  <c r="I1583" i="24"/>
  <c r="I1584" i="24"/>
  <c r="I1585" i="24"/>
  <c r="I1586" i="24"/>
  <c r="I1587" i="24"/>
  <c r="I1588" i="24"/>
  <c r="I1589" i="24"/>
  <c r="I1590" i="24"/>
  <c r="I1591" i="24"/>
  <c r="I1592" i="24"/>
  <c r="I1593" i="24"/>
  <c r="I1594" i="24"/>
  <c r="I1595" i="24"/>
  <c r="I1596" i="24"/>
  <c r="I1597" i="24"/>
  <c r="I1598" i="24"/>
  <c r="I1599" i="24"/>
  <c r="I1600" i="24"/>
  <c r="I1601" i="24"/>
  <c r="I1602" i="24"/>
  <c r="I1603" i="24"/>
  <c r="I1604" i="24"/>
  <c r="I1605" i="24"/>
  <c r="I1606" i="24"/>
  <c r="I1607" i="24"/>
  <c r="I1608" i="24"/>
  <c r="I1609" i="24"/>
  <c r="I1610" i="24"/>
  <c r="I1611" i="24"/>
  <c r="I1612" i="24"/>
  <c r="I1613" i="24"/>
  <c r="I1614" i="24"/>
  <c r="I1615" i="24"/>
  <c r="I1616" i="24"/>
  <c r="I1617" i="24"/>
  <c r="I1618" i="24"/>
  <c r="I1619" i="24"/>
  <c r="I1620" i="24"/>
  <c r="I1621" i="24"/>
  <c r="I1622" i="24"/>
  <c r="I1623" i="24"/>
  <c r="I1624" i="24"/>
  <c r="I1625" i="24"/>
  <c r="I1626" i="24"/>
  <c r="I1627" i="24"/>
  <c r="I1628" i="24"/>
  <c r="I1629" i="24"/>
  <c r="I1630" i="24"/>
  <c r="I1631" i="24"/>
  <c r="I1632" i="24"/>
  <c r="I1633" i="24"/>
  <c r="I1634" i="24"/>
  <c r="I1635" i="24"/>
  <c r="I1636" i="24"/>
  <c r="I1637" i="24"/>
  <c r="I1638" i="24"/>
  <c r="I1639" i="24"/>
  <c r="I1640" i="24"/>
  <c r="I1641" i="24"/>
  <c r="I1642" i="24"/>
  <c r="I1643" i="24"/>
  <c r="I1644" i="24"/>
  <c r="I1645" i="24"/>
  <c r="I1646" i="24"/>
  <c r="I1647" i="24"/>
  <c r="I1648" i="24"/>
  <c r="I1649" i="24"/>
  <c r="I1650" i="24"/>
  <c r="I1651" i="24"/>
  <c r="I1652" i="24"/>
  <c r="I1653" i="24"/>
  <c r="I1654" i="24"/>
  <c r="I1655" i="24"/>
  <c r="I1656" i="24"/>
  <c r="I1657" i="24"/>
  <c r="I1658" i="24"/>
  <c r="I1659" i="24"/>
  <c r="I1660" i="24"/>
  <c r="I1661" i="24"/>
  <c r="I1662" i="24"/>
  <c r="I1663" i="24"/>
  <c r="I1664" i="24"/>
  <c r="I1665" i="24"/>
  <c r="I1666" i="24"/>
  <c r="I1667" i="24"/>
  <c r="I1668" i="24"/>
  <c r="I1669" i="24"/>
  <c r="I1670" i="24"/>
  <c r="I1671" i="24"/>
  <c r="I1672" i="24"/>
  <c r="I1673" i="24"/>
  <c r="I1674" i="24"/>
  <c r="I1675" i="24"/>
  <c r="I1676" i="24"/>
  <c r="I1677" i="24"/>
  <c r="I1678" i="24"/>
  <c r="I1679" i="24"/>
  <c r="I1680" i="24"/>
  <c r="I1681" i="24"/>
  <c r="I1682" i="24"/>
  <c r="I1683" i="24"/>
  <c r="I1684" i="24"/>
  <c r="I1685" i="24"/>
  <c r="I1686" i="24"/>
  <c r="I1687" i="24"/>
  <c r="I1688" i="24"/>
  <c r="I1689" i="24"/>
  <c r="I1690" i="24"/>
  <c r="I1691" i="24"/>
  <c r="I1692" i="24"/>
  <c r="I1693" i="24"/>
  <c r="I1694" i="24"/>
  <c r="I1695" i="24"/>
  <c r="I1696" i="24"/>
  <c r="I1697" i="24"/>
  <c r="I1698" i="24"/>
  <c r="I1699" i="24"/>
  <c r="I1700" i="24"/>
  <c r="I1701" i="24"/>
  <c r="I1702" i="24"/>
  <c r="I1703" i="24"/>
  <c r="I1704" i="24"/>
  <c r="I1705" i="24"/>
  <c r="I1706" i="24"/>
  <c r="I1707" i="24"/>
  <c r="I1708" i="24"/>
  <c r="I1709" i="24"/>
  <c r="I1710" i="24"/>
  <c r="I1711" i="24"/>
  <c r="I1712" i="24"/>
  <c r="I1713" i="24"/>
  <c r="I1714" i="24"/>
  <c r="I1715" i="24"/>
  <c r="I1716" i="24"/>
  <c r="I1717" i="24"/>
  <c r="I1718" i="24"/>
  <c r="I1719" i="24"/>
  <c r="I1720" i="24"/>
  <c r="I1721" i="24"/>
  <c r="I1722" i="24"/>
  <c r="I1723" i="24"/>
  <c r="I1724" i="24"/>
  <c r="I1725" i="24"/>
  <c r="I1726" i="24"/>
  <c r="I1727" i="24"/>
  <c r="I1728" i="24"/>
  <c r="I1729" i="24"/>
  <c r="I1730" i="24"/>
  <c r="I1731" i="24"/>
  <c r="I1732" i="24"/>
  <c r="I1733" i="24"/>
  <c r="I1734" i="24"/>
  <c r="I1735" i="24"/>
  <c r="I1736" i="24"/>
  <c r="I1737" i="24"/>
  <c r="I1738" i="24"/>
  <c r="I1739" i="24"/>
  <c r="I1740" i="24"/>
  <c r="I1741" i="24"/>
  <c r="I1742" i="24"/>
  <c r="I1743" i="24"/>
  <c r="I1744" i="24"/>
  <c r="I1745" i="24"/>
  <c r="I1746" i="24"/>
  <c r="I1747" i="24"/>
  <c r="I1748" i="24"/>
  <c r="I1749" i="24"/>
  <c r="I1750" i="24"/>
  <c r="I1751" i="24"/>
  <c r="I1752" i="24"/>
  <c r="I1753" i="24"/>
  <c r="I1754" i="24"/>
  <c r="I1755" i="24"/>
  <c r="I1756" i="24"/>
  <c r="I1757" i="24"/>
  <c r="I1758" i="24"/>
  <c r="I1759" i="24"/>
  <c r="I1760" i="24"/>
  <c r="I1761" i="24"/>
  <c r="I1762" i="24"/>
  <c r="I1763" i="24"/>
  <c r="I1764" i="24"/>
  <c r="I1765" i="24"/>
  <c r="I1766" i="24"/>
  <c r="I1767" i="24"/>
  <c r="I1768" i="24"/>
  <c r="I1769" i="24"/>
  <c r="I1770" i="24"/>
  <c r="I1771" i="24"/>
  <c r="I1772" i="24"/>
  <c r="I1773" i="24"/>
  <c r="I1774" i="24"/>
  <c r="I1775" i="24"/>
  <c r="I1776" i="24"/>
  <c r="I1777" i="24"/>
  <c r="I1778" i="24"/>
  <c r="I1779" i="24"/>
  <c r="I1780" i="24"/>
  <c r="I1781" i="24"/>
  <c r="I1782" i="24"/>
  <c r="I1783" i="24"/>
  <c r="I1784" i="24"/>
  <c r="I1785" i="24"/>
  <c r="I1786" i="24"/>
  <c r="I1787" i="24"/>
  <c r="I1788" i="24"/>
  <c r="I1789" i="24"/>
  <c r="I1790" i="24"/>
  <c r="I1791" i="24"/>
  <c r="I1792" i="24"/>
  <c r="I1793" i="24"/>
  <c r="I1794" i="24"/>
  <c r="I1795" i="24"/>
  <c r="I1796" i="24"/>
  <c r="I1797" i="24"/>
  <c r="I1798" i="24"/>
  <c r="I1799" i="24"/>
  <c r="I1800" i="24"/>
  <c r="I1801" i="24"/>
  <c r="I1802" i="24"/>
  <c r="I1803" i="24"/>
  <c r="I1804" i="24"/>
  <c r="I1805" i="24"/>
  <c r="I1806" i="24"/>
  <c r="I1807" i="24"/>
  <c r="I1808" i="24"/>
  <c r="I1809" i="24"/>
  <c r="I1810" i="24"/>
  <c r="I1811" i="24"/>
  <c r="I1812" i="24"/>
  <c r="I1813" i="24"/>
  <c r="I1814" i="24"/>
  <c r="I1815" i="24"/>
  <c r="I1816" i="24"/>
  <c r="I1817" i="24"/>
  <c r="I1818" i="24"/>
  <c r="I1819" i="24"/>
  <c r="I1820" i="24"/>
  <c r="I1821" i="24"/>
  <c r="I1822" i="24"/>
  <c r="I1823" i="24"/>
  <c r="I1824" i="24"/>
  <c r="I1825" i="24"/>
  <c r="I1826" i="24"/>
  <c r="I1827" i="24"/>
  <c r="I1828" i="24"/>
  <c r="I1829" i="24"/>
  <c r="I1830" i="24"/>
  <c r="I1831" i="24"/>
  <c r="I1832" i="24"/>
  <c r="I1833" i="24"/>
  <c r="I1834" i="24"/>
  <c r="I1835" i="24"/>
  <c r="I1836" i="24"/>
  <c r="I1837" i="24"/>
  <c r="I1838" i="24"/>
  <c r="I1839" i="24"/>
  <c r="I1840" i="24"/>
  <c r="I1841" i="24"/>
  <c r="I1842" i="24"/>
  <c r="I1843" i="24"/>
  <c r="I1844" i="24"/>
  <c r="I1845" i="24"/>
  <c r="I1846" i="24"/>
  <c r="I1847" i="24"/>
  <c r="I1848" i="24"/>
  <c r="I1849" i="24"/>
  <c r="I1850" i="24"/>
  <c r="I1851" i="24"/>
  <c r="I1852" i="24"/>
  <c r="I1853" i="24"/>
  <c r="I1854" i="24"/>
  <c r="I1855" i="24"/>
  <c r="I1856" i="24"/>
  <c r="I1857" i="24"/>
  <c r="I1858" i="24"/>
  <c r="I1859" i="24"/>
  <c r="I1860" i="24"/>
  <c r="I1861" i="24"/>
  <c r="I1862" i="24"/>
  <c r="I1863" i="24"/>
  <c r="I1864" i="24"/>
  <c r="I1865" i="24"/>
  <c r="I1866" i="24"/>
  <c r="I1867" i="24"/>
  <c r="I1868" i="24"/>
  <c r="I1869" i="24"/>
  <c r="I1870" i="24"/>
  <c r="I1871" i="24"/>
  <c r="I1872" i="24"/>
  <c r="I1873" i="24"/>
  <c r="I1874" i="24"/>
  <c r="I1875" i="24"/>
  <c r="I1876" i="24"/>
  <c r="I1877" i="24"/>
  <c r="I1878" i="24"/>
  <c r="I1879" i="24"/>
  <c r="I1880" i="24"/>
  <c r="I1881" i="24"/>
  <c r="I1882" i="24"/>
  <c r="I1883" i="24"/>
  <c r="I1884" i="24"/>
  <c r="I1885" i="24"/>
  <c r="I1886" i="24"/>
  <c r="I1887" i="24"/>
  <c r="I1888" i="24"/>
  <c r="I1889" i="24"/>
  <c r="I1890" i="24"/>
  <c r="I1891" i="24"/>
  <c r="I1892" i="24"/>
  <c r="I1893" i="24"/>
  <c r="I1894" i="24"/>
  <c r="I1895" i="24"/>
  <c r="I1896" i="24"/>
  <c r="I1897" i="24"/>
  <c r="I1898" i="24"/>
  <c r="I1899" i="24"/>
  <c r="I1900" i="24"/>
  <c r="I1901" i="24"/>
  <c r="I1902" i="24"/>
  <c r="I1903" i="24"/>
  <c r="I1904" i="24"/>
  <c r="I1905" i="24"/>
  <c r="I1906" i="24"/>
  <c r="I1907" i="24"/>
  <c r="I1908" i="24"/>
  <c r="I1909" i="24"/>
  <c r="I1910" i="24"/>
  <c r="I1911" i="24"/>
  <c r="I1912" i="24"/>
  <c r="I1913" i="24"/>
  <c r="I1914" i="24"/>
  <c r="I1915" i="24"/>
  <c r="I1916" i="24"/>
  <c r="I1917" i="24"/>
  <c r="I1918" i="24"/>
  <c r="I1919" i="24"/>
  <c r="I1920" i="24"/>
  <c r="I1921" i="24"/>
  <c r="I1922" i="24"/>
  <c r="I1923" i="24"/>
  <c r="I1924" i="24"/>
  <c r="I1925" i="24"/>
  <c r="I1926" i="24"/>
  <c r="I1927" i="24"/>
  <c r="I1928" i="24"/>
  <c r="I1929" i="24"/>
  <c r="I1930" i="24"/>
  <c r="I1931" i="24"/>
  <c r="I1932" i="24"/>
  <c r="I1933" i="24"/>
  <c r="I1934" i="24"/>
  <c r="I1935" i="24"/>
  <c r="I1936" i="24"/>
  <c r="I1937" i="24"/>
  <c r="I1938" i="24"/>
  <c r="I1939" i="24"/>
  <c r="I1940" i="24"/>
  <c r="I1941" i="24"/>
  <c r="I1942" i="24"/>
  <c r="I1943" i="24"/>
  <c r="I1944" i="24"/>
  <c r="I1945" i="24"/>
  <c r="I1946" i="24"/>
  <c r="I1947" i="24"/>
  <c r="I1948" i="24"/>
  <c r="I1949" i="24"/>
  <c r="I1950" i="24"/>
  <c r="I1951" i="24"/>
  <c r="I1952" i="24"/>
  <c r="I1953" i="24"/>
  <c r="I1954" i="24"/>
  <c r="I1955" i="24"/>
  <c r="I1956" i="24"/>
  <c r="I1957" i="24"/>
  <c r="I1958" i="24"/>
  <c r="I1959" i="24"/>
  <c r="I1960" i="24"/>
  <c r="I1961" i="24"/>
  <c r="I1962" i="24"/>
  <c r="I1963" i="24"/>
  <c r="I1964" i="24"/>
  <c r="I1965" i="24"/>
  <c r="I1966" i="24"/>
  <c r="I1967" i="24"/>
  <c r="I1968" i="24"/>
  <c r="I1969" i="24"/>
  <c r="I1970" i="24"/>
  <c r="I1971" i="24"/>
  <c r="I1972" i="24"/>
  <c r="I1973" i="24"/>
  <c r="I1974" i="24"/>
  <c r="I1975" i="24"/>
  <c r="I1976" i="24"/>
  <c r="I1977" i="24"/>
  <c r="I1978" i="24"/>
  <c r="I1979" i="24"/>
  <c r="I1980" i="24"/>
  <c r="I1981" i="24"/>
  <c r="I1982" i="24"/>
  <c r="I1983" i="24"/>
  <c r="I1984" i="24"/>
  <c r="I1985" i="24"/>
  <c r="I1986" i="24"/>
  <c r="I1987" i="24"/>
  <c r="I1988" i="24"/>
  <c r="I1989" i="24"/>
  <c r="I1990" i="24"/>
  <c r="I1991" i="24"/>
  <c r="I1992" i="24"/>
  <c r="I1993" i="24"/>
  <c r="I1994" i="24"/>
  <c r="I1995" i="24"/>
  <c r="I1996" i="24"/>
  <c r="I1997" i="24"/>
  <c r="I1998" i="24"/>
  <c r="I1999" i="24"/>
  <c r="I2000" i="24"/>
  <c r="I2001" i="24"/>
  <c r="H2" i="24"/>
  <c r="I2" i="24" s="1"/>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K2" i="9"/>
  <c r="K3" i="9"/>
  <c r="K4"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K261" i="24" l="1"/>
  <c r="K60" i="24"/>
  <c r="N86" i="24"/>
  <c r="N96" i="24"/>
  <c r="N72" i="24"/>
  <c r="K54" i="24"/>
  <c r="K28"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C9157E-90D2-44A2-8433-611BE46692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6C281B4-5F3D-4EA2-AD1A-1C1BCE56CC5C}" name="WorksheetConnection_Ecommerce_Sales_Dataset_updated.xlsx!Table2" type="102" refreshedVersion="8" minRefreshableVersion="5">
    <extLst>
      <ext xmlns:x15="http://schemas.microsoft.com/office/spreadsheetml/2010/11/main" uri="{DE250136-89BD-433C-8126-D09CA5730AF9}">
        <x15:connection id="Table2">
          <x15:rangePr sourceName="_xlcn.WorksheetConnection_Ecommerce_Sales_Dataset_updated.xlsxTable21"/>
        </x15:connection>
      </ext>
    </extLst>
  </connection>
  <connection id="3" xr16:uid="{5B4F2629-2E57-4EC0-9582-1E6EB6B73B1C}" name="WorksheetConnection_Ecommerce_Sales_Dataset_updated.xlsx!Table3" type="102" refreshedVersion="8" minRefreshableVersion="5">
    <extLst>
      <ext xmlns:x15="http://schemas.microsoft.com/office/spreadsheetml/2010/11/main" uri="{DE250136-89BD-433C-8126-D09CA5730AF9}">
        <x15:connection id="Table3">
          <x15:rangePr sourceName="_xlcn.WorksheetConnection_Ecommerce_Sales_Dataset_updated.xlsxTable31"/>
        </x15:connection>
      </ext>
    </extLst>
  </connection>
  <connection id="4" xr16:uid="{A4A9BD6E-989A-480C-85BB-AB005713E64A}" name="WorksheetConnection_Ecommerce_Sales_Dataset_updated.xlsx!Table4" type="102" refreshedVersion="8" minRefreshableVersion="5">
    <extLst>
      <ext xmlns:x15="http://schemas.microsoft.com/office/spreadsheetml/2010/11/main" uri="{DE250136-89BD-433C-8126-D09CA5730AF9}">
        <x15:connection id="Table4">
          <x15:rangePr sourceName="_xlcn.WorksheetConnection_Ecommerce_Sales_Dataset_updated.xlsxTable41"/>
        </x15:connection>
      </ext>
    </extLst>
  </connection>
  <connection id="5" xr16:uid="{6F7B5366-E7CA-4A41-9EA6-1295A6B19277}" name="WorksheetConnection_Ecommerce_Sales_Dataset_updated.xlsx!Table6" type="102" refreshedVersion="8" minRefreshableVersion="5">
    <extLst>
      <ext xmlns:x15="http://schemas.microsoft.com/office/spreadsheetml/2010/11/main" uri="{DE250136-89BD-433C-8126-D09CA5730AF9}">
        <x15:connection id="Table6" autoDelete="1">
          <x15:rangePr sourceName="_xlcn.WorksheetConnection_Ecommerce_Sales_Dataset_updated.xlsxTable61"/>
        </x15:connection>
      </ext>
    </extLst>
  </connection>
  <connection id="6" xr16:uid="{F362B485-E283-44A0-B06E-7D3043F63143}" name="WorksheetConnection_Ecommerce_Sales_Dataset_updated.xlsx!Table7" type="102" refreshedVersion="8" minRefreshableVersion="5">
    <extLst>
      <ext xmlns:x15="http://schemas.microsoft.com/office/spreadsheetml/2010/11/main" uri="{DE250136-89BD-433C-8126-D09CA5730AF9}">
        <x15:connection id="Table7">
          <x15:rangePr sourceName="_xlcn.WorksheetConnection_Ecommerce_Sales_Dataset_updated.xlsxTable71"/>
        </x15:connection>
      </ext>
    </extLst>
  </connection>
</connections>
</file>

<file path=xl/sharedStrings.xml><?xml version="1.0" encoding="utf-8"?>
<sst xmlns="http://schemas.openxmlformats.org/spreadsheetml/2006/main" count="42357" uniqueCount="4021">
  <si>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</si>
  <si>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</si>
  <si>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</si>
  <si>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</si>
  <si>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</si>
  <si>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</si>
  <si>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</si>
  <si>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</si>
  <si>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</si>
  <si>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</si>
  <si>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</si>
  <si>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</si>
  <si>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</si>
  <si>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</si>
  <si>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</si>
  <si>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</si>
  <si>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</si>
  <si>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</si>
  <si>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</si>
  <si>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</si>
  <si>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</si>
  <si>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</si>
  <si>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</si>
  <si>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</si>
  <si>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</si>
  <si>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</si>
  <si>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</si>
  <si>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</si>
  <si>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</si>
  <si>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</si>
  <si>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</si>
  <si>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</si>
  <si>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</si>
  <si>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</si>
  <si>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</si>
  <si>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</si>
  <si>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</si>
  <si>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</si>
  <si>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</si>
  <si>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</si>
  <si>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</si>
  <si>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</si>
  <si>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</si>
  <si>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</si>
  <si>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</si>
  <si>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</si>
  <si>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</si>
  <si>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</si>
  <si>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</si>
  <si>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</si>
  <si>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</si>
  <si>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</si>
  <si>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</si>
  <si>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</si>
  <si>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</si>
  <si>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</si>
  <si>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</si>
  <si>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</si>
  <si>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</si>
  <si>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</si>
  <si>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</si>
  <si>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</si>
  <si>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</si>
  <si>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</si>
  <si>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</si>
  <si>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</si>
  <si>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</si>
  <si>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</si>
  <si>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</si>
  <si>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</si>
  <si>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</si>
  <si>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</si>
  <si>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</si>
  <si>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</si>
  <si>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</si>
  <si>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</si>
  <si>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</si>
  <si>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</si>
  <si>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</si>
  <si>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</si>
  <si>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</si>
  <si>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</si>
  <si>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</si>
  <si>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</si>
  <si>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</si>
  <si>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</si>
  <si>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</si>
  <si>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</si>
  <si>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</si>
  <si>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</si>
  <si>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</si>
  <si>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</si>
  <si>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</si>
  <si>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</si>
  <si>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</si>
  <si>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</si>
  <si>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</si>
  <si>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</si>
  <si>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</si>
  <si>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</si>
  <si>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</si>
  <si>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</si>
  <si>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</si>
  <si>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</si>
  <si>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</si>
  <si>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</si>
  <si>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</si>
  <si>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</si>
  <si>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</si>
  <si>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</si>
  <si>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</si>
  <si>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</si>
  <si>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</si>
  <si>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</si>
  <si>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</si>
  <si>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</si>
  <si>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</si>
  <si>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</si>
  <si>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</si>
  <si>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</si>
  <si>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</si>
  <si>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</si>
  <si>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</si>
  <si>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</si>
  <si>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</si>
  <si>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</si>
  <si>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</si>
  <si>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</si>
  <si>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</si>
  <si>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</si>
  <si>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</si>
  <si>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</si>
  <si>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</si>
  <si>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</si>
  <si>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</si>
  <si>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</si>
  <si>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</si>
  <si>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</si>
  <si>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</si>
  <si>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</si>
  <si>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</si>
  <si>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</si>
  <si>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</si>
  <si>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</si>
  <si>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</si>
  <si>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</si>
  <si>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</si>
  <si>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</si>
  <si>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</si>
  <si>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</si>
  <si>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</si>
  <si>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</si>
  <si>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</si>
  <si>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</si>
  <si>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</si>
  <si>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</si>
  <si>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</si>
  <si>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</si>
  <si>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</si>
  <si>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</si>
  <si>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</si>
  <si>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</si>
  <si>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</si>
  <si>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</si>
  <si>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</si>
  <si>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</si>
  <si>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</si>
  <si>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</si>
  <si>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</si>
  <si>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</si>
  <si>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</si>
  <si>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</si>
  <si>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</si>
  <si>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</si>
  <si>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</si>
  <si>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</si>
  <si>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</si>
  <si>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</si>
  <si>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</si>
  <si>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</si>
  <si>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</si>
  <si>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</si>
  <si>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</si>
  <si>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</si>
  <si>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</si>
  <si>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</si>
  <si>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</si>
  <si>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</si>
  <si>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</si>
  <si>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</si>
  <si>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</si>
  <si>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</si>
  <si>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</si>
  <si>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</si>
  <si>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</si>
  <si>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</si>
  <si>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</si>
  <si>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</si>
  <si>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</si>
  <si>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</si>
  <si>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</si>
  <si>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</si>
  <si>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</si>
  <si>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</si>
  <si>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</si>
  <si>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</si>
  <si>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</si>
  <si>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</si>
  <si>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</si>
  <si>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</si>
  <si>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</si>
  <si>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</si>
  <si>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</si>
  <si>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</si>
  <si>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</si>
  <si>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</si>
  <si>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</si>
  <si>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</si>
  <si>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</si>
  <si>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</si>
  <si>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</si>
  <si>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</si>
  <si>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</si>
  <si>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</si>
  <si>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</si>
  <si>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</si>
  <si>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</si>
  <si>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</si>
  <si>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</si>
  <si>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</si>
  <si>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</si>
  <si>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</si>
  <si>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</si>
  <si>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</si>
  <si>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</si>
  <si>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</si>
  <si>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</si>
  <si>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</si>
  <si>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</si>
  <si>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</si>
  <si>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</si>
  <si>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</si>
  <si>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</si>
  <si>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</si>
  <si>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</si>
  <si>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</si>
  <si>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</si>
  <si>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</si>
  <si>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</si>
  <si>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</si>
  <si>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</si>
  <si>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</si>
  <si>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</si>
  <si>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</si>
  <si>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</si>
  <si>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</si>
  <si>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</si>
  <si>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</si>
  <si>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</si>
  <si>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</si>
  <si>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</si>
  <si>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</si>
  <si>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</si>
  <si>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</si>
  <si>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</si>
  <si>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</si>
  <si>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</si>
  <si>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</si>
  <si>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</si>
  <si>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</si>
  <si>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</si>
  <si>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</si>
  <si>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</si>
  <si>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</si>
  <si>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</si>
  <si>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</si>
  <si>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</si>
  <si>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</si>
  <si>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</si>
  <si>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</si>
  <si>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</si>
  <si>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</si>
  <si>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</si>
  <si>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</si>
  <si>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</si>
  <si>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</si>
  <si>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</si>
  <si>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</si>
  <si>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</si>
  <si>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</si>
  <si>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</si>
  <si>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</si>
  <si>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</si>
  <si>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</si>
  <si>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</si>
  <si>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</si>
  <si>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</si>
  <si>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</si>
  <si>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</si>
  <si>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</si>
  <si>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</si>
  <si>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</si>
  <si>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</si>
  <si>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</si>
  <si>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</si>
  <si>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</si>
  <si>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</si>
  <si>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</si>
  <si>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</si>
  <si>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</si>
  <si>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</si>
  <si>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</si>
  <si>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</si>
  <si>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</si>
  <si>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</si>
  <si>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</si>
  <si>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</si>
  <si>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</si>
  <si>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</si>
  <si>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</si>
  <si>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</si>
  <si>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</si>
  <si>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</si>
  <si>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</si>
  <si>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</si>
  <si>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</si>
  <si>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</si>
  <si>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</si>
  <si>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</si>
  <si>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</si>
  <si>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</si>
  <si>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</si>
  <si>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</si>
  <si>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</si>
  <si>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</si>
  <si>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</si>
  <si>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</si>
  <si>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</si>
  <si>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</si>
  <si>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</si>
  <si>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</si>
  <si>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</si>
  <si>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</si>
  <si>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</si>
  <si>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</si>
  <si>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</si>
  <si>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</si>
  <si>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</si>
  <si>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</si>
  <si>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</si>
  <si>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</si>
  <si>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</si>
  <si>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</si>
  <si>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</si>
  <si>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</si>
  <si>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</si>
  <si>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</si>
  <si>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</si>
  <si>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</si>
  <si>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</si>
  <si>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</si>
  <si>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</si>
  <si>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</si>
  <si>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</si>
  <si>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</si>
  <si>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</si>
  <si>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</si>
  <si>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</si>
  <si>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</si>
  <si>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</si>
  <si>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</si>
  <si>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</si>
  <si>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</si>
  <si>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</si>
  <si>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</si>
  <si>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</si>
  <si>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</si>
  <si>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</si>
  <si>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</si>
  <si>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</si>
  <si>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</si>
  <si>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</si>
  <si>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</si>
  <si>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</si>
  <si>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</si>
  <si>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</si>
  <si>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</si>
  <si>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</si>
  <si>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</si>
  <si>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</si>
  <si>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</si>
  <si>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</si>
  <si>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</si>
  <si>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</si>
  <si>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</si>
  <si>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</si>
  <si>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</si>
  <si>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</si>
  <si>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</si>
  <si>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</si>
  <si>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</si>
  <si>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</si>
  <si>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</si>
  <si>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</si>
  <si>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</si>
  <si>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</si>
  <si>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</si>
  <si>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</si>
  <si>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</si>
  <si>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</si>
  <si>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</si>
  <si>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</si>
  <si>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</si>
  <si>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</si>
  <si>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</si>
  <si>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</si>
  <si>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</si>
  <si>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</si>
  <si>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</si>
  <si>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</si>
  <si>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</si>
  <si>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</si>
  <si>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</si>
  <si>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</si>
  <si>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</si>
  <si>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</si>
  <si>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</si>
  <si>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</si>
  <si>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</si>
  <si>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</si>
  <si>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</si>
  <si>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</si>
  <si>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</si>
  <si>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</si>
  <si>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</si>
  <si>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</si>
  <si>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</si>
  <si>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</si>
  <si>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</si>
  <si>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</si>
  <si>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</si>
  <si>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</si>
  <si>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</si>
  <si>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</si>
  <si>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</si>
  <si>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</si>
  <si>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</si>
  <si>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</si>
  <si>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</si>
  <si>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</si>
  <si>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</si>
  <si>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</si>
  <si>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</si>
  <si>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</si>
  <si>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</si>
  <si>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</si>
  <si>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</si>
  <si>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</si>
  <si>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</si>
  <si>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</si>
  <si>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</si>
  <si>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</si>
  <si>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</si>
  <si>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</si>
  <si>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</si>
  <si>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</si>
  <si>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</si>
  <si>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</si>
  <si>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</si>
  <si>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</si>
  <si>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</si>
  <si>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</si>
  <si>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</si>
  <si>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</si>
  <si>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</si>
  <si>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</si>
  <si>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</si>
  <si>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</si>
  <si>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</si>
  <si>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</si>
  <si>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</si>
  <si>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</si>
  <si>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</si>
  <si>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</si>
  <si>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</si>
  <si>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</si>
  <si>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</si>
  <si>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</si>
  <si>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</si>
  <si>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</si>
  <si>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</si>
  <si>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</si>
  <si>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</si>
  <si>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</si>
  <si>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</si>
  <si>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</si>
  <si>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</si>
  <si>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</si>
  <si>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</si>
  <si>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</si>
  <si>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</si>
  <si>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</si>
  <si>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</si>
  <si>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</si>
  <si>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</si>
  <si>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</si>
  <si>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</si>
  <si>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</si>
  <si>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</si>
  <si>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</si>
  <si>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</si>
  <si>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</si>
  <si>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</si>
  <si>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</si>
  <si>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</si>
  <si>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</si>
  <si>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</si>
  <si>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</si>
  <si>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</si>
  <si>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</si>
  <si>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</si>
  <si>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</si>
  <si>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</si>
  <si>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</si>
  <si>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</si>
  <si>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</si>
  <si>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</si>
  <si>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</si>
  <si>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</si>
  <si>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</si>
  <si>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</si>
  <si>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</si>
  <si>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</si>
  <si>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</si>
  <si>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</si>
  <si>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</si>
  <si>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</si>
  <si>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</si>
  <si>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</si>
  <si>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</si>
  <si>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</si>
  <si>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</si>
  <si>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</si>
  <si>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</si>
  <si>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</si>
  <si>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</si>
  <si>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</si>
  <si>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</si>
  <si>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</si>
  <si>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</si>
  <si>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</si>
  <si>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</si>
  <si>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</si>
  <si>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</si>
  <si>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</si>
  <si>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</si>
  <si>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</si>
  <si>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</si>
  <si>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</si>
  <si>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</si>
  <si>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</si>
  <si>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</si>
  <si>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</si>
  <si>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</si>
  <si>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</si>
  <si>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</si>
  <si>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</si>
  <si>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</si>
  <si>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</si>
  <si>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</si>
  <si>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</si>
  <si>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</si>
  <si>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</si>
  <si>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</si>
  <si>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</si>
  <si>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</si>
  <si>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</si>
  <si>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</si>
  <si>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</si>
  <si>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</si>
  <si>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</si>
  <si>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</si>
  <si>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</si>
  <si>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</si>
  <si>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</si>
  <si>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</si>
  <si>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</si>
  <si>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</si>
  <si>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</si>
  <si>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</si>
  <si>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</si>
  <si>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</si>
  <si>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</si>
  <si>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</si>
  <si>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</si>
  <si>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</si>
  <si>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</si>
  <si>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</si>
  <si>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</si>
  <si>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</si>
  <si>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</si>
  <si>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</si>
  <si>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</si>
  <si>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</si>
  <si>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</si>
  <si>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</si>
  <si>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</si>
  <si>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</si>
  <si>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</si>
  <si>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</si>
  <si>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</si>
  <si>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</si>
  <si>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</si>
  <si>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</si>
  <si>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</si>
  <si>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</si>
  <si>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</si>
  <si>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</si>
  <si>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</si>
  <si>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</si>
  <si>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</si>
  <si>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</si>
  <si>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</si>
  <si>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</si>
  <si>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</si>
  <si>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</si>
  <si>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</si>
  <si>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</si>
  <si>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</si>
  <si>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</si>
  <si>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</si>
  <si>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</si>
  <si>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</si>
  <si>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</si>
  <si>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</si>
  <si>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</si>
  <si>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</si>
  <si>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</si>
  <si>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</si>
  <si>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</si>
  <si>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</si>
  <si>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</si>
  <si>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</si>
  <si>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</si>
  <si>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</si>
  <si>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</si>
  <si>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</si>
  <si>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</si>
  <si>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</si>
  <si>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</si>
  <si>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</si>
  <si>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</si>
  <si>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</si>
  <si>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</si>
  <si>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</si>
  <si>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</si>
  <si>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</si>
  <si>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</si>
  <si>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</si>
  <si>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</si>
  <si>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</si>
  <si>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</si>
  <si>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</si>
  <si>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</si>
  <si>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</si>
  <si>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</si>
  <si>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</si>
  <si>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</si>
  <si>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</si>
  <si>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</si>
  <si>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</si>
  <si>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</si>
  <si>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</si>
  <si>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</si>
  <si>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</si>
  <si>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</si>
  <si>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</si>
  <si>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</si>
  <si>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</si>
  <si>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</si>
  <si>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</si>
  <si>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</si>
  <si>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</si>
  <si>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</si>
  <si>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</si>
  <si>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</si>
  <si>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</si>
  <si>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</si>
  <si>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</si>
  <si>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</si>
  <si>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</si>
  <si>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</si>
  <si>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</si>
  <si>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</si>
  <si>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</si>
  <si>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</si>
  <si>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</si>
  <si>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</si>
  <si>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</si>
  <si>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</si>
  <si>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</si>
  <si>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</si>
  <si>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</si>
  <si>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</si>
  <si>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</si>
  <si>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</si>
  <si>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</si>
  <si>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</si>
  <si>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</si>
  <si>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</si>
  <si>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</si>
  <si>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</si>
  <si>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</si>
  <si>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</si>
  <si>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</si>
  <si>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</si>
  <si>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</si>
  <si>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</si>
  <si>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</si>
  <si>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</si>
  <si>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</si>
  <si>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</si>
  <si>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</si>
  <si>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</si>
  <si>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</si>
  <si>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</si>
  <si>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</si>
  <si>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</si>
  <si>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</si>
  <si>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</si>
  <si>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</si>
  <si>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</si>
  <si>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</si>
  <si>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</si>
  <si>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</si>
  <si>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</si>
  <si>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</si>
  <si>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</si>
  <si>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</si>
  <si>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</si>
  <si>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</si>
  <si>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</si>
  <si>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</si>
  <si>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</si>
  <si>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</si>
  <si>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</si>
  <si>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</si>
  <si>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</si>
  <si>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</si>
  <si>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</si>
  <si>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</si>
  <si>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</si>
  <si>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</si>
  <si>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</si>
  <si>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</si>
  <si>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</si>
  <si>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</si>
  <si>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</si>
  <si>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</si>
  <si>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</si>
  <si>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</si>
  <si>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</si>
  <si>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</si>
  <si>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</si>
  <si>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</si>
  <si>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</si>
  <si>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</si>
  <si>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</si>
  <si>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</si>
  <si>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</si>
  <si>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</si>
  <si>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</si>
  <si>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</si>
  <si>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</si>
  <si>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</si>
  <si>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</si>
  <si>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</si>
  <si>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</si>
  <si>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</si>
  <si>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</si>
  <si>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</si>
  <si>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</si>
  <si>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</si>
  <si>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</si>
  <si>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</si>
  <si>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</si>
  <si>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</si>
  <si>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</si>
  <si>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</si>
  <si>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</si>
  <si>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</si>
  <si>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</si>
  <si>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</si>
  <si>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</si>
  <si>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</si>
  <si>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</si>
  <si>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</si>
  <si>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</si>
  <si>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</si>
  <si>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</si>
  <si>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</si>
  <si>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</si>
  <si>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</si>
  <si>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</si>
  <si>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</si>
  <si>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</si>
  <si>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</si>
  <si>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</si>
  <si>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</si>
  <si>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</si>
  <si>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</si>
  <si>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</si>
  <si>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</si>
  <si>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</si>
  <si>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</si>
  <si>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</si>
  <si>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</si>
  <si>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</si>
  <si>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</si>
  <si>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</si>
  <si>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</si>
  <si>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</si>
  <si>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</si>
  <si>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</si>
  <si>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</si>
  <si>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</si>
  <si>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</si>
  <si>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</si>
  <si>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</si>
  <si>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</si>
  <si>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</si>
  <si>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</si>
  <si>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</si>
  <si>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</si>
  <si>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</si>
  <si>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</si>
  <si>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</si>
  <si>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</si>
  <si>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</si>
  <si>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</si>
  <si>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</si>
  <si>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</si>
  <si>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</si>
  <si>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</si>
  <si>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</si>
  <si>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</si>
  <si>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</si>
  <si>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</si>
  <si>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</si>
  <si>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</si>
  <si>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</si>
  <si>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</si>
  <si>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</si>
  <si>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</si>
  <si>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</si>
  <si>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</si>
  <si>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</si>
  <si>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</si>
  <si>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</si>
  <si>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</si>
  <si>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</si>
  <si>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</si>
  <si>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</si>
  <si>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</si>
  <si>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</si>
  <si>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</si>
  <si>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</si>
  <si>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</si>
  <si>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</si>
  <si>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</si>
  <si>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</si>
  <si>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</si>
  <si>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</si>
  <si>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</si>
  <si>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</si>
  <si>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</si>
  <si>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</si>
  <si>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</si>
  <si>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</si>
  <si>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</si>
  <si>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</si>
  <si>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</si>
  <si>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</si>
  <si>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</si>
  <si>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</si>
  <si>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</si>
  <si>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</si>
  <si>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</si>
  <si>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</si>
  <si>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</si>
  <si>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</si>
  <si>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</si>
  <si>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</si>
  <si>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</si>
  <si>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</si>
  <si>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</si>
  <si>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</si>
  <si>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</si>
  <si>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</si>
  <si>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</si>
  <si>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</si>
  <si>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</si>
  <si>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</si>
  <si>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</si>
  <si>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</si>
  <si>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</si>
  <si>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</si>
  <si>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</si>
  <si>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</si>
  <si>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</si>
  <si>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</si>
  <si>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</si>
  <si>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</si>
  <si>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</si>
  <si>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</si>
  <si>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</si>
  <si>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</si>
  <si>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</si>
  <si>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</si>
  <si>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</si>
  <si>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</si>
  <si>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</si>
  <si>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</si>
  <si>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</si>
  <si>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</si>
  <si>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</si>
  <si>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</si>
  <si>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</si>
  <si>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</si>
  <si>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</si>
  <si>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</si>
  <si>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</si>
  <si>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</si>
  <si>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</si>
  <si>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</si>
  <si>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</si>
  <si>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</si>
  <si>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</si>
  <si>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</si>
  <si>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</si>
  <si>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</si>
  <si>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</si>
  <si>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</si>
  <si>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</si>
  <si>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</si>
  <si>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</si>
  <si>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</si>
  <si>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</si>
  <si>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</si>
  <si>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</si>
  <si>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</si>
  <si>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</si>
  <si>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</si>
  <si>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</si>
  <si>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</si>
  <si>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</si>
  <si>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</si>
  <si>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</si>
  <si>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</si>
  <si>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</si>
  <si>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</si>
  <si>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</si>
  <si>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</si>
  <si>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</si>
  <si>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</si>
  <si>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</si>
  <si>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</si>
  <si>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</si>
  <si>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</si>
  <si>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</si>
  <si>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</si>
  <si>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</si>
  <si>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</si>
  <si>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</si>
  <si>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</si>
  <si>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</si>
  <si>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</si>
  <si>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</si>
  <si>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</si>
  <si>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</si>
  <si>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</si>
  <si>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</si>
  <si>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</si>
  <si>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</si>
  <si>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</si>
  <si>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</si>
  <si>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</si>
  <si>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</si>
  <si>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</si>
  <si>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</si>
  <si>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</si>
  <si>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</si>
  <si>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</si>
  <si>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</si>
  <si>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</si>
  <si>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</si>
  <si>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</si>
  <si>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</si>
  <si>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</si>
  <si>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</si>
  <si>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</si>
  <si>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</si>
  <si>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</si>
  <si>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</si>
  <si>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</si>
  <si>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</si>
  <si>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</si>
  <si>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</si>
  <si>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</si>
  <si>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</si>
  <si>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</si>
  <si>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</si>
  <si>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</si>
  <si>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</si>
  <si>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</si>
  <si>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</si>
  <si>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</si>
  <si>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</si>
  <si>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</si>
  <si>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</si>
  <si>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</si>
  <si>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</si>
  <si>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</si>
  <si>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</si>
  <si>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</si>
  <si>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</si>
  <si>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</si>
  <si>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</si>
  <si>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</si>
  <si>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</si>
  <si>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</si>
  <si>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</si>
  <si>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</si>
  <si>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</si>
  <si>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</si>
  <si>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</si>
  <si>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</si>
  <si>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</si>
  <si>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</si>
  <si>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</si>
  <si>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</si>
  <si>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</si>
  <si>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</si>
  <si>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</si>
  <si>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</si>
  <si>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</si>
  <si>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</si>
  <si>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</si>
  <si>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</si>
  <si>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</si>
  <si>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</si>
  <si>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</si>
  <si>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</si>
  <si>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</si>
  <si>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</si>
  <si>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</si>
  <si>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</si>
  <si>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</si>
  <si>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</si>
  <si>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</si>
  <si>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</si>
  <si>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</si>
  <si>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</si>
  <si>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</si>
  <si>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</si>
  <si>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</si>
  <si>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</si>
  <si>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</si>
  <si>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</si>
  <si>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</si>
  <si>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</si>
  <si>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</si>
  <si>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</si>
  <si>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</si>
  <si>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</si>
  <si>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</si>
  <si>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</si>
  <si>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</si>
  <si>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</si>
  <si>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</si>
  <si>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</si>
  <si>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</si>
  <si>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</si>
  <si>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</si>
  <si>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</si>
  <si>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</si>
  <si>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</si>
  <si>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</si>
  <si>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</si>
  <si>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</si>
  <si>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</si>
  <si>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</si>
  <si>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</si>
  <si>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</si>
  <si>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</si>
  <si>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</si>
  <si>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</si>
  <si>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</si>
  <si>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</si>
  <si>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</si>
  <si>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</si>
  <si>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</si>
  <si>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</si>
  <si>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</si>
  <si>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</si>
  <si>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</si>
  <si>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</si>
  <si>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</si>
  <si>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</si>
  <si>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</si>
  <si>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</si>
  <si>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</si>
  <si>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</si>
  <si>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</si>
  <si>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</si>
  <si>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</si>
  <si>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</si>
  <si>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</si>
  <si>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</si>
  <si>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</si>
  <si>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</si>
  <si>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</si>
  <si>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</si>
  <si>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</si>
  <si>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</si>
  <si>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</si>
  <si>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</si>
  <si>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</si>
  <si>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</si>
  <si>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</si>
  <si>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</si>
  <si>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</si>
  <si>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</si>
  <si>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</si>
  <si>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</si>
  <si>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</si>
  <si>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</si>
  <si>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</si>
  <si>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</si>
  <si>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</si>
  <si>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</si>
  <si>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</si>
  <si>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</si>
  <si>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</si>
  <si>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</si>
  <si>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</si>
  <si>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</si>
  <si>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</si>
  <si>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</si>
  <si>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</si>
  <si>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</si>
  <si>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</si>
  <si>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</si>
  <si>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</si>
  <si>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</si>
  <si>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</si>
  <si>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</si>
  <si>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</si>
  <si>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</si>
  <si>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</si>
  <si>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</si>
  <si>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</si>
  <si>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</si>
  <si>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</si>
  <si>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</si>
  <si>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</si>
  <si>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</si>
  <si>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</si>
  <si>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</si>
  <si>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</si>
  <si>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</si>
  <si>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</si>
  <si>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</si>
  <si>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</si>
  <si>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</si>
  <si>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</si>
  <si>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</si>
  <si>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</si>
  <si>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</si>
  <si>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</si>
  <si>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</si>
  <si>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</si>
  <si>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</si>
  <si>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</si>
  <si>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</si>
  <si>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</si>
  <si>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</si>
  <si>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</si>
  <si>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</si>
  <si>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</si>
  <si>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</si>
  <si>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</si>
  <si>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</si>
  <si>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</si>
  <si>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</si>
  <si>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</si>
  <si>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</si>
  <si>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</si>
  <si>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</si>
  <si>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</si>
  <si>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</si>
  <si>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</si>
  <si>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</si>
  <si>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</si>
  <si>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</si>
  <si>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</si>
  <si>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</si>
  <si>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</si>
  <si>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</si>
  <si>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</si>
  <si>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</si>
  <si>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</si>
  <si>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</si>
  <si>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</si>
  <si>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</si>
  <si>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</si>
  <si>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</si>
  <si>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</si>
  <si>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</si>
  <si>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</si>
  <si>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</si>
  <si>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</si>
  <si>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</si>
  <si>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</si>
  <si>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</si>
  <si>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</si>
  <si>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</si>
  <si>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</si>
  <si>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</si>
  <si>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</si>
  <si>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</si>
  <si>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</si>
  <si>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</si>
  <si>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</si>
  <si>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</si>
  <si>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</si>
  <si>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</si>
  <si>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</si>
  <si>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</si>
  <si>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</si>
  <si>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</si>
  <si>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</si>
  <si>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</si>
  <si>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</si>
  <si>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</si>
  <si>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</si>
  <si>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</si>
  <si>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</si>
  <si>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</si>
  <si>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</si>
  <si>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</si>
  <si>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</si>
  <si>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</si>
  <si>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</si>
  <si>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</si>
  <si>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</si>
  <si>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</si>
  <si>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</si>
  <si>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</si>
  <si>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</si>
  <si>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</si>
  <si>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</si>
  <si>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</si>
  <si>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</si>
  <si>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</si>
  <si>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</si>
  <si>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</si>
  <si>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</si>
  <si>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</si>
  <si>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</si>
  <si>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</si>
  <si>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</si>
  <si>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</si>
  <si>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</si>
  <si>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</si>
  <si>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</si>
  <si>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</si>
  <si>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</si>
  <si>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</si>
  <si>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</si>
  <si>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</si>
  <si>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</si>
  <si>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</si>
  <si>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</si>
  <si>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</si>
  <si>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</si>
  <si>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</si>
  <si>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</si>
  <si>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</si>
  <si>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</si>
  <si>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</si>
  <si>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</si>
  <si>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</si>
  <si>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</si>
  <si>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</si>
  <si>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</si>
  <si>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</si>
  <si>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</si>
  <si>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</si>
  <si>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</si>
  <si>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</si>
  <si>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</si>
  <si>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</si>
  <si>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</si>
  <si>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</si>
  <si>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</si>
  <si>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</si>
  <si>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</si>
  <si>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</si>
  <si>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</si>
  <si>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</si>
  <si>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</si>
  <si>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</si>
  <si>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</si>
  <si>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</si>
  <si>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</si>
  <si>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</si>
  <si>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</si>
  <si>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</si>
  <si>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</si>
  <si>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</si>
  <si>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</si>
  <si>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</si>
  <si>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</si>
  <si>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</si>
  <si>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</si>
  <si>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</si>
  <si>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</si>
  <si>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</si>
  <si>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</si>
  <si>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</si>
  <si>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</si>
  <si>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</si>
  <si>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</si>
  <si>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</si>
  <si>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</si>
  <si>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</si>
  <si>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</si>
  <si>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</si>
  <si>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</si>
  <si>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</si>
  <si>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</si>
  <si>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</si>
  <si>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</si>
  <si>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</si>
  <si>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</si>
  <si>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</si>
  <si>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</si>
  <si>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</si>
  <si>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</si>
  <si>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</si>
  <si>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</si>
  <si>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</si>
  <si>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</si>
  <si>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</si>
  <si>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</si>
  <si>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</si>
  <si>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</si>
  <si>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</si>
  <si>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</si>
  <si>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</si>
  <si>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</si>
  <si>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</si>
  <si>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</si>
  <si>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</si>
  <si>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</si>
  <si>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</si>
  <si>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</si>
  <si>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</si>
  <si>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</si>
  <si>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</si>
  <si>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</si>
  <si>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</si>
  <si>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</si>
  <si>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</si>
  <si>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</si>
  <si>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</si>
  <si>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</si>
  <si>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</si>
  <si>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</si>
  <si>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</si>
  <si>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</si>
  <si>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</si>
  <si>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</si>
  <si>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</si>
  <si>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</si>
  <si>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</si>
  <si>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</si>
  <si>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</si>
  <si>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</si>
  <si>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</si>
  <si>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</si>
  <si>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</si>
  <si>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</si>
  <si>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</si>
  <si>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</si>
  <si>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</si>
  <si>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</si>
  <si>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</si>
  <si>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</si>
  <si>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</si>
  <si>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</si>
  <si>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</si>
  <si>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</si>
  <si>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</si>
  <si>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</si>
  <si>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</si>
  <si>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</si>
  <si>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</si>
  <si>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</si>
  <si>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</si>
  <si>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</si>
  <si>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</si>
  <si>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</si>
  <si>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</si>
  <si>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</si>
  <si>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</si>
  <si>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</si>
  <si>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</si>
  <si>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</si>
  <si>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</si>
  <si>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</si>
  <si>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</si>
  <si>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</si>
  <si>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</si>
  <si>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</si>
  <si>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</si>
  <si>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</si>
  <si>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</si>
  <si>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</si>
  <si>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</si>
  <si>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</si>
  <si>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</si>
  <si>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</si>
  <si>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</si>
  <si>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</si>
  <si>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</si>
  <si>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</si>
  <si>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</si>
  <si>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</si>
  <si>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</si>
  <si>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</si>
  <si>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</si>
  <si>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</si>
  <si>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</si>
  <si>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</si>
  <si>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</si>
  <si>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</si>
  <si>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</si>
  <si>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</si>
  <si>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</si>
  <si>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</si>
  <si>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</si>
  <si>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</si>
  <si>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</si>
  <si>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</si>
  <si>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</si>
  <si>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</si>
  <si>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</si>
  <si>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</si>
  <si>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</si>
  <si>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</si>
  <si>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</si>
  <si>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</si>
  <si>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</si>
  <si>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</si>
  <si>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</si>
  <si>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</si>
  <si>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</si>
  <si>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</si>
  <si>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</si>
  <si>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</si>
  <si>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</si>
  <si>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</si>
  <si>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</si>
  <si>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</si>
  <si>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</si>
  <si>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</si>
  <si>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</si>
  <si>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</si>
  <si>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</si>
  <si>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</si>
  <si>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</si>
  <si>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</si>
  <si>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</si>
  <si>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</si>
  <si>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</si>
  <si>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</si>
  <si>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</si>
  <si>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</si>
  <si>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</si>
  <si>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</si>
  <si>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</si>
  <si>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</si>
  <si>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</si>
  <si>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</si>
  <si>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</si>
  <si>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</si>
  <si>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</si>
  <si>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</si>
  <si>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</si>
  <si>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</si>
  <si>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</si>
  <si>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</si>
  <si>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</si>
  <si>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</si>
  <si>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</si>
  <si>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</si>
  <si>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</si>
  <si>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</si>
  <si>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</si>
  <si>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</si>
  <si>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</si>
  <si>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</si>
  <si>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</si>
  <si>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</si>
  <si>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</si>
  <si>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</si>
  <si>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</si>
  <si>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</si>
  <si>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</si>
  <si>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</si>
  <si>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</si>
  <si>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</si>
  <si>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</si>
  <si>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</si>
  <si>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</si>
  <si>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</si>
  <si>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</si>
  <si>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</si>
  <si>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</si>
  <si>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</si>
  <si>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</si>
  <si>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</si>
  <si>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</si>
  <si>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</si>
  <si>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</si>
  <si>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</si>
  <si>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</si>
  <si>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</si>
  <si>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</si>
  <si>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</si>
  <si>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</si>
  <si>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</si>
  <si>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</si>
  <si>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</si>
  <si>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</si>
  <si>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</si>
  <si>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</si>
  <si>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</si>
  <si>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</si>
  <si>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</si>
  <si>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</si>
  <si>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</si>
  <si>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</si>
  <si>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</si>
  <si>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</si>
  <si>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</si>
  <si>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</si>
  <si>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</si>
  <si>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</si>
  <si>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</si>
  <si>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</si>
  <si>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</si>
  <si>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</si>
  <si>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</si>
  <si>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</si>
  <si>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</si>
  <si>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</si>
  <si>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</si>
  <si>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</si>
  <si>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</si>
  <si>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</si>
  <si>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</si>
  <si>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</si>
  <si>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</si>
  <si>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</si>
  <si>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</si>
  <si>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</si>
  <si>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</si>
  <si>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</si>
  <si>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</si>
  <si>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</si>
  <si>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</si>
  <si>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</si>
  <si>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</si>
  <si>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</si>
  <si>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</si>
  <si>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</si>
  <si>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</si>
  <si>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</si>
  <si>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</si>
  <si>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</si>
  <si>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</si>
  <si>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</si>
  <si>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</si>
  <si>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</si>
  <si>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</si>
  <si>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</si>
  <si>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</si>
  <si>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</si>
  <si>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</si>
  <si>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</si>
  <si>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</si>
  <si>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</si>
  <si>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</si>
  <si>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</si>
  <si>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</si>
  <si>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</si>
  <si>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</si>
  <si>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</si>
  <si>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</si>
  <si>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</si>
  <si>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</si>
  <si>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</si>
  <si>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</si>
  <si>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</si>
  <si>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</si>
  <si>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</si>
  <si>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</si>
  <si>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</si>
  <si>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</si>
  <si>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</si>
  <si>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</si>
  <si>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</si>
  <si>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</si>
  <si>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</si>
  <si>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</si>
  <si>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</si>
  <si>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</si>
  <si>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</si>
  <si>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</si>
  <si>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</si>
  <si>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</si>
  <si>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</si>
  <si>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</si>
  <si>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</si>
  <si>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</si>
  <si>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</si>
  <si>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</si>
  <si>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</si>
  <si>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</si>
  <si>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</si>
  <si>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</si>
  <si>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</si>
  <si>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</si>
  <si>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</si>
  <si>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</si>
  <si>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</si>
  <si>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</si>
  <si>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</si>
  <si>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</si>
  <si>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</si>
  <si>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</si>
  <si>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</si>
  <si>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</si>
  <si>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</si>
  <si>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</si>
  <si>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</si>
  <si>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</si>
  <si>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</si>
  <si>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</si>
  <si>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</si>
  <si>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</si>
  <si>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</si>
  <si>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</si>
  <si>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</si>
  <si>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</si>
  <si>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</si>
  <si>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</si>
  <si>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</si>
  <si>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</si>
  <si>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</si>
  <si>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</si>
  <si>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</si>
  <si>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</si>
  <si>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</si>
  <si>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</si>
  <si>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</si>
  <si>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</si>
  <si>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</si>
  <si>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</si>
  <si>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</si>
  <si>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</si>
  <si>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</si>
  <si>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</si>
  <si>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</si>
  <si>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</si>
  <si>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</si>
  <si>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</si>
  <si>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</si>
  <si>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</si>
  <si>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</si>
  <si>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</si>
  <si>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</si>
  <si>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</si>
  <si>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</si>
  <si>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</si>
  <si>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</si>
  <si>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</si>
  <si>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</si>
  <si>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</si>
  <si>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</si>
  <si>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</si>
  <si>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</si>
  <si>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</si>
  <si>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</si>
  <si>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</si>
  <si>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</si>
  <si>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</si>
  <si>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</si>
  <si>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</si>
  <si>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</si>
  <si>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</si>
  <si>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</si>
  <si>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</si>
  <si>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</si>
  <si>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</si>
  <si>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</si>
  <si>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</si>
  <si>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</si>
  <si>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</si>
  <si>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</si>
  <si>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</si>
  <si>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</si>
  <si>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</si>
  <si>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</si>
  <si>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</si>
  <si>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</si>
  <si>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</si>
  <si>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</si>
  <si>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</si>
  <si>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</si>
  <si>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</si>
  <si>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</si>
  <si>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</si>
  <si>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</si>
  <si>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</si>
  <si>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</si>
  <si>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</si>
  <si>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</si>
  <si>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</si>
  <si>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</si>
  <si>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</si>
  <si>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</si>
  <si>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</si>
  <si>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</si>
  <si>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</si>
  <si>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</si>
  <si>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</si>
  <si>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</si>
  <si>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</si>
  <si>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</si>
  <si>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</si>
  <si>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</si>
  <si>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</si>
  <si>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</si>
  <si>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</si>
  <si>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</si>
  <si>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</si>
  <si>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</si>
  <si>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</si>
  <si>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</si>
  <si>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</si>
  <si>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</si>
  <si>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</si>
  <si>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</si>
  <si>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</si>
  <si>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</si>
  <si>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</si>
  <si>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</si>
  <si>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</si>
  <si>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</si>
  <si>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</si>
  <si>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</si>
  <si>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</si>
  <si>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</si>
  <si>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</si>
  <si>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</si>
  <si>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</si>
  <si>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</si>
  <si>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</si>
  <si>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</si>
  <si>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</si>
  <si>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</si>
  <si>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</si>
  <si>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</si>
  <si>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</si>
  <si>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</si>
  <si>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</si>
  <si>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</si>
  <si>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</si>
  <si>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</si>
  <si>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</si>
  <si>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</si>
  <si>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</si>
  <si>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</si>
  <si>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</si>
  <si>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</si>
  <si>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</si>
  <si>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</si>
  <si>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</si>
  <si>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</si>
  <si>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</si>
  <si>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</si>
  <si>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</si>
  <si>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</si>
  <si>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</si>
  <si>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</si>
  <si>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</si>
  <si>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</si>
  <si>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</si>
  <si>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</si>
  <si>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</si>
  <si>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</si>
  <si>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</si>
  <si>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</si>
  <si>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</si>
  <si>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</si>
  <si>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</si>
  <si>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</si>
  <si>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</si>
  <si>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</si>
  <si>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</si>
  <si>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</si>
  <si>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</si>
  <si>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</si>
  <si>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</si>
  <si>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</si>
  <si>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</si>
  <si>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</si>
  <si>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</si>
  <si>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</si>
  <si>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</si>
  <si>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</si>
  <si>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</si>
  <si>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</si>
  <si>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</si>
  <si>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</si>
  <si>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</si>
  <si>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</si>
  <si>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</si>
  <si>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</si>
  <si>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</si>
  <si>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</si>
  <si>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</si>
  <si>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</si>
  <si>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</si>
  <si>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</si>
  <si>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</si>
  <si>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</si>
  <si>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</si>
  <si>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</si>
  <si>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</si>
  <si>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</si>
  <si>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</si>
  <si>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</si>
  <si>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</si>
  <si>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</si>
  <si>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</si>
  <si>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</si>
  <si>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</si>
  <si>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</si>
  <si>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</si>
  <si>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</si>
  <si>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</si>
  <si>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</si>
  <si>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</si>
  <si>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</si>
  <si>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</si>
  <si>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</si>
  <si>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</si>
  <si>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</si>
  <si>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</si>
  <si>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</si>
  <si>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</si>
  <si>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</si>
  <si>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</si>
  <si>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</si>
  <si>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</si>
  <si>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</si>
  <si>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</si>
  <si>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</si>
  <si>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</si>
  <si>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</si>
  <si>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</si>
  <si>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</si>
  <si>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</si>
  <si>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</si>
  <si>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</si>
  <si>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</si>
  <si>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</si>
  <si>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</si>
  <si>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</si>
  <si>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</si>
  <si>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</si>
  <si>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</si>
  <si>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</si>
  <si>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</si>
  <si>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</si>
  <si>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</si>
  <si>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</si>
  <si>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</si>
  <si>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</si>
  <si>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</si>
  <si>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</si>
  <si>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</si>
  <si>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</si>
  <si>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</si>
  <si>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</si>
  <si>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</si>
  <si>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</si>
  <si>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</si>
  <si>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</si>
  <si>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</si>
  <si>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</si>
  <si>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</si>
  <si>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</si>
  <si>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</si>
  <si>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</si>
  <si>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</si>
  <si>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</si>
  <si>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</si>
  <si>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</si>
  <si>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</si>
  <si>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</si>
  <si>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</si>
  <si>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</si>
  <si>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</si>
  <si>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</si>
  <si>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</si>
  <si>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</si>
  <si>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</si>
  <si>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</si>
  <si>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</si>
  <si>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</si>
  <si>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</si>
  <si>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</si>
  <si>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</si>
  <si>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</si>
  <si>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</si>
  <si>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</si>
  <si>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</si>
  <si>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</si>
  <si>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</si>
  <si>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</si>
  <si>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</si>
  <si>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</si>
  <si>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</si>
  <si>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</si>
  <si>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</si>
  <si>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</si>
  <si>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</si>
  <si>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</si>
  <si>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</si>
  <si>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</si>
  <si>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</si>
  <si>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</si>
  <si>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</si>
  <si>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</si>
  <si>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</si>
  <si>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</si>
  <si>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</si>
  <si>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</si>
  <si>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</si>
  <si>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</si>
  <si>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</si>
  <si>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</si>
  <si>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</si>
  <si>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</si>
  <si>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</si>
  <si>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</si>
  <si>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</si>
  <si>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</si>
  <si>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</si>
  <si>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</si>
  <si>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</si>
  <si>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</si>
  <si>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</si>
  <si>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</si>
  <si>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</si>
  <si>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</si>
  <si>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</si>
  <si>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</si>
  <si>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</si>
  <si>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</si>
  <si>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</si>
  <si>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</si>
  <si>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</si>
  <si>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</si>
  <si>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</si>
  <si>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</si>
  <si>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</si>
  <si>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</si>
  <si>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</si>
  <si>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</si>
  <si>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</si>
  <si>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</si>
  <si>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</si>
  <si>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</si>
  <si>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</si>
  <si>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</si>
  <si>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</si>
  <si>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</si>
  <si>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</si>
  <si>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</si>
  <si>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</si>
  <si>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</si>
  <si>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</si>
  <si>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</si>
  <si>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</si>
  <si>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</si>
  <si>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</si>
  <si>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</si>
  <si>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</si>
  <si>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</si>
  <si>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</si>
  <si>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</si>
  <si>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</si>
  <si>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</si>
  <si>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</si>
  <si>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</si>
  <si>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</si>
  <si>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</si>
  <si>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</si>
  <si>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</si>
  <si>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</si>
  <si>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</si>
  <si>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</si>
  <si>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</si>
  <si>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</si>
  <si>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</si>
  <si>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</si>
  <si>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</si>
  <si>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</si>
  <si>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</si>
  <si>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</si>
  <si>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</si>
  <si>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</si>
  <si>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</si>
  <si>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</si>
  <si>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</si>
  <si>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</si>
  <si>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</si>
  <si>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</si>
  <si>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</si>
  <si>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</si>
  <si>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</si>
  <si>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</si>
  <si>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</si>
  <si>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</si>
  <si>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</si>
  <si>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</si>
  <si>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</si>
  <si>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</si>
  <si>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</si>
  <si>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</si>
  <si>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</si>
  <si>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</si>
  <si>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</si>
  <si>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</si>
  <si>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</si>
  <si>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</si>
  <si>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</si>
  <si>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</si>
  <si>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</si>
  <si>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</si>
  <si>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</si>
  <si>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</si>
  <si>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</si>
  <si>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</si>
  <si>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</si>
  <si>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</si>
  <si>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</si>
  <si>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</si>
  <si>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</si>
  <si>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</si>
  <si>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</si>
  <si>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</si>
  <si>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</si>
  <si>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</si>
  <si>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</si>
  <si>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</si>
  <si>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</si>
  <si>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</si>
  <si>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</si>
  <si>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</si>
  <si>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</si>
  <si>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</si>
  <si>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</si>
  <si>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</si>
  <si>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</si>
  <si>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</si>
  <si>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</si>
  <si>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</si>
  <si>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</si>
  <si>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</si>
  <si>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</si>
  <si>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</si>
  <si>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</si>
  <si>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</si>
  <si>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</si>
  <si>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</si>
  <si>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</si>
  <si>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</si>
  <si>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</si>
  <si>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</si>
  <si>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</si>
  <si>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</si>
  <si>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</si>
  <si>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</si>
  <si>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</si>
  <si>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</si>
  <si>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</si>
  <si>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</si>
  <si>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</si>
  <si>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</si>
  <si>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</si>
  <si>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</si>
  <si>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</si>
  <si>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</si>
  <si>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</si>
  <si>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</si>
  <si>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</si>
  <si>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</si>
  <si>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</si>
  <si>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</si>
  <si>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</si>
  <si>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</si>
  <si>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</si>
  <si>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</si>
  <si>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</si>
  <si>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</si>
  <si>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</si>
  <si>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</si>
  <si>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</si>
  <si>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</si>
  <si>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</si>
  <si>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</si>
  <si>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</si>
  <si>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</si>
  <si>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</si>
  <si>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</si>
  <si>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</si>
  <si>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</si>
  <si>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</si>
  <si>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</si>
  <si>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</si>
  <si>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</si>
  <si>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</si>
  <si>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</si>
  <si>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</si>
  <si>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</si>
  <si>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</si>
  <si>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</si>
  <si>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</si>
  <si>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</si>
  <si>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</si>
  <si>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</si>
  <si>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</si>
  <si>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</si>
  <si>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</si>
  <si>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</si>
  <si>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</si>
  <si>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</si>
  <si>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</si>
  <si>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</si>
  <si>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</si>
  <si>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</si>
  <si>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</si>
  <si>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</si>
  <si>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</si>
  <si>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</si>
  <si>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</si>
  <si>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</si>
  <si>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</si>
  <si>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</si>
  <si>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</si>
  <si>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</si>
  <si>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</si>
  <si>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</si>
  <si>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</si>
  <si>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</si>
  <si>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</si>
  <si>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</si>
  <si>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</si>
  <si>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</si>
  <si>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</si>
  <si>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</si>
  <si>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</si>
  <si>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</si>
  <si>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</si>
  <si>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</si>
  <si>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</si>
  <si>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</si>
  <si>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</si>
  <si>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</si>
  <si>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</si>
  <si>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</si>
  <si>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</si>
  <si>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</si>
  <si>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</si>
  <si>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</si>
  <si>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</si>
  <si>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</si>
  <si>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</si>
  <si>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</si>
  <si>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</si>
  <si>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</si>
  <si>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</si>
  <si>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</si>
  <si>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</si>
  <si>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</si>
  <si>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</si>
  <si>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</si>
  <si>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</si>
  <si>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</si>
  <si>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</si>
  <si>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</si>
  <si>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</si>
  <si>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</si>
  <si>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</si>
  <si>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</si>
  <si>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</si>
  <si>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</si>
  <si>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</si>
  <si>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</si>
  <si>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</si>
  <si>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</si>
  <si>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</si>
  <si>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</si>
  <si>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</si>
  <si>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</si>
  <si>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</si>
  <si>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</si>
  <si>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</si>
  <si>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</si>
  <si>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</si>
  <si>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</si>
  <si>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</si>
  <si>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</si>
  <si>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</si>
  <si>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</si>
  <si>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</si>
  <si>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</si>
  <si>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</si>
  <si>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</si>
  <si>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</si>
  <si>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</si>
  <si>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</si>
  <si>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</si>
  <si>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</si>
  <si>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</si>
  <si>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</si>
  <si>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</si>
  <si>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</si>
  <si>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</si>
  <si>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</si>
  <si>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</si>
  <si>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</si>
  <si>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</si>
  <si>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</si>
  <si>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</si>
  <si>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</si>
  <si>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</si>
  <si>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</si>
  <si>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</si>
  <si>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</si>
  <si>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</si>
  <si>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</si>
  <si>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</si>
  <si>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</si>
  <si>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</si>
  <si>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</si>
  <si>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</si>
  <si>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</si>
  <si>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</si>
  <si>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</si>
  <si>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</si>
  <si>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</si>
  <si>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</si>
  <si>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</si>
  <si>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</si>
  <si>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</si>
  <si>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</si>
  <si>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</si>
  <si>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</si>
  <si>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</si>
  <si>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</si>
  <si>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</si>
  <si>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</si>
  <si>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</si>
  <si>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</si>
  <si>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</si>
  <si>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</si>
  <si>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</si>
  <si>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</si>
  <si>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</si>
  <si>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</si>
  <si>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</si>
  <si>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</si>
  <si>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</si>
  <si>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</si>
  <si>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</si>
  <si>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</si>
  <si>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</si>
  <si>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</si>
  <si>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</si>
  <si>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</si>
  <si>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</si>
  <si>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</si>
  <si>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</si>
  <si>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</si>
  <si>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</si>
  <si>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</si>
  <si>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</si>
  <si>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</si>
  <si>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</si>
  <si>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</si>
  <si>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</si>
  <si>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</si>
  <si>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</si>
  <si>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</si>
  <si>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</si>
  <si>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</si>
  <si>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</si>
  <si>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</si>
  <si>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</si>
  <si>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</si>
  <si>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</si>
  <si>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</si>
  <si>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</si>
  <si>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</si>
  <si>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</si>
  <si>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</si>
  <si>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</si>
  <si>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</si>
  <si>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</si>
  <si>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</si>
  <si>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</si>
  <si>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</si>
  <si>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</si>
  <si>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</si>
  <si>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</si>
  <si>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</si>
  <si>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</si>
  <si>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</si>
  <si>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</si>
  <si>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</si>
  <si>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</si>
  <si>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</si>
  <si>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</si>
  <si>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</si>
  <si>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</si>
  <si>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</si>
  <si>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</si>
  <si>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</si>
  <si>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</si>
  <si>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</si>
  <si>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</si>
  <si>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</si>
  <si>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</si>
  <si>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</si>
  <si>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</si>
  <si>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</si>
  <si>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</si>
  <si>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</si>
  <si>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</si>
  <si>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</si>
  <si>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</si>
  <si>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</si>
  <si>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</si>
  <si>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</si>
  <si>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</si>
  <si>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</si>
  <si>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</si>
  <si>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</si>
  <si>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</si>
  <si>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</si>
  <si>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</si>
  <si>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</si>
  <si>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</si>
  <si>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</si>
  <si>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</si>
  <si>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</si>
  <si>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</si>
  <si>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</si>
  <si>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</si>
  <si>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</si>
  <si>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</si>
  <si>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</si>
  <si>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</si>
  <si>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</si>
  <si>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</si>
  <si>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</si>
  <si>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</si>
  <si>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</si>
  <si>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</si>
  <si>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</si>
  <si>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</si>
  <si>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</si>
  <si>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</si>
  <si>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</si>
  <si>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</si>
  <si>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</si>
  <si>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</si>
  <si>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</si>
  <si>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</si>
  <si>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</si>
  <si>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</si>
  <si>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</si>
  <si>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</si>
  <si>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</si>
  <si>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</si>
  <si>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</si>
  <si>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</si>
  <si>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</si>
  <si>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</si>
  <si>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</si>
  <si>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</si>
  <si>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</si>
  <si>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</si>
  <si>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</si>
  <si>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</si>
  <si>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</si>
  <si>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</si>
  <si>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</si>
  <si>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</si>
  <si>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</si>
  <si>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</si>
  <si>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</si>
  <si>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</si>
  <si>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</si>
  <si>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</si>
  <si>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</si>
  <si>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</si>
  <si>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</si>
  <si>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</si>
  <si>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</si>
  <si>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</si>
  <si>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</si>
  <si>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</si>
  <si>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</si>
  <si>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</si>
  <si>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</si>
  <si>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</si>
  <si>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</si>
  <si>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</si>
  <si>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</si>
  <si>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</si>
  <si>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</si>
  <si>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</si>
  <si>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</si>
  <si>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</si>
  <si>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</si>
  <si>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</si>
  <si>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</si>
  <si>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</si>
  <si>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</si>
  <si>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</si>
  <si>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</si>
  <si>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</si>
  <si>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</si>
  <si>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</si>
  <si>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</si>
  <si>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</si>
  <si>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</si>
  <si>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</si>
  <si>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</si>
  <si>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</si>
  <si>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</si>
  <si>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</si>
  <si>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</si>
  <si>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</si>
  <si>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</si>
  <si>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</si>
  <si>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</si>
  <si>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</si>
  <si>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</si>
  <si>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</si>
  <si>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</si>
  <si>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</si>
  <si>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</si>
  <si>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</si>
  <si>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</si>
  <si>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</si>
  <si>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</si>
  <si>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</si>
  <si>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</si>
  <si>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</si>
  <si>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</si>
  <si>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</si>
  <si>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</si>
  <si>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</si>
  <si>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</si>
  <si>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</si>
  <si>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</si>
  <si>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</si>
  <si>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</si>
  <si>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</si>
  <si>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</si>
  <si>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</si>
  <si>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</si>
  <si>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</si>
  <si>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</si>
  <si>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</si>
  <si>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</si>
  <si>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</si>
  <si>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</si>
  <si>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</si>
  <si>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</si>
  <si>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</si>
  <si>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</si>
  <si>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</si>
  <si>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</si>
  <si>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</si>
  <si>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</si>
  <si>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</si>
  <si>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</si>
  <si>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</si>
  <si>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</si>
  <si>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</si>
  <si>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</si>
  <si>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</si>
  <si>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</si>
  <si>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</si>
  <si>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</si>
  <si>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</si>
  <si>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</si>
  <si>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</si>
  <si>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</si>
  <si>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</si>
  <si>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</si>
  <si>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</si>
  <si>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</si>
  <si>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</si>
  <si>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</si>
  <si>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</si>
  <si>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</si>
  <si>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</si>
  <si>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</si>
  <si>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</si>
  <si>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</si>
  <si>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</si>
  <si>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</si>
  <si>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</si>
  <si>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</si>
  <si>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</si>
  <si>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</si>
  <si>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</si>
  <si>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</si>
  <si>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</si>
  <si>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</si>
  <si>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</si>
  <si>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</si>
  <si>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</si>
  <si>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</si>
  <si>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</si>
  <si>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</si>
  <si>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</si>
  <si>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</si>
  <si>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</si>
  <si>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</si>
  <si>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</si>
  <si>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</si>
  <si>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</si>
  <si>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</si>
  <si>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</si>
  <si>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</si>
  <si>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</si>
  <si>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</si>
  <si>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</si>
  <si>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</si>
  <si>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</si>
  <si>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</si>
  <si>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</si>
  <si>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</si>
  <si>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</si>
  <si>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</si>
  <si>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</si>
  <si>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</si>
  <si>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</si>
  <si>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</si>
  <si>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</si>
  <si>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</si>
  <si>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</si>
  <si>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</si>
  <si>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</si>
  <si>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</si>
  <si>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</si>
  <si>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</si>
  <si>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</si>
  <si>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</si>
  <si>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</si>
  <si>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</si>
  <si>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</si>
  <si>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</si>
  <si>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</si>
  <si>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</si>
  <si>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</si>
  <si>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</si>
  <si>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</si>
  <si>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</si>
  <si>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</si>
  <si>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</si>
  <si>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</si>
  <si>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</si>
  <si>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</si>
  <si>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</si>
  <si>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</si>
  <si>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</si>
  <si>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</si>
  <si>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</si>
  <si>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</si>
  <si>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</si>
  <si>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</si>
  <si>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</si>
  <si>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</si>
  <si>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</si>
  <si>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</si>
  <si>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</si>
  <si>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</si>
  <si>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</si>
  <si>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</si>
  <si>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</si>
  <si>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</si>
  <si>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</si>
  <si>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</si>
  <si>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</si>
  <si>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</si>
  <si>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</si>
  <si>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</si>
  <si>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</si>
  <si>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</si>
  <si>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</si>
  <si>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</si>
  <si>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</si>
  <si>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</si>
  <si>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</si>
  <si>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</si>
  <si>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</si>
  <si>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</si>
  <si>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</si>
  <si>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</si>
  <si>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</si>
  <si>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</si>
  <si>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</si>
  <si>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</si>
  <si>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</si>
  <si>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</si>
  <si>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</si>
  <si>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</si>
  <si>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</si>
  <si>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</si>
  <si>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</si>
  <si>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</si>
  <si>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</si>
  <si>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</si>
  <si>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</si>
  <si>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</si>
  <si>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</si>
  <si>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</si>
  <si>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</si>
  <si>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</si>
  <si>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</si>
  <si>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</si>
  <si>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</si>
  <si>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</si>
  <si>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</si>
  <si>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</si>
  <si>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</si>
  <si>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</si>
  <si>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</si>
  <si>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</si>
  <si>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</si>
  <si>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</si>
  <si>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</si>
  <si>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</si>
  <si>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</si>
  <si>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</si>
  <si>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</si>
  <si>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</si>
  <si>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</si>
  <si>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</si>
  <si>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</si>
  <si>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</si>
  <si>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</si>
  <si>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</si>
  <si>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</si>
  <si>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</si>
  <si>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</si>
  <si>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</si>
  <si>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</si>
  <si>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</si>
  <si>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</si>
  <si>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</si>
  <si>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</si>
  <si>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</si>
  <si>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</si>
  <si>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</si>
  <si>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</si>
  <si>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</si>
  <si>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</si>
  <si>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</si>
  <si>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</si>
  <si>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</si>
  <si>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</si>
  <si>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</si>
  <si>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</si>
  <si>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</si>
  <si>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</si>
  <si>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</si>
  <si>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</si>
  <si>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</si>
  <si>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</si>
  <si>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</si>
  <si>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</si>
  <si>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</si>
  <si>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</si>
  <si>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</si>
  <si>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</si>
  <si>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</si>
  <si>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</si>
  <si>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</si>
  <si>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</si>
  <si>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</si>
  <si>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</si>
  <si>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</si>
  <si>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</si>
  <si>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</si>
  <si>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</si>
  <si>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</si>
  <si>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</si>
  <si>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</si>
  <si>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</si>
  <si>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</si>
  <si>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</si>
  <si>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</si>
  <si>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</si>
  <si>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</si>
  <si>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</si>
  <si>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</si>
  <si>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</si>
  <si>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</si>
  <si>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</si>
  <si>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</si>
  <si>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</si>
  <si>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</si>
  <si>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</si>
  <si>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</si>
  <si>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</si>
  <si>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</si>
  <si>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</si>
  <si>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</si>
  <si>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</si>
  <si>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</si>
  <si>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</si>
  <si>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</si>
  <si>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</si>
  <si>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</si>
  <si>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</si>
  <si>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</si>
  <si>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</si>
  <si>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</si>
  <si>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</si>
  <si>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</si>
  <si>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</si>
  <si>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</si>
  <si>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</si>
  <si>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</si>
  <si>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</si>
  <si>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</si>
  <si>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</si>
  <si>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</si>
  <si>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</si>
  <si>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</si>
  <si>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</si>
  <si>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</si>
  <si>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</si>
  <si>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</si>
  <si>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</si>
  <si>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</si>
  <si>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</si>
  <si>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</si>
  <si>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</si>
  <si>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</si>
  <si>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</si>
  <si>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</si>
  <si>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</si>
  <si>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</si>
  <si>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</si>
  <si>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</si>
  <si>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</si>
  <si>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</si>
  <si>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</si>
  <si>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</si>
  <si>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</si>
  <si>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</si>
  <si>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</si>
  <si>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</si>
  <si>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</si>
  <si>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</si>
  <si>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</si>
  <si>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</si>
  <si>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</si>
  <si>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</si>
  <si>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</si>
  <si>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</si>
  <si>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</si>
  <si>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</si>
  <si>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</si>
  <si>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</si>
  <si>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</si>
  <si>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</si>
  <si>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</si>
  <si>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</si>
  <si>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</si>
  <si>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</si>
  <si>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</si>
  <si>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</si>
  <si>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</si>
  <si>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</si>
  <si>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</si>
  <si>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</si>
  <si>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</si>
  <si>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</si>
  <si>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</si>
  <si>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</si>
  <si>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</si>
  <si>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</si>
  <si>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</si>
  <si>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</si>
  <si>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</si>
  <si>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</si>
  <si>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</si>
  <si>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</si>
  <si>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</si>
  <si>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</si>
  <si>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</si>
  <si>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</si>
  <si>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</si>
  <si>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</si>
  <si>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</si>
  <si>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</si>
  <si>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</si>
  <si>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</si>
  <si>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</si>
  <si>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</si>
  <si>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</si>
  <si>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</si>
  <si>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</si>
  <si>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</si>
  <si>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</si>
  <si>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</si>
  <si>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</si>
  <si>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</si>
  <si>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</si>
  <si>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</si>
  <si>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</si>
  <si>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</si>
  <si>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</si>
  <si>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</si>
  <si>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</si>
  <si>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</si>
  <si>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</si>
  <si>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</si>
  <si>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</si>
  <si>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</si>
  <si>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</si>
  <si>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</si>
  <si>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</si>
  <si>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</si>
  <si>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</si>
  <si>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</si>
  <si>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</si>
  <si>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</si>
  <si>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</si>
  <si>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</si>
  <si>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</si>
  <si>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</si>
  <si>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</si>
  <si>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</si>
  <si>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</si>
  <si>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</si>
  <si>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</si>
  <si>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</si>
  <si>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</si>
  <si>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</si>
  <si>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</si>
  <si>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</si>
  <si>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</si>
  <si>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</si>
  <si>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</si>
  <si>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</si>
  <si>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</si>
  <si>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</si>
  <si>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</si>
  <si>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</si>
  <si>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</si>
  <si>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</si>
  <si>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</si>
  <si>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</si>
  <si>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</si>
  <si>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</si>
  <si>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</si>
  <si>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</si>
  <si>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</si>
  <si>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</si>
  <si>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</si>
  <si>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</si>
  <si>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</si>
  <si>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</si>
  <si>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</si>
  <si>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</si>
  <si>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</si>
  <si>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</si>
  <si>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</si>
  <si>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</si>
  <si>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</si>
  <si>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</si>
  <si>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</si>
  <si>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</si>
  <si>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</si>
  <si>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</si>
  <si>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</si>
  <si>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</si>
  <si>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</si>
  <si>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</si>
  <si>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</si>
  <si>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</si>
  <si>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</si>
  <si>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</si>
  <si>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</si>
  <si>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</si>
  <si>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</si>
  <si>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</si>
  <si>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</si>
  <si>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</si>
  <si>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</si>
  <si>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</si>
  <si>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</si>
  <si>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</si>
  <si>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</si>
  <si>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</si>
  <si>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</si>
  <si>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</si>
  <si>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</si>
  <si>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</si>
  <si>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</si>
  <si>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</si>
  <si>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</si>
  <si>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</si>
  <si>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</si>
  <si>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</si>
  <si>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</si>
  <si>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</si>
  <si>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</si>
  <si>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</si>
  <si>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</si>
  <si>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</si>
  <si>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</si>
  <si>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</si>
  <si>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</si>
  <si>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</si>
  <si>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</si>
  <si>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</si>
  <si>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</si>
  <si>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</si>
  <si>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</si>
  <si>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</si>
  <si>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</si>
  <si>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</si>
  <si>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</si>
  <si>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</si>
  <si>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</si>
  <si>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</si>
  <si>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</si>
  <si>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</si>
  <si>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</si>
  <si>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</si>
  <si>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</si>
  <si>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</si>
  <si>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</si>
  <si>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</si>
  <si>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</si>
  <si>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</si>
  <si>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</si>
  <si>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</si>
  <si>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</si>
  <si>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</si>
  <si>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</si>
  <si>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</si>
  <si>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</si>
  <si>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</si>
  <si>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</si>
  <si>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</si>
  <si>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</si>
  <si>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</si>
  <si>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</si>
  <si>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</si>
  <si>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</si>
  <si>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</si>
  <si>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</si>
  <si>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</si>
  <si>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</si>
  <si>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</si>
  <si>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</si>
  <si>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</si>
  <si>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</si>
  <si>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</si>
  <si>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</si>
  <si>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</si>
  <si>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</si>
  <si>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</si>
  <si>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</si>
  <si>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</si>
  <si>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</si>
  <si>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</si>
  <si>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</si>
  <si>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</si>
  <si>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</si>
  <si>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</si>
  <si>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</si>
  <si>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</si>
  <si>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</si>
  <si>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</si>
  <si>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</si>
  <si>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</si>
  <si>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</si>
  <si>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</si>
  <si>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</si>
  <si>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</si>
  <si>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</si>
  <si>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</si>
  <si>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</si>
  <si>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</si>
  <si>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</si>
  <si>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</si>
  <si>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</si>
  <si>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</si>
  <si>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</si>
  <si>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</si>
  <si>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</si>
  <si>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</si>
  <si>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</si>
  <si>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</si>
  <si>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</si>
  <si>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</si>
  <si>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</si>
  <si>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</si>
  <si>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</si>
  <si>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</si>
  <si>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</si>
  <si>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</si>
  <si>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</si>
  <si>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</si>
  <si>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</si>
  <si>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</si>
  <si>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</si>
  <si>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</si>
  <si>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</si>
  <si>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</si>
  <si>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</si>
  <si>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</si>
  <si>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</si>
  <si>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</si>
  <si>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</si>
  <si>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</si>
  <si>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</si>
  <si>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</si>
  <si>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</si>
  <si>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</si>
  <si>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</si>
  <si>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</si>
  <si>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</si>
  <si>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</si>
  <si>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</si>
  <si>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</si>
  <si>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</si>
  <si>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</si>
  <si>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</si>
  <si>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</si>
  <si>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</si>
  <si>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</si>
  <si>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</si>
  <si>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</si>
  <si>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</si>
  <si>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</si>
  <si>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</si>
  <si>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</si>
  <si>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</si>
  <si>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</si>
  <si>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</si>
  <si>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</si>
  <si>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</si>
  <si>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</si>
  <si>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</si>
  <si>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</si>
  <si>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</si>
  <si>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</si>
  <si>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</si>
  <si>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</si>
  <si>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</si>
  <si>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</si>
  <si>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</si>
  <si>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</si>
  <si>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</si>
  <si>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</si>
  <si>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</si>
  <si>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</si>
  <si>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</si>
  <si>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</si>
  <si>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</si>
  <si>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</si>
  <si>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</si>
  <si>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</si>
  <si>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</si>
  <si>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</si>
  <si>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</si>
  <si>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</si>
  <si>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</si>
  <si>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</si>
  <si>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</si>
  <si>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</si>
  <si>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</si>
  <si>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</si>
  <si>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</si>
  <si>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</si>
  <si>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</si>
  <si>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</si>
  <si>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</si>
  <si>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</si>
  <si>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</si>
  <si>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</si>
  <si>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</si>
  <si>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</si>
  <si>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</si>
  <si>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</si>
  <si>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</si>
  <si>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</si>
  <si>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</si>
  <si>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</si>
  <si>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</si>
  <si>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</si>
  <si>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</si>
  <si>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</si>
  <si>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</si>
  <si>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</si>
  <si>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</si>
  <si>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</si>
  <si>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</si>
  <si>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</si>
  <si>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</si>
  <si>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</si>
  <si>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</si>
  <si>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</si>
  <si>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</si>
  <si>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</si>
  <si>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</si>
  <si>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</si>
  <si>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</si>
  <si>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</si>
  <si>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</si>
  <si>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</si>
  <si>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</si>
  <si>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</si>
  <si>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</si>
  <si>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</si>
  <si>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</si>
  <si>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</si>
  <si>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</si>
  <si>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</si>
  <si>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</si>
  <si>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</si>
  <si>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</si>
  <si>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</si>
  <si>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</si>
  <si>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</si>
  <si>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</si>
  <si>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</si>
  <si>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</si>
  <si>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</si>
  <si>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</si>
  <si>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</si>
  <si>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</si>
  <si>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</si>
  <si>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</si>
  <si>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</si>
  <si>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</si>
  <si>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</si>
  <si>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</si>
  <si>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</si>
  <si>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</si>
  <si>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</si>
  <si>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</si>
  <si>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</si>
  <si>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</si>
  <si>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</si>
  <si>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</si>
  <si>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</si>
  <si>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</si>
  <si>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</si>
  <si>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</si>
  <si>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</si>
  <si>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</si>
  <si>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</si>
  <si>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</si>
  <si>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</si>
  <si>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</si>
  <si>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</si>
  <si>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</si>
  <si>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</si>
  <si>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</si>
  <si>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</si>
  <si>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</si>
  <si>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</si>
  <si>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</si>
  <si>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</si>
  <si>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</si>
  <si>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</si>
  <si>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</si>
  <si>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</si>
  <si>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</si>
  <si>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</si>
  <si>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</si>
  <si>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</si>
  <si>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</si>
  <si>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</si>
  <si>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</si>
  <si>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</si>
  <si>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</si>
  <si>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</si>
  <si>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</si>
  <si>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</si>
  <si>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</si>
  <si>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</si>
  <si>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</si>
  <si>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</si>
  <si>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</si>
  <si>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</si>
  <si>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</si>
  <si>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</si>
  <si>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</si>
  <si>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</si>
  <si>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</si>
  <si>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</si>
  <si>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</si>
  <si>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</si>
  <si>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</si>
  <si>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</si>
  <si>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</si>
  <si>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</si>
  <si>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</si>
  <si>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</si>
  <si>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</si>
  <si>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</si>
  <si>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</si>
  <si>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</si>
  <si>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</si>
  <si>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</si>
  <si>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</si>
  <si>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</si>
  <si>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</si>
  <si>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</si>
  <si>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</si>
  <si>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</si>
  <si>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</si>
  <si>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</si>
  <si>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</si>
  <si>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</si>
  <si>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</si>
  <si>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</si>
  <si>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</si>
  <si>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</si>
  <si>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</si>
  <si>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</si>
  <si>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</si>
  <si>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</si>
  <si>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</si>
  <si>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</si>
  <si>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</si>
  <si>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</si>
  <si>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</si>
  <si>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</si>
  <si>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</si>
  <si>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</si>
  <si>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</si>
  <si>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</si>
  <si>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</si>
  <si>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</si>
  <si>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</si>
  <si>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</si>
  <si>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</si>
  <si>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</si>
  <si>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</si>
  <si>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</si>
  <si>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</si>
  <si>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</si>
  <si>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</si>
  <si>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</si>
  <si>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</si>
  <si>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</si>
  <si>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</si>
  <si>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</si>
  <si>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</si>
  <si>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</si>
  <si>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</si>
  <si>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</si>
  <si>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</si>
  <si>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</si>
  <si>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</si>
  <si>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</si>
  <si>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</si>
  <si>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</si>
  <si>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</si>
  <si>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</si>
  <si>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</si>
  <si>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</si>
  <si>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</si>
  <si>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</si>
  <si>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</si>
  <si>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</si>
  <si>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</si>
  <si>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</si>
  <si>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</si>
  <si>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</si>
  <si>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</si>
  <si>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</si>
  <si>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</si>
  <si>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</si>
  <si>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</si>
  <si>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</si>
  <si>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</si>
  <si>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</si>
  <si>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</si>
  <si>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</si>
  <si>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</si>
  <si>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</si>
  <si>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</si>
  <si>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</si>
  <si>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</si>
  <si>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</si>
  <si>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</si>
  <si>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</si>
  <si>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</si>
  <si>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</si>
  <si>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</si>
  <si>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</si>
  <si>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</si>
  <si>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</si>
  <si>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</si>
  <si>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</si>
  <si>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</si>
  <si>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</si>
  <si>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</si>
  <si>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</si>
  <si>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</si>
  <si>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</si>
  <si>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</si>
  <si>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</si>
  <si>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</si>
  <si>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</si>
  <si>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</si>
  <si>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</si>
  <si>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</si>
  <si>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</si>
  <si>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</si>
  <si>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</si>
  <si>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</si>
  <si>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</si>
  <si>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</si>
  <si>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</si>
  <si>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</si>
  <si>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</si>
  <si>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</si>
  <si>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</si>
  <si>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</si>
  <si>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</si>
  <si>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</si>
  <si>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</si>
  <si>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</si>
  <si>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</si>
  <si>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</si>
  <si>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</si>
  <si>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</si>
  <si>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</si>
  <si>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</si>
  <si>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</si>
  <si>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</si>
  <si>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</si>
  <si>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</si>
  <si>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</si>
  <si>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</si>
  <si>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</si>
  <si>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</si>
  <si>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</si>
  <si>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</si>
  <si>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</si>
  <si>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</si>
  <si>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</si>
  <si>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</si>
  <si>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</si>
  <si>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</si>
  <si>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</si>
  <si>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</si>
  <si>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</si>
  <si>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</si>
  <si>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</si>
  <si>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</si>
  <si>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</si>
  <si>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</si>
  <si>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</si>
  <si>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</si>
  <si>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</si>
  <si>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</si>
  <si>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</si>
  <si>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</si>
  <si>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</si>
  <si>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</si>
  <si>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</si>
  <si>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</si>
  <si>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</si>
  <si>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</si>
  <si>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</si>
  <si>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</si>
  <si>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</si>
  <si>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</si>
  <si>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</si>
  <si>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</si>
  <si>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</si>
  <si>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</si>
  <si>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</si>
  <si>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</si>
  <si>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</si>
  <si>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</si>
  <si>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</si>
  <si>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</si>
  <si>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</si>
  <si>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</si>
  <si>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</si>
  <si>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</si>
  <si>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</si>
  <si>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</si>
  <si>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</si>
  <si>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</si>
  <si>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</si>
  <si>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</si>
  <si>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</si>
  <si>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</si>
  <si>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</si>
  <si>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</si>
  <si>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</si>
  <si>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</si>
  <si>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</si>
  <si>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</si>
  <si>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</si>
  <si>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</si>
  <si>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</si>
  <si>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</si>
  <si>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</si>
  <si>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</si>
  <si>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</si>
  <si>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</si>
  <si>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</si>
  <si>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</si>
  <si>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</si>
  <si>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</si>
  <si>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</si>
  <si>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</si>
  <si>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</si>
  <si>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</si>
  <si>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</si>
  <si>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</si>
  <si>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</si>
  <si>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</si>
  <si>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</si>
  <si>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</si>
  <si>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</si>
  <si>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</si>
  <si>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</si>
  <si>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</si>
  <si>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</si>
  <si>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</si>
  <si>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</si>
  <si>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</si>
  <si>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</si>
  <si>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</si>
  <si>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</si>
  <si>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</si>
  <si>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</si>
  <si>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</si>
  <si>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</si>
  <si>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</si>
  <si>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</si>
  <si>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</si>
  <si>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</si>
  <si>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</si>
  <si>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</si>
  <si>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</si>
  <si>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</si>
  <si>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</si>
  <si>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</si>
  <si>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</si>
  <si>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</si>
  <si>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</si>
  <si>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</si>
  <si>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</si>
  <si>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</si>
  <si>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</si>
  <si>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</si>
  <si>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</si>
  <si>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</si>
  <si>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</si>
  <si>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</si>
  <si>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</si>
  <si>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</si>
  <si>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</si>
  <si>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</si>
  <si>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</si>
  <si>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</si>
  <si>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</si>
  <si>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</si>
  <si>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</si>
  <si>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</si>
  <si>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</si>
  <si>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</si>
  <si>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</si>
  <si>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</si>
  <si>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</si>
  <si>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</si>
  <si>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</si>
  <si>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</si>
  <si>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</si>
  <si>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</si>
  <si>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</si>
  <si>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</si>
  <si>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</si>
  <si>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</si>
  <si>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</si>
  <si>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</si>
  <si>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</si>
  <si>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</si>
  <si>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</si>
  <si>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</si>
  <si>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</si>
  <si>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</si>
  <si>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</si>
  <si>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</si>
  <si>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</si>
  <si>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</si>
  <si>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</si>
  <si>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</si>
  <si>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</si>
  <si>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</si>
  <si>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</si>
  <si>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</si>
  <si>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</si>
  <si>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</si>
  <si>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</si>
  <si>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</si>
  <si>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</si>
  <si>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</si>
  <si>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</si>
  <si>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</si>
  <si>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</si>
  <si>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</si>
  <si>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</si>
  <si>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</si>
  <si>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</si>
  <si>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</si>
  <si>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</si>
  <si>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</si>
  <si>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</si>
  <si>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</si>
  <si>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</si>
  <si>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</si>
  <si>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</si>
  <si>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</si>
  <si>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</si>
  <si>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</si>
  <si>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</si>
  <si>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</si>
  <si>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</si>
  <si>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</si>
  <si>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</si>
  <si>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</si>
  <si>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</si>
  <si>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</si>
  <si>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</si>
  <si>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</si>
  <si>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</si>
  <si>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</si>
  <si>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</si>
  <si>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</si>
  <si>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</si>
  <si>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</si>
  <si>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</si>
  <si>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</si>
  <si>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</si>
  <si>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</si>
  <si>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</si>
  <si>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</si>
  <si>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</si>
  <si>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</si>
  <si>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</si>
  <si>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</si>
  <si>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</si>
  <si>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</si>
  <si>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</si>
  <si>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</si>
  <si>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</si>
  <si>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</si>
  <si>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</si>
  <si>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</si>
  <si>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</si>
  <si>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</si>
  <si>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</si>
  <si>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</si>
  <si>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</si>
  <si>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</si>
  <si>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</si>
  <si>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</si>
  <si>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</si>
  <si>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</si>
  <si>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</si>
  <si>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</si>
  <si>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</si>
  <si>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</si>
  <si>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</si>
  <si>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</si>
  <si>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</si>
  <si>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</si>
  <si>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</si>
  <si>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</si>
  <si>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</si>
  <si>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</si>
  <si>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</si>
  <si>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</si>
  <si>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</si>
  <si>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</si>
  <si>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</si>
  <si>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</si>
  <si>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</si>
  <si>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</si>
  <si>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</si>
  <si>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</si>
  <si>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</si>
  <si>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</si>
  <si>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</si>
  <si>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</si>
  <si>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</si>
  <si>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</si>
  <si>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</si>
  <si>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</si>
  <si>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</si>
  <si>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</si>
  <si>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</si>
  <si>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</si>
  <si>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</si>
  <si>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</si>
  <si>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</si>
  <si>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</si>
  <si>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</si>
  <si>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</si>
  <si>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</si>
  <si>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</si>
  <si>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</si>
  <si>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</si>
  <si>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</si>
  <si>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</si>
  <si>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</si>
  <si>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</si>
  <si>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</si>
  <si>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</si>
  <si>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</si>
  <si>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</si>
  <si>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</si>
  <si>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</si>
  <si>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</si>
  <si>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</si>
  <si>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</si>
  <si>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</si>
  <si>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</si>
  <si>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</si>
  <si>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</si>
  <si>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</si>
  <si>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</si>
  <si>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</si>
  <si>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</si>
  <si>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</si>
  <si>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</si>
  <si>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</si>
  <si>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</si>
  <si>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</si>
  <si>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</si>
  <si>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</si>
  <si>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</si>
  <si>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</si>
  <si>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</si>
  <si>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</si>
  <si>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</si>
  <si>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</si>
  <si>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</si>
  <si>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</si>
  <si>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</si>
  <si>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</si>
  <si>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</si>
  <si>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</si>
  <si>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</si>
  <si>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</si>
  <si>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</si>
  <si>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</si>
  <si>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</si>
  <si>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</si>
  <si>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</si>
  <si>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</si>
  <si>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</si>
  <si>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</si>
  <si>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</si>
  <si>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</si>
  <si>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</si>
  <si>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</si>
  <si>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</si>
  <si>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</si>
  <si>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</si>
  <si>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</si>
  <si>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</si>
  <si>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</si>
  <si>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</si>
  <si>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</si>
  <si>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</si>
  <si>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</si>
  <si>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</si>
  <si>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</si>
  <si>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</si>
  <si>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</si>
  <si>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</si>
  <si>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</si>
  <si>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</si>
  <si>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</si>
  <si>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</si>
  <si>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</si>
  <si>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</si>
  <si>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</si>
  <si>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</si>
  <si>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</si>
  <si>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</si>
  <si>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</si>
  <si>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</si>
  <si>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</si>
  <si>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</si>
  <si>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</si>
  <si>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</si>
  <si>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</si>
  <si>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</si>
  <si>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</si>
  <si>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</si>
  <si>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</si>
  <si>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</si>
  <si>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</si>
  <si>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</si>
  <si>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</si>
  <si>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</si>
  <si>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</si>
  <si>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</si>
  <si>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</si>
  <si>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</si>
  <si>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</si>
  <si>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</si>
  <si>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</si>
  <si>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</si>
  <si>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</si>
  <si>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</si>
  <si>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</si>
  <si>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</si>
  <si>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</si>
  <si>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</si>
  <si>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</si>
  <si>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</si>
  <si>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</si>
  <si>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</si>
  <si>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</si>
  <si>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</si>
  <si>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</si>
  <si>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</si>
  <si>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</si>
  <si>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</si>
  <si>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</si>
  <si>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</si>
  <si>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</si>
  <si>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</si>
  <si>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</si>
  <si>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</si>
  <si>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</si>
  <si>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</si>
  <si>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</si>
  <si>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</si>
  <si>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</si>
  <si>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</si>
  <si>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</si>
  <si>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</si>
  <si>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</si>
  <si>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</si>
  <si>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</si>
  <si>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</si>
  <si>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</si>
  <si>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</si>
  <si>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</si>
  <si>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</si>
  <si>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</si>
  <si>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</si>
  <si>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</si>
  <si>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</si>
  <si>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</si>
  <si>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</si>
  <si>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</si>
  <si>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</si>
  <si>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</si>
  <si>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</si>
  <si>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</si>
  <si>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</si>
  <si>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</si>
  <si>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</si>
  <si>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</si>
  <si>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</si>
  <si>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</si>
  <si>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</si>
  <si>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</si>
  <si>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</si>
  <si>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</si>
  <si>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</si>
  <si>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</si>
  <si>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</si>
  <si>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</si>
  <si>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</si>
  <si>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</si>
  <si>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</si>
  <si>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</si>
  <si>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</si>
  <si>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</si>
  <si>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</si>
  <si>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</si>
  <si>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</si>
  <si>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</si>
  <si>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</si>
  <si>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</si>
  <si>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</si>
  <si>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</si>
  <si>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</si>
  <si>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</si>
  <si>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</si>
  <si>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</si>
  <si>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</si>
  <si>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</si>
  <si>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</si>
  <si>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</si>
  <si>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</si>
  <si>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</si>
  <si>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</si>
  <si>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</si>
  <si>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</si>
  <si>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</si>
  <si>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</si>
  <si>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</si>
  <si>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</si>
  <si>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</si>
  <si>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</si>
  <si>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</si>
  <si>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</si>
  <si>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</si>
  <si>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</si>
  <si>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</si>
  <si>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</si>
  <si>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</si>
  <si>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</si>
  <si>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</si>
  <si>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</si>
  <si>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</si>
  <si>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</si>
  <si>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</si>
  <si>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</si>
  <si>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</si>
  <si>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</si>
  <si>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</si>
  <si>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</si>
  <si>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</si>
  <si>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</si>
  <si>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</si>
  <si>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</si>
  <si>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</si>
  <si>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</si>
  <si>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</si>
  <si>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</si>
  <si>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</si>
  <si>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</si>
  <si>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</si>
  <si>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</si>
  <si>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</si>
  <si>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</si>
  <si>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</si>
  <si>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</si>
  <si>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</si>
  <si>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</si>
  <si>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</si>
  <si>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</si>
  <si>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</si>
  <si>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</si>
  <si>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</si>
  <si>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</si>
  <si>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</si>
  <si>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</si>
  <si>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</si>
  <si>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</si>
  <si>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</si>
  <si>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</si>
  <si>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</si>
  <si>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</si>
  <si>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</si>
  <si>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</si>
  <si>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</si>
  <si>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</si>
  <si>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</si>
  <si>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</si>
  <si>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</si>
  <si>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</si>
  <si>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</si>
  <si>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</si>
  <si>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</si>
  <si>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</si>
  <si>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</si>
  <si>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</si>
  <si>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</si>
  <si>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</si>
  <si>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</si>
  <si>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</si>
  <si>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</si>
  <si>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</si>
  <si>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</si>
  <si>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</si>
  <si>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</si>
  <si>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</si>
  <si>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</si>
  <si>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</si>
  <si>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</si>
  <si>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</si>
  <si>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</si>
  <si>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</si>
  <si>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</si>
  <si>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</si>
  <si>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</si>
  <si>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</si>
  <si>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</si>
  <si>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</si>
  <si>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</si>
  <si>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</si>
  <si>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</si>
  <si>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</si>
  <si>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</si>
  <si>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</si>
  <si>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</si>
  <si>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</si>
  <si>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</si>
  <si>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</si>
  <si>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</si>
  <si>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</si>
  <si>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</si>
  <si>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</si>
  <si>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</si>
  <si>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</si>
  <si>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</si>
  <si>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</si>
  <si>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</si>
  <si>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</si>
  <si>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</si>
  <si>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</si>
  <si>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</si>
  <si>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</si>
  <si>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</si>
  <si>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</si>
  <si>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</si>
  <si>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</si>
  <si>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</si>
  <si>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</si>
  <si>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</si>
  <si>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</si>
  <si>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</si>
  <si>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</si>
  <si>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</si>
  <si>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</si>
  <si>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</si>
  <si>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</si>
  <si>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</si>
  <si>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</si>
  <si>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</si>
  <si>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Cost2</t>
  </si>
  <si>
    <t>Name2</t>
  </si>
  <si>
    <t>City2</t>
  </si>
  <si>
    <t>Grand Total</t>
  </si>
  <si>
    <t>Customer_Name</t>
  </si>
  <si>
    <t>Loyalty_Level2</t>
  </si>
  <si>
    <t>Total Amount</t>
  </si>
  <si>
    <t>Sum of Total_Amount</t>
  </si>
  <si>
    <t>Stock2</t>
  </si>
  <si>
    <t>Oct</t>
  </si>
  <si>
    <t>Nov</t>
  </si>
  <si>
    <t>Dec</t>
  </si>
  <si>
    <t>Jan</t>
  </si>
  <si>
    <t>Feb</t>
  </si>
  <si>
    <t>Mar</t>
  </si>
  <si>
    <t>Apr</t>
  </si>
  <si>
    <t>May</t>
  </si>
  <si>
    <t>Jun</t>
  </si>
  <si>
    <t>Jul</t>
  </si>
  <si>
    <t>Aug</t>
  </si>
  <si>
    <t>Sep</t>
  </si>
  <si>
    <t>Month</t>
  </si>
  <si>
    <t>Store Type</t>
  </si>
  <si>
    <t>Product Name</t>
  </si>
  <si>
    <t>Sum of Quantity</t>
  </si>
  <si>
    <t>Loyalty Level</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</si>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</sst>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7" x14ac:knownFonts="1">
    <font>
      <sz val="11"/>
      <color theme="1"/>
      <name val="Calibri"/>
      <family val="2"/>
      <scheme val="minor"/>
    </font>
    <font>
      <b/>
      <sz val="11"/>
      <name val="Calibri"/>
    </font>
    <font>
      <b/>
      <sz val="11"/>
      <name val="Calibri"/>
      <family val="2"/>
    </font>
    <font>
      <sz val="8"/>
      <name val="Calibri"/>
      <family val="2"/>
      <scheme val="minor"/>
    </font>
    <font>
      <b/>
      <sz val="11"/>
      <color rgb="FFFF0000"/>
      <name val="Calibri"/>
      <family val="2"/>
    </font>
    <font>
      <sz val="11"/>
      <color theme="0"/>
      <name val="Calibri"/>
      <family val="2"/>
      <scheme val="minor"/>
    </font>
    <font>
      <b/>
      <sz val="20"/>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FFFF00"/>
        <bgColor theme="8"/>
      </patternFill>
    </fill>
    <fill>
      <patternFill patternType="solid">
        <fgColor theme="7" tint="0.59999389629810485"/>
        <bgColor indexed="64"/>
      </patternFill>
    </fill>
    <fill>
      <patternFill patternType="solid">
        <fgColor theme="7"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165" fontId="0" fillId="0" borderId="0" xfId="0" applyNumberFormat="1"/>
    <xf numFmtId="14" fontId="0" fillId="0" borderId="0" xfId="0" applyNumberFormat="1"/>
    <xf numFmtId="0" fontId="4" fillId="2" borderId="2" xfId="0" applyFont="1" applyFill="1" applyBorder="1" applyAlignment="1">
      <alignment horizontal="center" vertical="top"/>
    </xf>
    <xf numFmtId="9" fontId="0" fillId="0" borderId="0" xfId="0" applyNumberFormat="1"/>
    <xf numFmtId="0" fontId="0" fillId="4" borderId="3" xfId="0" applyFill="1" applyBorder="1"/>
    <xf numFmtId="0" fontId="0" fillId="4" borderId="4" xfId="0" applyFill="1" applyBorder="1"/>
    <xf numFmtId="0" fontId="0" fillId="0" borderId="3" xfId="0" applyBorder="1"/>
    <xf numFmtId="0" fontId="0" fillId="0" borderId="4" xfId="0" applyBorder="1"/>
    <xf numFmtId="0" fontId="2" fillId="3" borderId="1" xfId="0" applyFont="1" applyFill="1" applyBorder="1" applyAlignment="1">
      <alignment horizontal="center" vertical="top"/>
    </xf>
    <xf numFmtId="14" fontId="2" fillId="3" borderId="1" xfId="0" applyNumberFormat="1" applyFont="1" applyFill="1" applyBorder="1" applyAlignment="1">
      <alignment horizontal="center" vertical="top"/>
    </xf>
    <xf numFmtId="14" fontId="0" fillId="4" borderId="4" xfId="0" applyNumberFormat="1" applyFill="1" applyBorder="1"/>
    <xf numFmtId="165" fontId="0" fillId="4" borderId="4" xfId="0" applyNumberFormat="1" applyFill="1" applyBorder="1"/>
    <xf numFmtId="9" fontId="0" fillId="4" borderId="4" xfId="0" applyNumberFormat="1" applyFill="1" applyBorder="1"/>
    <xf numFmtId="14" fontId="0" fillId="0" borderId="4" xfId="0" applyNumberFormat="1" applyBorder="1"/>
    <xf numFmtId="0" fontId="4" fillId="5" borderId="1" xfId="0" applyFont="1" applyFill="1" applyBorder="1" applyAlignment="1">
      <alignment horizontal="center" vertical="top"/>
    </xf>
    <xf numFmtId="1" fontId="0" fillId="0" borderId="0" xfId="0" applyNumberFormat="1"/>
    <xf numFmtId="0" fontId="0" fillId="0" borderId="0" xfId="0" pivotButton="1"/>
    <xf numFmtId="0" fontId="1" fillId="0" borderId="2" xfId="0" applyFont="1" applyBorder="1" applyAlignment="1">
      <alignment horizontal="left" vertical="top"/>
    </xf>
    <xf numFmtId="14" fontId="1" fillId="0" borderId="2" xfId="0" applyNumberFormat="1" applyFont="1" applyBorder="1" applyAlignment="1">
      <alignment horizontal="left" vertical="top"/>
    </xf>
    <xf numFmtId="0" fontId="2" fillId="0" borderId="2" xfId="0" applyFont="1" applyBorder="1" applyAlignment="1">
      <alignment horizontal="left" vertical="top"/>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applyAlignment="1">
      <alignment horizontal="right" vertical="center"/>
    </xf>
    <xf numFmtId="0" fontId="0" fillId="0" borderId="0" xfId="0" applyAlignment="1">
      <alignment horizontal="left" vertical="center"/>
    </xf>
    <xf numFmtId="0" fontId="0" fillId="6" borderId="0" xfId="0" applyFill="1"/>
    <xf numFmtId="0" fontId="6" fillId="7" borderId="0" xfId="0" applyFont="1" applyFill="1" applyAlignment="1">
      <alignment horizontal="center" vertical="center"/>
    </xf>
    <xf numFmtId="0" fontId="5" fillId="7" borderId="0" xfId="0" applyFont="1" applyFill="1" applyAlignment="1">
      <alignment horizontal="center" vertical="center"/>
    </xf>
    <xf numFmtId="0" fontId="0" fillId="0" borderId="0" xfId="0" applyNumberFormat="1"/>
  </cellXfs>
  <cellStyles count="1">
    <cellStyle name="Normal" xfId="0" builtinId="0"/>
  </cellStyles>
  <dxfs count="81">
    <dxf>
      <font>
        <color rgb="FF9C0006"/>
      </font>
      <fill>
        <patternFill>
          <bgColor rgb="FFFFC7CE"/>
        </patternFill>
      </fill>
    </dxf>
    <dxf>
      <font>
        <color rgb="FF9C0006"/>
      </font>
      <fill>
        <patternFill>
          <bgColor rgb="FFFFC7CE"/>
        </patternFill>
      </fill>
    </dxf>
    <dxf>
      <fill>
        <patternFill>
          <bgColor theme="3" tint="0.39994506668294322"/>
        </patternFill>
      </fill>
    </dxf>
    <dxf>
      <fill>
        <patternFill>
          <bgColor theme="3" tint="0.59996337778862885"/>
        </patternFill>
      </fill>
    </dxf>
    <dxf>
      <font>
        <color rgb="FF9C0006"/>
      </font>
      <fill>
        <patternFill>
          <bgColor rgb="FFFFC7CE"/>
        </patternFill>
      </fill>
    </dxf>
    <dxf>
      <numFmt numFmtId="1" formatCode="0"/>
    </dxf>
    <dxf>
      <numFmt numFmtId="1" formatCode="0"/>
    </dxf>
    <dxf>
      <alignment vertical="center"/>
    </dxf>
    <dxf>
      <alignment horizontal="center"/>
    </dxf>
    <dxf>
      <alignment horizontal="center"/>
    </dxf>
    <dxf>
      <alignment vertical="center"/>
    </dxf>
    <dxf>
      <numFmt numFmtId="1" formatCode="0"/>
    </dxf>
    <dxf>
      <numFmt numFmtId="1" formatCode="0"/>
    </dxf>
    <dxf>
      <alignment horizontal="center"/>
    </dxf>
    <dxf>
      <alignment horizontal="center"/>
    </dxf>
    <dxf>
      <alignment vertical="center"/>
    </dxf>
    <dxf>
      <alignment vertical="center"/>
    </dxf>
    <dxf>
      <numFmt numFmtId="1" formatCode="0"/>
    </dxf>
    <dxf>
      <numFmt numFmtId="1" formatCode="0"/>
    </dxf>
    <dxf>
      <alignment horizontal="center"/>
    </dxf>
    <dxf>
      <alignment horizontal="center"/>
    </dxf>
    <dxf>
      <alignment vertical="center"/>
    </dxf>
    <dxf>
      <alignment vertical="center"/>
    </dxf>
    <dxf>
      <numFmt numFmtId="1" formatCode="0"/>
    </dxf>
    <dxf>
      <numFmt numFmtId="1" formatCode="0"/>
    </dxf>
    <dxf>
      <numFmt numFmtId="1" formatCode="0"/>
    </dxf>
    <dxf>
      <numFmt numFmtId="1" formatCode="0"/>
    </dxf>
    <dxf>
      <alignment horizontal="center"/>
    </dxf>
    <dxf>
      <alignment horizontal="center"/>
    </dxf>
    <dxf>
      <alignment vertical="center"/>
    </dxf>
    <dxf>
      <alignment vertical="center"/>
    </dxf>
    <dxf>
      <numFmt numFmtId="1" formatCode="0"/>
    </dxf>
    <dxf>
      <numFmt numFmtId="1" formatCode="0"/>
    </dxf>
    <dxf>
      <numFmt numFmtId="1" formatCode="0"/>
    </dxf>
    <dxf>
      <numFmt numFmtId="1" formatCode="0"/>
    </dxf>
    <dxf>
      <alignment horizontal="right"/>
    </dxf>
    <dxf>
      <alignment horizontal="left"/>
    </dxf>
    <dxf>
      <alignment vertical="center"/>
    </dxf>
    <dxf>
      <alignment vertical="center"/>
    </dxf>
    <dxf>
      <alignment vertical="center"/>
    </dxf>
    <dxf>
      <alignment vertical="center"/>
    </dxf>
    <dxf>
      <alignment horizontal="center"/>
    </dxf>
    <dxf>
      <alignment horizontal="center"/>
    </dxf>
    <dxf>
      <numFmt numFmtId="0" formatCode="General"/>
    </dxf>
    <dxf>
      <numFmt numFmtId="0" formatCode="General"/>
    </dxf>
    <dxf>
      <numFmt numFmtId="0" formatCode="General"/>
    </dxf>
    <dxf>
      <numFmt numFmtId="165" formatCode="&quot;₹&quot;\ #,##0"/>
    </dxf>
    <dxf>
      <numFmt numFmtId="165" formatCode="&quot;₹&quot;\ #,##0"/>
    </dxf>
    <dxf>
      <numFmt numFmtId="13" formatCode="0%"/>
    </dxf>
    <dxf>
      <numFmt numFmtId="13" formatCode="0%"/>
    </dxf>
    <dxf>
      <numFmt numFmtId="165" formatCode="&quot;₹&quot;\ #,##0"/>
    </dxf>
    <dxf>
      <numFmt numFmtId="165" formatCode="&quot;₹&quot;\ #,##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quot;₹&quot;\ #,##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quot;₹&quot;\ #,##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4"/>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IN" sz="1400" b="1"/>
              <a:t>Revenue vs Quantity</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1719932067318"/>
          <c:y val="0.33289854725606105"/>
          <c:w val="0.78327736606453602"/>
          <c:h val="0.4747114057551316"/>
        </c:manualLayout>
      </c:layout>
      <c:barChart>
        <c:barDir val="col"/>
        <c:grouping val="clustered"/>
        <c:varyColors val="0"/>
        <c:ser>
          <c:idx val="1"/>
          <c:order val="1"/>
          <c:tx>
            <c:strRef>
              <c:f>'Pivot Table'!$C$1</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Table'!$C$2:$C$14</c:f>
              <c:numCache>
                <c:formatCode>0</c:formatCode>
                <c:ptCount val="12"/>
                <c:pt idx="0">
                  <c:v>398</c:v>
                </c:pt>
                <c:pt idx="1">
                  <c:v>370</c:v>
                </c:pt>
                <c:pt idx="2">
                  <c:v>467</c:v>
                </c:pt>
                <c:pt idx="3">
                  <c:v>426</c:v>
                </c:pt>
                <c:pt idx="4">
                  <c:v>381</c:v>
                </c:pt>
                <c:pt idx="5">
                  <c:v>382</c:v>
                </c:pt>
                <c:pt idx="6">
                  <c:v>458</c:v>
                </c:pt>
                <c:pt idx="7">
                  <c:v>426</c:v>
                </c:pt>
                <c:pt idx="8">
                  <c:v>420</c:v>
                </c:pt>
                <c:pt idx="9">
                  <c:v>419</c:v>
                </c:pt>
                <c:pt idx="10">
                  <c:v>413</c:v>
                </c:pt>
                <c:pt idx="11">
                  <c:v>404</c:v>
                </c:pt>
              </c:numCache>
            </c:numRef>
          </c:val>
          <c:extLst>
            <c:ext xmlns:c16="http://schemas.microsoft.com/office/drawing/2014/chart" uri="{C3380CC4-5D6E-409C-BE32-E72D297353CC}">
              <c16:uniqueId val="{00000000-7BE8-4102-B37D-887C3C690B21}"/>
            </c:ext>
          </c:extLst>
        </c:ser>
        <c:dLbls>
          <c:showLegendKey val="0"/>
          <c:showVal val="0"/>
          <c:showCatName val="0"/>
          <c:showSerName val="0"/>
          <c:showPercent val="0"/>
          <c:showBubbleSize val="0"/>
        </c:dLbls>
        <c:gapWidth val="269"/>
        <c:axId val="1820512607"/>
        <c:axId val="1820515487"/>
      </c:barChart>
      <c:lineChart>
        <c:grouping val="standard"/>
        <c:varyColors val="0"/>
        <c:ser>
          <c:idx val="0"/>
          <c:order val="0"/>
          <c:tx>
            <c:strRef>
              <c:f>'Pivot Table'!$B$1</c:f>
              <c:strCache>
                <c:ptCount val="1"/>
                <c:pt idx="0">
                  <c:v>Sum of Total_Amount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c:formatCode>
                <c:ptCount val="12"/>
                <c:pt idx="0">
                  <c:v>174449.14000000007</c:v>
                </c:pt>
                <c:pt idx="1">
                  <c:v>155073.9390999999</c:v>
                </c:pt>
                <c:pt idx="2">
                  <c:v>210704.52199999997</c:v>
                </c:pt>
                <c:pt idx="3">
                  <c:v>192864.03530000005</c:v>
                </c:pt>
                <c:pt idx="4">
                  <c:v>146511.96289999998</c:v>
                </c:pt>
                <c:pt idx="5">
                  <c:v>162640.01650000011</c:v>
                </c:pt>
                <c:pt idx="6">
                  <c:v>194711.8153999999</c:v>
                </c:pt>
                <c:pt idx="7">
                  <c:v>192159.7325999999</c:v>
                </c:pt>
                <c:pt idx="8">
                  <c:v>188570.17699999991</c:v>
                </c:pt>
                <c:pt idx="9">
                  <c:v>186168.20670000001</c:v>
                </c:pt>
                <c:pt idx="10">
                  <c:v>187386.16820000004</c:v>
                </c:pt>
                <c:pt idx="11">
                  <c:v>183154.98259999999</c:v>
                </c:pt>
              </c:numCache>
            </c:numRef>
          </c:val>
          <c:smooth val="0"/>
          <c:extLst>
            <c:ext xmlns:c16="http://schemas.microsoft.com/office/drawing/2014/chart" uri="{C3380CC4-5D6E-409C-BE32-E72D297353CC}">
              <c16:uniqueId val="{00000000-1A9B-4B94-9592-91F75634732E}"/>
            </c:ext>
          </c:extLst>
        </c:ser>
        <c:dLbls>
          <c:showLegendKey val="0"/>
          <c:showVal val="0"/>
          <c:showCatName val="0"/>
          <c:showSerName val="0"/>
          <c:showPercent val="0"/>
          <c:showBubbleSize val="0"/>
        </c:dLbls>
        <c:marker val="1"/>
        <c:smooth val="0"/>
        <c:axId val="113081904"/>
        <c:axId val="263129296"/>
      </c:lineChart>
      <c:catAx>
        <c:axId val="11308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63129296"/>
        <c:crosses val="autoZero"/>
        <c:auto val="1"/>
        <c:lblAlgn val="ctr"/>
        <c:lblOffset val="100"/>
        <c:noMultiLvlLbl val="0"/>
      </c:catAx>
      <c:valAx>
        <c:axId val="26312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13081904"/>
        <c:crosses val="autoZero"/>
        <c:crossBetween val="between"/>
      </c:valAx>
      <c:valAx>
        <c:axId val="182051548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820512607"/>
        <c:crosses val="max"/>
        <c:crossBetween val="between"/>
      </c:valAx>
      <c:catAx>
        <c:axId val="1820512607"/>
        <c:scaling>
          <c:orientation val="minMax"/>
        </c:scaling>
        <c:delete val="1"/>
        <c:axPos val="b"/>
        <c:numFmt formatCode="General" sourceLinked="1"/>
        <c:majorTickMark val="none"/>
        <c:minorTickMark val="none"/>
        <c:tickLblPos val="nextTo"/>
        <c:crossAx val="18205154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2"/>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IN" sz="1400" b="1"/>
              <a:t>Sales By Category</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Table'!$A$17:$A$22</c:f>
              <c:strCache>
                <c:ptCount val="5"/>
                <c:pt idx="0">
                  <c:v>Beauty</c:v>
                </c:pt>
                <c:pt idx="1">
                  <c:v>Clothing</c:v>
                </c:pt>
                <c:pt idx="2">
                  <c:v>Electronics</c:v>
                </c:pt>
                <c:pt idx="3">
                  <c:v>Home</c:v>
                </c:pt>
                <c:pt idx="4">
                  <c:v>Sports</c:v>
                </c:pt>
              </c:strCache>
            </c:strRef>
          </c:cat>
          <c:val>
            <c:numRef>
              <c:f>'Pivot Table'!$B$17:$B$22</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86C9-401D-8FEB-09A85F39FB14}"/>
            </c:ext>
          </c:extLst>
        </c:ser>
        <c:dLbls>
          <c:showLegendKey val="0"/>
          <c:showVal val="0"/>
          <c:showCatName val="0"/>
          <c:showSerName val="0"/>
          <c:showPercent val="0"/>
          <c:showBubbleSize val="0"/>
        </c:dLbls>
        <c:gapWidth val="100"/>
        <c:overlap val="-24"/>
        <c:axId val="269969904"/>
        <c:axId val="269970384"/>
      </c:barChart>
      <c:catAx>
        <c:axId val="269969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69970384"/>
        <c:crosses val="autoZero"/>
        <c:auto val="1"/>
        <c:lblAlgn val="ctr"/>
        <c:lblOffset val="100"/>
        <c:noMultiLvlLbl val="0"/>
      </c:catAx>
      <c:valAx>
        <c:axId val="26997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6996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Table!PivotTable8</c:name>
    <c:fmtId val="2"/>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600" b="1"/>
              <a:t>Sales By Storetype</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Table'!$E$2:$E$5</c:f>
              <c:strCache>
                <c:ptCount val="3"/>
                <c:pt idx="0">
                  <c:v>Flagship</c:v>
                </c:pt>
                <c:pt idx="1">
                  <c:v>Online</c:v>
                </c:pt>
                <c:pt idx="2">
                  <c:v>Outlet</c:v>
                </c:pt>
              </c:strCache>
            </c:strRef>
          </c:cat>
          <c:val>
            <c:numRef>
              <c:f>'Pivot Table'!$F$2:$F$5</c:f>
              <c:numCache>
                <c:formatCode>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0-0906-4470-94C2-4D21EC49FE23}"/>
            </c:ext>
          </c:extLst>
        </c:ser>
        <c:dLbls>
          <c:showLegendKey val="0"/>
          <c:showVal val="0"/>
          <c:showCatName val="0"/>
          <c:showSerName val="0"/>
          <c:showPercent val="0"/>
          <c:showBubbleSize val="0"/>
        </c:dLbls>
        <c:gapWidth val="100"/>
        <c:overlap val="-24"/>
        <c:axId val="986770544"/>
        <c:axId val="986771504"/>
      </c:barChart>
      <c:catAx>
        <c:axId val="98677054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86771504"/>
        <c:crosses val="autoZero"/>
        <c:auto val="1"/>
        <c:lblAlgn val="ctr"/>
        <c:lblOffset val="100"/>
        <c:noMultiLvlLbl val="0"/>
      </c:catAx>
      <c:valAx>
        <c:axId val="986771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8677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solidFill>
      <a:round/>
    </a:ln>
    <a:effectLst/>
    <a:scene3d>
      <a:camera prst="orthographicFront"/>
      <a:lightRig rig="threePt" dir="t"/>
    </a:scene3d>
    <a:sp3d/>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Table!PivotTable9</c:name>
    <c:fmtId val="2"/>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400" b="1"/>
              <a:t>Sales By Region</a:t>
            </a:r>
          </a:p>
        </c:rich>
      </c:tx>
      <c:layout>
        <c:manualLayout>
          <c:xMode val="edge"/>
          <c:yMode val="edge"/>
          <c:x val="0.33244400527009227"/>
          <c:y val="0.1562395609639704"/>
        </c:manualLayout>
      </c:layout>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Table'!$E$8:$E$12</c:f>
              <c:strCache>
                <c:ptCount val="4"/>
                <c:pt idx="0">
                  <c:v>East</c:v>
                </c:pt>
                <c:pt idx="1">
                  <c:v>North</c:v>
                </c:pt>
                <c:pt idx="2">
                  <c:v>South</c:v>
                </c:pt>
                <c:pt idx="3">
                  <c:v>West</c:v>
                </c:pt>
              </c:strCache>
            </c:strRef>
          </c:cat>
          <c:val>
            <c:numRef>
              <c:f>'Pivot Table'!$F$8:$F$12</c:f>
              <c:numCache>
                <c:formatCode>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0A18-4FA7-A609-1DC00ADCFB75}"/>
            </c:ext>
          </c:extLst>
        </c:ser>
        <c:dLbls>
          <c:showLegendKey val="0"/>
          <c:showVal val="0"/>
          <c:showCatName val="0"/>
          <c:showSerName val="0"/>
          <c:showPercent val="0"/>
          <c:showBubbleSize val="0"/>
        </c:dLbls>
        <c:gapWidth val="115"/>
        <c:overlap val="-20"/>
        <c:axId val="273264048"/>
        <c:axId val="273262128"/>
      </c:barChart>
      <c:catAx>
        <c:axId val="273264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73262128"/>
        <c:crosses val="autoZero"/>
        <c:auto val="1"/>
        <c:lblAlgn val="ctr"/>
        <c:lblOffset val="100"/>
        <c:noMultiLvlLbl val="0"/>
      </c:catAx>
      <c:valAx>
        <c:axId val="2732621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732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Table!PivotTable11</c:name>
    <c:fmtId val="2"/>
  </c:pivotSource>
  <c:chart>
    <c:title>
      <c:tx>
        <c:rich>
          <a:bodyPr rot="0" spcFirstLastPara="1" vertOverflow="ellipsis" vert="horz" wrap="square" anchor="ctr" anchorCtr="1"/>
          <a:lstStyle/>
          <a:p>
            <a:pPr>
              <a:defRPr sz="1600" b="1"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Table'!$E$15:$E$20</c:f>
              <c:strCache>
                <c:ptCount val="5"/>
                <c:pt idx="0">
                  <c:v>Gaming Mechanical Keyboard</c:v>
                </c:pt>
                <c:pt idx="1">
                  <c:v>Men's Casual Sneakers</c:v>
                </c:pt>
                <c:pt idx="2">
                  <c:v>Portable Power Bank</c:v>
                </c:pt>
                <c:pt idx="3">
                  <c:v>Shin Guards – Adult</c:v>
                </c:pt>
                <c:pt idx="4">
                  <c:v>Women's High Heels</c:v>
                </c:pt>
              </c:strCache>
            </c:strRef>
          </c:cat>
          <c:val>
            <c:numRef>
              <c:f>'Pivot Table'!$F$15:$F$20</c:f>
              <c:numCache>
                <c:formatCode>General</c:formatCode>
                <c:ptCount val="5"/>
                <c:pt idx="0">
                  <c:v>34699.832699999999</c:v>
                </c:pt>
                <c:pt idx="1">
                  <c:v>35489.619799999993</c:v>
                </c:pt>
                <c:pt idx="2">
                  <c:v>41852.503400000001</c:v>
                </c:pt>
                <c:pt idx="3">
                  <c:v>38281.015300000006</c:v>
                </c:pt>
                <c:pt idx="4">
                  <c:v>33993.659399999997</c:v>
                </c:pt>
              </c:numCache>
            </c:numRef>
          </c:val>
          <c:extLst>
            <c:ext xmlns:c16="http://schemas.microsoft.com/office/drawing/2014/chart" uri="{C3380CC4-5D6E-409C-BE32-E72D297353CC}">
              <c16:uniqueId val="{00000000-8739-48C8-A6EC-7C0D36E7EDBD}"/>
            </c:ext>
          </c:extLst>
        </c:ser>
        <c:dLbls>
          <c:showLegendKey val="0"/>
          <c:showVal val="0"/>
          <c:showCatName val="0"/>
          <c:showSerName val="0"/>
          <c:showPercent val="0"/>
          <c:showBubbleSize val="0"/>
        </c:dLbls>
        <c:gapWidth val="100"/>
        <c:overlap val="-24"/>
        <c:axId val="911869984"/>
        <c:axId val="911871424"/>
      </c:barChart>
      <c:catAx>
        <c:axId val="911869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11871424"/>
        <c:crosses val="autoZero"/>
        <c:auto val="1"/>
        <c:lblAlgn val="ctr"/>
        <c:lblOffset val="100"/>
        <c:noMultiLvlLbl val="0"/>
      </c:catAx>
      <c:valAx>
        <c:axId val="9118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118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solidFill>
      <a:round/>
    </a:ln>
    <a:effectLst/>
  </c:spPr>
  <c:txPr>
    <a:bodyPr/>
    <a:lstStyle/>
    <a:p>
      <a:pPr>
        <a:defRPr>
          <a:ln>
            <a:noFill/>
          </a:ln>
          <a:solidFill>
            <a:schemeClr val="tx1"/>
          </a:solidFill>
          <a:effectLst>
            <a:outerShdw blurRad="50800" dist="38100" dir="2700000" algn="tl" rotWithShape="0">
              <a:schemeClr val="bg1">
                <a:lumMod val="95000"/>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2"/>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400" b="1"/>
              <a:t>Loyalty Level vs Revenue</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Table'!$H$2:$H$6</c:f>
              <c:strCache>
                <c:ptCount val="4"/>
                <c:pt idx="0">
                  <c:v>Bronze</c:v>
                </c:pt>
                <c:pt idx="1">
                  <c:v>Gold</c:v>
                </c:pt>
                <c:pt idx="2">
                  <c:v>Platinum</c:v>
                </c:pt>
                <c:pt idx="3">
                  <c:v>Silver</c:v>
                </c:pt>
              </c:strCache>
            </c:strRef>
          </c:cat>
          <c:val>
            <c:numRef>
              <c:f>'Pivot Table'!$I$2:$I$6</c:f>
              <c:numCache>
                <c:formatCode>0</c:formatCode>
                <c:ptCount val="4"/>
                <c:pt idx="0">
                  <c:v>522623.38189999986</c:v>
                </c:pt>
                <c:pt idx="1">
                  <c:v>517622.05739999987</c:v>
                </c:pt>
                <c:pt idx="2">
                  <c:v>673616.50109999976</c:v>
                </c:pt>
                <c:pt idx="3">
                  <c:v>460532.75790000043</c:v>
                </c:pt>
              </c:numCache>
            </c:numRef>
          </c:val>
          <c:extLst>
            <c:ext xmlns:c16="http://schemas.microsoft.com/office/drawing/2014/chart" uri="{C3380CC4-5D6E-409C-BE32-E72D297353CC}">
              <c16:uniqueId val="{00000000-CAD4-4847-90B6-CC341DA1A4F9}"/>
            </c:ext>
          </c:extLst>
        </c:ser>
        <c:dLbls>
          <c:showLegendKey val="0"/>
          <c:showVal val="0"/>
          <c:showCatName val="0"/>
          <c:showSerName val="0"/>
          <c:showPercent val="0"/>
          <c:showBubbleSize val="0"/>
        </c:dLbls>
        <c:axId val="1820532767"/>
        <c:axId val="1820533247"/>
      </c:areaChart>
      <c:catAx>
        <c:axId val="18205327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820533247"/>
        <c:crosses val="autoZero"/>
        <c:auto val="1"/>
        <c:lblAlgn val="ctr"/>
        <c:lblOffset val="100"/>
        <c:noMultiLvlLbl val="0"/>
      </c:catAx>
      <c:valAx>
        <c:axId val="1820533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820532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4"/>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400" b="1"/>
              <a:t>Monthly Sales Trend</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Table'!$H$9:$H$21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Table'!$I$9:$I$21</c:f>
              <c:numCache>
                <c:formatCode>0</c:formatCode>
                <c:ptCount val="12"/>
                <c:pt idx="0">
                  <c:v>174449.14000000007</c:v>
                </c:pt>
                <c:pt idx="1">
                  <c:v>155073.9390999999</c:v>
                </c:pt>
                <c:pt idx="2">
                  <c:v>210704.52199999997</c:v>
                </c:pt>
                <c:pt idx="3">
                  <c:v>192864.03530000005</c:v>
                </c:pt>
                <c:pt idx="4">
                  <c:v>146511.96289999998</c:v>
                </c:pt>
                <c:pt idx="5">
                  <c:v>162640.01650000011</c:v>
                </c:pt>
                <c:pt idx="6">
                  <c:v>194711.8153999999</c:v>
                </c:pt>
                <c:pt idx="7">
                  <c:v>192159.7325999999</c:v>
                </c:pt>
                <c:pt idx="8">
                  <c:v>188570.17699999991</c:v>
                </c:pt>
                <c:pt idx="9">
                  <c:v>186168.20670000001</c:v>
                </c:pt>
                <c:pt idx="10">
                  <c:v>187386.16820000004</c:v>
                </c:pt>
                <c:pt idx="11">
                  <c:v>183154.98259999999</c:v>
                </c:pt>
              </c:numCache>
            </c:numRef>
          </c:val>
          <c:smooth val="0"/>
          <c:extLst>
            <c:ext xmlns:c16="http://schemas.microsoft.com/office/drawing/2014/chart" uri="{C3380CC4-5D6E-409C-BE32-E72D297353CC}">
              <c16:uniqueId val="{00000000-CBC0-4A21-94E7-D35C71AAF1FB}"/>
            </c:ext>
          </c:extLst>
        </c:ser>
        <c:dLbls>
          <c:showLegendKey val="0"/>
          <c:showVal val="0"/>
          <c:showCatName val="0"/>
          <c:showSerName val="0"/>
          <c:showPercent val="0"/>
          <c:showBubbleSize val="0"/>
        </c:dLbls>
        <c:marker val="1"/>
        <c:smooth val="0"/>
        <c:axId val="3025631"/>
        <c:axId val="3036191"/>
      </c:lineChart>
      <c:catAx>
        <c:axId val="3025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3036191"/>
        <c:crosses val="autoZero"/>
        <c:auto val="1"/>
        <c:lblAlgn val="ctr"/>
        <c:lblOffset val="100"/>
        <c:noMultiLvlLbl val="0"/>
      </c:catAx>
      <c:valAx>
        <c:axId val="303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30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20"/>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IN" sz="1400" b="1"/>
              <a:t>Revenue vs Quantity</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1719932067318"/>
          <c:y val="0.33289854725606105"/>
          <c:w val="0.78327736606453602"/>
          <c:h val="0.4747114057551316"/>
        </c:manualLayout>
      </c:layout>
      <c:barChart>
        <c:barDir val="col"/>
        <c:grouping val="clustered"/>
        <c:varyColors val="0"/>
        <c:ser>
          <c:idx val="1"/>
          <c:order val="1"/>
          <c:tx>
            <c:strRef>
              <c:f>'Pivot Table'!$C$1</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Table'!$C$2:$C$14</c:f>
              <c:numCache>
                <c:formatCode>0</c:formatCode>
                <c:ptCount val="12"/>
                <c:pt idx="0">
                  <c:v>398</c:v>
                </c:pt>
                <c:pt idx="1">
                  <c:v>370</c:v>
                </c:pt>
                <c:pt idx="2">
                  <c:v>467</c:v>
                </c:pt>
                <c:pt idx="3">
                  <c:v>426</c:v>
                </c:pt>
                <c:pt idx="4">
                  <c:v>381</c:v>
                </c:pt>
                <c:pt idx="5">
                  <c:v>382</c:v>
                </c:pt>
                <c:pt idx="6">
                  <c:v>458</c:v>
                </c:pt>
                <c:pt idx="7">
                  <c:v>426</c:v>
                </c:pt>
                <c:pt idx="8">
                  <c:v>420</c:v>
                </c:pt>
                <c:pt idx="9">
                  <c:v>419</c:v>
                </c:pt>
                <c:pt idx="10">
                  <c:v>413</c:v>
                </c:pt>
                <c:pt idx="11">
                  <c:v>404</c:v>
                </c:pt>
              </c:numCache>
            </c:numRef>
          </c:val>
          <c:extLst>
            <c:ext xmlns:c16="http://schemas.microsoft.com/office/drawing/2014/chart" uri="{C3380CC4-5D6E-409C-BE32-E72D297353CC}">
              <c16:uniqueId val="{00000000-E200-4812-9F06-B5D67181A582}"/>
            </c:ext>
          </c:extLst>
        </c:ser>
        <c:dLbls>
          <c:showLegendKey val="0"/>
          <c:showVal val="0"/>
          <c:showCatName val="0"/>
          <c:showSerName val="0"/>
          <c:showPercent val="0"/>
          <c:showBubbleSize val="0"/>
        </c:dLbls>
        <c:gapWidth val="269"/>
        <c:axId val="1820512607"/>
        <c:axId val="1820515487"/>
      </c:barChart>
      <c:lineChart>
        <c:grouping val="standard"/>
        <c:varyColors val="0"/>
        <c:ser>
          <c:idx val="0"/>
          <c:order val="0"/>
          <c:tx>
            <c:strRef>
              <c:f>'Pivot Table'!$B$1</c:f>
              <c:strCache>
                <c:ptCount val="1"/>
                <c:pt idx="0">
                  <c:v>Sum of Total_Amount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c:formatCode>
                <c:ptCount val="12"/>
                <c:pt idx="0">
                  <c:v>174449.14000000007</c:v>
                </c:pt>
                <c:pt idx="1">
                  <c:v>155073.9390999999</c:v>
                </c:pt>
                <c:pt idx="2">
                  <c:v>210704.52199999997</c:v>
                </c:pt>
                <c:pt idx="3">
                  <c:v>192864.03530000005</c:v>
                </c:pt>
                <c:pt idx="4">
                  <c:v>146511.96289999998</c:v>
                </c:pt>
                <c:pt idx="5">
                  <c:v>162640.01650000011</c:v>
                </c:pt>
                <c:pt idx="6">
                  <c:v>194711.8153999999</c:v>
                </c:pt>
                <c:pt idx="7">
                  <c:v>192159.7325999999</c:v>
                </c:pt>
                <c:pt idx="8">
                  <c:v>188570.17699999991</c:v>
                </c:pt>
                <c:pt idx="9">
                  <c:v>186168.20670000001</c:v>
                </c:pt>
                <c:pt idx="10">
                  <c:v>187386.16820000004</c:v>
                </c:pt>
                <c:pt idx="11">
                  <c:v>183154.98259999999</c:v>
                </c:pt>
              </c:numCache>
            </c:numRef>
          </c:val>
          <c:smooth val="0"/>
          <c:extLst>
            <c:ext xmlns:c16="http://schemas.microsoft.com/office/drawing/2014/chart" uri="{C3380CC4-5D6E-409C-BE32-E72D297353CC}">
              <c16:uniqueId val="{00000001-E200-4812-9F06-B5D67181A582}"/>
            </c:ext>
          </c:extLst>
        </c:ser>
        <c:dLbls>
          <c:showLegendKey val="0"/>
          <c:showVal val="0"/>
          <c:showCatName val="0"/>
          <c:showSerName val="0"/>
          <c:showPercent val="0"/>
          <c:showBubbleSize val="0"/>
        </c:dLbls>
        <c:marker val="1"/>
        <c:smooth val="0"/>
        <c:axId val="113081904"/>
        <c:axId val="263129296"/>
      </c:lineChart>
      <c:catAx>
        <c:axId val="11308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63129296"/>
        <c:crosses val="autoZero"/>
        <c:auto val="1"/>
        <c:lblAlgn val="ctr"/>
        <c:lblOffset val="100"/>
        <c:noMultiLvlLbl val="0"/>
      </c:catAx>
      <c:valAx>
        <c:axId val="26312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13081904"/>
        <c:crosses val="autoZero"/>
        <c:crossBetween val="between"/>
      </c:valAx>
      <c:valAx>
        <c:axId val="182051548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820512607"/>
        <c:crosses val="max"/>
        <c:crossBetween val="between"/>
      </c:valAx>
      <c:catAx>
        <c:axId val="1820512607"/>
        <c:scaling>
          <c:orientation val="minMax"/>
        </c:scaling>
        <c:delete val="1"/>
        <c:axPos val="b"/>
        <c:numFmt formatCode="General" sourceLinked="1"/>
        <c:majorTickMark val="none"/>
        <c:minorTickMark val="none"/>
        <c:tickLblPos val="nextTo"/>
        <c:crossAx val="18205154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15"/>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IN" sz="1400" b="1"/>
              <a:t>Sales By Category</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Table'!$A$17:$A$22</c:f>
              <c:strCache>
                <c:ptCount val="5"/>
                <c:pt idx="0">
                  <c:v>Beauty</c:v>
                </c:pt>
                <c:pt idx="1">
                  <c:v>Clothing</c:v>
                </c:pt>
                <c:pt idx="2">
                  <c:v>Electronics</c:v>
                </c:pt>
                <c:pt idx="3">
                  <c:v>Home</c:v>
                </c:pt>
                <c:pt idx="4">
                  <c:v>Sports</c:v>
                </c:pt>
              </c:strCache>
            </c:strRef>
          </c:cat>
          <c:val>
            <c:numRef>
              <c:f>'Pivot Table'!$B$17:$B$22</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552A-4F0A-9737-DAB00A6A0238}"/>
            </c:ext>
          </c:extLst>
        </c:ser>
        <c:dLbls>
          <c:showLegendKey val="0"/>
          <c:showVal val="0"/>
          <c:showCatName val="0"/>
          <c:showSerName val="0"/>
          <c:showPercent val="0"/>
          <c:showBubbleSize val="0"/>
        </c:dLbls>
        <c:gapWidth val="100"/>
        <c:overlap val="-24"/>
        <c:axId val="269969904"/>
        <c:axId val="269970384"/>
      </c:barChart>
      <c:catAx>
        <c:axId val="269969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69970384"/>
        <c:crosses val="autoZero"/>
        <c:auto val="1"/>
        <c:lblAlgn val="ctr"/>
        <c:lblOffset val="100"/>
        <c:noMultiLvlLbl val="0"/>
      </c:catAx>
      <c:valAx>
        <c:axId val="26997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6996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Table!PivotTable8</c:name>
    <c:fmtId val="16"/>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600" b="1"/>
              <a:t>Sales By Storetype</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Table'!$E$2:$E$5</c:f>
              <c:strCache>
                <c:ptCount val="3"/>
                <c:pt idx="0">
                  <c:v>Flagship</c:v>
                </c:pt>
                <c:pt idx="1">
                  <c:v>Online</c:v>
                </c:pt>
                <c:pt idx="2">
                  <c:v>Outlet</c:v>
                </c:pt>
              </c:strCache>
            </c:strRef>
          </c:cat>
          <c:val>
            <c:numRef>
              <c:f>'Pivot Table'!$F$2:$F$5</c:f>
              <c:numCache>
                <c:formatCode>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0-57A6-4158-A684-FEFD9C6F0B1B}"/>
            </c:ext>
          </c:extLst>
        </c:ser>
        <c:dLbls>
          <c:showLegendKey val="0"/>
          <c:showVal val="0"/>
          <c:showCatName val="0"/>
          <c:showSerName val="0"/>
          <c:showPercent val="0"/>
          <c:showBubbleSize val="0"/>
        </c:dLbls>
        <c:gapWidth val="100"/>
        <c:overlap val="-24"/>
        <c:axId val="986770544"/>
        <c:axId val="986771504"/>
      </c:barChart>
      <c:catAx>
        <c:axId val="98677054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86771504"/>
        <c:crosses val="autoZero"/>
        <c:auto val="1"/>
        <c:lblAlgn val="ctr"/>
        <c:lblOffset val="100"/>
        <c:noMultiLvlLbl val="0"/>
      </c:catAx>
      <c:valAx>
        <c:axId val="986771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8677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solidFill>
      <a:round/>
    </a:ln>
    <a:effectLst/>
    <a:scene3d>
      <a:camera prst="orthographicFront"/>
      <a:lightRig rig="threePt" dir="t"/>
    </a:scene3d>
    <a:sp3d/>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Table!PivotTable9</c:name>
    <c:fmtId val="11"/>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400" b="1"/>
              <a:t>Sales By Region</a:t>
            </a:r>
          </a:p>
        </c:rich>
      </c:tx>
      <c:layout>
        <c:manualLayout>
          <c:xMode val="edge"/>
          <c:yMode val="edge"/>
          <c:x val="0.33244400527009227"/>
          <c:y val="0.1562395609639704"/>
        </c:manualLayout>
      </c:layout>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Table'!$E$8:$E$12</c:f>
              <c:strCache>
                <c:ptCount val="4"/>
                <c:pt idx="0">
                  <c:v>East</c:v>
                </c:pt>
                <c:pt idx="1">
                  <c:v>North</c:v>
                </c:pt>
                <c:pt idx="2">
                  <c:v>South</c:v>
                </c:pt>
                <c:pt idx="3">
                  <c:v>West</c:v>
                </c:pt>
              </c:strCache>
            </c:strRef>
          </c:cat>
          <c:val>
            <c:numRef>
              <c:f>'Pivot Table'!$F$8:$F$12</c:f>
              <c:numCache>
                <c:formatCode>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725A-482E-9571-D061FD643BD6}"/>
            </c:ext>
          </c:extLst>
        </c:ser>
        <c:dLbls>
          <c:showLegendKey val="0"/>
          <c:showVal val="0"/>
          <c:showCatName val="0"/>
          <c:showSerName val="0"/>
          <c:showPercent val="0"/>
          <c:showBubbleSize val="0"/>
        </c:dLbls>
        <c:gapWidth val="115"/>
        <c:overlap val="-20"/>
        <c:axId val="273264048"/>
        <c:axId val="273262128"/>
      </c:barChart>
      <c:catAx>
        <c:axId val="273264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73262128"/>
        <c:crosses val="autoZero"/>
        <c:auto val="1"/>
        <c:lblAlgn val="ctr"/>
        <c:lblOffset val="100"/>
        <c:noMultiLvlLbl val="0"/>
      </c:catAx>
      <c:valAx>
        <c:axId val="2732621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2732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Table!PivotTable11</c:name>
    <c:fmtId val="12"/>
  </c:pivotSource>
  <c:chart>
    <c:title>
      <c:tx>
        <c:rich>
          <a:bodyPr rot="0" spcFirstLastPara="1" vertOverflow="ellipsis" vert="horz" wrap="square" anchor="ctr" anchorCtr="1"/>
          <a:lstStyle/>
          <a:p>
            <a:pPr>
              <a:defRPr sz="1600" b="1"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Table'!$E$15:$E$20</c:f>
              <c:strCache>
                <c:ptCount val="5"/>
                <c:pt idx="0">
                  <c:v>Gaming Mechanical Keyboard</c:v>
                </c:pt>
                <c:pt idx="1">
                  <c:v>Men's Casual Sneakers</c:v>
                </c:pt>
                <c:pt idx="2">
                  <c:v>Portable Power Bank</c:v>
                </c:pt>
                <c:pt idx="3">
                  <c:v>Shin Guards – Adult</c:v>
                </c:pt>
                <c:pt idx="4">
                  <c:v>Women's High Heels</c:v>
                </c:pt>
              </c:strCache>
            </c:strRef>
          </c:cat>
          <c:val>
            <c:numRef>
              <c:f>'Pivot Table'!$F$15:$F$20</c:f>
              <c:numCache>
                <c:formatCode>General</c:formatCode>
                <c:ptCount val="5"/>
                <c:pt idx="0">
                  <c:v>34699.832699999999</c:v>
                </c:pt>
                <c:pt idx="1">
                  <c:v>35489.619799999993</c:v>
                </c:pt>
                <c:pt idx="2">
                  <c:v>41852.503400000001</c:v>
                </c:pt>
                <c:pt idx="3">
                  <c:v>38281.015300000006</c:v>
                </c:pt>
                <c:pt idx="4">
                  <c:v>33993.659399999997</c:v>
                </c:pt>
              </c:numCache>
            </c:numRef>
          </c:val>
          <c:extLst>
            <c:ext xmlns:c16="http://schemas.microsoft.com/office/drawing/2014/chart" uri="{C3380CC4-5D6E-409C-BE32-E72D297353CC}">
              <c16:uniqueId val="{00000000-7098-4E28-9BDB-F1BEAAE669DC}"/>
            </c:ext>
          </c:extLst>
        </c:ser>
        <c:dLbls>
          <c:showLegendKey val="0"/>
          <c:showVal val="0"/>
          <c:showCatName val="0"/>
          <c:showSerName val="0"/>
          <c:showPercent val="0"/>
          <c:showBubbleSize val="0"/>
        </c:dLbls>
        <c:gapWidth val="100"/>
        <c:overlap val="-24"/>
        <c:axId val="911869984"/>
        <c:axId val="911871424"/>
      </c:barChart>
      <c:catAx>
        <c:axId val="911869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11871424"/>
        <c:crosses val="autoZero"/>
        <c:auto val="1"/>
        <c:lblAlgn val="ctr"/>
        <c:lblOffset val="100"/>
        <c:noMultiLvlLbl val="0"/>
      </c:catAx>
      <c:valAx>
        <c:axId val="9118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9118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solidFill>
      <a:round/>
    </a:ln>
    <a:effectLst/>
  </c:spPr>
  <c:txPr>
    <a:bodyPr/>
    <a:lstStyle/>
    <a:p>
      <a:pPr>
        <a:defRPr>
          <a:ln>
            <a:noFill/>
          </a:ln>
          <a:solidFill>
            <a:schemeClr val="tx1"/>
          </a:solidFill>
          <a:effectLst>
            <a:outerShdw blurRad="50800" dist="38100" dir="2700000" algn="tl" rotWithShape="0">
              <a:schemeClr val="bg1">
                <a:lumMod val="95000"/>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13"/>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400" b="1"/>
              <a:t>Loyalty Level vs Revenue</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Table'!$H$2:$H$6</c:f>
              <c:strCache>
                <c:ptCount val="4"/>
                <c:pt idx="0">
                  <c:v>Bronze</c:v>
                </c:pt>
                <c:pt idx="1">
                  <c:v>Gold</c:v>
                </c:pt>
                <c:pt idx="2">
                  <c:v>Platinum</c:v>
                </c:pt>
                <c:pt idx="3">
                  <c:v>Silver</c:v>
                </c:pt>
              </c:strCache>
            </c:strRef>
          </c:cat>
          <c:val>
            <c:numRef>
              <c:f>'Pivot Table'!$I$2:$I$6</c:f>
              <c:numCache>
                <c:formatCode>0</c:formatCode>
                <c:ptCount val="4"/>
                <c:pt idx="0">
                  <c:v>522623.38189999986</c:v>
                </c:pt>
                <c:pt idx="1">
                  <c:v>517622.05739999987</c:v>
                </c:pt>
                <c:pt idx="2">
                  <c:v>673616.50109999976</c:v>
                </c:pt>
                <c:pt idx="3">
                  <c:v>460532.75790000043</c:v>
                </c:pt>
              </c:numCache>
            </c:numRef>
          </c:val>
          <c:extLst>
            <c:ext xmlns:c16="http://schemas.microsoft.com/office/drawing/2014/chart" uri="{C3380CC4-5D6E-409C-BE32-E72D297353CC}">
              <c16:uniqueId val="{00000000-BF21-4819-AAAE-C61C808BC54E}"/>
            </c:ext>
          </c:extLst>
        </c:ser>
        <c:dLbls>
          <c:showLegendKey val="0"/>
          <c:showVal val="0"/>
          <c:showCatName val="0"/>
          <c:showSerName val="0"/>
          <c:showPercent val="0"/>
          <c:showBubbleSize val="0"/>
        </c:dLbls>
        <c:axId val="1820532767"/>
        <c:axId val="1820533247"/>
      </c:areaChart>
      <c:catAx>
        <c:axId val="18205327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820533247"/>
        <c:crosses val="autoZero"/>
        <c:auto val="1"/>
        <c:lblAlgn val="ctr"/>
        <c:lblOffset val="100"/>
        <c:noMultiLvlLbl val="0"/>
      </c:catAx>
      <c:valAx>
        <c:axId val="1820533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1820532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6"/>
  </c:pivotSource>
  <c:chart>
    <c:title>
      <c:tx>
        <c:rich>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r>
              <a:rPr lang="en-US" sz="1400" b="1"/>
              <a:t>Monthly Sales Trend</a:t>
            </a:r>
          </a:p>
        </c:rich>
      </c:tx>
      <c:overlay val="0"/>
      <c:spPr>
        <a:noFill/>
        <a:ln>
          <a:noFill/>
        </a:ln>
        <a:effectLst/>
      </c:spPr>
      <c:txPr>
        <a:bodyPr rot="0" spcFirstLastPara="1" vertOverflow="ellipsis" vert="horz" wrap="square" anchor="ctr" anchorCtr="1"/>
        <a:lstStyle/>
        <a:p>
          <a:pPr>
            <a:defRPr lang="en-US" sz="108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Table'!$H$9:$H$21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Table'!$I$9:$I$21</c:f>
              <c:numCache>
                <c:formatCode>0</c:formatCode>
                <c:ptCount val="12"/>
                <c:pt idx="0">
                  <c:v>174449.14000000007</c:v>
                </c:pt>
                <c:pt idx="1">
                  <c:v>155073.9390999999</c:v>
                </c:pt>
                <c:pt idx="2">
                  <c:v>210704.52199999997</c:v>
                </c:pt>
                <c:pt idx="3">
                  <c:v>192864.03530000005</c:v>
                </c:pt>
                <c:pt idx="4">
                  <c:v>146511.96289999998</c:v>
                </c:pt>
                <c:pt idx="5">
                  <c:v>162640.01650000011</c:v>
                </c:pt>
                <c:pt idx="6">
                  <c:v>194711.8153999999</c:v>
                </c:pt>
                <c:pt idx="7">
                  <c:v>192159.7325999999</c:v>
                </c:pt>
                <c:pt idx="8">
                  <c:v>188570.17699999991</c:v>
                </c:pt>
                <c:pt idx="9">
                  <c:v>186168.20670000001</c:v>
                </c:pt>
                <c:pt idx="10">
                  <c:v>187386.16820000004</c:v>
                </c:pt>
                <c:pt idx="11">
                  <c:v>183154.98259999999</c:v>
                </c:pt>
              </c:numCache>
            </c:numRef>
          </c:val>
          <c:smooth val="0"/>
          <c:extLst>
            <c:ext xmlns:c16="http://schemas.microsoft.com/office/drawing/2014/chart" uri="{C3380CC4-5D6E-409C-BE32-E72D297353CC}">
              <c16:uniqueId val="{00000000-5EB1-4732-A3B2-845E91D33EC3}"/>
            </c:ext>
          </c:extLst>
        </c:ser>
        <c:dLbls>
          <c:showLegendKey val="0"/>
          <c:showVal val="0"/>
          <c:showCatName val="0"/>
          <c:showSerName val="0"/>
          <c:showPercent val="0"/>
          <c:showBubbleSize val="0"/>
        </c:dLbls>
        <c:marker val="1"/>
        <c:smooth val="0"/>
        <c:axId val="3025631"/>
        <c:axId val="3036191"/>
      </c:lineChart>
      <c:catAx>
        <c:axId val="3025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3036191"/>
        <c:crosses val="autoZero"/>
        <c:auto val="1"/>
        <c:lblAlgn val="ctr"/>
        <c:lblOffset val="100"/>
        <c:noMultiLvlLbl val="0"/>
      </c:catAx>
      <c:valAx>
        <c:axId val="303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crossAx val="30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lang="en-US" sz="900" b="0" i="0" u="none" strike="noStrike" kern="1200" baseline="0">
          <a:ln>
            <a:noFill/>
          </a:ln>
          <a:solidFill>
            <a:schemeClr val="tx1"/>
          </a:solidFill>
          <a:effectLst>
            <a:outerShdw blurRad="50800" dist="38100" dir="2700000" algn="tl" rotWithShape="0">
              <a:schemeClr val="bg1">
                <a:lumMod val="95000"/>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76200</xdr:colOff>
      <xdr:row>12</xdr:row>
      <xdr:rowOff>114300</xdr:rowOff>
    </xdr:to>
    <xdr:graphicFrame macro="">
      <xdr:nvGraphicFramePr>
        <xdr:cNvPr id="2" name="Chart 1">
          <a:extLst>
            <a:ext uri="{FF2B5EF4-FFF2-40B4-BE49-F238E27FC236}">
              <a16:creationId xmlns:a16="http://schemas.microsoft.com/office/drawing/2014/main" id="{A480ABDD-8D78-48C4-886F-B675807E0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13</xdr:row>
      <xdr:rowOff>38100</xdr:rowOff>
    </xdr:from>
    <xdr:to>
      <xdr:col>12</xdr:col>
      <xdr:colOff>320040</xdr:colOff>
      <xdr:row>24</xdr:row>
      <xdr:rowOff>99060</xdr:rowOff>
    </xdr:to>
    <xdr:graphicFrame macro="">
      <xdr:nvGraphicFramePr>
        <xdr:cNvPr id="3" name="Chart 2">
          <a:extLst>
            <a:ext uri="{FF2B5EF4-FFF2-40B4-BE49-F238E27FC236}">
              <a16:creationId xmlns:a16="http://schemas.microsoft.com/office/drawing/2014/main" id="{04F27A9C-DB07-42CF-94CB-CFC64EB45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358140</xdr:colOff>
      <xdr:row>0</xdr:row>
      <xdr:rowOff>83820</xdr:rowOff>
    </xdr:from>
    <xdr:to>
      <xdr:col>18</xdr:col>
      <xdr:colOff>228600</xdr:colOff>
      <xdr:row>11</xdr:row>
      <xdr:rowOff>99060</xdr:rowOff>
    </xdr:to>
    <xdr:graphicFrame macro="">
      <xdr:nvGraphicFramePr>
        <xdr:cNvPr id="4" name="Chart 3">
          <a:extLst>
            <a:ext uri="{FF2B5EF4-FFF2-40B4-BE49-F238E27FC236}">
              <a16:creationId xmlns:a16="http://schemas.microsoft.com/office/drawing/2014/main" id="{7516DA48-F2A6-4D1D-BFA4-D7376C232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213360</xdr:colOff>
      <xdr:row>0</xdr:row>
      <xdr:rowOff>60960</xdr:rowOff>
    </xdr:from>
    <xdr:to>
      <xdr:col>12</xdr:col>
      <xdr:colOff>243840</xdr:colOff>
      <xdr:row>12</xdr:row>
      <xdr:rowOff>15240</xdr:rowOff>
    </xdr:to>
    <xdr:graphicFrame macro="">
      <xdr:nvGraphicFramePr>
        <xdr:cNvPr id="5" name="Chart 4">
          <a:extLst>
            <a:ext uri="{FF2B5EF4-FFF2-40B4-BE49-F238E27FC236}">
              <a16:creationId xmlns:a16="http://schemas.microsoft.com/office/drawing/2014/main" id="{1C0E0261-FC1B-40B4-AA75-AA31945B3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403860</xdr:colOff>
      <xdr:row>12</xdr:row>
      <xdr:rowOff>114300</xdr:rowOff>
    </xdr:from>
    <xdr:to>
      <xdr:col>18</xdr:col>
      <xdr:colOff>259080</xdr:colOff>
      <xdr:row>24</xdr:row>
      <xdr:rowOff>76200</xdr:rowOff>
    </xdr:to>
    <xdr:graphicFrame macro="">
      <xdr:nvGraphicFramePr>
        <xdr:cNvPr id="7" name="Chart 6">
          <a:extLst>
            <a:ext uri="{FF2B5EF4-FFF2-40B4-BE49-F238E27FC236}">
              <a16:creationId xmlns:a16="http://schemas.microsoft.com/office/drawing/2014/main" id="{94FCEDC0-32F7-4312-9312-DE001767E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xdr:row>
      <xdr:rowOff>76200</xdr:rowOff>
    </xdr:from>
    <xdr:to>
      <xdr:col>6</xdr:col>
      <xdr:colOff>60960</xdr:colOff>
      <xdr:row>24</xdr:row>
      <xdr:rowOff>91440</xdr:rowOff>
    </xdr:to>
    <xdr:graphicFrame macro="">
      <xdr:nvGraphicFramePr>
        <xdr:cNvPr id="8" name="Chart 7">
          <a:extLst>
            <a:ext uri="{FF2B5EF4-FFF2-40B4-BE49-F238E27FC236}">
              <a16:creationId xmlns:a16="http://schemas.microsoft.com/office/drawing/2014/main" id="{159E441C-8F77-43F9-8CF5-22FDC94E2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297180</xdr:colOff>
      <xdr:row>0</xdr:row>
      <xdr:rowOff>83820</xdr:rowOff>
    </xdr:from>
    <xdr:to>
      <xdr:col>23</xdr:col>
      <xdr:colOff>556260</xdr:colOff>
      <xdr:row>11</xdr:row>
      <xdr:rowOff>152400</xdr:rowOff>
    </xdr:to>
    <xdr:graphicFrame macro="">
      <xdr:nvGraphicFramePr>
        <xdr:cNvPr id="6" name="Chart 5">
          <a:extLst>
            <a:ext uri="{FF2B5EF4-FFF2-40B4-BE49-F238E27FC236}">
              <a16:creationId xmlns:a16="http://schemas.microsoft.com/office/drawing/2014/main" id="{41FD9667-61AE-49C5-B9E4-F646820C4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2</xdr:row>
      <xdr:rowOff>0</xdr:rowOff>
    </xdr:from>
    <xdr:to>
      <xdr:col>5</xdr:col>
      <xdr:colOff>457200</xdr:colOff>
      <xdr:row>14</xdr:row>
      <xdr:rowOff>38100</xdr:rowOff>
    </xdr:to>
    <xdr:graphicFrame macro="">
      <xdr:nvGraphicFramePr>
        <xdr:cNvPr id="9" name="Chart 8">
          <a:extLst>
            <a:ext uri="{FF2B5EF4-FFF2-40B4-BE49-F238E27FC236}">
              <a16:creationId xmlns:a16="http://schemas.microsoft.com/office/drawing/2014/main" id="{51D3F403-F9BF-402F-997B-3A5613FF7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14</xdr:row>
      <xdr:rowOff>83820</xdr:rowOff>
    </xdr:from>
    <xdr:to>
      <xdr:col>5</xdr:col>
      <xdr:colOff>457200</xdr:colOff>
      <xdr:row>27</xdr:row>
      <xdr:rowOff>83820</xdr:rowOff>
    </xdr:to>
    <xdr:graphicFrame macro="">
      <xdr:nvGraphicFramePr>
        <xdr:cNvPr id="10" name="Chart 9">
          <a:extLst>
            <a:ext uri="{FF2B5EF4-FFF2-40B4-BE49-F238E27FC236}">
              <a16:creationId xmlns:a16="http://schemas.microsoft.com/office/drawing/2014/main" id="{2513CDF1-6A84-4373-9AC2-ED9D55A1C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533400</xdr:colOff>
      <xdr:row>14</xdr:row>
      <xdr:rowOff>83820</xdr:rowOff>
    </xdr:from>
    <xdr:to>
      <xdr:col>17</xdr:col>
      <xdr:colOff>434340</xdr:colOff>
      <xdr:row>27</xdr:row>
      <xdr:rowOff>68580</xdr:rowOff>
    </xdr:to>
    <xdr:graphicFrame macro="">
      <xdr:nvGraphicFramePr>
        <xdr:cNvPr id="11" name="Chart 10">
          <a:extLst>
            <a:ext uri="{FF2B5EF4-FFF2-40B4-BE49-F238E27FC236}">
              <a16:creationId xmlns:a16="http://schemas.microsoft.com/office/drawing/2014/main" id="{E82900B9-564A-4C01-ABAA-CF7ACB555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502920</xdr:colOff>
      <xdr:row>1</xdr:row>
      <xdr:rowOff>175260</xdr:rowOff>
    </xdr:from>
    <xdr:to>
      <xdr:col>11</xdr:col>
      <xdr:colOff>495300</xdr:colOff>
      <xdr:row>14</xdr:row>
      <xdr:rowOff>53340</xdr:rowOff>
    </xdr:to>
    <xdr:graphicFrame macro="">
      <xdr:nvGraphicFramePr>
        <xdr:cNvPr id="12" name="Chart 11">
          <a:extLst>
            <a:ext uri="{FF2B5EF4-FFF2-40B4-BE49-F238E27FC236}">
              <a16:creationId xmlns:a16="http://schemas.microsoft.com/office/drawing/2014/main" id="{E9D0ED06-9E57-4345-B6F2-30B15CA81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14</xdr:row>
      <xdr:rowOff>91440</xdr:rowOff>
    </xdr:from>
    <xdr:to>
      <xdr:col>11</xdr:col>
      <xdr:colOff>510540</xdr:colOff>
      <xdr:row>27</xdr:row>
      <xdr:rowOff>91440</xdr:rowOff>
    </xdr:to>
    <xdr:graphicFrame macro="">
      <xdr:nvGraphicFramePr>
        <xdr:cNvPr id="14" name="Chart 13">
          <a:extLst>
            <a:ext uri="{FF2B5EF4-FFF2-40B4-BE49-F238E27FC236}">
              <a16:creationId xmlns:a16="http://schemas.microsoft.com/office/drawing/2014/main" id="{3D3B6E87-334C-47AE-8E3C-9C5D1DC86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525780</xdr:colOff>
      <xdr:row>2</xdr:row>
      <xdr:rowOff>0</xdr:rowOff>
    </xdr:from>
    <xdr:to>
      <xdr:col>17</xdr:col>
      <xdr:colOff>426720</xdr:colOff>
      <xdr:row>14</xdr:row>
      <xdr:rowOff>45720</xdr:rowOff>
    </xdr:to>
    <xdr:graphicFrame macro="">
      <xdr:nvGraphicFramePr>
        <xdr:cNvPr id="15" name="Chart 14">
          <a:extLst>
            <a:ext uri="{FF2B5EF4-FFF2-40B4-BE49-F238E27FC236}">
              <a16:creationId xmlns:a16="http://schemas.microsoft.com/office/drawing/2014/main" id="{8BFB18CE-1567-455A-9323-E38B9A08D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457200</xdr:colOff>
      <xdr:row>1</xdr:row>
      <xdr:rowOff>167640</xdr:rowOff>
    </xdr:from>
    <xdr:to>
      <xdr:col>23</xdr:col>
      <xdr:colOff>152400</xdr:colOff>
      <xdr:row>14</xdr:row>
      <xdr:rowOff>30480</xdr:rowOff>
    </xdr:to>
    <xdr:graphicFrame macro="">
      <xdr:nvGraphicFramePr>
        <xdr:cNvPr id="2" name="Chart 1">
          <a:extLst>
            <a:ext uri="{FF2B5EF4-FFF2-40B4-BE49-F238E27FC236}">
              <a16:creationId xmlns:a16="http://schemas.microsoft.com/office/drawing/2014/main" id="{52BE4826-815E-405F-9064-F63F80A3F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480060</xdr:colOff>
      <xdr:row>14</xdr:row>
      <xdr:rowOff>68581</xdr:rowOff>
    </xdr:from>
    <xdr:to>
      <xdr:col>23</xdr:col>
      <xdr:colOff>152400</xdr:colOff>
      <xdr:row>27</xdr:row>
      <xdr:rowOff>45721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1FA239D-94CE-DC9F-A6E5-E984B45B71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72060" y="2628901"/>
              <a:ext cx="1516380" cy="235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19</xdr:row>
      <xdr:rowOff>167641</xdr:rowOff>
    </xdr:from>
    <xdr:to>
      <xdr:col>20</xdr:col>
      <xdr:colOff>472440</xdr:colOff>
      <xdr:row>27</xdr:row>
      <xdr:rowOff>68580</xdr:rowOff>
    </xdr:to>
    <mc:AlternateContent xmlns:mc="http://schemas.openxmlformats.org/markup-compatibility/2006">
      <mc:Choice xmlns:a14="http://schemas.microsoft.com/office/drawing/2010/main" Requires="a14">
        <xdr:graphicFrame macro="">
          <xdr:nvGraphicFramePr>
            <xdr:cNvPr id="4" name="Store_Type">
              <a:extLst>
                <a:ext uri="{FF2B5EF4-FFF2-40B4-BE49-F238E27FC236}">
                  <a16:creationId xmlns:a16="http://schemas.microsoft.com/office/drawing/2014/main" id="{C78A06BF-509A-DC7B-EC9E-3E16B5302555}"/>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10835640" y="3642361"/>
              <a:ext cx="182880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14</xdr:row>
      <xdr:rowOff>76200</xdr:rowOff>
    </xdr:from>
    <xdr:to>
      <xdr:col>20</xdr:col>
      <xdr:colOff>472440</xdr:colOff>
      <xdr:row>19</xdr:row>
      <xdr:rowOff>144780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8273D096-8F19-0C6D-853C-71057BB20B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835640" y="2636520"/>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06828703" backgroundQuery="1" createdVersion="8" refreshedVersion="8" minRefreshableVersion="3" recordCount="0" supportSubquery="1" supportAdvancedDrill="1" xr:uid="{C595279B-78EA-4263-94D6-7E18AA4A578B}">
  <cacheSource type="external" connectionId="1"/>
  <cacheFields count="3">
    <cacheField name="[Measures].[Sum of Total_Amount]" caption="Sum of Total_Amount" numFmtId="0" hierarchy="52" level="32767"/>
    <cacheField name="[Table3].[Loyalty_Level].[Loyalty_Level]" caption="Loyalty_Level" numFmtId="0" hierarchy="12" level="1">
      <sharedItems count="4">
        <s v="Bronze"/>
        <s v="Gold"/>
        <s v="Platinum"/>
        <s v="Silver"/>
      </sharedItems>
    </cacheField>
    <cacheField name="[Table2].[Store_Type].[Store_Type]" caption="Store_Type" numFmtId="0" hierarchy="4" level="1">
      <sharedItems containsSemiMixedTypes="0" containsNonDate="0" containsString="0"/>
    </cacheField>
  </cacheFields>
  <cacheHierarchies count="54">
    <cacheHierarchy uniqueName="[Table2].[Store_ID]" caption="Store_ID" attribute="1" defaultMemberUniqueName="[Table2].[Store_ID].[All]" allUniqueName="[Table2].[Store_ID].[All]" dimensionUniqueName="[Table2]" displayFolder="" count="2"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2"/>
      </fieldsUsage>
    </cacheHierarchy>
    <cacheHierarchy uniqueName="[Table3].[Customer_ID]" caption="Customer_ID" attribute="1" defaultMemberUniqueName="[Table3].[Customer_ID].[All]" allUniqueName="[Table3].[Customer_ID].[All]" dimensionUniqueName="[Table3]" displayFolder="" count="2" memberValueDatatype="130" unbalanced="0"/>
    <cacheHierarchy uniqueName="[Table3].[Name]" caption="Name" attribute="1" defaultMemberUniqueName="[Table3].[Name].[All]" allUniqueName="[Table3].[Name].[All]" dimensionUniqueName="[Table3]" displayFolder="" count="2" memberValueDatatype="130" unbalanced="0"/>
    <cacheHierarchy uniqueName="[Table3].[Age]" caption="Age" attribute="1" defaultMemberUniqueName="[Table3].[Age].[All]" allUniqueName="[Table3].[Age].[All]" dimensionUniqueName="[Table3]" displayFolder="" count="2"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State]" caption="State" attribute="1" defaultMemberUniqueName="[Table3].[State].[All]" allUniqueName="[Table3].[State].[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Loyalty_Level]" caption="Loyalty_Level" attribute="1" defaultMemberUniqueName="[Table3].[Loyalty_Level].[All]" allUniqueName="[Table3].[Loyalty_Level].[All]" dimensionUniqueName="[Table3]" displayFolder="" count="2" memberValueDatatype="130" unbalanced="0">
      <fieldsUsage count="2">
        <fieldUsage x="-1"/>
        <fieldUsage x="1"/>
      </fieldsUsage>
    </cacheHierarchy>
    <cacheHierarchy uniqueName="[Table4].[Product_ID]" caption="Product_ID" attribute="1" defaultMemberUniqueName="[Table4].[Product_ID].[All]" allUniqueName="[Table4].[Product_ID].[All]" dimensionUniqueName="[Table4]" displayFolder="" count="2" memberValueDatatype="130" unbalanced="0"/>
    <cacheHierarchy uniqueName="[Table4].[Product_Name]" caption="Product_Name" attribute="1" defaultMemberUniqueName="[Table4].[Product_Name].[All]" allUniqueName="[Table4].[Product_Name].[All]" dimensionUniqueName="[Table4]" displayFolder="" count="2"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Sub_Category]" caption="Sub_Category" attribute="1" defaultMemberUniqueName="[Table4].[Sub_Category].[All]" allUniqueName="[Table4].[Sub_Category].[All]" dimensionUniqueName="[Table4]" displayFolder="" count="2" memberValueDatatype="130" unbalanced="0"/>
    <cacheHierarchy uniqueName="[Table4].[Brand]" caption="Brand" attribute="1" defaultMemberUniqueName="[Table4].[Brand].[All]" allUniqueName="[Table4].[Brand].[All]" dimensionUniqueName="[Table4]" displayFolder="" count="2" memberValueDatatype="130" unbalanced="0"/>
    <cacheHierarchy uniqueName="[Table4].[Cost]" caption="Cost" attribute="1" defaultMemberUniqueName="[Table4].[Cost].[All]" allUniqueName="[Table4].[Cost].[All]" dimensionUniqueName="[Table4]" displayFolder="" count="2" memberValueDatatype="5" unbalanced="0"/>
    <cacheHierarchy uniqueName="[Table4].[Stock]" caption="Stock" attribute="1" defaultMemberUniqueName="[Table4].[Stock].[All]" allUniqueName="[Table4].[Stock].[All]" dimensionUniqueName="[Table4]" displayFolder="" count="2" memberValueDatatype="5" unbalanced="0"/>
    <cacheHierarchy uniqueName="[Table6].[Sales_ID]" caption="Sales_ID" attribute="1" defaultMemberUniqueName="[Table6].[Sales_ID].[All]" allUniqueName="[Table6].[Sales_ID].[All]" dimensionUniqueName="[Table6]" displayFolder="" count="2" memberValueDatatype="130" unbalanced="0"/>
    <cacheHierarchy uniqueName="[Table6].[Order_Date]" caption="Order_Date" attribute="1" time="1" defaultMemberUniqueName="[Table6].[Order_Date].[All]" allUniqueName="[Table6].[Order_Date].[All]" dimensionUniqueName="[Table6]" displayFolder="" count="2" memberValueDatatype="7" unbalanced="0"/>
    <cacheHierarchy uniqueName="[Table6].[Customer_ID]" caption="Customer_ID" attribute="1" defaultMemberUniqueName="[Table6].[Customer_ID].[All]" allUniqueName="[Table6].[Customer_ID].[All]" dimensionUniqueName="[Table6]" displayFolder="" count="2" memberValueDatatype="130" unbalanced="0"/>
    <cacheHierarchy uniqueName="[Table6].[Product_ID]" caption="Product_ID" attribute="1" defaultMemberUniqueName="[Table6].[Product_ID].[All]" allUniqueName="[Table6].[Product_ID].[All]" dimensionUniqueName="[Table6]" displayFolder="" count="2" memberValueDatatype="130" unbalanced="0"/>
    <cacheHierarchy uniqueName="[Table6].[Store_ID]" caption="Store_ID" attribute="1" defaultMemberUniqueName="[Table6].[Store_ID].[All]" allUniqueName="[Table6].[Store_ID].[All]" dimensionUniqueName="[Table6]" displayFolder="" count="2" memberValueDatatype="130" unbalanced="0"/>
    <cacheHierarchy uniqueName="[Table6].[Quantity]" caption="Quantity" attribute="1" defaultMemberUniqueName="[Table6].[Quantity].[All]" allUniqueName="[Table6].[Quantity].[All]" dimensionUniqueName="[Table6]" displayFolder="" count="2" memberValueDatatype="5" unbalanced="0"/>
    <cacheHierarchy uniqueName="[Table6].[Unit_Price]" caption="Unit_Price" attribute="1" defaultMemberUniqueName="[Table6].[Unit_Price].[All]" allUniqueName="[Table6].[Unit_Price].[All]" dimensionUniqueName="[Table6]" displayFolder="" count="2" memberValueDatatype="5" unbalanced="0"/>
    <cacheHierarchy uniqueName="[Table6].[Discount]" caption="Discount" attribute="1" defaultMemberUniqueName="[Table6].[Discount].[All]" allUniqueName="[Table6].[Discount].[All]" dimensionUniqueName="[Table6]" displayFolder="" count="2" memberValueDatatype="5" unbalanced="0"/>
    <cacheHierarchy uniqueName="[Table6].[Payment_Type]" caption="Payment_Type" attribute="1" defaultMemberUniqueName="[Table6].[Payment_Type].[All]" allUniqueName="[Table6].[Payment_Type].[All]" dimensionUniqueName="[Table6]" displayFolder="" count="2" memberValueDatatype="130" unbalanced="0"/>
    <cacheHierarchy uniqueName="[Table6].[Total_Amount]" caption="Total_Amount" attribute="1" defaultMemberUniqueName="[Table6].[Total_Amount].[All]" allUniqueName="[Table6].[Total_Amount].[All]" dimensionUniqueName="[Table6]" displayFolder="" count="2" memberValueDatatype="5" unbalanced="0"/>
    <cacheHierarchy uniqueName="[Table6].[Customer_Name]" caption="Customer_Name" attribute="1" defaultMemberUniqueName="[Table6].[Customer_Name].[All]" allUniqueName="[Table6].[Customer_Name].[All]" dimensionUniqueName="[Table6]" displayFolder="" count="2" memberValueDatatype="130" unbalanced="0"/>
    <cacheHierarchy uniqueName="[Table6].[Product_Name]" caption="Product_Name" attribute="1" defaultMemberUniqueName="[Table6].[Product_Name].[All]" allUniqueName="[Table6].[Product_Name].[All]" dimensionUniqueName="[Table6]" displayFolder="" count="2" memberValueDatatype="130" unbalanced="0"/>
    <cacheHierarchy uniqueName="[Table6].[Store_Name]" caption="Store_Name" attribute="1" defaultMemberUniqueName="[Table6].[Store_Name].[All]" allUniqueName="[Table6].[Store_Name].[All]" dimensionUniqueName="[Table6]" displayFolder="" count="2" memberValueDatatype="130" unbalanced="0"/>
    <cacheHierarchy uniqueName="[Table6].[Order_Date (Year)]" caption="Order_Date (Year)" attribute="1" defaultMemberUniqueName="[Table6].[Order_Date (Year)].[All]" allUniqueName="[Table6].[Order_Date (Year)].[All]" dimensionUniqueName="[Table6]" displayFolder="" count="2" memberValueDatatype="130" unbalanced="0"/>
    <cacheHierarchy uniqueName="[Table6].[Order_Date (Quarter)]" caption="Order_Date (Quarter)" attribute="1" defaultMemberUniqueName="[Table6].[Order_Date (Quarter)].[All]" allUniqueName="[Table6].[Order_Date (Quarter)].[All]" dimensionUniqueName="[Table6]" displayFolder="" count="2" memberValueDatatype="130" unbalanced="0"/>
    <cacheHierarchy uniqueName="[Table6].[Order_Date (Month)]" caption="Order_Date (Month)" attribute="1" defaultMemberUniqueName="[Table6].[Order_Date (Month)].[All]" allUniqueName="[Table6].[Order_Date (Month)].[All]" dimensionUniqueName="[Table6]" displayFolder="" count="2" memberValueDatatype="130" unbalanced="0"/>
    <cacheHierarchy uniqueName="[Table7].[Product_ID]" caption="Product_ID" attribute="1" defaultMemberUniqueName="[Table7].[Product_ID].[All]" allUniqueName="[Table7].[Product_ID].[All]" dimensionUniqueName="[Table7]" displayFolder="" count="2" memberValueDatatype="130" unbalanced="0"/>
    <cacheHierarchy uniqueName="[Table7].[Product_Name]" caption="Product_Name" attribute="1" defaultMemberUniqueName="[Table7].[Product_Name].[All]" allUniqueName="[Table7].[Product_Name].[All]" dimensionUniqueName="[Table7]" displayFolder="" count="2" memberValueDatatype="130" unbalanced="0"/>
    <cacheHierarchy uniqueName="[Table7].[Category]" caption="Category" attribute="1" defaultMemberUniqueName="[Table7].[Category].[All]" allUniqueName="[Table7].[Category].[All]" dimensionUniqueName="[Table7]" displayFolder="" count="2" memberValueDatatype="130" unbalanced="0"/>
    <cacheHierarchy uniqueName="[Table7].[Sub_Category]" caption="Sub_Category" attribute="1" defaultMemberUniqueName="[Table7].[Sub_Category].[All]" allUniqueName="[Table7].[Sub_Category].[All]" dimensionUniqueName="[Table7]" displayFolder="" count="2" memberValueDatatype="130" unbalanced="0"/>
    <cacheHierarchy uniqueName="[Table7].[Brand]" caption="Brand" attribute="1" defaultMemberUniqueName="[Table7].[Brand].[All]" allUniqueName="[Table7].[Brand].[All]" dimensionUniqueName="[Table7]" displayFolder="" count="2" memberValueDatatype="130" unbalanced="0"/>
    <cacheHierarchy uniqueName="[Table7].[Cost]" caption="Cost" attribute="1" defaultMemberUniqueName="[Table7].[Cost].[All]" allUniqueName="[Table7].[Cost].[All]" dimensionUniqueName="[Table7]" displayFolder="" count="2" memberValueDatatype="5" unbalanced="0"/>
    <cacheHierarchy uniqueName="[Table7].[Cost2]" caption="Cost2" attribute="1" defaultMemberUniqueName="[Table7].[Cost2].[All]" allUniqueName="[Table7].[Cost2].[All]" dimensionUniqueName="[Table7]" displayFolder="" count="2" memberValueDatatype="5" unbalanced="0"/>
    <cacheHierarchy uniqueName="[Table7].[Stock]" caption="Stock" attribute="1" defaultMemberUniqueName="[Table7].[Stock].[All]" allUniqueName="[Table7].[Stock].[All]" dimensionUniqueName="[Table7]" displayFolder="" count="2" memberValueDatatype="20" unbalanced="0"/>
    <cacheHierarchy uniqueName="[Table7].[Stock2]" caption="Stock2" attribute="1" defaultMemberUniqueName="[Table7].[Stock2].[All]" allUniqueName="[Table7].[Stock2].[All]" dimensionUniqueName="[Table7]" displayFolder="" count="2" memberValueDatatype="5" unbalanced="0"/>
    <cacheHierarchy uniqueName="[Table6].[Order_Date (Month Index)]" caption="Order_Date (Month Index)" attribute="1" defaultMemberUniqueName="[Table6].[Order_Date (Month Index)].[All]" allUniqueName="[Table6].[Order_Date (Month Index)].[All]" dimensionUniqueName="[Table6]" displayFolder="" count="2"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07523149" backgroundQuery="1" createdVersion="8" refreshedVersion="8" minRefreshableVersion="3" recordCount="0" supportSubquery="1" supportAdvancedDrill="1" xr:uid="{3D845742-A5F4-415E-B9D5-60186DD8BDB0}">
  <cacheSource type="external" connectionId="1"/>
  <cacheFields count="3">
    <cacheField name="[Table6].[Product_Name].[Product_Name]" caption="Product_Name" numFmtId="0" hierarchy="31" level="1">
      <sharedItems count="5">
        <s v="Gaming Mechanical Keyboard"/>
        <s v="Men's Casual Sneakers"/>
        <s v="Portable Power Bank"/>
        <s v="Shin Guards – Adult"/>
        <s v="Women's High Heels"/>
      </sharedItems>
    </cacheField>
    <cacheField name="[Measures].[Sum of Total_Amount]" caption="Sum of Total_Amount" numFmtId="0" hierarchy="52" level="32767"/>
    <cacheField name="[Table2].[Store_Type].[Store_Type]" caption="Store_Type" numFmtId="0" hierarchy="4" level="1">
      <sharedItems containsSemiMixedTypes="0" containsNonDate="0" containsString="0"/>
    </cacheField>
  </cacheFields>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2"/>
      </fieldsUsage>
    </cacheHierarchy>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2" memberValueDatatype="130" unbalanced="0">
      <fieldsUsage count="2">
        <fieldUsage x="-1"/>
        <fieldUsage x="0"/>
      </fieldsUsage>
    </cacheHierarchy>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0" memberValueDatatype="130" unbalanced="0"/>
    <cacheHierarchy uniqueName="[Table6].[Order_Date (Quarter)]" caption="Order_Date (Quarter)" attribute="1" defaultMemberUniqueName="[Table6].[Order_Date (Quarter)].[All]" allUniqueName="[Table6].[Order_Date (Quarter)].[All]" dimensionUniqueName="[Table6]" displayFolder="" count="0" memberValueDatatype="130" unbalanced="0"/>
    <cacheHierarchy uniqueName="[Table6].[Order_Date (Month)]" caption="Order_Date (Month)" attribute="1" defaultMemberUniqueName="[Table6].[Order_Date (Month)].[All]" allUniqueName="[Table6].[Order_Date (Month)].[All]" dimensionUniqueName="[Table6]" displayFolder="" count="0" memberValueDatatype="130" unbalanced="0"/>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0" memberValueDatatype="130" unbalanced="0"/>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0810185" backgroundQuery="1" createdVersion="8" refreshedVersion="8" minRefreshableVersion="3" recordCount="0" supportSubquery="1" supportAdvancedDrill="1" xr:uid="{B53DDFC9-BBB4-4999-8018-DB3514D516F7}">
  <cacheSource type="external" connectionId="1"/>
  <cacheFields count="3">
    <cacheField name="[Table6].[Order_Date (Month)].[Order_Date (Month)]" caption="Order_Date (Month)" numFmtId="0" hierarchy="35" level="1">
      <sharedItems count="12">
        <s v="Jan"/>
        <s v="Feb"/>
        <s v="Mar"/>
        <s v="Apr"/>
        <s v="May"/>
        <s v="Jun"/>
        <s v="Jul"/>
        <s v="Aug"/>
        <s v="Sep"/>
        <s v="Oct"/>
        <s v="Nov"/>
        <s v="Dec"/>
      </sharedItems>
    </cacheField>
    <cacheField name="[Measures].[Sum of Total_Amount]" caption="Sum of Total_Amount" numFmtId="0" hierarchy="52" level="32767"/>
    <cacheField name="[Table2].[Store_Type].[Store_Type]" caption="Store_Type" numFmtId="0" hierarchy="4" level="1">
      <sharedItems containsSemiMixedTypes="0" containsNonDate="0" containsString="0"/>
    </cacheField>
  </cacheFields>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2"/>
      </fieldsUsage>
    </cacheHierarchy>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2"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0" memberValueDatatype="130" unbalanced="0"/>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2" memberValueDatatype="130" unbalanced="0"/>
    <cacheHierarchy uniqueName="[Table6].[Order_Date (Quarter)]" caption="Order_Date (Quarter)" attribute="1" defaultMemberUniqueName="[Table6].[Order_Date (Quarter)].[All]" allUniqueName="[Table6].[Order_Date (Quarter)].[All]" dimensionUniqueName="[Table6]" displayFolder="" count="2" memberValueDatatype="130" unbalanced="0"/>
    <cacheHierarchy uniqueName="[Table6].[Order_Date (Month)]" caption="Order_Date (Month)" attribute="1" defaultMemberUniqueName="[Table6].[Order_Date (Month)].[All]" allUniqueName="[Table6].[Order_Date (Month)].[All]" dimensionUniqueName="[Table6]" displayFolder="" count="2" memberValueDatatype="130" unbalanced="0">
      <fieldsUsage count="2">
        <fieldUsage x="-1"/>
        <fieldUsage x="0"/>
      </fieldsUsage>
    </cacheHierarchy>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0" memberValueDatatype="130" unbalanced="0"/>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08796296" backgroundQuery="1" createdVersion="8" refreshedVersion="8" minRefreshableVersion="3" recordCount="0" supportSubquery="1" supportAdvancedDrill="1" xr:uid="{6B025F56-EFAE-4F49-A24D-93246ED7C9D5}">
  <cacheSource type="external" connectionId="1"/>
  <cacheFields count="4">
    <cacheField name="[Measures].[Sum of Total_Amount]" caption="Sum of Total_Amount" numFmtId="0" hierarchy="52" level="32767"/>
    <cacheField name="[Table6].[Order_Date (Month)].[Order_Date (Month)]" caption="Order_Date (Month)" numFmtId="0" hierarchy="35" level="1">
      <sharedItems count="12">
        <s v="Jan"/>
        <s v="Feb"/>
        <s v="Mar"/>
        <s v="Apr"/>
        <s v="May"/>
        <s v="Jun"/>
        <s v="Jul"/>
        <s v="Aug"/>
        <s v="Sep"/>
        <s v="Oct"/>
        <s v="Nov"/>
        <s v="Dec"/>
      </sharedItems>
    </cacheField>
    <cacheField name="[Measures].[Sum of Quantity]" caption="Sum of Quantity" numFmtId="0" hierarchy="53" level="32767"/>
    <cacheField name="[Table2].[Store_Type].[Store_Type]" caption="Store_Type" numFmtId="0" hierarchy="4" level="1">
      <sharedItems containsSemiMixedTypes="0" containsNonDate="0" containsString="0"/>
    </cacheField>
  </cacheFields>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3"/>
      </fieldsUsage>
    </cacheHierarchy>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0" memberValueDatatype="130" unbalanced="0"/>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0" memberValueDatatype="130" unbalanced="0"/>
    <cacheHierarchy uniqueName="[Table6].[Order_Date (Quarter)]" caption="Order_Date (Quarter)" attribute="1" defaultMemberUniqueName="[Table6].[Order_Date (Quarter)].[All]" allUniqueName="[Table6].[Order_Date (Quarter)].[All]" dimensionUniqueName="[Table6]" displayFolder="" count="0" memberValueDatatype="130" unbalanced="0"/>
    <cacheHierarchy uniqueName="[Table6].[Order_Date (Month)]" caption="Order_Date (Month)" attribute="1" defaultMemberUniqueName="[Table6].[Order_Date (Month)].[All]" allUniqueName="[Table6].[Order_Date (Month)].[All]" dimensionUniqueName="[Table6]" displayFolder="" count="2" memberValueDatatype="130" unbalanced="0">
      <fieldsUsage count="2">
        <fieldUsage x="-1"/>
        <fieldUsage x="1"/>
      </fieldsUsage>
    </cacheHierarchy>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0" memberValueDatatype="130" unbalanced="0"/>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oneField="1" hidden="1">
      <fieldsUsage count="1">
        <fieldUsage x="2"/>
      </fieldsUsage>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09490743" backgroundQuery="1" createdVersion="8" refreshedVersion="8" minRefreshableVersion="3" recordCount="0" supportSubquery="1" supportAdvancedDrill="1" xr:uid="{C97DCCC2-48ED-46BC-BE81-9E1A593FB868}">
  <cacheSource type="external" connectionId="1"/>
  <cacheFields count="3">
    <cacheField name="[Table7].[Category].[Category]" caption="Category" numFmtId="0" hierarchy="38" level="1">
      <sharedItems count="5">
        <s v="Beauty"/>
        <s v="Clothing"/>
        <s v="Electronics"/>
        <s v="Home"/>
        <s v="Sports"/>
      </sharedItems>
    </cacheField>
    <cacheField name="[Measures].[Sum of Total_Amount]" caption="Sum of Total_Amount" numFmtId="0" hierarchy="52" level="32767"/>
    <cacheField name="[Table2].[Store_Type].[Store_Type]" caption="Store_Type" numFmtId="0" hierarchy="4" level="1">
      <sharedItems containsSemiMixedTypes="0" containsNonDate="0" containsString="0"/>
    </cacheField>
  </cacheFields>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2"/>
      </fieldsUsage>
    </cacheHierarchy>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0" memberValueDatatype="130" unbalanced="0"/>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0" memberValueDatatype="130" unbalanced="0"/>
    <cacheHierarchy uniqueName="[Table6].[Order_Date (Quarter)]" caption="Order_Date (Quarter)" attribute="1" defaultMemberUniqueName="[Table6].[Order_Date (Quarter)].[All]" allUniqueName="[Table6].[Order_Date (Quarter)].[All]" dimensionUniqueName="[Table6]" displayFolder="" count="0" memberValueDatatype="130" unbalanced="0"/>
    <cacheHierarchy uniqueName="[Table6].[Order_Date (Month)]" caption="Order_Date (Month)" attribute="1" defaultMemberUniqueName="[Table6].[Order_Date (Month)].[All]" allUniqueName="[Table6].[Order_Date (Month)].[All]" dimensionUniqueName="[Table6]" displayFolder="" count="0" memberValueDatatype="130" unbalanced="0"/>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2" memberValueDatatype="130" unbalanced="0">
      <fieldsUsage count="2">
        <fieldUsage x="-1"/>
        <fieldUsage x="0"/>
      </fieldsUsage>
    </cacheHierarchy>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10069443" backgroundQuery="1" createdVersion="8" refreshedVersion="8" minRefreshableVersion="3" recordCount="0" supportSubquery="1" supportAdvancedDrill="1" xr:uid="{CF53255F-6104-4D8B-B502-064C59FF7183}">
  <cacheSource type="external" connectionId="1"/>
  <cacheFields count="2">
    <cacheField name="[Table2].[Store_Type].[Store_Type]" caption="Store_Type" numFmtId="0" hierarchy="4" level="1">
      <sharedItems count="3">
        <s v="Flagship"/>
        <s v="Online"/>
        <s v="Outlet"/>
      </sharedItems>
    </cacheField>
    <cacheField name="[Measures].[Sum of Total_Amount]" caption="Sum of Total_Amount" numFmtId="0" hierarchy="52" level="32767"/>
  </cacheFields>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0"/>
      </fieldsUsage>
    </cacheHierarchy>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0" memberValueDatatype="130" unbalanced="0"/>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0" memberValueDatatype="130" unbalanced="0"/>
    <cacheHierarchy uniqueName="[Table6].[Order_Date (Quarter)]" caption="Order_Date (Quarter)" attribute="1" defaultMemberUniqueName="[Table6].[Order_Date (Quarter)].[All]" allUniqueName="[Table6].[Order_Date (Quarter)].[All]" dimensionUniqueName="[Table6]" displayFolder="" count="0" memberValueDatatype="130" unbalanced="0"/>
    <cacheHierarchy uniqueName="[Table6].[Order_Date (Month)]" caption="Order_Date (Month)" attribute="1" defaultMemberUniqueName="[Table6].[Order_Date (Month)].[All]" allUniqueName="[Table6].[Order_Date (Month)].[All]" dimensionUniqueName="[Table6]" displayFolder="" count="0" memberValueDatatype="130" unbalanced="0"/>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0" memberValueDatatype="130" unbalanced="0"/>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6210648151" backgroundQuery="1" createdVersion="8" refreshedVersion="8" minRefreshableVersion="3" recordCount="0" supportSubquery="1" supportAdvancedDrill="1" xr:uid="{93EE000B-A38D-4382-930D-6C4133F375EB}">
  <cacheSource type="external" connectionId="1"/>
  <cacheFields count="3">
    <cacheField name="[Table2].[Region].[Region]" caption="Region" numFmtId="0" hierarchy="2" level="1">
      <sharedItems count="4">
        <s v="East"/>
        <s v="North"/>
        <s v="South"/>
        <s v="West"/>
      </sharedItems>
    </cacheField>
    <cacheField name="[Measures].[Sum of Total_Amount]" caption="Sum of Total_Amount" numFmtId="0" hierarchy="52" level="32767"/>
    <cacheField name="[Table2].[Store_Type].[Store_Type]" caption="Store_Type" numFmtId="0" hierarchy="4" level="1">
      <sharedItems containsSemiMixedTypes="0" containsNonDate="0" containsString="0"/>
    </cacheField>
  </cacheFields>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fieldsUsage count="2">
        <fieldUsage x="-1"/>
        <fieldUsage x="2"/>
      </fieldsUsage>
    </cacheHierarchy>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0" memberValueDatatype="130" unbalanced="0"/>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0" memberValueDatatype="130" unbalanced="0"/>
    <cacheHierarchy uniqueName="[Table6].[Order_Date (Quarter)]" caption="Order_Date (Quarter)" attribute="1" defaultMemberUniqueName="[Table6].[Order_Date (Quarter)].[All]" allUniqueName="[Table6].[Order_Date (Quarter)].[All]" dimensionUniqueName="[Table6]" displayFolder="" count="0" memberValueDatatype="130" unbalanced="0"/>
    <cacheHierarchy uniqueName="[Table6].[Order_Date (Month)]" caption="Order_Date (Month)" attribute="1" defaultMemberUniqueName="[Table6].[Order_Date (Month)].[All]" allUniqueName="[Table6].[Order_Date (Month)].[All]" dimensionUniqueName="[Table6]" displayFolder="" count="0" memberValueDatatype="130" unbalanced="0"/>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0" memberValueDatatype="130" unbalanced="0"/>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dimensions count="6">
    <dimension measure="1" name="Measures" uniqueName="[Measures]" caption="Measures"/>
    <dimension name="Table2" uniqueName="[Table2]" caption="Table2"/>
    <dimension name="Table3" uniqueName="[Table3]" caption="Table3"/>
    <dimension name="Table4" uniqueName="[Table4]" caption="Table4"/>
    <dimension name="Table6" uniqueName="[Table6]" caption="Table6"/>
    <dimension name="Table7" uniqueName="[Table7]" caption="Table7"/>
  </dimensions>
  <measureGroups count="5">
    <measureGroup name="Table2" caption="Table2"/>
    <measureGroup name="Table3" caption="Table3"/>
    <measureGroup name="Table4" caption="Table4"/>
    <measureGroup name="Table6" caption="Table6"/>
    <measureGroup name="Table7" caption="Table7"/>
  </measureGroups>
  <maps count="8">
    <map measureGroup="0" dimension="1"/>
    <map measureGroup="1" dimension="2"/>
    <map measureGroup="2" dimension="3"/>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abanu S" refreshedDate="46076.513395833332" backgroundQuery="1" createdVersion="3" refreshedVersion="8" minRefreshableVersion="3" recordCount="0" supportSubquery="1" supportAdvancedDrill="1" xr:uid="{FFA70280-F474-493C-B763-FC352819D015}">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ore_Type]" caption="Store_Type" attribute="1" defaultMemberUniqueName="[Table2].[Store_Type].[All]" allUniqueName="[Table2].[Store_Type].[All]" dimensionUniqueName="[Table2]" displayFolder="" count="2" memberValueDatatype="130" unbalanced="0"/>
    <cacheHierarchy uniqueName="[Table3].[Customer_ID]" caption="Customer_ID" attribute="1" defaultMemberUniqueName="[Table3].[Customer_ID].[All]" allUniqueName="[Table3].[Custom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Gender]" caption="Gender" attribute="1" defaultMemberUniqueName="[Table3].[Gender].[All]" allUniqueName="[Table3].[Gender].[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Loyalty_Level]" caption="Loyalty_Level" attribute="1" defaultMemberUniqueName="[Table3].[Loyalty_Level].[All]" allUniqueName="[Table3].[Loyalty_Level].[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_Category]" caption="Sub_Category" attribute="1" defaultMemberUniqueName="[Table4].[Sub_Category].[All]" allUniqueName="[Table4].[Sub_Category].[All]" dimensionUniqueName="[Table4]" displayFolder="" count="0" memberValueDatatype="130" unbalanced="0"/>
    <cacheHierarchy uniqueName="[Table4].[Brand]" caption="Brand" attribute="1" defaultMemberUniqueName="[Table4].[Brand].[All]" allUniqueName="[Table4].[Brand].[All]" dimensionUniqueName="[Table4]" displayFolder="" count="0" memberValueDatatype="130" unbalanced="0"/>
    <cacheHierarchy uniqueName="[Table4].[Cost]" caption="Cost" attribute="1" defaultMemberUniqueName="[Table4].[Cost].[All]" allUniqueName="[Table4].[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6].[Sales_ID]" caption="Sales_ID" attribute="1" defaultMemberUniqueName="[Table6].[Sales_ID].[All]" allUniqueName="[Table6].[Sales_ID].[All]" dimensionUniqueName="[Table6]" displayFolder="" count="0" memberValueDatatype="130" unbalanced="0"/>
    <cacheHierarchy uniqueName="[Table6].[Order_Date]" caption="Order_Date" attribute="1" time="1" defaultMemberUniqueName="[Table6].[Order_Date].[All]" allUniqueName="[Table6].[Order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5" unbalanced="0"/>
    <cacheHierarchy uniqueName="[Table6].[Unit_Price]" caption="Unit_Price" attribute="1" defaultMemberUniqueName="[Table6].[Unit_Price].[All]" allUniqueName="[Table6].[Unit_Price].[All]" dimensionUniqueName="[Table6]" displayFolder="" count="0" memberValueDatatype="5" unbalanced="0"/>
    <cacheHierarchy uniqueName="[Table6].[Discount]" caption="Discount" attribute="1" defaultMemberUniqueName="[Table6].[Discount].[All]" allUniqueName="[Table6].[Discount].[All]" dimensionUniqueName="[Table6]" displayFolder="" count="0" memberValueDatatype="5" unbalanced="0"/>
    <cacheHierarchy uniqueName="[Table6].[Payment_Type]" caption="Payment_Type" attribute="1" defaultMemberUniqueName="[Table6].[Payment_Type].[All]" allUniqueName="[Table6].[Payment_Type].[All]" dimensionUniqueName="[Table6]" displayFolder="" count="0" memberValueDatatype="130" unbalanced="0"/>
    <cacheHierarchy uniqueName="[Table6].[Total_Amount]" caption="Total_Amount" attribute="1" defaultMemberUniqueName="[Table6].[Total_Amount].[All]" allUniqueName="[Table6].[Total_Amount].[All]" dimensionUniqueName="[Table6]" displayFolder="" count="0" memberValueDatatype="5" unbalanced="0"/>
    <cacheHierarchy uniqueName="[Table6].[Customer_Name]" caption="Customer_Name" attribute="1" defaultMemberUniqueName="[Table6].[Customer_Name].[All]" allUniqueName="[Table6].[Customer_Name].[All]" dimensionUniqueName="[Table6]" displayFolder="" count="0" memberValueDatatype="130" unbalanced="0"/>
    <cacheHierarchy uniqueName="[Table6].[Product_Name]" caption="Product_Name" attribute="1" defaultMemberUniqueName="[Table6].[Product_Name].[All]" allUniqueName="[Table6].[Product_Name].[All]" dimensionUniqueName="[Table6]" displayFolder="" count="0" memberValueDatatype="130" unbalanced="0"/>
    <cacheHierarchy uniqueName="[Table6].[Store_Name]" caption="Store_Name" attribute="1" defaultMemberUniqueName="[Table6].[Store_Name].[All]" allUniqueName="[Table6].[Store_Name].[All]" dimensionUniqueName="[Table6]" displayFolder="" count="0" memberValueDatatype="130" unbalanced="0"/>
    <cacheHierarchy uniqueName="[Table6].[Order_Date (Year)]" caption="Order_Date (Year)" attribute="1" defaultMemberUniqueName="[Table6].[Order_Date (Year)].[All]" allUniqueName="[Table6].[Order_Date (Year)].[All]" dimensionUniqueName="[Table6]" displayFolder="" count="0" memberValueDatatype="130" unbalanced="0"/>
    <cacheHierarchy uniqueName="[Table6].[Order_Date (Quarter)]" caption="Order_Date (Quarter)" attribute="1" defaultMemberUniqueName="[Table6].[Order_Date (Quarter)].[All]" allUniqueName="[Table6].[Order_Date (Quarter)].[All]" dimensionUniqueName="[Table6]" displayFolder="" count="0" memberValueDatatype="130" unbalanced="0"/>
    <cacheHierarchy uniqueName="[Table6].[Order_Date (Month)]" caption="Order_Date (Month)" attribute="1" defaultMemberUniqueName="[Table6].[Order_Date (Month)].[All]" allUniqueName="[Table6].[Order_Date (Month)].[All]" dimensionUniqueName="[Table6]" displayFolder="" count="0" memberValueDatatype="130" unbalanced="0"/>
    <cacheHierarchy uniqueName="[Table7].[Product_ID]" caption="Product_ID" attribute="1" defaultMemberUniqueName="[Table7].[Product_ID].[All]" allUniqueName="[Table7].[Product_ID].[All]" dimensionUniqueName="[Table7]" displayFolder="" count="0" memberValueDatatype="130" unbalanced="0"/>
    <cacheHierarchy uniqueName="[Table7].[Product_Name]" caption="Product_Name" attribute="1" defaultMemberUniqueName="[Table7].[Product_Name].[All]" allUniqueName="[Table7].[Product_Name].[All]" dimensionUniqueName="[Table7]" displayFolder="" count="0" memberValueDatatype="130" unbalanced="0"/>
    <cacheHierarchy uniqueName="[Table7].[Category]" caption="Category" attribute="1" defaultMemberUniqueName="[Table7].[Category].[All]" allUniqueName="[Table7].[Category].[All]" dimensionUniqueName="[Table7]" displayFolder="" count="0" memberValueDatatype="130" unbalanced="0"/>
    <cacheHierarchy uniqueName="[Table7].[Sub_Category]" caption="Sub_Category" attribute="1" defaultMemberUniqueName="[Table7].[Sub_Category].[All]" allUniqueName="[Table7].[Sub_Category].[All]" dimensionUniqueName="[Table7]" displayFolder="" count="0" memberValueDatatype="130" unbalanced="0"/>
    <cacheHierarchy uniqueName="[Table7].[Brand]" caption="Brand" attribute="1" defaultMemberUniqueName="[Table7].[Brand].[All]" allUniqueName="[Table7].[Brand].[All]" dimensionUniqueName="[Table7]" displayFolder="" count="0" memberValueDatatype="130" unbalanced="0"/>
    <cacheHierarchy uniqueName="[Table7].[Cost]" caption="Cost" attribute="1" defaultMemberUniqueName="[Table7].[Cost].[All]" allUniqueName="[Table7].[Cost].[All]" dimensionUniqueName="[Table7]" displayFolder="" count="0" memberValueDatatype="5" unbalanced="0"/>
    <cacheHierarchy uniqueName="[Table7].[Cost2]" caption="Cost2" attribute="1" defaultMemberUniqueName="[Table7].[Cost2].[All]" allUniqueName="[Table7].[Cost2].[All]" dimensionUniqueName="[Table7]" displayFolder="" count="0" memberValueDatatype="5" unbalanced="0"/>
    <cacheHierarchy uniqueName="[Table7].[Stock]" caption="Stock" attribute="1" defaultMemberUniqueName="[Table7].[Stock].[All]" allUniqueName="[Table7].[Stock].[All]" dimensionUniqueName="[Table7]" displayFolder="" count="0" memberValueDatatype="20" unbalanced="0"/>
    <cacheHierarchy uniqueName="[Table7].[Stock2]" caption="Stock2" attribute="1" defaultMemberUniqueName="[Table7].[Stock2].[All]" allUniqueName="[Table7].[Stock2].[All]" dimensionUniqueName="[Table7]" displayFolder="" count="0" memberValueDatatype="5" unbalanced="0"/>
    <cacheHierarchy uniqueName="[Table6].[Order_Date (Month Index)]" caption="Order_Date (Month Index)" attribute="1" defaultMemberUniqueName="[Table6].[Order_Date (Month Index)].[All]" allUniqueName="[Table6].[Order_Date (Month Index)].[All]" dimensionUniqueName="[Table6]" displayFolder="" count="0" memberValueDatatype="20" unbalanced="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Amount]" caption="Sum of Total_Amount" measure="1" displayFolder="" measureGroup="Table6"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5138745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9414D7-A77D-422B-8F64-E4413DED7153}" name="PivotTable2" cacheId="3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H8:I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numFmtId="1"/>
  </dataFields>
  <formats count="6">
    <format dxfId="5">
      <pivotArea outline="0" collapsedLevelsAreSubtotals="1" fieldPosition="0"/>
    </format>
    <format dxfId="6">
      <pivotArea dataOnly="0" labelOnly="1" outline="0" axis="axisValues" fieldPosition="0"/>
    </format>
    <format dxfId="7">
      <pivotArea field="0" type="button" dataOnly="0" labelOnly="1" outline="0" axis="axisRow" fieldPosition="0"/>
    </format>
    <format dxfId="8">
      <pivotArea field="0" type="button" dataOnly="0" labelOnly="1" outline="0" axis="axisRow" fieldPosition="0"/>
    </format>
    <format dxfId="9">
      <pivotArea dataOnly="0" labelOnly="1" outline="0" axis="axisValues" fieldPosition="0"/>
    </format>
    <format dxfId="10">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33E19-5E79-4A70-B9C7-1F5FFF5EB909}" name="PivotTable11" cacheId="3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Name">
  <location ref="E14:F20"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7]"/>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93B7EF-0EC2-4EDA-8D36-77071B54819A}" name="PivotTable9" cacheId="3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E7:F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ount" fld="1" baseField="0" baseItem="0" numFmtId="1"/>
  </dataFields>
  <formats count="6">
    <format dxfId="16">
      <pivotArea field="0" type="button" dataOnly="0" labelOnly="1" outline="0" axis="axisRow" fieldPosition="0"/>
    </format>
    <format dxfId="15">
      <pivotArea dataOnly="0" labelOnly="1" outline="0" axis="axisValues" fieldPosition="0"/>
    </format>
    <format dxfId="14">
      <pivotArea field="0" type="button" dataOnly="0" labelOnly="1" outline="0" axis="axisRow" fieldPosition="0"/>
    </format>
    <format dxfId="13">
      <pivotArea dataOnly="0" labelOnly="1" outline="0" axis="axisValues" fieldPosition="0"/>
    </format>
    <format dxfId="12">
      <pivotArea outline="0" collapsedLevelsAreSubtotals="1" fieldPosition="0"/>
    </format>
    <format dxfId="11">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4FD49-10A0-4DC8-B2E6-BEE9ED5DFCE0}" name="PivotTable8" cacheId="3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tore Type">
  <location ref="E1:F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_Amount" fld="1" baseField="0" baseItem="0" numFmtId="1"/>
  </dataFields>
  <formats count="6">
    <format dxfId="22">
      <pivotArea field="0" type="button" dataOnly="0" labelOnly="1" outline="0" axis="axisRow" fieldPosition="0"/>
    </format>
    <format dxfId="21">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 dxfId="18">
      <pivotArea outline="0" collapsedLevelsAreSubtotals="1" fieldPosition="0"/>
    </format>
    <format dxfId="17">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D3929A-B336-48D5-8883-F83E15A31B8C}" name="PivotTable1" cacheId="3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Loyalty Level">
  <location ref="H1:I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_Amount" fld="0" baseField="0" baseItem="0" numFmtId="1"/>
  </dataFields>
  <formats count="2">
    <format dxfId="24">
      <pivotArea outline="0" collapsedLevelsAreSubtotals="1" fieldPosition="0"/>
    </format>
    <format dxfId="23">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370FF0-9024-49A7-A96C-9039983DDF02}" name="PivotTable3" cacheId="3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
  <location ref="A1:C14"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Amount" fld="0" baseField="0" baseItem="0" numFmtId="1"/>
    <dataField name="Sum of Quantity" fld="2" baseField="0" baseItem="0"/>
  </dataFields>
  <formats count="8">
    <format dxfId="32">
      <pivotArea outline="0" collapsedLevelsAreSubtotals="1" fieldPosition="0"/>
    </format>
    <format dxfId="31">
      <pivotArea dataOnly="0" labelOnly="1" outline="0" axis="axisValues" fieldPosition="0"/>
    </format>
    <format dxfId="30">
      <pivotArea field="1" type="button" dataOnly="0" labelOnly="1" outline="0" axis="axisRow" fieldPosition="0"/>
    </format>
    <format dxfId="29">
      <pivotArea dataOnly="0" labelOnly="1" outline="0" axis="axisValues" fieldPosition="0"/>
    </format>
    <format dxfId="28">
      <pivotArea field="1" type="button" dataOnly="0" labelOnly="1" outline="0" axis="axisRow" fieldPosition="0"/>
    </format>
    <format dxfId="27">
      <pivotArea dataOnly="0" labelOnly="1" outline="0" axis="axisValues" fieldPosition="0"/>
    </format>
    <format dxfId="26">
      <pivotArea outline="0" collapsedLevelsAreSubtotals="1" fieldPosition="0">
        <references count="1">
          <reference field="4294967294" count="1" selected="0">
            <x v="0"/>
          </reference>
        </references>
      </pivotArea>
    </format>
    <format dxfId="25">
      <pivotArea dataOnly="0" labelOnly="1" outline="0" fieldPosition="0">
        <references count="1">
          <reference field="4294967294" count="1">
            <x v="0"/>
          </reference>
        </references>
      </pivotArea>
    </format>
  </format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1"/>
          </reference>
        </references>
      </pivotArea>
    </chartFormat>
    <chartFormat chart="20" format="7"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E89DDA-CF27-4D07-8B23-54F6A2B966BB}" name="PivotTable4" cacheId="3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16:B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numFmtId="1"/>
  </dataFields>
  <formats count="10">
    <format dxfId="42">
      <pivotArea field="0" type="button" dataOnly="0" labelOnly="1" outline="0" axis="axisRow" fieldPosition="0"/>
    </format>
    <format dxfId="41">
      <pivotArea dataOnly="0" labelOnly="1" outline="0" axis="axisValues" fieldPosition="0"/>
    </format>
    <format dxfId="40">
      <pivotArea field="0"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 dxfId="36">
      <pivotArea dataOnly="0" labelOnly="1" grandRow="1" outline="0" fieldPosition="0"/>
    </format>
    <format dxfId="35">
      <pivotArea grandRow="1" outline="0" collapsedLevelsAreSubtotals="1" fieldPosition="0"/>
    </format>
    <format dxfId="34">
      <pivotArea outline="0" collapsedLevelsAreSubtotals="1" fieldPosition="0"/>
    </format>
    <format dxfId="33">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4]"/>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14C8C3-366D-47F3-BB80-F5F26A4D68A7}" sourceName="[Table2].[Region]">
  <pivotTables>
    <pivotTable tabId="27" name="PivotTable1"/>
    <pivotTable tabId="27" name="PivotTable11"/>
    <pivotTable tabId="27" name="PivotTable2"/>
    <pivotTable tabId="27" name="PivotTable3"/>
    <pivotTable tabId="27" name="PivotTable4"/>
    <pivotTable tabId="27" name="PivotTable8"/>
    <pivotTable tabId="27" name="PivotTable9"/>
  </pivotTables>
  <data>
    <olap pivotCacheId="1513874516">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429DD11A-5CC0-4617-A9B5-2E079CB76C41}" sourceName="[Table2].[Store_Type]">
  <pivotTables>
    <pivotTable tabId="27" name="PivotTable1"/>
    <pivotTable tabId="27" name="PivotTable11"/>
    <pivotTable tabId="27" name="PivotTable2"/>
    <pivotTable tabId="27" name="PivotTable3"/>
    <pivotTable tabId="27" name="PivotTable4"/>
    <pivotTable tabId="27" name="PivotTable8"/>
    <pivotTable tabId="27" name="PivotTable9"/>
  </pivotTables>
  <data>
    <olap pivotCacheId="1513874516">
      <levels count="2">
        <level uniqueName="[Table2].[Store_Type].[(All)]" sourceCaption="(All)" count="0"/>
        <level uniqueName="[Table2].[Store_Type].[Store_Type]" sourceCaption="Store_Type" count="3">
          <ranges>
            <range startItem="0">
              <i n="[Table2].[Store_Type].&amp;[Flagship]" c="Flagship"/>
              <i n="[Table2].[Store_Type].&amp;[Online]" c="Online"/>
              <i n="[Table2].[Store_Type].&amp;[Outlet]" c="Outlet"/>
            </range>
          </ranges>
        </level>
      </levels>
      <selections count="1">
        <selection n="[Table2].[Stor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8FC3AE-78C1-4906-8A44-1D199F7DEF76}" sourceName="[Table3].[Gender]">
  <pivotTables>
    <pivotTable tabId="27" name="PivotTable1"/>
    <pivotTable tabId="27" name="PivotTable11"/>
    <pivotTable tabId="27" name="PivotTable2"/>
    <pivotTable tabId="27" name="PivotTable3"/>
    <pivotTable tabId="27" name="PivotTable4"/>
    <pivotTable tabId="27" name="PivotTable8"/>
    <pivotTable tabId="27" name="PivotTable9"/>
  </pivotTables>
  <data>
    <olap pivotCacheId="1513874516">
      <levels count="2">
        <level uniqueName="[Table3].[Gender].[(All)]" sourceCaption="(All)" count="0"/>
        <level uniqueName="[Table3].[Gender].[Gender]" sourceCaption="Gender" count="2">
          <ranges>
            <range startItem="0">
              <i n="[Table3].[Gender].&amp;[Female]" c="Female"/>
              <i n="[Table3].[Gender].&amp;[Male]" c="Male"/>
            </range>
          </ranges>
        </level>
      </levels>
      <selections count="1">
        <selection n="[Table3].[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3A4841-7111-417E-9FAF-E13E5DA68D5C}" cache="Slicer_Region" caption="Region" level="1" rowHeight="234950"/>
  <slicer name="Store_Type" xr10:uid="{29A28022-1D04-4794-8C11-8C5DC1C32294}" cache="Slicer_Store_Type" caption="Store_Type" level="1" rowHeight="234950"/>
  <slicer name="Gender" xr10:uid="{ED429AFC-50AC-4EFE-9536-691CA5283447}" cache="Slicer_Gender" caption="Gend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4CC15-4B05-4ACC-BD43-8EB0FF8427BB}" name="Table1" displayName="Table1" ref="A1:K501" totalsRowShown="0" headerRowDxfId="80" headerRowBorderDxfId="79" tableBorderDxfId="78">
  <autoFilter ref="A1:K501" xr:uid="{3694CC15-4B05-4ACC-BD43-8EB0FF8427BB}"/>
  <tableColumns count="11">
    <tableColumn id="1" xr3:uid="{BF12CDED-2636-40B6-B865-337AE9AB925F}" name="Customer_ID"/>
    <tableColumn id="2" xr3:uid="{7CAA2F05-D1D3-4C1C-9C66-31D670A71924}" name="Name"/>
    <tableColumn id="9" xr3:uid="{490C78FE-8695-4BDB-B510-C7E9C6E7D915}" name="Name2" dataDxfId="77">
      <calculatedColumnFormula>PROPER(TRIM(B2))</calculatedColumnFormula>
    </tableColumn>
    <tableColumn id="3" xr3:uid="{438C823E-A371-4778-AF0D-9D1746104780}" name="Age"/>
    <tableColumn id="4" xr3:uid="{F9D8689A-9639-4208-BEA2-0EA24FD1650C}" name="Gender"/>
    <tableColumn id="5" xr3:uid="{F29B9B5A-7AFB-4E52-BCB3-30B9B4179BE6}" name="City"/>
    <tableColumn id="11" xr3:uid="{55A1CC92-2FD5-4277-913C-FD93D8BA1A64}" name="City2" dataDxfId="76">
      <calculatedColumnFormula>PROPER(TRIM(F2))</calculatedColumnFormula>
    </tableColumn>
    <tableColumn id="6" xr3:uid="{B69CB538-5C07-46FC-A367-E2FD2742F16C}" name="State"/>
    <tableColumn id="7" xr3:uid="{4BD79352-1CD4-4A01-A7F1-47EE22BAC705}" name="Country"/>
    <tableColumn id="8" xr3:uid="{4605D2CE-83D3-49D4-A1D0-D65DA936EE77}" name="Loyalty_Level"/>
    <tableColumn id="10" xr3:uid="{73F9C2A8-8F59-48DE-9DCC-2ED9CF9B047A}" name="Loyalty_Level2" dataDxfId="75">
      <calculatedColumnFormula>IF(J2="","Platinum",J2)</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4495BA-6787-4A6B-B4C4-51986139BD52}" name="Table3" displayName="Table3" ref="A1:H501" totalsRowShown="0" headerRowDxfId="74" headerRowBorderDxfId="73" tableBorderDxfId="72">
  <autoFilter ref="A1:H501" xr:uid="{634495BA-6787-4A6B-B4C4-51986139BD52}"/>
  <tableColumns count="8">
    <tableColumn id="1" xr3:uid="{19D242DC-8F29-45AC-AB31-4EB3A01CA98E}" name="Customer_ID"/>
    <tableColumn id="9" xr3:uid="{E557C8D3-FDBB-49FE-9FA9-CA4960FA6E6B}" name="Name" dataDxfId="71"/>
    <tableColumn id="3" xr3:uid="{D3C733A1-B951-4BC6-ADD0-B02A76BCFDD3}" name="Age"/>
    <tableColumn id="4" xr3:uid="{B374B9FA-08E5-4AF1-8283-0321F3D8239E}" name="Gender"/>
    <tableColumn id="10" xr3:uid="{2B678C25-F7A5-4E4D-A65C-BEF72F48D3FD}" name="City" dataDxfId="70"/>
    <tableColumn id="12" xr3:uid="{BA940EDE-2354-4353-B363-4966CBC8AC34}" name="State" dataDxfId="69"/>
    <tableColumn id="7" xr3:uid="{28AEE29A-FD88-444D-BEA6-090A8312C0BC}" name="Country"/>
    <tableColumn id="8" xr3:uid="{9468C490-2BCD-4683-AB33-707C2009CD8A}" name="Loyalty_Level"/>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710543-F9DD-4630-A9BB-D3148F90C55D}" name="Table7" displayName="Table7" ref="A1:I101" totalsRowShown="0" headerRowDxfId="68" headerRowBorderDxfId="67" tableBorderDxfId="66">
  <autoFilter ref="A1:I101" xr:uid="{8C710543-F9DD-4630-A9BB-D3148F90C55D}"/>
  <tableColumns count="9">
    <tableColumn id="1" xr3:uid="{6C6CFC16-FD20-435F-8128-F25EF28D48AA}" name="Product_ID"/>
    <tableColumn id="2" xr3:uid="{CC410904-3F1F-4D56-887D-BD6AC9DECC2E}" name="Product_Name"/>
    <tableColumn id="3" xr3:uid="{7BBDA54E-5E29-47FA-8760-FF3159149C3D}" name="Category"/>
    <tableColumn id="4" xr3:uid="{2A6DFF7A-09FD-4A31-89E5-FF2DCA340442}" name="Sub_Category"/>
    <tableColumn id="5" xr3:uid="{DE32707A-ADE9-4622-A234-BB0EDB691683}" name="Brand"/>
    <tableColumn id="8" xr3:uid="{119AC08C-74BB-461F-A9FD-F3B7A338DB1F}" name="Cost"/>
    <tableColumn id="9" xr3:uid="{90ED607A-8FCC-417E-9464-5A8CCB9A463C}" name="Cost2" dataDxfId="65">
      <calculatedColumnFormula>IF(ISBLANK(F2),AVERAGEIF($C$2:$C$101,C2,$F$2:$F$101),F2)</calculatedColumnFormula>
    </tableColumn>
    <tableColumn id="7" xr3:uid="{41AC5C3C-FE32-479A-8513-321B6DD64D95}" name="Stock"/>
    <tableColumn id="6" xr3:uid="{7A272E03-3FFC-481B-8EDF-C703479B7981}" name="Stock2" dataDxfId="64">
      <calculatedColumnFormula>IF(H2="",AVERAGEIF($D$2:$D$101,D2,$H$2:$H$101),H2)</calculatedColumnFormula>
    </tableColum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E7B830-B7E3-4B5D-B11F-937CA11467C6}" name="Table4" displayName="Table4" ref="A1:G101" totalsRowShown="0" headerRowDxfId="63" headerRowBorderDxfId="62" tableBorderDxfId="61">
  <autoFilter ref="A1:G101" xr:uid="{14E7B830-B7E3-4B5D-B11F-937CA11467C6}"/>
  <tableColumns count="7">
    <tableColumn id="1" xr3:uid="{C1857C9D-723F-40A9-95E7-9F5F63DCA3B9}" name="Product_ID"/>
    <tableColumn id="2" xr3:uid="{88367D36-D3BE-43F0-B686-F081D57F51EE}" name="Product_Name"/>
    <tableColumn id="3" xr3:uid="{0FB81A6C-E56E-495D-ADF6-F980F2C0BF76}" name="Category"/>
    <tableColumn id="4" xr3:uid="{37E41FB6-781C-4FB1-829D-58E0082C4B83}" name="Sub_Category"/>
    <tableColumn id="5" xr3:uid="{EA01C9D0-3CF8-4FB5-A3D8-A405B6F8D654}" name="Brand"/>
    <tableColumn id="6" xr3:uid="{F4A34814-21DC-44D7-8F7A-8E46CDD3EDF7}" name="Cost" dataDxfId="60"/>
    <tableColumn id="9" xr3:uid="{20E6E350-CE47-4ACE-874E-1A5182290061}" name="Stock" dataDxfId="59"/>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333D9A-66F0-44B4-B06B-A09949BB1148}" name="Table2" displayName="Table2" ref="A1:E21" totalsRowShown="0" headerRowDxfId="58" headerRowBorderDxfId="57" tableBorderDxfId="56">
  <autoFilter ref="A1:E21" xr:uid="{27333D9A-66F0-44B4-B06B-A09949BB1148}"/>
  <tableColumns count="5">
    <tableColumn id="1" xr3:uid="{0ABBB9AE-0EDD-41AC-B382-56D46BB9C171}" name="Store_ID"/>
    <tableColumn id="2" xr3:uid="{1E509550-F521-4AB5-A91E-1D255365289F}" name="Store_Name"/>
    <tableColumn id="3" xr3:uid="{F7B948A6-BE90-4925-AFD3-ED122B01F276}" name="Region"/>
    <tableColumn id="4" xr3:uid="{3DC990E7-A92F-4821-94C1-12955086ED68}" name="City"/>
    <tableColumn id="5" xr3:uid="{A6202743-1565-4A2F-940F-28AB1820A4B8}" name="Store_Type"/>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6E78E9-1107-40D8-9183-6E2252AEFFE2}" name="Table6" displayName="Table6" ref="A1:M2001" totalsRowShown="0" headerRowDxfId="55" headerRowBorderDxfId="54" tableBorderDxfId="53">
  <autoFilter ref="A1:M2001" xr:uid="{0C6E78E9-1107-40D8-9183-6E2252AEFFE2}"/>
  <tableColumns count="13">
    <tableColumn id="1" xr3:uid="{BA3B4526-23CF-463D-8AE1-FF0640B8E646}" name="Sales_ID"/>
    <tableColumn id="2" xr3:uid="{D36F5328-D647-4601-AD5D-21BC23AE5BD7}" name="Order_Date" dataDxfId="52"/>
    <tableColumn id="3" xr3:uid="{4DA2F190-3B6F-4EE9-A5E7-C9429EB035A9}" name="Customer_ID"/>
    <tableColumn id="4" xr3:uid="{BEA7DF0E-37EC-4B89-A95C-9AFC8A2571D6}" name="Product_ID"/>
    <tableColumn id="5" xr3:uid="{A6CABD3B-9A91-43CA-A0DE-F1878B9F50F2}" name="Store_ID"/>
    <tableColumn id="15" xr3:uid="{1C98EDA4-1D75-4E31-BA11-F69B5043FA15}" name="Quantity"/>
    <tableColumn id="14" xr3:uid="{CDD0F9FA-4687-4423-9029-5F7BA9E602D0}" name="Unit_Price" dataDxfId="51" totalsRowDxfId="50"/>
    <tableColumn id="16" xr3:uid="{D89E7031-C9DE-424E-836E-BC1B908A437E}" name="Discount" dataDxfId="49" totalsRowDxfId="48"/>
    <tableColumn id="9" xr3:uid="{BB3AD93B-EEE0-4FEC-AF68-27F8E104DD20}" name="Payment_Type"/>
    <tableColumn id="17" xr3:uid="{7A350B3D-99DE-4309-B58F-B0A054889BB8}" name="Total_Amount" dataDxfId="47" totalsRowDxfId="46"/>
    <tableColumn id="11" xr3:uid="{D618A3D0-5F7F-4B7E-B30B-0E9BBA9D3ACD}" name="Customer_Name" dataDxfId="45">
      <calculatedColumnFormula>VLOOKUP($C2,Customer_Dim_Cleaned!$A$2:$H$501,2,FALSE)</calculatedColumnFormula>
    </tableColumn>
    <tableColumn id="12" xr3:uid="{4B993EFA-96FF-4025-BB51-85D1D69859FD}" name="Product_Name" dataDxfId="44">
      <calculatedColumnFormula>VLOOKUP($D2,Product_Dim_Cleaned!$A$2:$F$101,2,FALSE)</calculatedColumnFormula>
    </tableColumn>
    <tableColumn id="13" xr3:uid="{B59D68BA-7F30-4DFB-B14A-136AD8035D2E}" name="Store_Name" dataDxfId="43">
      <calculatedColumnFormula>VLOOKUP($E2,Store_Dim_Cleaned!$A$2:$E$21,2,FALSE)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CB08DB-AA89-40C2-9D5B-FC86BF3EC1AE}">
  <we:reference id="wa200008734" version="1.0.0.4" store="en-US" storeType="OMEX"/>
  <we:alternateReferences>
    <we:reference id="WA200008734" version="1.0.0.4" store="WA200008734" storeType="OMEX"/>
  </we:alternateReferences>
  <we:properties>
    <we:property name="elkar-uid" value="&quot;8b287bf6-732f-43bc-ab06-6027d188a2f6&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E14" sqref="E14"/>
    </sheetView>
  </sheetViews>
  <sheetFormatPr defaultRowHeight="14.4" x14ac:dyDescent="0.3"/>
  <cols>
    <col min="1" max="1" width="9.109375" customWidth="1"/>
    <col min="2" max="2" width="11.5546875" customWidth="1"/>
    <col min="3" max="3" width="8.6640625" bestFit="1" customWidth="1"/>
    <col min="4" max="4" width="11.5546875" bestFit="1" customWidth="1"/>
    <col min="5" max="5" width="12.6640625" customWidth="1"/>
    <col min="6" max="6" width="11.44140625" customWidth="1"/>
    <col min="7" max="7" width="6.77734375" customWidth="1"/>
    <col min="8" max="8" width="9"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autoFilter ref="A1:H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BACD-9472-4D85-A9FD-62053FEF891D}">
  <dimension ref="A1:K501"/>
  <sheetViews>
    <sheetView workbookViewId="0">
      <selection activeCell="F13" sqref="F13"/>
    </sheetView>
  </sheetViews>
  <sheetFormatPr defaultRowHeight="14.4" x14ac:dyDescent="0.3"/>
  <cols>
    <col min="1" max="1" width="16.33203125" bestFit="1" customWidth="1"/>
    <col min="2" max="2" width="20.109375" bestFit="1" customWidth="1"/>
    <col min="3" max="3" width="19.77734375" bestFit="1" customWidth="1"/>
    <col min="4" max="4" width="8.6640625" bestFit="1" customWidth="1"/>
    <col min="5" max="5" width="11.5546875" bestFit="1" customWidth="1"/>
    <col min="6" max="6" width="20.6640625" bestFit="1" customWidth="1"/>
    <col min="7" max="7" width="20.6640625" customWidth="1"/>
    <col min="8" max="8" width="17.109375" customWidth="1"/>
    <col min="9" max="9" width="13.5546875" customWidth="1"/>
    <col min="10" max="10" width="16.88671875" bestFit="1" customWidth="1"/>
    <col min="11" max="11" width="18" bestFit="1" customWidth="1"/>
  </cols>
  <sheetData>
    <row r="1" spans="1:11" x14ac:dyDescent="0.3">
      <c r="A1" s="7" t="s">
        <v>0</v>
      </c>
      <c r="B1" s="3" t="s">
        <v>1</v>
      </c>
      <c r="C1" s="7" t="s">
        <v>3995</v>
      </c>
      <c r="D1" s="3" t="s">
        <v>2</v>
      </c>
      <c r="E1" s="3" t="s">
        <v>3</v>
      </c>
      <c r="F1" s="3" t="s">
        <v>4</v>
      </c>
      <c r="G1" s="7" t="s">
        <v>3996</v>
      </c>
      <c r="H1" s="3" t="s">
        <v>5</v>
      </c>
      <c r="I1" s="7" t="s">
        <v>6</v>
      </c>
      <c r="J1" s="3" t="s">
        <v>7</v>
      </c>
      <c r="K1" s="7" t="s">
        <v>3999</v>
      </c>
    </row>
    <row r="2" spans="1:11" x14ac:dyDescent="0.3">
      <c r="A2" t="s">
        <v>8</v>
      </c>
      <c r="B2" t="s">
        <v>3839</v>
      </c>
      <c r="C2" t="str">
        <f t="shared" ref="C2:C65" si="0">PROPER(TRIM(B2))</f>
        <v>Sheena Bonilla</v>
      </c>
      <c r="D2">
        <v>55</v>
      </c>
      <c r="E2" t="s">
        <v>9</v>
      </c>
      <c r="F2" t="s">
        <v>10</v>
      </c>
      <c r="G2" t="str">
        <f t="shared" ref="G2:G65" si="1">PROPER(TRIM(F2))</f>
        <v>Donaldton</v>
      </c>
      <c r="H2" t="s">
        <v>11</v>
      </c>
      <c r="I2" t="s">
        <v>12</v>
      </c>
      <c r="K2" t="str">
        <f t="shared" ref="K2:K65" si="2">IF(J2="","Platinum",J2)</f>
        <v>Platinum</v>
      </c>
    </row>
    <row r="3" spans="1:11" x14ac:dyDescent="0.3">
      <c r="A3" t="s">
        <v>14</v>
      </c>
      <c r="B3" t="s">
        <v>15</v>
      </c>
      <c r="C3" t="str">
        <f t="shared" si="0"/>
        <v>Eugene Nelson</v>
      </c>
      <c r="D3">
        <v>26</v>
      </c>
      <c r="E3" t="s">
        <v>16</v>
      </c>
      <c r="F3" t="s">
        <v>17</v>
      </c>
      <c r="G3" t="str">
        <f t="shared" si="1"/>
        <v>Phillipsmouth</v>
      </c>
      <c r="H3" t="s">
        <v>18</v>
      </c>
      <c r="I3" t="s">
        <v>12</v>
      </c>
      <c r="J3" t="s">
        <v>19</v>
      </c>
      <c r="K3" t="str">
        <f t="shared" si="2"/>
        <v>Platinum</v>
      </c>
    </row>
    <row r="4" spans="1:11" x14ac:dyDescent="0.3">
      <c r="A4" t="s">
        <v>20</v>
      </c>
      <c r="B4" t="s">
        <v>3838</v>
      </c>
      <c r="C4" t="str">
        <f t="shared" si="0"/>
        <v>Dr. Benjamin Price</v>
      </c>
      <c r="D4">
        <v>29</v>
      </c>
      <c r="E4" t="s">
        <v>16</v>
      </c>
      <c r="F4" t="s">
        <v>21</v>
      </c>
      <c r="G4" t="str">
        <f t="shared" si="1"/>
        <v>Kylebury</v>
      </c>
      <c r="H4" t="s">
        <v>22</v>
      </c>
      <c r="I4" t="s">
        <v>12</v>
      </c>
      <c r="J4" t="s">
        <v>19</v>
      </c>
      <c r="K4" t="str">
        <f t="shared" si="2"/>
        <v>Platinum</v>
      </c>
    </row>
    <row r="5" spans="1:11" x14ac:dyDescent="0.3">
      <c r="A5" t="s">
        <v>23</v>
      </c>
      <c r="B5" t="s">
        <v>3840</v>
      </c>
      <c r="C5" t="str">
        <f t="shared" si="0"/>
        <v>Jeremy Harris</v>
      </c>
      <c r="D5">
        <v>59</v>
      </c>
      <c r="E5" t="s">
        <v>16</v>
      </c>
      <c r="F5" t="s">
        <v>24</v>
      </c>
      <c r="G5" t="str">
        <f t="shared" si="1"/>
        <v>Thomastown</v>
      </c>
      <c r="H5" t="s">
        <v>25</v>
      </c>
      <c r="I5" t="s">
        <v>12</v>
      </c>
      <c r="J5" t="s">
        <v>26</v>
      </c>
      <c r="K5" t="str">
        <f t="shared" si="2"/>
        <v>Bronze</v>
      </c>
    </row>
    <row r="6" spans="1:11" x14ac:dyDescent="0.3">
      <c r="A6" t="s">
        <v>27</v>
      </c>
      <c r="B6" t="s">
        <v>28</v>
      </c>
      <c r="C6" t="str">
        <f t="shared" si="0"/>
        <v>Caroline Collins</v>
      </c>
      <c r="D6">
        <v>64</v>
      </c>
      <c r="E6" t="s">
        <v>16</v>
      </c>
      <c r="F6" t="s">
        <v>29</v>
      </c>
      <c r="G6" t="str">
        <f t="shared" si="1"/>
        <v>Nicholasshire</v>
      </c>
      <c r="H6" t="s">
        <v>30</v>
      </c>
      <c r="I6" t="s">
        <v>12</v>
      </c>
      <c r="J6" t="s">
        <v>31</v>
      </c>
      <c r="K6" t="str">
        <f t="shared" si="2"/>
        <v>Silver</v>
      </c>
    </row>
    <row r="7" spans="1:11" x14ac:dyDescent="0.3">
      <c r="A7" t="s">
        <v>32</v>
      </c>
      <c r="B7" t="s">
        <v>33</v>
      </c>
      <c r="C7" t="str">
        <f t="shared" si="0"/>
        <v>Christine Vaughn</v>
      </c>
      <c r="D7">
        <v>24</v>
      </c>
      <c r="E7" t="s">
        <v>9</v>
      </c>
      <c r="F7" t="s">
        <v>34</v>
      </c>
      <c r="G7" t="str">
        <f t="shared" si="1"/>
        <v>East Amandamouth</v>
      </c>
      <c r="H7" t="s">
        <v>35</v>
      </c>
      <c r="I7" t="s">
        <v>12</v>
      </c>
      <c r="J7" t="s">
        <v>26</v>
      </c>
      <c r="K7" t="str">
        <f t="shared" si="2"/>
        <v>Bronze</v>
      </c>
    </row>
    <row r="8" spans="1:11" x14ac:dyDescent="0.3">
      <c r="A8" t="s">
        <v>36</v>
      </c>
      <c r="B8" t="s">
        <v>37</v>
      </c>
      <c r="C8" t="str">
        <f t="shared" si="0"/>
        <v>Amber Jackson</v>
      </c>
      <c r="D8">
        <v>29</v>
      </c>
      <c r="E8" t="s">
        <v>16</v>
      </c>
      <c r="F8" t="s">
        <v>38</v>
      </c>
      <c r="G8" t="str">
        <f t="shared" si="1"/>
        <v>Deborahborough</v>
      </c>
      <c r="H8" t="s">
        <v>39</v>
      </c>
      <c r="I8" t="s">
        <v>12</v>
      </c>
      <c r="J8" t="s">
        <v>19</v>
      </c>
      <c r="K8" t="str">
        <f t="shared" si="2"/>
        <v>Platinum</v>
      </c>
    </row>
    <row r="9" spans="1:11" x14ac:dyDescent="0.3">
      <c r="A9" t="s">
        <v>40</v>
      </c>
      <c r="B9" t="s">
        <v>41</v>
      </c>
      <c r="C9" t="str">
        <f t="shared" si="0"/>
        <v>Daniel Boyd</v>
      </c>
      <c r="D9">
        <v>29</v>
      </c>
      <c r="E9" t="s">
        <v>16</v>
      </c>
      <c r="F9" t="s">
        <v>42</v>
      </c>
      <c r="G9" t="str">
        <f t="shared" si="1"/>
        <v>West Pamelafurt</v>
      </c>
      <c r="H9" t="s">
        <v>43</v>
      </c>
      <c r="I9" t="s">
        <v>12</v>
      </c>
      <c r="J9" t="s">
        <v>26</v>
      </c>
      <c r="K9" t="str">
        <f t="shared" si="2"/>
        <v>Bronze</v>
      </c>
    </row>
    <row r="10" spans="1:11" x14ac:dyDescent="0.3">
      <c r="A10" t="s">
        <v>44</v>
      </c>
      <c r="B10" t="s">
        <v>45</v>
      </c>
      <c r="C10" t="str">
        <f t="shared" si="0"/>
        <v>Melissa Howard</v>
      </c>
      <c r="D10">
        <v>53</v>
      </c>
      <c r="E10" t="s">
        <v>16</v>
      </c>
      <c r="F10" t="s">
        <v>46</v>
      </c>
      <c r="G10" t="str">
        <f t="shared" si="1"/>
        <v>Maynardton</v>
      </c>
      <c r="H10" t="s">
        <v>47</v>
      </c>
      <c r="I10" t="s">
        <v>12</v>
      </c>
      <c r="J10" t="s">
        <v>13</v>
      </c>
      <c r="K10" t="str">
        <f t="shared" si="2"/>
        <v>Gold</v>
      </c>
    </row>
    <row r="11" spans="1:11" x14ac:dyDescent="0.3">
      <c r="A11" t="s">
        <v>48</v>
      </c>
      <c r="B11" t="s">
        <v>49</v>
      </c>
      <c r="C11" t="str">
        <f t="shared" si="0"/>
        <v>Ms. Maria Leach</v>
      </c>
      <c r="D11">
        <v>64</v>
      </c>
      <c r="E11" t="s">
        <v>9</v>
      </c>
      <c r="F11" t="s">
        <v>50</v>
      </c>
      <c r="G11" t="str">
        <f t="shared" si="1"/>
        <v>Melissashire</v>
      </c>
      <c r="H11" t="s">
        <v>51</v>
      </c>
      <c r="I11" t="s">
        <v>12</v>
      </c>
      <c r="J11" t="s">
        <v>19</v>
      </c>
      <c r="K11" t="str">
        <f t="shared" si="2"/>
        <v>Platinum</v>
      </c>
    </row>
    <row r="12" spans="1:11" x14ac:dyDescent="0.3">
      <c r="A12" t="s">
        <v>52</v>
      </c>
      <c r="B12" t="s">
        <v>53</v>
      </c>
      <c r="C12" t="str">
        <f t="shared" si="0"/>
        <v>Dominic Page</v>
      </c>
      <c r="D12">
        <v>53</v>
      </c>
      <c r="E12" t="s">
        <v>9</v>
      </c>
      <c r="F12" t="s">
        <v>54</v>
      </c>
      <c r="G12" t="str">
        <f t="shared" si="1"/>
        <v>Port Michaelburgh</v>
      </c>
      <c r="H12" t="s">
        <v>51</v>
      </c>
      <c r="I12" t="s">
        <v>12</v>
      </c>
      <c r="J12" t="s">
        <v>26</v>
      </c>
      <c r="K12" t="str">
        <f t="shared" si="2"/>
        <v>Bronze</v>
      </c>
    </row>
    <row r="13" spans="1:11" x14ac:dyDescent="0.3">
      <c r="A13" t="s">
        <v>55</v>
      </c>
      <c r="B13" t="s">
        <v>56</v>
      </c>
      <c r="C13" t="str">
        <f t="shared" si="0"/>
        <v>Brian Lopez</v>
      </c>
      <c r="D13">
        <v>28</v>
      </c>
      <c r="E13" t="s">
        <v>16</v>
      </c>
      <c r="F13" t="s">
        <v>57</v>
      </c>
      <c r="G13" t="str">
        <f t="shared" si="1"/>
        <v>East Krista</v>
      </c>
      <c r="H13" t="s">
        <v>58</v>
      </c>
      <c r="I13" t="s">
        <v>12</v>
      </c>
      <c r="J13" t="s">
        <v>13</v>
      </c>
      <c r="K13" t="str">
        <f t="shared" si="2"/>
        <v>Gold</v>
      </c>
    </row>
    <row r="14" spans="1:11" x14ac:dyDescent="0.3">
      <c r="A14" t="s">
        <v>59</v>
      </c>
      <c r="B14" t="s">
        <v>60</v>
      </c>
      <c r="C14" t="str">
        <f t="shared" si="0"/>
        <v>Kenneth Lambert</v>
      </c>
      <c r="D14">
        <v>55</v>
      </c>
      <c r="E14" t="s">
        <v>16</v>
      </c>
      <c r="F14" t="s">
        <v>61</v>
      </c>
      <c r="G14" t="str">
        <f t="shared" si="1"/>
        <v>North Kathryn</v>
      </c>
      <c r="H14" t="s">
        <v>62</v>
      </c>
      <c r="I14" t="s">
        <v>12</v>
      </c>
      <c r="J14" t="s">
        <v>19</v>
      </c>
      <c r="K14" t="str">
        <f t="shared" si="2"/>
        <v>Platinum</v>
      </c>
    </row>
    <row r="15" spans="1:11" x14ac:dyDescent="0.3">
      <c r="A15" t="s">
        <v>63</v>
      </c>
      <c r="B15" t="s">
        <v>64</v>
      </c>
      <c r="C15" t="str">
        <f t="shared" si="0"/>
        <v>Nathan Hernandez</v>
      </c>
      <c r="D15">
        <v>32</v>
      </c>
      <c r="E15" t="s">
        <v>16</v>
      </c>
      <c r="F15" t="s">
        <v>65</v>
      </c>
      <c r="G15" t="str">
        <f t="shared" si="1"/>
        <v>New Becky</v>
      </c>
      <c r="H15" t="s">
        <v>66</v>
      </c>
      <c r="I15" t="s">
        <v>12</v>
      </c>
      <c r="J15" t="s">
        <v>31</v>
      </c>
      <c r="K15" t="str">
        <f t="shared" si="2"/>
        <v>Silver</v>
      </c>
    </row>
    <row r="16" spans="1:11" x14ac:dyDescent="0.3">
      <c r="A16" t="s">
        <v>67</v>
      </c>
      <c r="B16" t="s">
        <v>68</v>
      </c>
      <c r="C16" t="str">
        <f t="shared" si="0"/>
        <v>Ashley Cohen</v>
      </c>
      <c r="D16">
        <v>53</v>
      </c>
      <c r="E16" t="s">
        <v>16</v>
      </c>
      <c r="F16" t="s">
        <v>69</v>
      </c>
      <c r="G16" t="str">
        <f t="shared" si="1"/>
        <v>Lake Kristamouth</v>
      </c>
      <c r="H16" t="s">
        <v>70</v>
      </c>
      <c r="I16" t="s">
        <v>12</v>
      </c>
      <c r="J16" t="s">
        <v>31</v>
      </c>
      <c r="K16" t="str">
        <f t="shared" si="2"/>
        <v>Silver</v>
      </c>
    </row>
    <row r="17" spans="1:11" x14ac:dyDescent="0.3">
      <c r="A17" t="s">
        <v>71</v>
      </c>
      <c r="B17" t="s">
        <v>72</v>
      </c>
      <c r="C17" t="str">
        <f t="shared" si="0"/>
        <v>Laura Alvarez</v>
      </c>
      <c r="D17">
        <v>49</v>
      </c>
      <c r="E17" t="s">
        <v>16</v>
      </c>
      <c r="F17" t="s">
        <v>73</v>
      </c>
      <c r="G17" t="str">
        <f t="shared" si="1"/>
        <v>Lawsonhaven</v>
      </c>
      <c r="H17" t="s">
        <v>74</v>
      </c>
      <c r="I17" t="s">
        <v>12</v>
      </c>
      <c r="J17" t="s">
        <v>19</v>
      </c>
      <c r="K17" t="str">
        <f t="shared" si="2"/>
        <v>Platinum</v>
      </c>
    </row>
    <row r="18" spans="1:11" x14ac:dyDescent="0.3">
      <c r="A18" t="s">
        <v>75</v>
      </c>
      <c r="B18" t="s">
        <v>76</v>
      </c>
      <c r="C18" t="str">
        <f t="shared" si="0"/>
        <v>John Scott</v>
      </c>
      <c r="D18">
        <v>24</v>
      </c>
      <c r="E18" t="s">
        <v>16</v>
      </c>
      <c r="F18" t="s">
        <v>77</v>
      </c>
      <c r="G18" t="str">
        <f t="shared" si="1"/>
        <v>South Christopher</v>
      </c>
      <c r="H18" t="s">
        <v>51</v>
      </c>
      <c r="I18" t="s">
        <v>12</v>
      </c>
      <c r="J18" t="s">
        <v>26</v>
      </c>
      <c r="K18" t="str">
        <f t="shared" si="2"/>
        <v>Bronze</v>
      </c>
    </row>
    <row r="19" spans="1:11" x14ac:dyDescent="0.3">
      <c r="A19" t="s">
        <v>78</v>
      </c>
      <c r="B19" t="s">
        <v>79</v>
      </c>
      <c r="C19" t="str">
        <f t="shared" si="0"/>
        <v>Adam Cruz</v>
      </c>
      <c r="D19">
        <v>60</v>
      </c>
      <c r="E19" t="s">
        <v>16</v>
      </c>
      <c r="F19" t="s">
        <v>80</v>
      </c>
      <c r="G19" t="str">
        <f t="shared" si="1"/>
        <v>Brandonville</v>
      </c>
      <c r="H19" t="s">
        <v>81</v>
      </c>
      <c r="I19" t="s">
        <v>12</v>
      </c>
      <c r="J19" t="s">
        <v>19</v>
      </c>
      <c r="K19" t="str">
        <f t="shared" si="2"/>
        <v>Platinum</v>
      </c>
    </row>
    <row r="20" spans="1:11" x14ac:dyDescent="0.3">
      <c r="A20" t="s">
        <v>82</v>
      </c>
      <c r="B20" t="s">
        <v>83</v>
      </c>
      <c r="C20" t="str">
        <f t="shared" si="0"/>
        <v>Rhonda Moss</v>
      </c>
      <c r="D20">
        <v>43</v>
      </c>
      <c r="E20" t="s">
        <v>9</v>
      </c>
      <c r="F20" t="s">
        <v>84</v>
      </c>
      <c r="G20" t="str">
        <f t="shared" si="1"/>
        <v>South William</v>
      </c>
      <c r="H20" t="s">
        <v>62</v>
      </c>
      <c r="I20" t="s">
        <v>12</v>
      </c>
      <c r="K20" t="str">
        <f t="shared" si="2"/>
        <v>Platinum</v>
      </c>
    </row>
    <row r="21" spans="1:11" x14ac:dyDescent="0.3">
      <c r="A21" t="s">
        <v>85</v>
      </c>
      <c r="B21" t="s">
        <v>86</v>
      </c>
      <c r="C21" t="str">
        <f t="shared" si="0"/>
        <v>Michael Torres</v>
      </c>
      <c r="D21">
        <v>46</v>
      </c>
      <c r="E21" t="s">
        <v>16</v>
      </c>
      <c r="F21" t="s">
        <v>87</v>
      </c>
      <c r="G21" t="str">
        <f t="shared" si="1"/>
        <v>Gonzalezfort</v>
      </c>
      <c r="H21" t="s">
        <v>88</v>
      </c>
      <c r="I21" t="s">
        <v>12</v>
      </c>
      <c r="J21" t="s">
        <v>19</v>
      </c>
      <c r="K21" t="str">
        <f t="shared" si="2"/>
        <v>Platinum</v>
      </c>
    </row>
    <row r="22" spans="1:11" x14ac:dyDescent="0.3">
      <c r="A22" t="s">
        <v>89</v>
      </c>
      <c r="B22" t="s">
        <v>90</v>
      </c>
      <c r="C22" t="str">
        <f t="shared" si="0"/>
        <v>Bridget Allen</v>
      </c>
      <c r="D22">
        <v>59</v>
      </c>
      <c r="E22" t="s">
        <v>9</v>
      </c>
      <c r="F22" t="s">
        <v>91</v>
      </c>
      <c r="G22" t="str">
        <f t="shared" si="1"/>
        <v>Lake Shaneburgh</v>
      </c>
      <c r="H22" t="s">
        <v>92</v>
      </c>
      <c r="I22" t="s">
        <v>12</v>
      </c>
      <c r="J22" t="s">
        <v>31</v>
      </c>
      <c r="K22" t="str">
        <f t="shared" si="2"/>
        <v>Silver</v>
      </c>
    </row>
    <row r="23" spans="1:11" x14ac:dyDescent="0.3">
      <c r="A23" t="s">
        <v>93</v>
      </c>
      <c r="B23" t="s">
        <v>94</v>
      </c>
      <c r="C23" t="str">
        <f t="shared" si="0"/>
        <v>Jeff Martinez</v>
      </c>
      <c r="D23">
        <v>36</v>
      </c>
      <c r="E23" t="s">
        <v>16</v>
      </c>
      <c r="F23" t="s">
        <v>95</v>
      </c>
      <c r="G23" t="str">
        <f t="shared" si="1"/>
        <v>Smithburgh</v>
      </c>
      <c r="H23" t="s">
        <v>96</v>
      </c>
      <c r="I23" t="s">
        <v>12</v>
      </c>
      <c r="J23" t="s">
        <v>13</v>
      </c>
      <c r="K23" t="str">
        <f t="shared" si="2"/>
        <v>Gold</v>
      </c>
    </row>
    <row r="24" spans="1:11" x14ac:dyDescent="0.3">
      <c r="A24" t="s">
        <v>97</v>
      </c>
      <c r="B24" t="s">
        <v>3841</v>
      </c>
      <c r="C24" t="str">
        <f t="shared" si="0"/>
        <v>Paul Fox</v>
      </c>
      <c r="D24">
        <v>33</v>
      </c>
      <c r="E24" t="s">
        <v>16</v>
      </c>
      <c r="F24" t="s">
        <v>98</v>
      </c>
      <c r="G24" t="str">
        <f t="shared" si="1"/>
        <v>Michaelton</v>
      </c>
      <c r="H24" t="s">
        <v>99</v>
      </c>
      <c r="I24" t="s">
        <v>12</v>
      </c>
      <c r="J24" t="s">
        <v>31</v>
      </c>
      <c r="K24" t="str">
        <f t="shared" si="2"/>
        <v>Silver</v>
      </c>
    </row>
    <row r="25" spans="1:11" x14ac:dyDescent="0.3">
      <c r="A25" t="s">
        <v>100</v>
      </c>
      <c r="B25" t="s">
        <v>101</v>
      </c>
      <c r="C25" t="str">
        <f t="shared" si="0"/>
        <v>Jonathan Steele</v>
      </c>
      <c r="D25">
        <v>52</v>
      </c>
      <c r="E25" t="s">
        <v>16</v>
      </c>
      <c r="F25" t="s">
        <v>102</v>
      </c>
      <c r="G25" t="str">
        <f t="shared" si="1"/>
        <v>Molinabury</v>
      </c>
      <c r="H25" t="s">
        <v>35</v>
      </c>
      <c r="I25" t="s">
        <v>12</v>
      </c>
      <c r="J25" t="s">
        <v>31</v>
      </c>
      <c r="K25" t="str">
        <f t="shared" si="2"/>
        <v>Silver</v>
      </c>
    </row>
    <row r="26" spans="1:11" x14ac:dyDescent="0.3">
      <c r="A26" t="s">
        <v>103</v>
      </c>
      <c r="B26" t="s">
        <v>104</v>
      </c>
      <c r="C26" t="str">
        <f t="shared" si="0"/>
        <v>Heather Collins</v>
      </c>
      <c r="D26">
        <v>40</v>
      </c>
      <c r="E26" t="s">
        <v>9</v>
      </c>
      <c r="F26" t="s">
        <v>105</v>
      </c>
      <c r="G26" t="str">
        <f t="shared" si="1"/>
        <v>Rogerschester</v>
      </c>
      <c r="H26" t="s">
        <v>106</v>
      </c>
      <c r="I26" t="s">
        <v>12</v>
      </c>
      <c r="J26" t="s">
        <v>19</v>
      </c>
      <c r="K26" t="str">
        <f t="shared" si="2"/>
        <v>Platinum</v>
      </c>
    </row>
    <row r="27" spans="1:11" x14ac:dyDescent="0.3">
      <c r="A27" t="s">
        <v>107</v>
      </c>
      <c r="B27" t="s">
        <v>108</v>
      </c>
      <c r="C27" t="str">
        <f t="shared" si="0"/>
        <v>Diana Taylor</v>
      </c>
      <c r="D27">
        <v>59</v>
      </c>
      <c r="E27" t="s">
        <v>16</v>
      </c>
      <c r="F27" t="s">
        <v>109</v>
      </c>
      <c r="G27" t="str">
        <f t="shared" si="1"/>
        <v>Vasqueztown</v>
      </c>
      <c r="H27" t="s">
        <v>30</v>
      </c>
      <c r="I27" t="s">
        <v>12</v>
      </c>
      <c r="J27" t="s">
        <v>26</v>
      </c>
      <c r="K27" t="str">
        <f t="shared" si="2"/>
        <v>Bronze</v>
      </c>
    </row>
    <row r="28" spans="1:11" x14ac:dyDescent="0.3">
      <c r="A28" t="s">
        <v>110</v>
      </c>
      <c r="B28" t="s">
        <v>111</v>
      </c>
      <c r="C28" t="str">
        <f t="shared" si="0"/>
        <v>Amber Carlson</v>
      </c>
      <c r="D28">
        <v>18</v>
      </c>
      <c r="E28" t="s">
        <v>16</v>
      </c>
      <c r="F28" t="s">
        <v>112</v>
      </c>
      <c r="G28" t="str">
        <f t="shared" si="1"/>
        <v>East Michellemouth</v>
      </c>
      <c r="H28" t="s">
        <v>113</v>
      </c>
      <c r="I28" t="s">
        <v>12</v>
      </c>
      <c r="J28" t="s">
        <v>13</v>
      </c>
      <c r="K28" t="str">
        <f t="shared" si="2"/>
        <v>Gold</v>
      </c>
    </row>
    <row r="29" spans="1:11" x14ac:dyDescent="0.3">
      <c r="A29" t="s">
        <v>114</v>
      </c>
      <c r="B29" t="s">
        <v>115</v>
      </c>
      <c r="C29" t="str">
        <f t="shared" si="0"/>
        <v>Leslie Johnson</v>
      </c>
      <c r="D29">
        <v>31</v>
      </c>
      <c r="E29" t="s">
        <v>9</v>
      </c>
      <c r="F29" t="s">
        <v>116</v>
      </c>
      <c r="G29" t="str">
        <f t="shared" si="1"/>
        <v>Mollyshire</v>
      </c>
      <c r="H29" t="s">
        <v>117</v>
      </c>
      <c r="I29" t="s">
        <v>12</v>
      </c>
      <c r="K29" t="str">
        <f t="shared" si="2"/>
        <v>Platinum</v>
      </c>
    </row>
    <row r="30" spans="1:11" x14ac:dyDescent="0.3">
      <c r="A30" t="s">
        <v>118</v>
      </c>
      <c r="B30" t="s">
        <v>119</v>
      </c>
      <c r="C30" t="str">
        <f t="shared" si="0"/>
        <v>Joshua Ryan</v>
      </c>
      <c r="D30">
        <v>27</v>
      </c>
      <c r="E30" t="s">
        <v>16</v>
      </c>
      <c r="F30" t="s">
        <v>120</v>
      </c>
      <c r="G30" t="str">
        <f t="shared" si="1"/>
        <v>New David</v>
      </c>
      <c r="H30" t="s">
        <v>88</v>
      </c>
      <c r="I30" t="s">
        <v>12</v>
      </c>
      <c r="J30" t="s">
        <v>19</v>
      </c>
      <c r="K30" t="str">
        <f t="shared" si="2"/>
        <v>Platinum</v>
      </c>
    </row>
    <row r="31" spans="1:11" x14ac:dyDescent="0.3">
      <c r="A31" t="s">
        <v>121</v>
      </c>
      <c r="B31" t="s">
        <v>122</v>
      </c>
      <c r="C31" t="str">
        <f t="shared" si="0"/>
        <v>David Arnold</v>
      </c>
      <c r="D31">
        <v>54</v>
      </c>
      <c r="E31" t="s">
        <v>16</v>
      </c>
      <c r="F31" t="s">
        <v>123</v>
      </c>
      <c r="G31" t="str">
        <f t="shared" si="1"/>
        <v>East Jennifer</v>
      </c>
      <c r="H31" t="s">
        <v>30</v>
      </c>
      <c r="I31" t="s">
        <v>12</v>
      </c>
      <c r="J31" t="s">
        <v>31</v>
      </c>
      <c r="K31" t="str">
        <f t="shared" si="2"/>
        <v>Silver</v>
      </c>
    </row>
    <row r="32" spans="1:11" x14ac:dyDescent="0.3">
      <c r="A32" t="s">
        <v>124</v>
      </c>
      <c r="B32" t="s">
        <v>125</v>
      </c>
      <c r="C32" t="str">
        <f t="shared" si="0"/>
        <v>Jessica Acevedo</v>
      </c>
      <c r="D32">
        <v>64</v>
      </c>
      <c r="E32" t="s">
        <v>16</v>
      </c>
      <c r="F32" t="s">
        <v>126</v>
      </c>
      <c r="G32" t="str">
        <f t="shared" si="1"/>
        <v>Amybury</v>
      </c>
      <c r="H32" t="s">
        <v>51</v>
      </c>
      <c r="I32" t="s">
        <v>12</v>
      </c>
      <c r="J32" t="s">
        <v>26</v>
      </c>
      <c r="K32" t="str">
        <f t="shared" si="2"/>
        <v>Bronze</v>
      </c>
    </row>
    <row r="33" spans="1:11" x14ac:dyDescent="0.3">
      <c r="A33" t="s">
        <v>127</v>
      </c>
      <c r="B33" t="s">
        <v>128</v>
      </c>
      <c r="C33" t="str">
        <f t="shared" si="0"/>
        <v>Sarah Vance</v>
      </c>
      <c r="D33">
        <v>41</v>
      </c>
      <c r="E33" t="s">
        <v>9</v>
      </c>
      <c r="F33" t="s">
        <v>129</v>
      </c>
      <c r="G33" t="str">
        <f t="shared" si="1"/>
        <v>Johnsonville</v>
      </c>
      <c r="H33" t="s">
        <v>35</v>
      </c>
      <c r="I33" t="s">
        <v>12</v>
      </c>
      <c r="J33" t="s">
        <v>31</v>
      </c>
      <c r="K33" t="str">
        <f t="shared" si="2"/>
        <v>Silver</v>
      </c>
    </row>
    <row r="34" spans="1:11" x14ac:dyDescent="0.3">
      <c r="A34" t="s">
        <v>130</v>
      </c>
      <c r="B34" t="s">
        <v>131</v>
      </c>
      <c r="C34" t="str">
        <f t="shared" si="0"/>
        <v>Mike Jennings</v>
      </c>
      <c r="D34">
        <v>48</v>
      </c>
      <c r="E34" t="s">
        <v>16</v>
      </c>
      <c r="F34" t="s">
        <v>132</v>
      </c>
      <c r="G34" t="str">
        <f t="shared" si="1"/>
        <v>Fostermouth</v>
      </c>
      <c r="H34" t="s">
        <v>133</v>
      </c>
      <c r="I34" t="s">
        <v>12</v>
      </c>
      <c r="J34" t="s">
        <v>13</v>
      </c>
      <c r="K34" t="str">
        <f t="shared" si="2"/>
        <v>Gold</v>
      </c>
    </row>
    <row r="35" spans="1:11" x14ac:dyDescent="0.3">
      <c r="A35" t="s">
        <v>134</v>
      </c>
      <c r="B35" t="s">
        <v>135</v>
      </c>
      <c r="C35" t="str">
        <f t="shared" si="0"/>
        <v>Robert Jones Dds</v>
      </c>
      <c r="D35">
        <v>25</v>
      </c>
      <c r="E35" t="s">
        <v>9</v>
      </c>
      <c r="F35" t="s">
        <v>136</v>
      </c>
      <c r="G35" t="str">
        <f t="shared" si="1"/>
        <v>Tristanton</v>
      </c>
      <c r="H35" t="s">
        <v>96</v>
      </c>
      <c r="I35" t="s">
        <v>12</v>
      </c>
      <c r="J35" t="s">
        <v>19</v>
      </c>
      <c r="K35" t="str">
        <f t="shared" si="2"/>
        <v>Platinum</v>
      </c>
    </row>
    <row r="36" spans="1:11" x14ac:dyDescent="0.3">
      <c r="A36" t="s">
        <v>137</v>
      </c>
      <c r="B36" t="s">
        <v>138</v>
      </c>
      <c r="C36" t="str">
        <f t="shared" si="0"/>
        <v>Christopher Olson</v>
      </c>
      <c r="D36">
        <v>27</v>
      </c>
      <c r="E36" t="s">
        <v>16</v>
      </c>
      <c r="F36" t="s">
        <v>139</v>
      </c>
      <c r="G36" t="str">
        <f t="shared" si="1"/>
        <v>West Richard</v>
      </c>
      <c r="H36" t="s">
        <v>140</v>
      </c>
      <c r="I36" t="s">
        <v>12</v>
      </c>
      <c r="J36" t="s">
        <v>19</v>
      </c>
      <c r="K36" t="str">
        <f t="shared" si="2"/>
        <v>Platinum</v>
      </c>
    </row>
    <row r="37" spans="1:11" x14ac:dyDescent="0.3">
      <c r="A37" t="s">
        <v>141</v>
      </c>
      <c r="B37" t="s">
        <v>142</v>
      </c>
      <c r="C37" t="str">
        <f t="shared" si="0"/>
        <v>Rachel Myers</v>
      </c>
      <c r="D37">
        <v>52</v>
      </c>
      <c r="E37" t="s">
        <v>9</v>
      </c>
      <c r="F37" t="s">
        <v>143</v>
      </c>
      <c r="G37" t="str">
        <f t="shared" si="1"/>
        <v>Robertberg</v>
      </c>
      <c r="H37" t="s">
        <v>18</v>
      </c>
      <c r="I37" t="s">
        <v>12</v>
      </c>
      <c r="J37" t="s">
        <v>31</v>
      </c>
      <c r="K37" t="str">
        <f t="shared" si="2"/>
        <v>Silver</v>
      </c>
    </row>
    <row r="38" spans="1:11" x14ac:dyDescent="0.3">
      <c r="A38" t="s">
        <v>144</v>
      </c>
      <c r="B38" t="s">
        <v>145</v>
      </c>
      <c r="C38" t="str">
        <f t="shared" si="0"/>
        <v>Thomas Phillips</v>
      </c>
      <c r="D38">
        <v>20</v>
      </c>
      <c r="E38" t="s">
        <v>16</v>
      </c>
      <c r="F38" t="s">
        <v>146</v>
      </c>
      <c r="G38" t="str">
        <f t="shared" si="1"/>
        <v>Luisfurt</v>
      </c>
      <c r="H38" t="s">
        <v>81</v>
      </c>
      <c r="I38" t="s">
        <v>12</v>
      </c>
      <c r="J38" t="s">
        <v>13</v>
      </c>
      <c r="K38" t="str">
        <f t="shared" si="2"/>
        <v>Gold</v>
      </c>
    </row>
    <row r="39" spans="1:11" x14ac:dyDescent="0.3">
      <c r="A39" t="s">
        <v>147</v>
      </c>
      <c r="B39" t="s">
        <v>148</v>
      </c>
      <c r="C39" t="str">
        <f t="shared" si="0"/>
        <v>Christopher Carter</v>
      </c>
      <c r="D39">
        <v>27</v>
      </c>
      <c r="E39" t="s">
        <v>16</v>
      </c>
      <c r="F39" t="s">
        <v>149</v>
      </c>
      <c r="G39" t="str">
        <f t="shared" si="1"/>
        <v>Brendastad</v>
      </c>
      <c r="H39" t="s">
        <v>39</v>
      </c>
      <c r="I39" t="s">
        <v>12</v>
      </c>
      <c r="K39" t="str">
        <f t="shared" si="2"/>
        <v>Platinum</v>
      </c>
    </row>
    <row r="40" spans="1:11" x14ac:dyDescent="0.3">
      <c r="A40" t="s">
        <v>150</v>
      </c>
      <c r="B40" t="s">
        <v>151</v>
      </c>
      <c r="C40" t="str">
        <f t="shared" si="0"/>
        <v>Deanna Simpson</v>
      </c>
      <c r="D40">
        <v>35</v>
      </c>
      <c r="E40" t="s">
        <v>16</v>
      </c>
      <c r="F40" t="s">
        <v>152</v>
      </c>
      <c r="G40" t="str">
        <f t="shared" si="1"/>
        <v>Brownport</v>
      </c>
      <c r="H40" t="s">
        <v>18</v>
      </c>
      <c r="I40" t="s">
        <v>12</v>
      </c>
      <c r="J40" t="s">
        <v>26</v>
      </c>
      <c r="K40" t="str">
        <f t="shared" si="2"/>
        <v>Bronze</v>
      </c>
    </row>
    <row r="41" spans="1:11" x14ac:dyDescent="0.3">
      <c r="A41" t="s">
        <v>153</v>
      </c>
      <c r="B41" t="s">
        <v>154</v>
      </c>
      <c r="C41" t="str">
        <f t="shared" si="0"/>
        <v>Tonya Reynolds</v>
      </c>
      <c r="D41">
        <v>55</v>
      </c>
      <c r="E41" t="s">
        <v>16</v>
      </c>
      <c r="F41" t="s">
        <v>155</v>
      </c>
      <c r="G41" t="str">
        <f t="shared" si="1"/>
        <v>Darleneton</v>
      </c>
      <c r="H41" t="s">
        <v>156</v>
      </c>
      <c r="I41" t="s">
        <v>12</v>
      </c>
      <c r="J41" t="s">
        <v>13</v>
      </c>
      <c r="K41" t="str">
        <f t="shared" si="2"/>
        <v>Gold</v>
      </c>
    </row>
    <row r="42" spans="1:11" x14ac:dyDescent="0.3">
      <c r="A42" t="s">
        <v>157</v>
      </c>
      <c r="B42" t="s">
        <v>158</v>
      </c>
      <c r="C42" t="str">
        <f t="shared" si="0"/>
        <v>Eric Vega</v>
      </c>
      <c r="D42">
        <v>50</v>
      </c>
      <c r="E42" t="s">
        <v>9</v>
      </c>
      <c r="F42" t="s">
        <v>159</v>
      </c>
      <c r="G42" t="str">
        <f t="shared" si="1"/>
        <v>Williamsonland</v>
      </c>
      <c r="H42" t="s">
        <v>62</v>
      </c>
      <c r="I42" t="s">
        <v>12</v>
      </c>
      <c r="J42" t="s">
        <v>13</v>
      </c>
      <c r="K42" t="str">
        <f t="shared" si="2"/>
        <v>Gold</v>
      </c>
    </row>
    <row r="43" spans="1:11" x14ac:dyDescent="0.3">
      <c r="A43" t="s">
        <v>160</v>
      </c>
      <c r="B43" t="s">
        <v>161</v>
      </c>
      <c r="C43" t="str">
        <f t="shared" si="0"/>
        <v>James Gibbs</v>
      </c>
      <c r="D43">
        <v>21</v>
      </c>
      <c r="E43" t="s">
        <v>9</v>
      </c>
      <c r="F43" t="s">
        <v>162</v>
      </c>
      <c r="G43" t="str">
        <f t="shared" si="1"/>
        <v>Mooneyshire</v>
      </c>
      <c r="H43" t="s">
        <v>163</v>
      </c>
      <c r="I43" t="s">
        <v>12</v>
      </c>
      <c r="J43" t="s">
        <v>19</v>
      </c>
      <c r="K43" t="str">
        <f t="shared" si="2"/>
        <v>Platinum</v>
      </c>
    </row>
    <row r="44" spans="1:11" x14ac:dyDescent="0.3">
      <c r="A44" t="s">
        <v>164</v>
      </c>
      <c r="B44" t="s">
        <v>165</v>
      </c>
      <c r="C44" t="str">
        <f t="shared" si="0"/>
        <v>William Martin</v>
      </c>
      <c r="D44">
        <v>19</v>
      </c>
      <c r="E44" t="s">
        <v>9</v>
      </c>
      <c r="F44" t="s">
        <v>166</v>
      </c>
      <c r="G44" t="str">
        <f t="shared" si="1"/>
        <v>Ryanburgh</v>
      </c>
      <c r="H44" t="s">
        <v>167</v>
      </c>
      <c r="I44" t="s">
        <v>12</v>
      </c>
      <c r="J44" t="s">
        <v>19</v>
      </c>
      <c r="K44" t="str">
        <f t="shared" si="2"/>
        <v>Platinum</v>
      </c>
    </row>
    <row r="45" spans="1:11" x14ac:dyDescent="0.3">
      <c r="A45" t="s">
        <v>168</v>
      </c>
      <c r="B45" t="s">
        <v>169</v>
      </c>
      <c r="C45" t="str">
        <f t="shared" si="0"/>
        <v>Joseph Snow</v>
      </c>
      <c r="D45">
        <v>45</v>
      </c>
      <c r="E45" t="s">
        <v>9</v>
      </c>
      <c r="F45" t="s">
        <v>170</v>
      </c>
      <c r="G45" t="str">
        <f t="shared" si="1"/>
        <v>South Michaelfort</v>
      </c>
      <c r="H45" t="s">
        <v>171</v>
      </c>
      <c r="I45" t="s">
        <v>12</v>
      </c>
      <c r="J45" t="s">
        <v>13</v>
      </c>
      <c r="K45" t="str">
        <f t="shared" si="2"/>
        <v>Gold</v>
      </c>
    </row>
    <row r="46" spans="1:11" x14ac:dyDescent="0.3">
      <c r="A46" t="s">
        <v>172</v>
      </c>
      <c r="B46" t="s">
        <v>173</v>
      </c>
      <c r="C46" t="str">
        <f t="shared" si="0"/>
        <v>Denise Williams</v>
      </c>
      <c r="D46">
        <v>34</v>
      </c>
      <c r="E46" t="s">
        <v>9</v>
      </c>
      <c r="F46" t="s">
        <v>174</v>
      </c>
      <c r="G46" t="str">
        <f t="shared" si="1"/>
        <v>Christianstad</v>
      </c>
      <c r="H46" t="s">
        <v>99</v>
      </c>
      <c r="I46" t="s">
        <v>12</v>
      </c>
      <c r="J46" t="s">
        <v>26</v>
      </c>
      <c r="K46" t="str">
        <f t="shared" si="2"/>
        <v>Bronze</v>
      </c>
    </row>
    <row r="47" spans="1:11" x14ac:dyDescent="0.3">
      <c r="A47" t="s">
        <v>175</v>
      </c>
      <c r="B47" t="s">
        <v>176</v>
      </c>
      <c r="C47" t="str">
        <f t="shared" si="0"/>
        <v>Jordan Jackson Dds</v>
      </c>
      <c r="D47">
        <v>54</v>
      </c>
      <c r="E47" t="s">
        <v>9</v>
      </c>
      <c r="F47" t="s">
        <v>177</v>
      </c>
      <c r="G47" t="str">
        <f t="shared" si="1"/>
        <v>North Johnview</v>
      </c>
      <c r="H47" t="s">
        <v>133</v>
      </c>
      <c r="I47" t="s">
        <v>12</v>
      </c>
      <c r="J47" t="s">
        <v>13</v>
      </c>
      <c r="K47" t="str">
        <f t="shared" si="2"/>
        <v>Gold</v>
      </c>
    </row>
    <row r="48" spans="1:11" x14ac:dyDescent="0.3">
      <c r="A48" t="s">
        <v>178</v>
      </c>
      <c r="B48" t="s">
        <v>179</v>
      </c>
      <c r="C48" t="str">
        <f t="shared" si="0"/>
        <v>Michelle Garcia Dds</v>
      </c>
      <c r="D48">
        <v>55</v>
      </c>
      <c r="E48" t="s">
        <v>16</v>
      </c>
      <c r="F48" t="s">
        <v>180</v>
      </c>
      <c r="G48" t="str">
        <f t="shared" si="1"/>
        <v>Perezbury</v>
      </c>
      <c r="H48" t="s">
        <v>25</v>
      </c>
      <c r="I48" t="s">
        <v>12</v>
      </c>
      <c r="J48" t="s">
        <v>19</v>
      </c>
      <c r="K48" t="str">
        <f t="shared" si="2"/>
        <v>Platinum</v>
      </c>
    </row>
    <row r="49" spans="1:11" x14ac:dyDescent="0.3">
      <c r="A49" t="s">
        <v>181</v>
      </c>
      <c r="B49" t="s">
        <v>182</v>
      </c>
      <c r="C49" t="str">
        <f t="shared" si="0"/>
        <v>Gina Knight</v>
      </c>
      <c r="D49">
        <v>54</v>
      </c>
      <c r="E49" t="s">
        <v>16</v>
      </c>
      <c r="F49" t="s">
        <v>183</v>
      </c>
      <c r="G49" t="str">
        <f t="shared" si="1"/>
        <v>Lake Roberthaven</v>
      </c>
      <c r="H49" t="s">
        <v>184</v>
      </c>
      <c r="I49" t="s">
        <v>12</v>
      </c>
      <c r="J49" t="s">
        <v>31</v>
      </c>
      <c r="K49" t="str">
        <f t="shared" si="2"/>
        <v>Silver</v>
      </c>
    </row>
    <row r="50" spans="1:11" x14ac:dyDescent="0.3">
      <c r="A50" t="s">
        <v>185</v>
      </c>
      <c r="B50" t="s">
        <v>186</v>
      </c>
      <c r="C50" t="str">
        <f t="shared" si="0"/>
        <v>April Mullins</v>
      </c>
      <c r="D50">
        <v>54</v>
      </c>
      <c r="E50" t="s">
        <v>9</v>
      </c>
      <c r="F50" t="s">
        <v>187</v>
      </c>
      <c r="G50" t="str">
        <f t="shared" si="1"/>
        <v>Dawsonbury</v>
      </c>
      <c r="H50" t="s">
        <v>11</v>
      </c>
      <c r="I50" t="s">
        <v>12</v>
      </c>
      <c r="J50" t="s">
        <v>19</v>
      </c>
      <c r="K50" t="str">
        <f t="shared" si="2"/>
        <v>Platinum</v>
      </c>
    </row>
    <row r="51" spans="1:11" x14ac:dyDescent="0.3">
      <c r="A51" t="s">
        <v>188</v>
      </c>
      <c r="B51" t="s">
        <v>189</v>
      </c>
      <c r="C51" t="str">
        <f t="shared" si="0"/>
        <v>Timothy Weaver</v>
      </c>
      <c r="D51">
        <v>45</v>
      </c>
      <c r="E51" t="s">
        <v>16</v>
      </c>
      <c r="F51" t="s">
        <v>190</v>
      </c>
      <c r="G51" t="str">
        <f t="shared" si="1"/>
        <v>New Amy</v>
      </c>
      <c r="H51" t="s">
        <v>25</v>
      </c>
      <c r="I51" t="s">
        <v>12</v>
      </c>
      <c r="J51" t="s">
        <v>13</v>
      </c>
      <c r="K51" t="str">
        <f t="shared" si="2"/>
        <v>Gold</v>
      </c>
    </row>
    <row r="52" spans="1:11" x14ac:dyDescent="0.3">
      <c r="A52" t="s">
        <v>191</v>
      </c>
      <c r="B52" t="s">
        <v>192</v>
      </c>
      <c r="C52" t="str">
        <f t="shared" si="0"/>
        <v>Matthew Hunter Jr.</v>
      </c>
      <c r="D52">
        <v>61</v>
      </c>
      <c r="E52" t="s">
        <v>16</v>
      </c>
      <c r="F52" t="s">
        <v>193</v>
      </c>
      <c r="G52" t="str">
        <f t="shared" si="1"/>
        <v>Gregoryview</v>
      </c>
      <c r="H52" t="s">
        <v>194</v>
      </c>
      <c r="I52" t="s">
        <v>12</v>
      </c>
      <c r="J52" t="s">
        <v>13</v>
      </c>
      <c r="K52" t="str">
        <f t="shared" si="2"/>
        <v>Gold</v>
      </c>
    </row>
    <row r="53" spans="1:11" x14ac:dyDescent="0.3">
      <c r="A53" t="s">
        <v>195</v>
      </c>
      <c r="B53" t="s">
        <v>196</v>
      </c>
      <c r="C53" t="str">
        <f t="shared" si="0"/>
        <v>Sarah Rodgers</v>
      </c>
      <c r="D53">
        <v>23</v>
      </c>
      <c r="E53" t="s">
        <v>16</v>
      </c>
      <c r="F53" t="s">
        <v>197</v>
      </c>
      <c r="G53" t="str">
        <f t="shared" si="1"/>
        <v>New Julia</v>
      </c>
      <c r="H53" t="s">
        <v>43</v>
      </c>
      <c r="I53" t="s">
        <v>12</v>
      </c>
      <c r="J53" t="s">
        <v>13</v>
      </c>
      <c r="K53" t="str">
        <f t="shared" si="2"/>
        <v>Gold</v>
      </c>
    </row>
    <row r="54" spans="1:11" x14ac:dyDescent="0.3">
      <c r="A54" t="s">
        <v>198</v>
      </c>
      <c r="B54" t="s">
        <v>199</v>
      </c>
      <c r="C54" t="str">
        <f t="shared" si="0"/>
        <v>Debra Liu</v>
      </c>
      <c r="D54">
        <v>55</v>
      </c>
      <c r="E54" t="s">
        <v>9</v>
      </c>
      <c r="F54" t="s">
        <v>200</v>
      </c>
      <c r="G54" t="str">
        <f t="shared" si="1"/>
        <v>South Timtown</v>
      </c>
      <c r="H54" t="s">
        <v>201</v>
      </c>
      <c r="I54" t="s">
        <v>12</v>
      </c>
      <c r="J54" t="s">
        <v>26</v>
      </c>
      <c r="K54" t="str">
        <f t="shared" si="2"/>
        <v>Bronze</v>
      </c>
    </row>
    <row r="55" spans="1:11" x14ac:dyDescent="0.3">
      <c r="A55" t="s">
        <v>202</v>
      </c>
      <c r="B55" t="s">
        <v>203</v>
      </c>
      <c r="C55" t="str">
        <f t="shared" si="0"/>
        <v>Sharon Brown</v>
      </c>
      <c r="D55">
        <v>37</v>
      </c>
      <c r="E55" t="s">
        <v>16</v>
      </c>
      <c r="F55" t="s">
        <v>204</v>
      </c>
      <c r="G55" t="str">
        <f t="shared" si="1"/>
        <v>East Andrea</v>
      </c>
      <c r="H55" t="s">
        <v>156</v>
      </c>
      <c r="I55" t="s">
        <v>12</v>
      </c>
      <c r="J55" t="s">
        <v>13</v>
      </c>
      <c r="K55" t="str">
        <f t="shared" si="2"/>
        <v>Gold</v>
      </c>
    </row>
    <row r="56" spans="1:11" x14ac:dyDescent="0.3">
      <c r="A56" t="s">
        <v>205</v>
      </c>
      <c r="B56" t="s">
        <v>206</v>
      </c>
      <c r="C56" t="str">
        <f t="shared" si="0"/>
        <v>Katherine Dorsey</v>
      </c>
      <c r="D56">
        <v>24</v>
      </c>
      <c r="E56" t="s">
        <v>9</v>
      </c>
      <c r="F56" t="s">
        <v>207</v>
      </c>
      <c r="G56" t="str">
        <f t="shared" si="1"/>
        <v>Christopherland</v>
      </c>
      <c r="H56" t="s">
        <v>96</v>
      </c>
      <c r="I56" t="s">
        <v>12</v>
      </c>
      <c r="J56" t="s">
        <v>19</v>
      </c>
      <c r="K56" t="str">
        <f t="shared" si="2"/>
        <v>Platinum</v>
      </c>
    </row>
    <row r="57" spans="1:11" x14ac:dyDescent="0.3">
      <c r="A57" t="s">
        <v>208</v>
      </c>
      <c r="B57" t="s">
        <v>209</v>
      </c>
      <c r="C57" t="str">
        <f t="shared" si="0"/>
        <v>Wayne Mcpherson</v>
      </c>
      <c r="D57">
        <v>56</v>
      </c>
      <c r="E57" t="s">
        <v>16</v>
      </c>
      <c r="F57" t="s">
        <v>210</v>
      </c>
      <c r="G57" t="str">
        <f t="shared" si="1"/>
        <v>Edwardsfort</v>
      </c>
      <c r="H57" t="s">
        <v>201</v>
      </c>
      <c r="I57" t="s">
        <v>12</v>
      </c>
      <c r="J57" t="s">
        <v>26</v>
      </c>
      <c r="K57" t="str">
        <f t="shared" si="2"/>
        <v>Bronze</v>
      </c>
    </row>
    <row r="58" spans="1:11" x14ac:dyDescent="0.3">
      <c r="A58" t="s">
        <v>211</v>
      </c>
      <c r="B58" t="s">
        <v>212</v>
      </c>
      <c r="C58" t="str">
        <f t="shared" si="0"/>
        <v>Christopher Sutton</v>
      </c>
      <c r="D58">
        <v>49</v>
      </c>
      <c r="E58" t="s">
        <v>16</v>
      </c>
      <c r="F58" t="s">
        <v>213</v>
      </c>
      <c r="G58" t="str">
        <f t="shared" si="1"/>
        <v>Deborahberg</v>
      </c>
      <c r="H58" t="s">
        <v>51</v>
      </c>
      <c r="I58" t="s">
        <v>12</v>
      </c>
      <c r="J58" t="s">
        <v>13</v>
      </c>
      <c r="K58" t="str">
        <f t="shared" si="2"/>
        <v>Gold</v>
      </c>
    </row>
    <row r="59" spans="1:11" x14ac:dyDescent="0.3">
      <c r="A59" t="s">
        <v>214</v>
      </c>
      <c r="B59" t="s">
        <v>215</v>
      </c>
      <c r="C59" t="str">
        <f t="shared" si="0"/>
        <v>Jay Patel</v>
      </c>
      <c r="D59">
        <v>43</v>
      </c>
      <c r="E59" t="s">
        <v>16</v>
      </c>
      <c r="F59" t="s">
        <v>216</v>
      </c>
      <c r="G59" t="str">
        <f t="shared" si="1"/>
        <v>Morrisbury</v>
      </c>
      <c r="H59" t="s">
        <v>217</v>
      </c>
      <c r="I59" t="s">
        <v>12</v>
      </c>
      <c r="J59" t="s">
        <v>19</v>
      </c>
      <c r="K59" t="str">
        <f t="shared" si="2"/>
        <v>Platinum</v>
      </c>
    </row>
    <row r="60" spans="1:11" x14ac:dyDescent="0.3">
      <c r="A60" t="s">
        <v>218</v>
      </c>
      <c r="B60" t="s">
        <v>219</v>
      </c>
      <c r="C60" t="str">
        <f t="shared" si="0"/>
        <v>Cheryl Copeland</v>
      </c>
      <c r="D60">
        <v>51</v>
      </c>
      <c r="E60" t="s">
        <v>9</v>
      </c>
      <c r="F60" t="s">
        <v>220</v>
      </c>
      <c r="G60" t="str">
        <f t="shared" si="1"/>
        <v>Snowmouth</v>
      </c>
      <c r="H60" t="s">
        <v>140</v>
      </c>
      <c r="I60" t="s">
        <v>12</v>
      </c>
      <c r="J60" t="s">
        <v>19</v>
      </c>
      <c r="K60" t="str">
        <f t="shared" si="2"/>
        <v>Platinum</v>
      </c>
    </row>
    <row r="61" spans="1:11" x14ac:dyDescent="0.3">
      <c r="A61" t="s">
        <v>221</v>
      </c>
      <c r="B61" t="s">
        <v>222</v>
      </c>
      <c r="C61" t="str">
        <f t="shared" si="0"/>
        <v>Alyssa Vargas</v>
      </c>
      <c r="D61">
        <v>53</v>
      </c>
      <c r="E61" t="s">
        <v>9</v>
      </c>
      <c r="F61" t="s">
        <v>223</v>
      </c>
      <c r="G61" t="str">
        <f t="shared" si="1"/>
        <v>New Kathrynland</v>
      </c>
      <c r="H61" t="s">
        <v>66</v>
      </c>
      <c r="I61" t="s">
        <v>12</v>
      </c>
      <c r="J61" t="s">
        <v>19</v>
      </c>
      <c r="K61" t="str">
        <f t="shared" si="2"/>
        <v>Platinum</v>
      </c>
    </row>
    <row r="62" spans="1:11" x14ac:dyDescent="0.3">
      <c r="A62" t="s">
        <v>224</v>
      </c>
      <c r="B62" t="s">
        <v>225</v>
      </c>
      <c r="C62" t="str">
        <f t="shared" si="0"/>
        <v>Dr. David Smith</v>
      </c>
      <c r="D62">
        <v>22</v>
      </c>
      <c r="E62" t="s">
        <v>16</v>
      </c>
      <c r="F62" t="s">
        <v>226</v>
      </c>
      <c r="G62" t="str">
        <f t="shared" si="1"/>
        <v>Schmidtchester</v>
      </c>
      <c r="H62" t="s">
        <v>163</v>
      </c>
      <c r="I62" t="s">
        <v>12</v>
      </c>
      <c r="J62" t="s">
        <v>31</v>
      </c>
      <c r="K62" t="str">
        <f t="shared" si="2"/>
        <v>Silver</v>
      </c>
    </row>
    <row r="63" spans="1:11" x14ac:dyDescent="0.3">
      <c r="A63" t="s">
        <v>227</v>
      </c>
      <c r="B63" t="s">
        <v>228</v>
      </c>
      <c r="C63" t="str">
        <f t="shared" si="0"/>
        <v>Kristin Stein</v>
      </c>
      <c r="D63">
        <v>23</v>
      </c>
      <c r="E63" t="s">
        <v>9</v>
      </c>
      <c r="F63" t="s">
        <v>229</v>
      </c>
      <c r="G63" t="str">
        <f t="shared" si="1"/>
        <v>Jennifermouth</v>
      </c>
      <c r="H63" t="s">
        <v>113</v>
      </c>
      <c r="I63" t="s">
        <v>12</v>
      </c>
      <c r="J63" t="s">
        <v>31</v>
      </c>
      <c r="K63" t="str">
        <f t="shared" si="2"/>
        <v>Silver</v>
      </c>
    </row>
    <row r="64" spans="1:11" x14ac:dyDescent="0.3">
      <c r="A64" t="s">
        <v>230</v>
      </c>
      <c r="B64" t="s">
        <v>231</v>
      </c>
      <c r="C64" t="str">
        <f t="shared" si="0"/>
        <v>James Bean</v>
      </c>
      <c r="D64">
        <v>50</v>
      </c>
      <c r="E64" t="s">
        <v>9</v>
      </c>
      <c r="F64" t="s">
        <v>232</v>
      </c>
      <c r="G64" t="str">
        <f t="shared" si="1"/>
        <v>Stevensonton</v>
      </c>
      <c r="H64" t="s">
        <v>233</v>
      </c>
      <c r="I64" t="s">
        <v>12</v>
      </c>
      <c r="J64" t="s">
        <v>26</v>
      </c>
      <c r="K64" t="str">
        <f t="shared" si="2"/>
        <v>Bronze</v>
      </c>
    </row>
    <row r="65" spans="1:11" x14ac:dyDescent="0.3">
      <c r="A65" t="s">
        <v>234</v>
      </c>
      <c r="B65" t="s">
        <v>235</v>
      </c>
      <c r="C65" t="str">
        <f t="shared" si="0"/>
        <v>Michael Daniel</v>
      </c>
      <c r="D65">
        <v>51</v>
      </c>
      <c r="E65" t="s">
        <v>9</v>
      </c>
      <c r="F65" t="s">
        <v>236</v>
      </c>
      <c r="G65" t="str">
        <f t="shared" si="1"/>
        <v>New Jesse</v>
      </c>
      <c r="H65" t="s">
        <v>237</v>
      </c>
      <c r="I65" t="s">
        <v>12</v>
      </c>
      <c r="J65" t="s">
        <v>19</v>
      </c>
      <c r="K65" t="str">
        <f t="shared" si="2"/>
        <v>Platinum</v>
      </c>
    </row>
    <row r="66" spans="1:11" x14ac:dyDescent="0.3">
      <c r="A66" t="s">
        <v>238</v>
      </c>
      <c r="B66" t="s">
        <v>239</v>
      </c>
      <c r="C66" t="str">
        <f t="shared" ref="C66:C129" si="3">PROPER(TRIM(B66))</f>
        <v>Mr. Mason Butler</v>
      </c>
      <c r="D66">
        <v>33</v>
      </c>
      <c r="E66" t="s">
        <v>9</v>
      </c>
      <c r="F66" t="s">
        <v>240</v>
      </c>
      <c r="G66" t="str">
        <f t="shared" ref="G66:G129" si="4">PROPER(TRIM(F66))</f>
        <v>Port Kathrynhaven</v>
      </c>
      <c r="H66" t="s">
        <v>133</v>
      </c>
      <c r="I66" t="s">
        <v>12</v>
      </c>
      <c r="J66" t="s">
        <v>13</v>
      </c>
      <c r="K66" t="str">
        <f t="shared" ref="K66:K129" si="5">IF(J66="","Platinum",J66)</f>
        <v>Gold</v>
      </c>
    </row>
    <row r="67" spans="1:11" x14ac:dyDescent="0.3">
      <c r="A67" t="s">
        <v>241</v>
      </c>
      <c r="B67" t="s">
        <v>242</v>
      </c>
      <c r="C67" t="str">
        <f t="shared" si="3"/>
        <v>Michael Thomas</v>
      </c>
      <c r="D67">
        <v>21</v>
      </c>
      <c r="E67" t="s">
        <v>16</v>
      </c>
      <c r="F67" t="s">
        <v>243</v>
      </c>
      <c r="G67" t="str">
        <f t="shared" si="4"/>
        <v>Woodmouth</v>
      </c>
      <c r="H67" t="s">
        <v>184</v>
      </c>
      <c r="I67" t="s">
        <v>12</v>
      </c>
      <c r="J67" t="s">
        <v>31</v>
      </c>
      <c r="K67" t="str">
        <f t="shared" si="5"/>
        <v>Silver</v>
      </c>
    </row>
    <row r="68" spans="1:11" x14ac:dyDescent="0.3">
      <c r="A68" t="s">
        <v>244</v>
      </c>
      <c r="B68" t="s">
        <v>245</v>
      </c>
      <c r="C68" t="str">
        <f t="shared" si="3"/>
        <v>Cody Diaz</v>
      </c>
      <c r="D68">
        <v>27</v>
      </c>
      <c r="E68" t="s">
        <v>16</v>
      </c>
      <c r="F68" t="s">
        <v>246</v>
      </c>
      <c r="G68" t="str">
        <f t="shared" si="4"/>
        <v>South Aaronside</v>
      </c>
      <c r="H68" t="s">
        <v>47</v>
      </c>
      <c r="I68" t="s">
        <v>12</v>
      </c>
      <c r="J68" t="s">
        <v>31</v>
      </c>
      <c r="K68" t="str">
        <f t="shared" si="5"/>
        <v>Silver</v>
      </c>
    </row>
    <row r="69" spans="1:11" x14ac:dyDescent="0.3">
      <c r="A69" t="s">
        <v>247</v>
      </c>
      <c r="B69" t="s">
        <v>248</v>
      </c>
      <c r="C69" t="str">
        <f t="shared" si="3"/>
        <v>Amber Mcclain</v>
      </c>
      <c r="D69">
        <v>58</v>
      </c>
      <c r="E69" t="s">
        <v>9</v>
      </c>
      <c r="F69" t="s">
        <v>249</v>
      </c>
      <c r="G69" t="str">
        <f t="shared" si="4"/>
        <v>Brendaburgh</v>
      </c>
      <c r="H69" t="s">
        <v>250</v>
      </c>
      <c r="I69" t="s">
        <v>12</v>
      </c>
      <c r="J69" t="s">
        <v>31</v>
      </c>
      <c r="K69" t="str">
        <f t="shared" si="5"/>
        <v>Silver</v>
      </c>
    </row>
    <row r="70" spans="1:11" x14ac:dyDescent="0.3">
      <c r="A70" t="s">
        <v>251</v>
      </c>
      <c r="B70" t="s">
        <v>252</v>
      </c>
      <c r="C70" t="str">
        <f t="shared" si="3"/>
        <v>Mr. Mark Beasley</v>
      </c>
      <c r="D70">
        <v>24</v>
      </c>
      <c r="E70" t="s">
        <v>16</v>
      </c>
      <c r="F70" t="s">
        <v>253</v>
      </c>
      <c r="G70" t="str">
        <f t="shared" si="4"/>
        <v>West Johnchester</v>
      </c>
      <c r="H70" t="s">
        <v>254</v>
      </c>
      <c r="I70" t="s">
        <v>12</v>
      </c>
      <c r="J70" t="s">
        <v>31</v>
      </c>
      <c r="K70" t="str">
        <f t="shared" si="5"/>
        <v>Silver</v>
      </c>
    </row>
    <row r="71" spans="1:11" x14ac:dyDescent="0.3">
      <c r="A71" t="s">
        <v>255</v>
      </c>
      <c r="B71" t="s">
        <v>256</v>
      </c>
      <c r="C71" t="str">
        <f t="shared" si="3"/>
        <v>Roy Cole</v>
      </c>
      <c r="D71">
        <v>24</v>
      </c>
      <c r="E71" t="s">
        <v>16</v>
      </c>
      <c r="F71" t="s">
        <v>257</v>
      </c>
      <c r="G71" t="str">
        <f t="shared" si="4"/>
        <v>North Cynthiatown</v>
      </c>
      <c r="H71" t="s">
        <v>88</v>
      </c>
      <c r="I71" t="s">
        <v>12</v>
      </c>
      <c r="J71" t="s">
        <v>19</v>
      </c>
      <c r="K71" t="str">
        <f t="shared" si="5"/>
        <v>Platinum</v>
      </c>
    </row>
    <row r="72" spans="1:11" x14ac:dyDescent="0.3">
      <c r="A72" t="s">
        <v>258</v>
      </c>
      <c r="B72" t="s">
        <v>259</v>
      </c>
      <c r="C72" t="str">
        <f t="shared" si="3"/>
        <v>Eric Singh</v>
      </c>
      <c r="D72">
        <v>29</v>
      </c>
      <c r="E72" t="s">
        <v>16</v>
      </c>
      <c r="F72" t="s">
        <v>260</v>
      </c>
      <c r="G72" t="str">
        <f t="shared" si="4"/>
        <v>Port Lisa</v>
      </c>
      <c r="H72" t="s">
        <v>233</v>
      </c>
      <c r="I72" t="s">
        <v>12</v>
      </c>
      <c r="J72" t="s">
        <v>13</v>
      </c>
      <c r="K72" t="str">
        <f t="shared" si="5"/>
        <v>Gold</v>
      </c>
    </row>
    <row r="73" spans="1:11" x14ac:dyDescent="0.3">
      <c r="A73" t="s">
        <v>261</v>
      </c>
      <c r="B73" t="s">
        <v>262</v>
      </c>
      <c r="C73" t="str">
        <f t="shared" si="3"/>
        <v>Andrea Perez</v>
      </c>
      <c r="D73">
        <v>61</v>
      </c>
      <c r="E73" t="s">
        <v>16</v>
      </c>
      <c r="F73" t="s">
        <v>263</v>
      </c>
      <c r="G73" t="str">
        <f t="shared" si="4"/>
        <v>South Shaun</v>
      </c>
      <c r="H73" t="s">
        <v>233</v>
      </c>
      <c r="I73" t="s">
        <v>12</v>
      </c>
      <c r="J73" t="s">
        <v>13</v>
      </c>
      <c r="K73" t="str">
        <f t="shared" si="5"/>
        <v>Gold</v>
      </c>
    </row>
    <row r="74" spans="1:11" x14ac:dyDescent="0.3">
      <c r="A74" t="s">
        <v>264</v>
      </c>
      <c r="B74" t="s">
        <v>265</v>
      </c>
      <c r="C74" t="str">
        <f t="shared" si="3"/>
        <v>Tonya Burch</v>
      </c>
      <c r="D74">
        <v>39</v>
      </c>
      <c r="E74" t="s">
        <v>16</v>
      </c>
      <c r="F74" t="s">
        <v>266</v>
      </c>
      <c r="G74" t="str">
        <f t="shared" si="4"/>
        <v>Olsonhaven</v>
      </c>
      <c r="H74" t="s">
        <v>267</v>
      </c>
      <c r="I74" t="s">
        <v>12</v>
      </c>
      <c r="J74" t="s">
        <v>13</v>
      </c>
      <c r="K74" t="str">
        <f t="shared" si="5"/>
        <v>Gold</v>
      </c>
    </row>
    <row r="75" spans="1:11" x14ac:dyDescent="0.3">
      <c r="A75" t="s">
        <v>268</v>
      </c>
      <c r="B75" t="s">
        <v>269</v>
      </c>
      <c r="C75" t="str">
        <f t="shared" si="3"/>
        <v>Christopher Brown</v>
      </c>
      <c r="D75">
        <v>56</v>
      </c>
      <c r="E75" t="s">
        <v>16</v>
      </c>
      <c r="F75" t="s">
        <v>270</v>
      </c>
      <c r="G75" t="str">
        <f t="shared" si="4"/>
        <v>Sandrastad</v>
      </c>
      <c r="H75" t="s">
        <v>43</v>
      </c>
      <c r="I75" t="s">
        <v>12</v>
      </c>
      <c r="J75" t="s">
        <v>31</v>
      </c>
      <c r="K75" t="str">
        <f t="shared" si="5"/>
        <v>Silver</v>
      </c>
    </row>
    <row r="76" spans="1:11" x14ac:dyDescent="0.3">
      <c r="A76" t="s">
        <v>271</v>
      </c>
      <c r="B76" t="s">
        <v>272</v>
      </c>
      <c r="C76" t="str">
        <f t="shared" si="3"/>
        <v>John Mayer</v>
      </c>
      <c r="D76">
        <v>58</v>
      </c>
      <c r="E76" t="s">
        <v>9</v>
      </c>
      <c r="F76" t="s">
        <v>273</v>
      </c>
      <c r="G76" t="str">
        <f t="shared" si="4"/>
        <v>Longport</v>
      </c>
      <c r="H76" t="s">
        <v>274</v>
      </c>
      <c r="I76" t="s">
        <v>12</v>
      </c>
      <c r="J76" t="s">
        <v>26</v>
      </c>
      <c r="K76" t="str">
        <f t="shared" si="5"/>
        <v>Bronze</v>
      </c>
    </row>
    <row r="77" spans="1:11" x14ac:dyDescent="0.3">
      <c r="A77" t="s">
        <v>275</v>
      </c>
      <c r="B77" t="s">
        <v>276</v>
      </c>
      <c r="C77" t="str">
        <f t="shared" si="3"/>
        <v>Rhonda Morales</v>
      </c>
      <c r="D77">
        <v>61</v>
      </c>
      <c r="E77" t="s">
        <v>16</v>
      </c>
      <c r="F77" t="s">
        <v>277</v>
      </c>
      <c r="G77" t="str">
        <f t="shared" si="4"/>
        <v>Lake Barryfurt</v>
      </c>
      <c r="H77" t="s">
        <v>30</v>
      </c>
      <c r="I77" t="s">
        <v>12</v>
      </c>
      <c r="J77" t="s">
        <v>13</v>
      </c>
      <c r="K77" t="str">
        <f t="shared" si="5"/>
        <v>Gold</v>
      </c>
    </row>
    <row r="78" spans="1:11" x14ac:dyDescent="0.3">
      <c r="A78" t="s">
        <v>278</v>
      </c>
      <c r="B78" t="s">
        <v>279</v>
      </c>
      <c r="C78" t="str">
        <f t="shared" si="3"/>
        <v>Nathan Campbell</v>
      </c>
      <c r="D78">
        <v>37</v>
      </c>
      <c r="E78" t="s">
        <v>9</v>
      </c>
      <c r="F78" t="s">
        <v>280</v>
      </c>
      <c r="G78" t="str">
        <f t="shared" si="4"/>
        <v>Rodrigueztown</v>
      </c>
      <c r="H78" t="s">
        <v>96</v>
      </c>
      <c r="I78" t="s">
        <v>12</v>
      </c>
      <c r="J78" t="s">
        <v>13</v>
      </c>
      <c r="K78" t="str">
        <f t="shared" si="5"/>
        <v>Gold</v>
      </c>
    </row>
    <row r="79" spans="1:11" x14ac:dyDescent="0.3">
      <c r="A79" t="s">
        <v>281</v>
      </c>
      <c r="B79" t="s">
        <v>282</v>
      </c>
      <c r="C79" t="str">
        <f t="shared" si="3"/>
        <v>Katherine Young</v>
      </c>
      <c r="D79">
        <v>29</v>
      </c>
      <c r="E79" t="s">
        <v>9</v>
      </c>
      <c r="F79" t="s">
        <v>283</v>
      </c>
      <c r="G79" t="str">
        <f t="shared" si="4"/>
        <v>North Valeriemouth</v>
      </c>
      <c r="H79" t="s">
        <v>171</v>
      </c>
      <c r="I79" t="s">
        <v>12</v>
      </c>
      <c r="J79" t="s">
        <v>13</v>
      </c>
      <c r="K79" t="str">
        <f t="shared" si="5"/>
        <v>Gold</v>
      </c>
    </row>
    <row r="80" spans="1:11" x14ac:dyDescent="0.3">
      <c r="A80" t="s">
        <v>284</v>
      </c>
      <c r="B80" t="s">
        <v>285</v>
      </c>
      <c r="C80" t="str">
        <f t="shared" si="3"/>
        <v>Cody Blake</v>
      </c>
      <c r="D80">
        <v>21</v>
      </c>
      <c r="E80" t="s">
        <v>9</v>
      </c>
      <c r="F80" t="s">
        <v>286</v>
      </c>
      <c r="G80" t="str">
        <f t="shared" si="4"/>
        <v>North Scottport</v>
      </c>
      <c r="H80" t="s">
        <v>287</v>
      </c>
      <c r="I80" t="s">
        <v>12</v>
      </c>
      <c r="J80" t="s">
        <v>13</v>
      </c>
      <c r="K80" t="str">
        <f t="shared" si="5"/>
        <v>Gold</v>
      </c>
    </row>
    <row r="81" spans="1:11" x14ac:dyDescent="0.3">
      <c r="A81" t="s">
        <v>288</v>
      </c>
      <c r="B81" t="s">
        <v>289</v>
      </c>
      <c r="C81" t="str">
        <f t="shared" si="3"/>
        <v>Molly Gardner</v>
      </c>
      <c r="D81">
        <v>22</v>
      </c>
      <c r="E81" t="s">
        <v>16</v>
      </c>
      <c r="F81" t="s">
        <v>290</v>
      </c>
      <c r="G81" t="str">
        <f t="shared" si="4"/>
        <v>Nicoleborough</v>
      </c>
      <c r="H81" t="s">
        <v>291</v>
      </c>
      <c r="I81" t="s">
        <v>12</v>
      </c>
      <c r="J81" t="s">
        <v>19</v>
      </c>
      <c r="K81" t="str">
        <f t="shared" si="5"/>
        <v>Platinum</v>
      </c>
    </row>
    <row r="82" spans="1:11" x14ac:dyDescent="0.3">
      <c r="A82" t="s">
        <v>292</v>
      </c>
      <c r="B82" t="s">
        <v>293</v>
      </c>
      <c r="C82" t="str">
        <f t="shared" si="3"/>
        <v>Jennifer Garcia</v>
      </c>
      <c r="D82">
        <v>61</v>
      </c>
      <c r="E82" t="s">
        <v>16</v>
      </c>
      <c r="F82" t="s">
        <v>294</v>
      </c>
      <c r="G82" t="str">
        <f t="shared" si="4"/>
        <v>New Sean</v>
      </c>
      <c r="H82" t="s">
        <v>233</v>
      </c>
      <c r="I82" t="s">
        <v>12</v>
      </c>
      <c r="J82" t="s">
        <v>26</v>
      </c>
      <c r="K82" t="str">
        <f t="shared" si="5"/>
        <v>Bronze</v>
      </c>
    </row>
    <row r="83" spans="1:11" x14ac:dyDescent="0.3">
      <c r="A83" t="s">
        <v>295</v>
      </c>
      <c r="B83" t="s">
        <v>296</v>
      </c>
      <c r="C83" t="str">
        <f t="shared" si="3"/>
        <v>Krystal Ford</v>
      </c>
      <c r="D83">
        <v>34</v>
      </c>
      <c r="E83" t="s">
        <v>16</v>
      </c>
      <c r="F83" t="s">
        <v>297</v>
      </c>
      <c r="G83" t="str">
        <f t="shared" si="4"/>
        <v>South David</v>
      </c>
      <c r="H83" t="s">
        <v>133</v>
      </c>
      <c r="I83" t="s">
        <v>12</v>
      </c>
      <c r="J83" t="s">
        <v>19</v>
      </c>
      <c r="K83" t="str">
        <f t="shared" si="5"/>
        <v>Platinum</v>
      </c>
    </row>
    <row r="84" spans="1:11" x14ac:dyDescent="0.3">
      <c r="A84" t="s">
        <v>298</v>
      </c>
      <c r="B84" t="s">
        <v>299</v>
      </c>
      <c r="C84" t="str">
        <f t="shared" si="3"/>
        <v>George Rosario</v>
      </c>
      <c r="D84">
        <v>53</v>
      </c>
      <c r="E84" t="s">
        <v>9</v>
      </c>
      <c r="F84" t="s">
        <v>300</v>
      </c>
      <c r="G84" t="str">
        <f t="shared" si="4"/>
        <v>Leburgh</v>
      </c>
      <c r="H84" t="s">
        <v>250</v>
      </c>
      <c r="I84" t="s">
        <v>12</v>
      </c>
      <c r="J84" t="s">
        <v>26</v>
      </c>
      <c r="K84" t="str">
        <f t="shared" si="5"/>
        <v>Bronze</v>
      </c>
    </row>
    <row r="85" spans="1:11" x14ac:dyDescent="0.3">
      <c r="A85" t="s">
        <v>301</v>
      </c>
      <c r="B85" t="s">
        <v>302</v>
      </c>
      <c r="C85" t="str">
        <f t="shared" si="3"/>
        <v>Thomas Robinson</v>
      </c>
      <c r="D85">
        <v>48</v>
      </c>
      <c r="E85" t="s">
        <v>16</v>
      </c>
      <c r="F85" t="s">
        <v>303</v>
      </c>
      <c r="G85" t="str">
        <f t="shared" si="4"/>
        <v>Nicholastown</v>
      </c>
      <c r="H85" t="s">
        <v>81</v>
      </c>
      <c r="I85" t="s">
        <v>12</v>
      </c>
      <c r="J85" t="s">
        <v>26</v>
      </c>
      <c r="K85" t="str">
        <f t="shared" si="5"/>
        <v>Bronze</v>
      </c>
    </row>
    <row r="86" spans="1:11" x14ac:dyDescent="0.3">
      <c r="A86" t="s">
        <v>304</v>
      </c>
      <c r="B86" t="s">
        <v>305</v>
      </c>
      <c r="C86" t="str">
        <f t="shared" si="3"/>
        <v>Christy Hoffman</v>
      </c>
      <c r="D86">
        <v>26</v>
      </c>
      <c r="E86" t="s">
        <v>16</v>
      </c>
      <c r="F86" t="s">
        <v>306</v>
      </c>
      <c r="G86" t="str">
        <f t="shared" si="4"/>
        <v>Garyberg</v>
      </c>
      <c r="H86" t="s">
        <v>254</v>
      </c>
      <c r="I86" t="s">
        <v>12</v>
      </c>
      <c r="J86" t="s">
        <v>19</v>
      </c>
      <c r="K86" t="str">
        <f t="shared" si="5"/>
        <v>Platinum</v>
      </c>
    </row>
    <row r="87" spans="1:11" x14ac:dyDescent="0.3">
      <c r="A87" t="s">
        <v>307</v>
      </c>
      <c r="B87" t="s">
        <v>308</v>
      </c>
      <c r="C87" t="str">
        <f t="shared" si="3"/>
        <v>Richard Delgado</v>
      </c>
      <c r="D87">
        <v>36</v>
      </c>
      <c r="E87" t="s">
        <v>9</v>
      </c>
      <c r="F87" t="s">
        <v>309</v>
      </c>
      <c r="G87" t="str">
        <f t="shared" si="4"/>
        <v>West Theodorechester</v>
      </c>
      <c r="H87" t="s">
        <v>51</v>
      </c>
      <c r="I87" t="s">
        <v>12</v>
      </c>
      <c r="J87" t="s">
        <v>31</v>
      </c>
      <c r="K87" t="str">
        <f t="shared" si="5"/>
        <v>Silver</v>
      </c>
    </row>
    <row r="88" spans="1:11" x14ac:dyDescent="0.3">
      <c r="A88" t="s">
        <v>310</v>
      </c>
      <c r="B88" t="s">
        <v>311</v>
      </c>
      <c r="C88" t="str">
        <f t="shared" si="3"/>
        <v>Tammy Miller Md</v>
      </c>
      <c r="D88">
        <v>19</v>
      </c>
      <c r="E88" t="s">
        <v>16</v>
      </c>
      <c r="F88" t="s">
        <v>312</v>
      </c>
      <c r="G88" t="str">
        <f t="shared" si="4"/>
        <v>Austinfurt</v>
      </c>
      <c r="H88" t="s">
        <v>313</v>
      </c>
      <c r="I88" t="s">
        <v>12</v>
      </c>
      <c r="J88" t="s">
        <v>13</v>
      </c>
      <c r="K88" t="str">
        <f t="shared" si="5"/>
        <v>Gold</v>
      </c>
    </row>
    <row r="89" spans="1:11" x14ac:dyDescent="0.3">
      <c r="A89" t="s">
        <v>314</v>
      </c>
      <c r="B89" t="s">
        <v>315</v>
      </c>
      <c r="C89" t="str">
        <f t="shared" si="3"/>
        <v>Melissa Duffy Md</v>
      </c>
      <c r="D89">
        <v>58</v>
      </c>
      <c r="E89" t="s">
        <v>16</v>
      </c>
      <c r="F89" t="s">
        <v>316</v>
      </c>
      <c r="G89" t="str">
        <f t="shared" si="4"/>
        <v>East Jenna</v>
      </c>
      <c r="H89" t="s">
        <v>317</v>
      </c>
      <c r="I89" t="s">
        <v>12</v>
      </c>
      <c r="J89" t="s">
        <v>26</v>
      </c>
      <c r="K89" t="str">
        <f t="shared" si="5"/>
        <v>Bronze</v>
      </c>
    </row>
    <row r="90" spans="1:11" x14ac:dyDescent="0.3">
      <c r="A90" t="s">
        <v>318</v>
      </c>
      <c r="B90" t="s">
        <v>319</v>
      </c>
      <c r="C90" t="str">
        <f t="shared" si="3"/>
        <v>Timothy Wright</v>
      </c>
      <c r="D90">
        <v>58</v>
      </c>
      <c r="E90" t="s">
        <v>9</v>
      </c>
      <c r="F90" t="s">
        <v>320</v>
      </c>
      <c r="G90" t="str">
        <f t="shared" si="4"/>
        <v>Ashleystad</v>
      </c>
      <c r="H90" t="s">
        <v>291</v>
      </c>
      <c r="I90" t="s">
        <v>12</v>
      </c>
      <c r="J90" t="s">
        <v>31</v>
      </c>
      <c r="K90" t="str">
        <f t="shared" si="5"/>
        <v>Silver</v>
      </c>
    </row>
    <row r="91" spans="1:11" x14ac:dyDescent="0.3">
      <c r="A91" t="s">
        <v>321</v>
      </c>
      <c r="B91" t="s">
        <v>322</v>
      </c>
      <c r="C91" t="str">
        <f t="shared" si="3"/>
        <v>Jamie Yoder</v>
      </c>
      <c r="D91">
        <v>43</v>
      </c>
      <c r="E91" t="s">
        <v>9</v>
      </c>
      <c r="F91" t="s">
        <v>323</v>
      </c>
      <c r="G91" t="str">
        <f t="shared" si="4"/>
        <v>New Gabrielleville</v>
      </c>
      <c r="H91" t="s">
        <v>324</v>
      </c>
      <c r="I91" t="s">
        <v>12</v>
      </c>
      <c r="J91" t="s">
        <v>19</v>
      </c>
      <c r="K91" t="str">
        <f t="shared" si="5"/>
        <v>Platinum</v>
      </c>
    </row>
    <row r="92" spans="1:11" x14ac:dyDescent="0.3">
      <c r="A92" t="s">
        <v>325</v>
      </c>
      <c r="B92" t="s">
        <v>326</v>
      </c>
      <c r="C92" t="str">
        <f t="shared" si="3"/>
        <v>Oscar Moon</v>
      </c>
      <c r="D92">
        <v>58</v>
      </c>
      <c r="E92" t="s">
        <v>16</v>
      </c>
      <c r="F92" t="s">
        <v>327</v>
      </c>
      <c r="G92" t="str">
        <f t="shared" si="4"/>
        <v>West Cody</v>
      </c>
      <c r="H92" t="s">
        <v>328</v>
      </c>
      <c r="I92" t="s">
        <v>12</v>
      </c>
      <c r="J92" t="s">
        <v>19</v>
      </c>
      <c r="K92" t="str">
        <f t="shared" si="5"/>
        <v>Platinum</v>
      </c>
    </row>
    <row r="93" spans="1:11" x14ac:dyDescent="0.3">
      <c r="A93" t="s">
        <v>329</v>
      </c>
      <c r="B93" t="s">
        <v>330</v>
      </c>
      <c r="C93" t="str">
        <f t="shared" si="3"/>
        <v>Donna Gregory</v>
      </c>
      <c r="D93">
        <v>29</v>
      </c>
      <c r="E93" t="s">
        <v>16</v>
      </c>
      <c r="F93" t="s">
        <v>331</v>
      </c>
      <c r="G93" t="str">
        <f t="shared" si="4"/>
        <v>South Amandahaven</v>
      </c>
      <c r="H93" t="s">
        <v>133</v>
      </c>
      <c r="I93" t="s">
        <v>12</v>
      </c>
      <c r="J93" t="s">
        <v>31</v>
      </c>
      <c r="K93" t="str">
        <f t="shared" si="5"/>
        <v>Silver</v>
      </c>
    </row>
    <row r="94" spans="1:11" x14ac:dyDescent="0.3">
      <c r="A94" t="s">
        <v>332</v>
      </c>
      <c r="B94" t="s">
        <v>333</v>
      </c>
      <c r="C94" t="str">
        <f t="shared" si="3"/>
        <v>Robert Jackson</v>
      </c>
      <c r="D94">
        <v>44</v>
      </c>
      <c r="E94" t="s">
        <v>16</v>
      </c>
      <c r="F94" t="s">
        <v>334</v>
      </c>
      <c r="G94" t="str">
        <f t="shared" si="4"/>
        <v>Lake Brandy</v>
      </c>
      <c r="H94" t="s">
        <v>237</v>
      </c>
      <c r="I94" t="s">
        <v>12</v>
      </c>
      <c r="J94" t="s">
        <v>19</v>
      </c>
      <c r="K94" t="str">
        <f t="shared" si="5"/>
        <v>Platinum</v>
      </c>
    </row>
    <row r="95" spans="1:11" x14ac:dyDescent="0.3">
      <c r="A95" t="s">
        <v>335</v>
      </c>
      <c r="B95" t="s">
        <v>336</v>
      </c>
      <c r="C95" t="str">
        <f t="shared" si="3"/>
        <v>Christy Vasquez</v>
      </c>
      <c r="D95">
        <v>28</v>
      </c>
      <c r="E95" t="s">
        <v>16</v>
      </c>
      <c r="F95" t="s">
        <v>337</v>
      </c>
      <c r="G95" t="str">
        <f t="shared" si="4"/>
        <v>Port Travisstad</v>
      </c>
      <c r="H95" t="s">
        <v>317</v>
      </c>
      <c r="I95" t="s">
        <v>12</v>
      </c>
      <c r="J95" t="s">
        <v>13</v>
      </c>
      <c r="K95" t="str">
        <f t="shared" si="5"/>
        <v>Gold</v>
      </c>
    </row>
    <row r="96" spans="1:11" x14ac:dyDescent="0.3">
      <c r="A96" t="s">
        <v>338</v>
      </c>
      <c r="B96" t="s">
        <v>339</v>
      </c>
      <c r="C96" t="str">
        <f t="shared" si="3"/>
        <v>David Patterson</v>
      </c>
      <c r="D96">
        <v>43</v>
      </c>
      <c r="E96" t="s">
        <v>16</v>
      </c>
      <c r="F96" t="s">
        <v>340</v>
      </c>
      <c r="G96" t="str">
        <f t="shared" si="4"/>
        <v>New Amyport</v>
      </c>
      <c r="H96" t="s">
        <v>184</v>
      </c>
      <c r="I96" t="s">
        <v>12</v>
      </c>
      <c r="J96" t="s">
        <v>13</v>
      </c>
      <c r="K96" t="str">
        <f t="shared" si="5"/>
        <v>Gold</v>
      </c>
    </row>
    <row r="97" spans="1:11" x14ac:dyDescent="0.3">
      <c r="A97" t="s">
        <v>341</v>
      </c>
      <c r="B97" t="s">
        <v>342</v>
      </c>
      <c r="C97" t="str">
        <f t="shared" si="3"/>
        <v>Amy Fowler</v>
      </c>
      <c r="D97">
        <v>62</v>
      </c>
      <c r="E97" t="s">
        <v>16</v>
      </c>
      <c r="F97" t="s">
        <v>343</v>
      </c>
      <c r="G97" t="str">
        <f t="shared" si="4"/>
        <v>West Bobbyshire</v>
      </c>
      <c r="H97" t="s">
        <v>58</v>
      </c>
      <c r="I97" t="s">
        <v>12</v>
      </c>
      <c r="J97" t="s">
        <v>19</v>
      </c>
      <c r="K97" t="str">
        <f t="shared" si="5"/>
        <v>Platinum</v>
      </c>
    </row>
    <row r="98" spans="1:11" x14ac:dyDescent="0.3">
      <c r="A98" t="s">
        <v>344</v>
      </c>
      <c r="B98" t="s">
        <v>345</v>
      </c>
      <c r="C98" t="str">
        <f t="shared" si="3"/>
        <v>Samantha Walker</v>
      </c>
      <c r="D98">
        <v>30</v>
      </c>
      <c r="E98" t="s">
        <v>16</v>
      </c>
      <c r="F98" t="s">
        <v>346</v>
      </c>
      <c r="G98" t="str">
        <f t="shared" si="4"/>
        <v>Timothyburgh</v>
      </c>
      <c r="H98" t="s">
        <v>328</v>
      </c>
      <c r="I98" t="s">
        <v>12</v>
      </c>
      <c r="J98" t="s">
        <v>19</v>
      </c>
      <c r="K98" t="str">
        <f t="shared" si="5"/>
        <v>Platinum</v>
      </c>
    </row>
    <row r="99" spans="1:11" x14ac:dyDescent="0.3">
      <c r="A99" t="s">
        <v>347</v>
      </c>
      <c r="B99" t="s">
        <v>348</v>
      </c>
      <c r="C99" t="str">
        <f t="shared" si="3"/>
        <v>David Cobb</v>
      </c>
      <c r="D99">
        <v>36</v>
      </c>
      <c r="E99" t="s">
        <v>9</v>
      </c>
      <c r="F99" t="s">
        <v>349</v>
      </c>
      <c r="G99" t="str">
        <f t="shared" si="4"/>
        <v>Lake Thomas</v>
      </c>
      <c r="H99" t="s">
        <v>39</v>
      </c>
      <c r="I99" t="s">
        <v>12</v>
      </c>
      <c r="J99" t="s">
        <v>31</v>
      </c>
      <c r="K99" t="str">
        <f t="shared" si="5"/>
        <v>Silver</v>
      </c>
    </row>
    <row r="100" spans="1:11" x14ac:dyDescent="0.3">
      <c r="A100" t="s">
        <v>350</v>
      </c>
      <c r="B100" t="s">
        <v>351</v>
      </c>
      <c r="C100" t="str">
        <f t="shared" si="3"/>
        <v>Brittney Morgan</v>
      </c>
      <c r="D100">
        <v>24</v>
      </c>
      <c r="E100" t="s">
        <v>9</v>
      </c>
      <c r="F100" t="s">
        <v>352</v>
      </c>
      <c r="G100" t="str">
        <f t="shared" si="4"/>
        <v>Lake Kaylahaven</v>
      </c>
      <c r="H100" t="s">
        <v>163</v>
      </c>
      <c r="I100" t="s">
        <v>12</v>
      </c>
      <c r="J100" t="s">
        <v>13</v>
      </c>
      <c r="K100" t="str">
        <f t="shared" si="5"/>
        <v>Gold</v>
      </c>
    </row>
    <row r="101" spans="1:11" x14ac:dyDescent="0.3">
      <c r="A101" t="s">
        <v>353</v>
      </c>
      <c r="B101" t="s">
        <v>354</v>
      </c>
      <c r="C101" t="str">
        <f t="shared" si="3"/>
        <v>Sheila Wilson</v>
      </c>
      <c r="D101">
        <v>35</v>
      </c>
      <c r="E101" t="s">
        <v>9</v>
      </c>
      <c r="F101" t="s">
        <v>355</v>
      </c>
      <c r="G101" t="str">
        <f t="shared" si="4"/>
        <v>South Dustin</v>
      </c>
      <c r="H101" t="s">
        <v>237</v>
      </c>
      <c r="I101" t="s">
        <v>12</v>
      </c>
      <c r="J101" t="s">
        <v>31</v>
      </c>
      <c r="K101" t="str">
        <f t="shared" si="5"/>
        <v>Silver</v>
      </c>
    </row>
    <row r="102" spans="1:11" x14ac:dyDescent="0.3">
      <c r="A102" t="s">
        <v>356</v>
      </c>
      <c r="B102" t="s">
        <v>357</v>
      </c>
      <c r="C102" t="str">
        <f t="shared" si="3"/>
        <v>Diane Watson</v>
      </c>
      <c r="D102">
        <v>53</v>
      </c>
      <c r="E102" t="s">
        <v>16</v>
      </c>
      <c r="F102" t="s">
        <v>358</v>
      </c>
      <c r="G102" t="str">
        <f t="shared" si="4"/>
        <v>North Codyport</v>
      </c>
      <c r="H102" t="s">
        <v>359</v>
      </c>
      <c r="I102" t="s">
        <v>12</v>
      </c>
      <c r="J102" t="s">
        <v>19</v>
      </c>
      <c r="K102" t="str">
        <f t="shared" si="5"/>
        <v>Platinum</v>
      </c>
    </row>
    <row r="103" spans="1:11" x14ac:dyDescent="0.3">
      <c r="A103" t="s">
        <v>360</v>
      </c>
      <c r="B103" t="s">
        <v>361</v>
      </c>
      <c r="C103" t="str">
        <f t="shared" si="3"/>
        <v>Colleen Maynard</v>
      </c>
      <c r="D103">
        <v>29</v>
      </c>
      <c r="E103" t="s">
        <v>9</v>
      </c>
      <c r="F103" t="s">
        <v>362</v>
      </c>
      <c r="G103" t="str">
        <f t="shared" si="4"/>
        <v>Singletonmouth</v>
      </c>
      <c r="H103" t="s">
        <v>117</v>
      </c>
      <c r="I103" t="s">
        <v>12</v>
      </c>
      <c r="J103" t="s">
        <v>13</v>
      </c>
      <c r="K103" t="str">
        <f t="shared" si="5"/>
        <v>Gold</v>
      </c>
    </row>
    <row r="104" spans="1:11" x14ac:dyDescent="0.3">
      <c r="A104" t="s">
        <v>363</v>
      </c>
      <c r="B104" t="s">
        <v>364</v>
      </c>
      <c r="C104" t="str">
        <f t="shared" si="3"/>
        <v>Sarah Schneider</v>
      </c>
      <c r="D104">
        <v>34</v>
      </c>
      <c r="E104" t="s">
        <v>16</v>
      </c>
      <c r="F104" t="s">
        <v>365</v>
      </c>
      <c r="G104" t="str">
        <f t="shared" si="4"/>
        <v>Port Joshuachester</v>
      </c>
      <c r="H104" t="s">
        <v>51</v>
      </c>
      <c r="I104" t="s">
        <v>12</v>
      </c>
      <c r="J104" t="s">
        <v>26</v>
      </c>
      <c r="K104" t="str">
        <f t="shared" si="5"/>
        <v>Bronze</v>
      </c>
    </row>
    <row r="105" spans="1:11" x14ac:dyDescent="0.3">
      <c r="A105" t="s">
        <v>366</v>
      </c>
      <c r="B105" t="s">
        <v>367</v>
      </c>
      <c r="C105" t="str">
        <f t="shared" si="3"/>
        <v>Steven Stein</v>
      </c>
      <c r="D105">
        <v>21</v>
      </c>
      <c r="E105" t="s">
        <v>9</v>
      </c>
      <c r="F105" t="s">
        <v>368</v>
      </c>
      <c r="G105" t="str">
        <f t="shared" si="4"/>
        <v>West Lauren</v>
      </c>
      <c r="H105" t="s">
        <v>167</v>
      </c>
      <c r="I105" t="s">
        <v>12</v>
      </c>
      <c r="J105" t="s">
        <v>26</v>
      </c>
      <c r="K105" t="str">
        <f t="shared" si="5"/>
        <v>Bronze</v>
      </c>
    </row>
    <row r="106" spans="1:11" x14ac:dyDescent="0.3">
      <c r="A106" t="s">
        <v>369</v>
      </c>
      <c r="B106" t="s">
        <v>370</v>
      </c>
      <c r="C106" t="str">
        <f t="shared" si="3"/>
        <v>Christopher Lester</v>
      </c>
      <c r="D106">
        <v>64</v>
      </c>
      <c r="E106" t="s">
        <v>9</v>
      </c>
      <c r="F106" t="s">
        <v>371</v>
      </c>
      <c r="G106" t="str">
        <f t="shared" si="4"/>
        <v>South Jenniferville</v>
      </c>
      <c r="H106" t="s">
        <v>81</v>
      </c>
      <c r="I106" t="s">
        <v>12</v>
      </c>
      <c r="J106" t="s">
        <v>31</v>
      </c>
      <c r="K106" t="str">
        <f t="shared" si="5"/>
        <v>Silver</v>
      </c>
    </row>
    <row r="107" spans="1:11" x14ac:dyDescent="0.3">
      <c r="A107" t="s">
        <v>372</v>
      </c>
      <c r="B107" t="s">
        <v>373</v>
      </c>
      <c r="C107" t="str">
        <f t="shared" si="3"/>
        <v>Lance Baker</v>
      </c>
      <c r="D107">
        <v>50</v>
      </c>
      <c r="E107" t="s">
        <v>16</v>
      </c>
      <c r="F107" t="s">
        <v>374</v>
      </c>
      <c r="G107" t="str">
        <f t="shared" si="4"/>
        <v>Port Victoria</v>
      </c>
      <c r="H107" t="s">
        <v>250</v>
      </c>
      <c r="I107" t="s">
        <v>12</v>
      </c>
      <c r="J107" t="s">
        <v>13</v>
      </c>
      <c r="K107" t="str">
        <f t="shared" si="5"/>
        <v>Gold</v>
      </c>
    </row>
    <row r="108" spans="1:11" x14ac:dyDescent="0.3">
      <c r="A108" t="s">
        <v>375</v>
      </c>
      <c r="B108" t="s">
        <v>376</v>
      </c>
      <c r="C108" t="str">
        <f t="shared" si="3"/>
        <v>Howard Summers</v>
      </c>
      <c r="D108">
        <v>53</v>
      </c>
      <c r="E108" t="s">
        <v>16</v>
      </c>
      <c r="F108" t="s">
        <v>377</v>
      </c>
      <c r="G108" t="str">
        <f t="shared" si="4"/>
        <v>East Linda</v>
      </c>
      <c r="H108" t="s">
        <v>217</v>
      </c>
      <c r="I108" t="s">
        <v>12</v>
      </c>
      <c r="J108" t="s">
        <v>26</v>
      </c>
      <c r="K108" t="str">
        <f t="shared" si="5"/>
        <v>Bronze</v>
      </c>
    </row>
    <row r="109" spans="1:11" x14ac:dyDescent="0.3">
      <c r="A109" t="s">
        <v>378</v>
      </c>
      <c r="B109" t="s">
        <v>379</v>
      </c>
      <c r="C109" t="str">
        <f t="shared" si="3"/>
        <v>Erica Carney</v>
      </c>
      <c r="D109">
        <v>62</v>
      </c>
      <c r="E109" t="s">
        <v>16</v>
      </c>
      <c r="F109" t="s">
        <v>380</v>
      </c>
      <c r="G109" t="str">
        <f t="shared" si="4"/>
        <v>North Justin</v>
      </c>
      <c r="H109" t="s">
        <v>18</v>
      </c>
      <c r="I109" t="s">
        <v>12</v>
      </c>
      <c r="J109" t="s">
        <v>19</v>
      </c>
      <c r="K109" t="str">
        <f t="shared" si="5"/>
        <v>Platinum</v>
      </c>
    </row>
    <row r="110" spans="1:11" x14ac:dyDescent="0.3">
      <c r="A110" t="s">
        <v>381</v>
      </c>
      <c r="B110" t="s">
        <v>382</v>
      </c>
      <c r="C110" t="str">
        <f t="shared" si="3"/>
        <v>Travis Holland</v>
      </c>
      <c r="D110">
        <v>38</v>
      </c>
      <c r="E110" t="s">
        <v>9</v>
      </c>
      <c r="F110" t="s">
        <v>383</v>
      </c>
      <c r="G110" t="str">
        <f t="shared" si="4"/>
        <v>Webstermouth</v>
      </c>
      <c r="H110" t="s">
        <v>47</v>
      </c>
      <c r="I110" t="s">
        <v>12</v>
      </c>
      <c r="J110" t="s">
        <v>26</v>
      </c>
      <c r="K110" t="str">
        <f t="shared" si="5"/>
        <v>Bronze</v>
      </c>
    </row>
    <row r="111" spans="1:11" x14ac:dyDescent="0.3">
      <c r="A111" t="s">
        <v>384</v>
      </c>
      <c r="B111" t="s">
        <v>385</v>
      </c>
      <c r="C111" t="str">
        <f t="shared" si="3"/>
        <v>Amy Walker</v>
      </c>
      <c r="D111">
        <v>27</v>
      </c>
      <c r="E111" t="s">
        <v>9</v>
      </c>
      <c r="F111" t="s">
        <v>386</v>
      </c>
      <c r="G111" t="str">
        <f t="shared" si="4"/>
        <v>Smithland</v>
      </c>
      <c r="H111" t="s">
        <v>43</v>
      </c>
      <c r="I111" t="s">
        <v>12</v>
      </c>
      <c r="J111" t="s">
        <v>31</v>
      </c>
      <c r="K111" t="str">
        <f t="shared" si="5"/>
        <v>Silver</v>
      </c>
    </row>
    <row r="112" spans="1:11" x14ac:dyDescent="0.3">
      <c r="A112" t="s">
        <v>387</v>
      </c>
      <c r="B112" t="s">
        <v>388</v>
      </c>
      <c r="C112" t="str">
        <f t="shared" si="3"/>
        <v>Ashley Griffin</v>
      </c>
      <c r="D112">
        <v>40</v>
      </c>
      <c r="E112" t="s">
        <v>16</v>
      </c>
      <c r="F112" t="s">
        <v>389</v>
      </c>
      <c r="G112" t="str">
        <f t="shared" si="4"/>
        <v>New Dawnton</v>
      </c>
      <c r="H112" t="s">
        <v>140</v>
      </c>
      <c r="I112" t="s">
        <v>12</v>
      </c>
      <c r="J112" t="s">
        <v>13</v>
      </c>
      <c r="K112" t="str">
        <f t="shared" si="5"/>
        <v>Gold</v>
      </c>
    </row>
    <row r="113" spans="1:11" x14ac:dyDescent="0.3">
      <c r="A113" t="s">
        <v>390</v>
      </c>
      <c r="B113" t="s">
        <v>391</v>
      </c>
      <c r="C113" t="str">
        <f t="shared" si="3"/>
        <v>Julie Farmer</v>
      </c>
      <c r="D113">
        <v>18</v>
      </c>
      <c r="E113" t="s">
        <v>16</v>
      </c>
      <c r="F113" t="s">
        <v>392</v>
      </c>
      <c r="G113" t="str">
        <f t="shared" si="4"/>
        <v>Rodriguezmouth</v>
      </c>
      <c r="H113" t="s">
        <v>133</v>
      </c>
      <c r="I113" t="s">
        <v>12</v>
      </c>
      <c r="J113" t="s">
        <v>19</v>
      </c>
      <c r="K113" t="str">
        <f t="shared" si="5"/>
        <v>Platinum</v>
      </c>
    </row>
    <row r="114" spans="1:11" x14ac:dyDescent="0.3">
      <c r="A114" t="s">
        <v>393</v>
      </c>
      <c r="B114" t="s">
        <v>394</v>
      </c>
      <c r="C114" t="str">
        <f t="shared" si="3"/>
        <v>David Cole</v>
      </c>
      <c r="D114">
        <v>27</v>
      </c>
      <c r="E114" t="s">
        <v>16</v>
      </c>
      <c r="F114" t="s">
        <v>395</v>
      </c>
      <c r="G114" t="str">
        <f t="shared" si="4"/>
        <v>Lake Michael</v>
      </c>
      <c r="H114" t="s">
        <v>156</v>
      </c>
      <c r="I114" t="s">
        <v>12</v>
      </c>
      <c r="J114" t="s">
        <v>31</v>
      </c>
      <c r="K114" t="str">
        <f t="shared" si="5"/>
        <v>Silver</v>
      </c>
    </row>
    <row r="115" spans="1:11" x14ac:dyDescent="0.3">
      <c r="A115" t="s">
        <v>396</v>
      </c>
      <c r="B115" t="s">
        <v>397</v>
      </c>
      <c r="C115" t="str">
        <f t="shared" si="3"/>
        <v>Edward Hall</v>
      </c>
      <c r="D115">
        <v>51</v>
      </c>
      <c r="E115" t="s">
        <v>9</v>
      </c>
      <c r="F115" t="s">
        <v>398</v>
      </c>
      <c r="G115" t="str">
        <f t="shared" si="4"/>
        <v>New William</v>
      </c>
      <c r="H115" t="s">
        <v>233</v>
      </c>
      <c r="I115" t="s">
        <v>12</v>
      </c>
      <c r="J115" t="s">
        <v>13</v>
      </c>
      <c r="K115" t="str">
        <f t="shared" si="5"/>
        <v>Gold</v>
      </c>
    </row>
    <row r="116" spans="1:11" x14ac:dyDescent="0.3">
      <c r="A116" t="s">
        <v>399</v>
      </c>
      <c r="B116" t="s">
        <v>400</v>
      </c>
      <c r="C116" t="str">
        <f t="shared" si="3"/>
        <v>Ryan Hernandez</v>
      </c>
      <c r="D116">
        <v>30</v>
      </c>
      <c r="E116" t="s">
        <v>9</v>
      </c>
      <c r="F116" t="s">
        <v>401</v>
      </c>
      <c r="G116" t="str">
        <f t="shared" si="4"/>
        <v>East Donna</v>
      </c>
      <c r="H116" t="s">
        <v>184</v>
      </c>
      <c r="I116" t="s">
        <v>12</v>
      </c>
      <c r="J116" t="s">
        <v>26</v>
      </c>
      <c r="K116" t="str">
        <f t="shared" si="5"/>
        <v>Bronze</v>
      </c>
    </row>
    <row r="117" spans="1:11" x14ac:dyDescent="0.3">
      <c r="A117" t="s">
        <v>402</v>
      </c>
      <c r="B117" t="s">
        <v>403</v>
      </c>
      <c r="C117" t="str">
        <f t="shared" si="3"/>
        <v>Tyler Conrad</v>
      </c>
      <c r="D117">
        <v>53</v>
      </c>
      <c r="E117" t="s">
        <v>16</v>
      </c>
      <c r="F117" t="s">
        <v>404</v>
      </c>
      <c r="G117" t="str">
        <f t="shared" si="4"/>
        <v>North Curtischester</v>
      </c>
      <c r="H117" t="s">
        <v>18</v>
      </c>
      <c r="I117" t="s">
        <v>12</v>
      </c>
      <c r="J117" t="s">
        <v>19</v>
      </c>
      <c r="K117" t="str">
        <f t="shared" si="5"/>
        <v>Platinum</v>
      </c>
    </row>
    <row r="118" spans="1:11" x14ac:dyDescent="0.3">
      <c r="A118" t="s">
        <v>405</v>
      </c>
      <c r="B118" t="s">
        <v>406</v>
      </c>
      <c r="C118" t="str">
        <f t="shared" si="3"/>
        <v>Anthony Phillips</v>
      </c>
      <c r="D118">
        <v>18</v>
      </c>
      <c r="E118" t="s">
        <v>16</v>
      </c>
      <c r="F118" t="s">
        <v>407</v>
      </c>
      <c r="G118" t="str">
        <f t="shared" si="4"/>
        <v>North Davidport</v>
      </c>
      <c r="H118" t="s">
        <v>217</v>
      </c>
      <c r="I118" t="s">
        <v>12</v>
      </c>
      <c r="J118" t="s">
        <v>19</v>
      </c>
      <c r="K118" t="str">
        <f t="shared" si="5"/>
        <v>Platinum</v>
      </c>
    </row>
    <row r="119" spans="1:11" x14ac:dyDescent="0.3">
      <c r="A119" t="s">
        <v>408</v>
      </c>
      <c r="B119" t="s">
        <v>409</v>
      </c>
      <c r="C119" t="str">
        <f t="shared" si="3"/>
        <v>Colleen Mccarthy</v>
      </c>
      <c r="D119">
        <v>21</v>
      </c>
      <c r="E119" t="s">
        <v>16</v>
      </c>
      <c r="F119" t="s">
        <v>410</v>
      </c>
      <c r="G119" t="str">
        <f t="shared" si="4"/>
        <v>North Katherine</v>
      </c>
      <c r="H119" t="s">
        <v>74</v>
      </c>
      <c r="I119" t="s">
        <v>12</v>
      </c>
      <c r="J119" t="s">
        <v>19</v>
      </c>
      <c r="K119" t="str">
        <f t="shared" si="5"/>
        <v>Platinum</v>
      </c>
    </row>
    <row r="120" spans="1:11" x14ac:dyDescent="0.3">
      <c r="A120" t="s">
        <v>411</v>
      </c>
      <c r="B120" t="s">
        <v>412</v>
      </c>
      <c r="C120" t="str">
        <f t="shared" si="3"/>
        <v>Earl Allen</v>
      </c>
      <c r="D120">
        <v>36</v>
      </c>
      <c r="E120" t="s">
        <v>9</v>
      </c>
      <c r="F120" t="s">
        <v>413</v>
      </c>
      <c r="G120" t="str">
        <f t="shared" si="4"/>
        <v>New Jenniferburgh</v>
      </c>
      <c r="H120" t="s">
        <v>70</v>
      </c>
      <c r="I120" t="s">
        <v>12</v>
      </c>
      <c r="J120" t="s">
        <v>19</v>
      </c>
      <c r="K120" t="str">
        <f t="shared" si="5"/>
        <v>Platinum</v>
      </c>
    </row>
    <row r="121" spans="1:11" x14ac:dyDescent="0.3">
      <c r="A121" t="s">
        <v>414</v>
      </c>
      <c r="B121" t="s">
        <v>415</v>
      </c>
      <c r="C121" t="str">
        <f t="shared" si="3"/>
        <v>Michael Jones</v>
      </c>
      <c r="D121">
        <v>40</v>
      </c>
      <c r="E121" t="s">
        <v>9</v>
      </c>
      <c r="F121" t="s">
        <v>416</v>
      </c>
      <c r="G121" t="str">
        <f t="shared" si="4"/>
        <v>North Edwardton</v>
      </c>
      <c r="H121" t="s">
        <v>237</v>
      </c>
      <c r="I121" t="s">
        <v>12</v>
      </c>
      <c r="J121" t="s">
        <v>26</v>
      </c>
      <c r="K121" t="str">
        <f t="shared" si="5"/>
        <v>Bronze</v>
      </c>
    </row>
    <row r="122" spans="1:11" x14ac:dyDescent="0.3">
      <c r="A122" t="s">
        <v>417</v>
      </c>
      <c r="B122" t="s">
        <v>418</v>
      </c>
      <c r="C122" t="str">
        <f t="shared" si="3"/>
        <v>Jacob Hopkins</v>
      </c>
      <c r="D122">
        <v>44</v>
      </c>
      <c r="E122" t="s">
        <v>16</v>
      </c>
      <c r="F122" t="s">
        <v>3826</v>
      </c>
      <c r="G122" t="str">
        <f t="shared" si="4"/>
        <v>Lake Tylerfort</v>
      </c>
      <c r="H122" t="s">
        <v>51</v>
      </c>
      <c r="I122" t="s">
        <v>12</v>
      </c>
      <c r="J122" t="s">
        <v>19</v>
      </c>
      <c r="K122" t="str">
        <f t="shared" si="5"/>
        <v>Platinum</v>
      </c>
    </row>
    <row r="123" spans="1:11" x14ac:dyDescent="0.3">
      <c r="A123" t="s">
        <v>419</v>
      </c>
      <c r="B123" t="s">
        <v>420</v>
      </c>
      <c r="C123" t="str">
        <f t="shared" si="3"/>
        <v>Joel Robinson</v>
      </c>
      <c r="D123">
        <v>62</v>
      </c>
      <c r="E123" t="s">
        <v>9</v>
      </c>
      <c r="F123" t="s">
        <v>421</v>
      </c>
      <c r="G123" t="str">
        <f t="shared" si="4"/>
        <v>Lake Danielport</v>
      </c>
      <c r="H123" t="s">
        <v>99</v>
      </c>
      <c r="I123" t="s">
        <v>12</v>
      </c>
      <c r="J123" t="s">
        <v>19</v>
      </c>
      <c r="K123" t="str">
        <f t="shared" si="5"/>
        <v>Platinum</v>
      </c>
    </row>
    <row r="124" spans="1:11" x14ac:dyDescent="0.3">
      <c r="A124" t="s">
        <v>422</v>
      </c>
      <c r="B124" t="s">
        <v>423</v>
      </c>
      <c r="C124" t="str">
        <f t="shared" si="3"/>
        <v>Michael Chang</v>
      </c>
      <c r="D124">
        <v>50</v>
      </c>
      <c r="E124" t="s">
        <v>9</v>
      </c>
      <c r="F124" t="s">
        <v>424</v>
      </c>
      <c r="G124" t="str">
        <f t="shared" si="4"/>
        <v>Kathrynport</v>
      </c>
      <c r="H124" t="s">
        <v>11</v>
      </c>
      <c r="I124" t="s">
        <v>12</v>
      </c>
      <c r="J124" t="s">
        <v>19</v>
      </c>
      <c r="K124" t="str">
        <f t="shared" si="5"/>
        <v>Platinum</v>
      </c>
    </row>
    <row r="125" spans="1:11" x14ac:dyDescent="0.3">
      <c r="A125" t="s">
        <v>425</v>
      </c>
      <c r="B125" t="s">
        <v>426</v>
      </c>
      <c r="C125" t="str">
        <f t="shared" si="3"/>
        <v>Erin Hopkins</v>
      </c>
      <c r="D125">
        <v>40</v>
      </c>
      <c r="E125" t="s">
        <v>9</v>
      </c>
      <c r="F125" t="s">
        <v>427</v>
      </c>
      <c r="G125" t="str">
        <f t="shared" si="4"/>
        <v>North Sabrina</v>
      </c>
      <c r="H125" t="s">
        <v>267</v>
      </c>
      <c r="I125" t="s">
        <v>12</v>
      </c>
      <c r="J125" t="s">
        <v>31</v>
      </c>
      <c r="K125" t="str">
        <f t="shared" si="5"/>
        <v>Silver</v>
      </c>
    </row>
    <row r="126" spans="1:11" x14ac:dyDescent="0.3">
      <c r="A126" t="s">
        <v>428</v>
      </c>
      <c r="B126" t="s">
        <v>429</v>
      </c>
      <c r="C126" t="str">
        <f t="shared" si="3"/>
        <v>Donald Lee</v>
      </c>
      <c r="D126">
        <v>26</v>
      </c>
      <c r="E126" t="s">
        <v>9</v>
      </c>
      <c r="F126" t="s">
        <v>430</v>
      </c>
      <c r="G126" t="str">
        <f t="shared" si="4"/>
        <v>Wongberg</v>
      </c>
      <c r="H126" t="s">
        <v>194</v>
      </c>
      <c r="I126" t="s">
        <v>12</v>
      </c>
      <c r="J126" t="s">
        <v>26</v>
      </c>
      <c r="K126" t="str">
        <f t="shared" si="5"/>
        <v>Bronze</v>
      </c>
    </row>
    <row r="127" spans="1:11" x14ac:dyDescent="0.3">
      <c r="A127" t="s">
        <v>431</v>
      </c>
      <c r="B127" t="s">
        <v>432</v>
      </c>
      <c r="C127" t="str">
        <f t="shared" si="3"/>
        <v>Keith Miller</v>
      </c>
      <c r="D127">
        <v>64</v>
      </c>
      <c r="E127" t="s">
        <v>16</v>
      </c>
      <c r="F127" t="s">
        <v>433</v>
      </c>
      <c r="G127" t="str">
        <f t="shared" si="4"/>
        <v>West Jameston</v>
      </c>
      <c r="H127" t="s">
        <v>434</v>
      </c>
      <c r="I127" t="s">
        <v>12</v>
      </c>
      <c r="J127" t="s">
        <v>19</v>
      </c>
      <c r="K127" t="str">
        <f t="shared" si="5"/>
        <v>Platinum</v>
      </c>
    </row>
    <row r="128" spans="1:11" x14ac:dyDescent="0.3">
      <c r="A128" t="s">
        <v>435</v>
      </c>
      <c r="B128" t="s">
        <v>436</v>
      </c>
      <c r="C128" t="str">
        <f t="shared" si="3"/>
        <v>James Wolfe</v>
      </c>
      <c r="D128">
        <v>62</v>
      </c>
      <c r="E128" t="s">
        <v>16</v>
      </c>
      <c r="F128" t="s">
        <v>437</v>
      </c>
      <c r="G128" t="str">
        <f t="shared" si="4"/>
        <v>Benjaminton</v>
      </c>
      <c r="H128" t="s">
        <v>133</v>
      </c>
      <c r="I128" t="s">
        <v>12</v>
      </c>
      <c r="J128" t="s">
        <v>13</v>
      </c>
      <c r="K128" t="str">
        <f t="shared" si="5"/>
        <v>Gold</v>
      </c>
    </row>
    <row r="129" spans="1:11" x14ac:dyDescent="0.3">
      <c r="A129" t="s">
        <v>438</v>
      </c>
      <c r="B129" t="s">
        <v>439</v>
      </c>
      <c r="C129" t="str">
        <f t="shared" si="3"/>
        <v>John Mcknight</v>
      </c>
      <c r="D129">
        <v>39</v>
      </c>
      <c r="E129" t="s">
        <v>9</v>
      </c>
      <c r="F129" t="s">
        <v>440</v>
      </c>
      <c r="G129" t="str">
        <f t="shared" si="4"/>
        <v>South Nathan</v>
      </c>
      <c r="H129" t="s">
        <v>171</v>
      </c>
      <c r="I129" t="s">
        <v>12</v>
      </c>
      <c r="J129" t="s">
        <v>19</v>
      </c>
      <c r="K129" t="str">
        <f t="shared" si="5"/>
        <v>Platinum</v>
      </c>
    </row>
    <row r="130" spans="1:11" x14ac:dyDescent="0.3">
      <c r="A130" t="s">
        <v>441</v>
      </c>
      <c r="B130" t="s">
        <v>442</v>
      </c>
      <c r="C130" t="str">
        <f t="shared" ref="C130:C193" si="6">PROPER(TRIM(B130))</f>
        <v>Susan Mcdonald</v>
      </c>
      <c r="D130">
        <v>45</v>
      </c>
      <c r="E130" t="s">
        <v>9</v>
      </c>
      <c r="F130" t="s">
        <v>443</v>
      </c>
      <c r="G130" t="str">
        <f t="shared" ref="G130:G193" si="7">PROPER(TRIM(F130))</f>
        <v>East Ellen</v>
      </c>
      <c r="H130" t="s">
        <v>291</v>
      </c>
      <c r="I130" t="s">
        <v>12</v>
      </c>
      <c r="J130" t="s">
        <v>31</v>
      </c>
      <c r="K130" t="str">
        <f t="shared" ref="K130:K193" si="8">IF(J130="","Platinum",J130)</f>
        <v>Silver</v>
      </c>
    </row>
    <row r="131" spans="1:11" x14ac:dyDescent="0.3">
      <c r="A131" t="s">
        <v>444</v>
      </c>
      <c r="B131" t="s">
        <v>445</v>
      </c>
      <c r="C131" t="str">
        <f t="shared" si="6"/>
        <v>Jessica Mitchell</v>
      </c>
      <c r="D131">
        <v>43</v>
      </c>
      <c r="E131" t="s">
        <v>16</v>
      </c>
      <c r="F131" t="s">
        <v>446</v>
      </c>
      <c r="G131" t="str">
        <f t="shared" si="7"/>
        <v>Matthewbury</v>
      </c>
      <c r="H131" t="s">
        <v>39</v>
      </c>
      <c r="I131" t="s">
        <v>12</v>
      </c>
      <c r="J131" t="s">
        <v>31</v>
      </c>
      <c r="K131" t="str">
        <f t="shared" si="8"/>
        <v>Silver</v>
      </c>
    </row>
    <row r="132" spans="1:11" x14ac:dyDescent="0.3">
      <c r="A132" t="s">
        <v>447</v>
      </c>
      <c r="B132" t="s">
        <v>448</v>
      </c>
      <c r="C132" t="str">
        <f t="shared" si="6"/>
        <v>Jamie Reyes</v>
      </c>
      <c r="D132">
        <v>29</v>
      </c>
      <c r="E132" t="s">
        <v>9</v>
      </c>
      <c r="F132" t="s">
        <v>3827</v>
      </c>
      <c r="G132" t="str">
        <f t="shared" si="7"/>
        <v>Jonesbury</v>
      </c>
      <c r="H132" t="s">
        <v>167</v>
      </c>
      <c r="I132" t="s">
        <v>12</v>
      </c>
      <c r="J132" t="s">
        <v>19</v>
      </c>
      <c r="K132" t="str">
        <f t="shared" si="8"/>
        <v>Platinum</v>
      </c>
    </row>
    <row r="133" spans="1:11" x14ac:dyDescent="0.3">
      <c r="A133" t="s">
        <v>449</v>
      </c>
      <c r="B133" t="s">
        <v>450</v>
      </c>
      <c r="C133" t="str">
        <f t="shared" si="6"/>
        <v>Joseph Richards</v>
      </c>
      <c r="D133">
        <v>34</v>
      </c>
      <c r="E133" t="s">
        <v>16</v>
      </c>
      <c r="F133" t="s">
        <v>451</v>
      </c>
      <c r="G133" t="str">
        <f t="shared" si="7"/>
        <v>Wigginsville</v>
      </c>
      <c r="H133" t="s">
        <v>22</v>
      </c>
      <c r="I133" t="s">
        <v>12</v>
      </c>
      <c r="J133" t="s">
        <v>26</v>
      </c>
      <c r="K133" t="str">
        <f t="shared" si="8"/>
        <v>Bronze</v>
      </c>
    </row>
    <row r="134" spans="1:11" x14ac:dyDescent="0.3">
      <c r="A134" t="s">
        <v>452</v>
      </c>
      <c r="B134" t="s">
        <v>453</v>
      </c>
      <c r="C134" t="str">
        <f t="shared" si="6"/>
        <v>Miguel Reynolds</v>
      </c>
      <c r="D134">
        <v>57</v>
      </c>
      <c r="E134" t="s">
        <v>16</v>
      </c>
      <c r="F134" t="s">
        <v>454</v>
      </c>
      <c r="G134" t="str">
        <f t="shared" si="7"/>
        <v>Taylorberg</v>
      </c>
      <c r="H134" t="s">
        <v>25</v>
      </c>
      <c r="I134" t="s">
        <v>12</v>
      </c>
      <c r="J134" t="s">
        <v>13</v>
      </c>
      <c r="K134" t="str">
        <f t="shared" si="8"/>
        <v>Gold</v>
      </c>
    </row>
    <row r="135" spans="1:11" x14ac:dyDescent="0.3">
      <c r="A135" t="s">
        <v>455</v>
      </c>
      <c r="B135" t="s">
        <v>456</v>
      </c>
      <c r="C135" t="str">
        <f t="shared" si="6"/>
        <v>Hayley Pope</v>
      </c>
      <c r="D135">
        <v>62</v>
      </c>
      <c r="E135" t="s">
        <v>16</v>
      </c>
      <c r="F135" t="s">
        <v>457</v>
      </c>
      <c r="G135" t="str">
        <f t="shared" si="7"/>
        <v>West Stephenville</v>
      </c>
      <c r="H135" t="s">
        <v>250</v>
      </c>
      <c r="I135" t="s">
        <v>12</v>
      </c>
      <c r="J135" t="s">
        <v>26</v>
      </c>
      <c r="K135" t="str">
        <f t="shared" si="8"/>
        <v>Bronze</v>
      </c>
    </row>
    <row r="136" spans="1:11" x14ac:dyDescent="0.3">
      <c r="A136" t="s">
        <v>458</v>
      </c>
      <c r="B136" t="s">
        <v>459</v>
      </c>
      <c r="C136" t="str">
        <f t="shared" si="6"/>
        <v>Morgan Bowen</v>
      </c>
      <c r="D136">
        <v>54</v>
      </c>
      <c r="E136" t="s">
        <v>9</v>
      </c>
      <c r="F136" t="s">
        <v>460</v>
      </c>
      <c r="G136" t="str">
        <f t="shared" si="7"/>
        <v>Parksfort</v>
      </c>
      <c r="H136" t="s">
        <v>74</v>
      </c>
      <c r="I136" t="s">
        <v>12</v>
      </c>
      <c r="J136" t="s">
        <v>13</v>
      </c>
      <c r="K136" t="str">
        <f t="shared" si="8"/>
        <v>Gold</v>
      </c>
    </row>
    <row r="137" spans="1:11" x14ac:dyDescent="0.3">
      <c r="A137" t="s">
        <v>461</v>
      </c>
      <c r="B137" t="s">
        <v>462</v>
      </c>
      <c r="C137" t="str">
        <f t="shared" si="6"/>
        <v>Matthew Hanna</v>
      </c>
      <c r="D137">
        <v>33</v>
      </c>
      <c r="E137" t="s">
        <v>16</v>
      </c>
      <c r="F137" t="s">
        <v>463</v>
      </c>
      <c r="G137" t="str">
        <f t="shared" si="7"/>
        <v>Gonzalezbury</v>
      </c>
      <c r="H137" t="s">
        <v>156</v>
      </c>
      <c r="I137" t="s">
        <v>12</v>
      </c>
      <c r="J137" t="s">
        <v>19</v>
      </c>
      <c r="K137" t="str">
        <f t="shared" si="8"/>
        <v>Platinum</v>
      </c>
    </row>
    <row r="138" spans="1:11" x14ac:dyDescent="0.3">
      <c r="A138" t="s">
        <v>464</v>
      </c>
      <c r="B138" t="s">
        <v>465</v>
      </c>
      <c r="C138" t="str">
        <f t="shared" si="6"/>
        <v>Patrick Coleman</v>
      </c>
      <c r="D138">
        <v>29</v>
      </c>
      <c r="E138" t="s">
        <v>9</v>
      </c>
      <c r="F138" t="s">
        <v>466</v>
      </c>
      <c r="G138" t="str">
        <f t="shared" si="7"/>
        <v>New Jeffrey</v>
      </c>
      <c r="H138" t="s">
        <v>70</v>
      </c>
      <c r="I138" t="s">
        <v>12</v>
      </c>
      <c r="J138" t="s">
        <v>31</v>
      </c>
      <c r="K138" t="str">
        <f t="shared" si="8"/>
        <v>Silver</v>
      </c>
    </row>
    <row r="139" spans="1:11" x14ac:dyDescent="0.3">
      <c r="A139" t="s">
        <v>467</v>
      </c>
      <c r="B139" t="s">
        <v>468</v>
      </c>
      <c r="C139" t="str">
        <f t="shared" si="6"/>
        <v>Rick Dominguez</v>
      </c>
      <c r="D139">
        <v>55</v>
      </c>
      <c r="E139" t="s">
        <v>16</v>
      </c>
      <c r="F139" t="s">
        <v>469</v>
      </c>
      <c r="G139" t="str">
        <f t="shared" si="7"/>
        <v>North Johnbury</v>
      </c>
      <c r="H139" t="s">
        <v>25</v>
      </c>
      <c r="I139" t="s">
        <v>12</v>
      </c>
      <c r="J139" t="s">
        <v>19</v>
      </c>
      <c r="K139" t="str">
        <f t="shared" si="8"/>
        <v>Platinum</v>
      </c>
    </row>
    <row r="140" spans="1:11" x14ac:dyDescent="0.3">
      <c r="A140" t="s">
        <v>470</v>
      </c>
      <c r="B140" t="s">
        <v>471</v>
      </c>
      <c r="C140" t="str">
        <f t="shared" si="6"/>
        <v>Sean Roth</v>
      </c>
      <c r="D140">
        <v>43</v>
      </c>
      <c r="E140" t="s">
        <v>9</v>
      </c>
      <c r="F140" t="s">
        <v>395</v>
      </c>
      <c r="G140" t="str">
        <f t="shared" si="7"/>
        <v>Lake Michael</v>
      </c>
      <c r="H140" t="s">
        <v>287</v>
      </c>
      <c r="I140" t="s">
        <v>12</v>
      </c>
      <c r="J140" t="s">
        <v>13</v>
      </c>
      <c r="K140" t="str">
        <f t="shared" si="8"/>
        <v>Gold</v>
      </c>
    </row>
    <row r="141" spans="1:11" x14ac:dyDescent="0.3">
      <c r="A141" t="s">
        <v>472</v>
      </c>
      <c r="B141" t="s">
        <v>473</v>
      </c>
      <c r="C141" t="str">
        <f t="shared" si="6"/>
        <v>Brian Holder</v>
      </c>
      <c r="D141">
        <v>32</v>
      </c>
      <c r="E141" t="s">
        <v>9</v>
      </c>
      <c r="F141" t="s">
        <v>474</v>
      </c>
      <c r="G141" t="str">
        <f t="shared" si="7"/>
        <v>Port Travis</v>
      </c>
      <c r="H141" t="s">
        <v>117</v>
      </c>
      <c r="I141" t="s">
        <v>12</v>
      </c>
      <c r="J141" t="s">
        <v>26</v>
      </c>
      <c r="K141" t="str">
        <f t="shared" si="8"/>
        <v>Bronze</v>
      </c>
    </row>
    <row r="142" spans="1:11" x14ac:dyDescent="0.3">
      <c r="A142" t="s">
        <v>475</v>
      </c>
      <c r="B142" t="s">
        <v>476</v>
      </c>
      <c r="C142" t="str">
        <f t="shared" si="6"/>
        <v>Patty Francis</v>
      </c>
      <c r="D142">
        <v>63</v>
      </c>
      <c r="E142" t="s">
        <v>16</v>
      </c>
      <c r="F142" t="s">
        <v>477</v>
      </c>
      <c r="G142" t="str">
        <f t="shared" si="7"/>
        <v>South Brooke</v>
      </c>
      <c r="H142" t="s">
        <v>51</v>
      </c>
      <c r="I142" t="s">
        <v>12</v>
      </c>
      <c r="J142" t="s">
        <v>13</v>
      </c>
      <c r="K142" t="str">
        <f t="shared" si="8"/>
        <v>Gold</v>
      </c>
    </row>
    <row r="143" spans="1:11" x14ac:dyDescent="0.3">
      <c r="A143" t="s">
        <v>478</v>
      </c>
      <c r="B143" t="s">
        <v>479</v>
      </c>
      <c r="C143" t="str">
        <f t="shared" si="6"/>
        <v>Cristian Wright</v>
      </c>
      <c r="D143">
        <v>30</v>
      </c>
      <c r="E143" t="s">
        <v>9</v>
      </c>
      <c r="F143" t="s">
        <v>480</v>
      </c>
      <c r="G143" t="str">
        <f t="shared" si="7"/>
        <v>Port Denise</v>
      </c>
      <c r="H143" t="s">
        <v>30</v>
      </c>
      <c r="I143" t="s">
        <v>12</v>
      </c>
      <c r="J143" t="s">
        <v>26</v>
      </c>
      <c r="K143" t="str">
        <f t="shared" si="8"/>
        <v>Bronze</v>
      </c>
    </row>
    <row r="144" spans="1:11" x14ac:dyDescent="0.3">
      <c r="A144" t="s">
        <v>481</v>
      </c>
      <c r="B144" t="s">
        <v>482</v>
      </c>
      <c r="C144" t="str">
        <f t="shared" si="6"/>
        <v>Maria Ramirez</v>
      </c>
      <c r="D144">
        <v>37</v>
      </c>
      <c r="E144" t="s">
        <v>9</v>
      </c>
      <c r="F144" t="s">
        <v>483</v>
      </c>
      <c r="G144" t="str">
        <f t="shared" si="7"/>
        <v>West Brandon</v>
      </c>
      <c r="H144" t="s">
        <v>66</v>
      </c>
      <c r="I144" t="s">
        <v>12</v>
      </c>
      <c r="J144" t="s">
        <v>26</v>
      </c>
      <c r="K144" t="str">
        <f t="shared" si="8"/>
        <v>Bronze</v>
      </c>
    </row>
    <row r="145" spans="1:11" x14ac:dyDescent="0.3">
      <c r="A145" t="s">
        <v>484</v>
      </c>
      <c r="B145" t="s">
        <v>485</v>
      </c>
      <c r="C145" t="str">
        <f t="shared" si="6"/>
        <v>Carlos Skinner</v>
      </c>
      <c r="D145">
        <v>46</v>
      </c>
      <c r="E145" t="s">
        <v>9</v>
      </c>
      <c r="F145" t="s">
        <v>486</v>
      </c>
      <c r="G145" t="str">
        <f t="shared" si="7"/>
        <v>Dwaynemouth</v>
      </c>
      <c r="H145" t="s">
        <v>22</v>
      </c>
      <c r="I145" t="s">
        <v>12</v>
      </c>
      <c r="J145" t="s">
        <v>26</v>
      </c>
      <c r="K145" t="str">
        <f t="shared" si="8"/>
        <v>Bronze</v>
      </c>
    </row>
    <row r="146" spans="1:11" x14ac:dyDescent="0.3">
      <c r="A146" t="s">
        <v>487</v>
      </c>
      <c r="B146" t="s">
        <v>488</v>
      </c>
      <c r="C146" t="str">
        <f t="shared" si="6"/>
        <v>Justin Cross</v>
      </c>
      <c r="D146">
        <v>62</v>
      </c>
      <c r="E146" t="s">
        <v>16</v>
      </c>
      <c r="F146" t="s">
        <v>489</v>
      </c>
      <c r="G146" t="str">
        <f t="shared" si="7"/>
        <v>North Anthonychester</v>
      </c>
      <c r="H146" t="s">
        <v>184</v>
      </c>
      <c r="I146" t="s">
        <v>12</v>
      </c>
      <c r="J146" t="s">
        <v>26</v>
      </c>
      <c r="K146" t="str">
        <f t="shared" si="8"/>
        <v>Bronze</v>
      </c>
    </row>
    <row r="147" spans="1:11" x14ac:dyDescent="0.3">
      <c r="A147" t="s">
        <v>490</v>
      </c>
      <c r="B147" t="s">
        <v>491</v>
      </c>
      <c r="C147" t="str">
        <f t="shared" si="6"/>
        <v>Cameron Simpson</v>
      </c>
      <c r="D147">
        <v>46</v>
      </c>
      <c r="E147" t="s">
        <v>9</v>
      </c>
      <c r="F147" t="s">
        <v>492</v>
      </c>
      <c r="G147" t="str">
        <f t="shared" si="7"/>
        <v>Michaelfort</v>
      </c>
      <c r="H147" t="s">
        <v>254</v>
      </c>
      <c r="I147" t="s">
        <v>12</v>
      </c>
      <c r="J147" t="s">
        <v>19</v>
      </c>
      <c r="K147" t="str">
        <f t="shared" si="8"/>
        <v>Platinum</v>
      </c>
    </row>
    <row r="148" spans="1:11" x14ac:dyDescent="0.3">
      <c r="A148" t="s">
        <v>493</v>
      </c>
      <c r="B148" t="s">
        <v>494</v>
      </c>
      <c r="C148" t="str">
        <f t="shared" si="6"/>
        <v>Edward Rivera</v>
      </c>
      <c r="D148">
        <v>32</v>
      </c>
      <c r="E148" t="s">
        <v>16</v>
      </c>
      <c r="F148" t="s">
        <v>495</v>
      </c>
      <c r="G148" t="str">
        <f t="shared" si="7"/>
        <v>Chungmouth</v>
      </c>
      <c r="H148" t="s">
        <v>317</v>
      </c>
      <c r="I148" t="s">
        <v>12</v>
      </c>
      <c r="J148" t="s">
        <v>13</v>
      </c>
      <c r="K148" t="str">
        <f t="shared" si="8"/>
        <v>Gold</v>
      </c>
    </row>
    <row r="149" spans="1:11" x14ac:dyDescent="0.3">
      <c r="A149" t="s">
        <v>496</v>
      </c>
      <c r="B149" t="s">
        <v>497</v>
      </c>
      <c r="C149" t="str">
        <f t="shared" si="6"/>
        <v>Rhonda Young</v>
      </c>
      <c r="D149">
        <v>49</v>
      </c>
      <c r="E149" t="s">
        <v>16</v>
      </c>
      <c r="F149" t="s">
        <v>498</v>
      </c>
      <c r="G149" t="str">
        <f t="shared" si="7"/>
        <v>Lake Nathanfort</v>
      </c>
      <c r="H149" t="s">
        <v>163</v>
      </c>
      <c r="I149" t="s">
        <v>12</v>
      </c>
      <c r="J149" t="s">
        <v>19</v>
      </c>
      <c r="K149" t="str">
        <f t="shared" si="8"/>
        <v>Platinum</v>
      </c>
    </row>
    <row r="150" spans="1:11" x14ac:dyDescent="0.3">
      <c r="A150" t="s">
        <v>499</v>
      </c>
      <c r="B150" t="s">
        <v>500</v>
      </c>
      <c r="C150" t="str">
        <f t="shared" si="6"/>
        <v>Theresa Campbell</v>
      </c>
      <c r="D150">
        <v>42</v>
      </c>
      <c r="E150" t="s">
        <v>16</v>
      </c>
      <c r="F150" t="s">
        <v>501</v>
      </c>
      <c r="G150" t="str">
        <f t="shared" si="7"/>
        <v>New Brian</v>
      </c>
      <c r="H150" t="s">
        <v>324</v>
      </c>
      <c r="I150" t="s">
        <v>12</v>
      </c>
      <c r="J150" t="s">
        <v>26</v>
      </c>
      <c r="K150" t="str">
        <f t="shared" si="8"/>
        <v>Bronze</v>
      </c>
    </row>
    <row r="151" spans="1:11" x14ac:dyDescent="0.3">
      <c r="A151" t="s">
        <v>502</v>
      </c>
      <c r="B151" t="s">
        <v>503</v>
      </c>
      <c r="C151" t="str">
        <f t="shared" si="6"/>
        <v>Denise Griffin</v>
      </c>
      <c r="D151">
        <v>33</v>
      </c>
      <c r="E151" t="s">
        <v>9</v>
      </c>
      <c r="F151" t="s">
        <v>504</v>
      </c>
      <c r="G151" t="str">
        <f t="shared" si="7"/>
        <v>West Markhaven</v>
      </c>
      <c r="H151" t="s">
        <v>250</v>
      </c>
      <c r="I151" t="s">
        <v>12</v>
      </c>
      <c r="J151" t="s">
        <v>19</v>
      </c>
      <c r="K151" t="str">
        <f t="shared" si="8"/>
        <v>Platinum</v>
      </c>
    </row>
    <row r="152" spans="1:11" x14ac:dyDescent="0.3">
      <c r="A152" t="s">
        <v>505</v>
      </c>
      <c r="B152" t="s">
        <v>506</v>
      </c>
      <c r="C152" t="str">
        <f t="shared" si="6"/>
        <v>Stephanie Conway</v>
      </c>
      <c r="D152">
        <v>24</v>
      </c>
      <c r="E152" t="s">
        <v>9</v>
      </c>
      <c r="F152" t="s">
        <v>507</v>
      </c>
      <c r="G152" t="str">
        <f t="shared" si="7"/>
        <v>Port Frankmouth</v>
      </c>
      <c r="H152" t="s">
        <v>313</v>
      </c>
      <c r="I152" t="s">
        <v>12</v>
      </c>
      <c r="J152" t="s">
        <v>13</v>
      </c>
      <c r="K152" t="str">
        <f t="shared" si="8"/>
        <v>Gold</v>
      </c>
    </row>
    <row r="153" spans="1:11" x14ac:dyDescent="0.3">
      <c r="A153" t="s">
        <v>508</v>
      </c>
      <c r="B153" t="s">
        <v>509</v>
      </c>
      <c r="C153" t="str">
        <f t="shared" si="6"/>
        <v>Michael Davies</v>
      </c>
      <c r="D153">
        <v>25</v>
      </c>
      <c r="E153" t="s">
        <v>16</v>
      </c>
      <c r="F153" t="s">
        <v>510</v>
      </c>
      <c r="G153" t="str">
        <f t="shared" si="7"/>
        <v>Lake Stevenfort</v>
      </c>
      <c r="H153" t="s">
        <v>35</v>
      </c>
      <c r="I153" t="s">
        <v>12</v>
      </c>
      <c r="J153" t="s">
        <v>13</v>
      </c>
      <c r="K153" t="str">
        <f t="shared" si="8"/>
        <v>Gold</v>
      </c>
    </row>
    <row r="154" spans="1:11" x14ac:dyDescent="0.3">
      <c r="A154" t="s">
        <v>511</v>
      </c>
      <c r="B154" t="s">
        <v>512</v>
      </c>
      <c r="C154" t="str">
        <f t="shared" si="6"/>
        <v>Patrick Roberts</v>
      </c>
      <c r="D154">
        <v>41</v>
      </c>
      <c r="E154" t="s">
        <v>16</v>
      </c>
      <c r="F154" t="s">
        <v>513</v>
      </c>
      <c r="G154" t="str">
        <f t="shared" si="7"/>
        <v>Jaredville</v>
      </c>
      <c r="H154" t="s">
        <v>113</v>
      </c>
      <c r="I154" t="s">
        <v>12</v>
      </c>
      <c r="J154" t="s">
        <v>19</v>
      </c>
      <c r="K154" t="str">
        <f t="shared" si="8"/>
        <v>Platinum</v>
      </c>
    </row>
    <row r="155" spans="1:11" x14ac:dyDescent="0.3">
      <c r="A155" t="s">
        <v>514</v>
      </c>
      <c r="B155" t="s">
        <v>515</v>
      </c>
      <c r="C155" t="str">
        <f t="shared" si="6"/>
        <v>Joseph Faulkner</v>
      </c>
      <c r="D155">
        <v>31</v>
      </c>
      <c r="E155" t="s">
        <v>9</v>
      </c>
      <c r="F155" t="s">
        <v>516</v>
      </c>
      <c r="G155" t="str">
        <f t="shared" si="7"/>
        <v>New Leahfurt</v>
      </c>
      <c r="H155" t="s">
        <v>18</v>
      </c>
      <c r="I155" t="s">
        <v>12</v>
      </c>
      <c r="J155" t="s">
        <v>26</v>
      </c>
      <c r="K155" t="str">
        <f t="shared" si="8"/>
        <v>Bronze</v>
      </c>
    </row>
    <row r="156" spans="1:11" x14ac:dyDescent="0.3">
      <c r="A156" t="s">
        <v>517</v>
      </c>
      <c r="B156" t="s">
        <v>518</v>
      </c>
      <c r="C156" t="str">
        <f t="shared" si="6"/>
        <v>Julie Hale</v>
      </c>
      <c r="D156">
        <v>35</v>
      </c>
      <c r="E156" t="s">
        <v>16</v>
      </c>
      <c r="F156" t="s">
        <v>519</v>
      </c>
      <c r="G156" t="str">
        <f t="shared" si="7"/>
        <v>Owensview</v>
      </c>
      <c r="H156" t="s">
        <v>171</v>
      </c>
      <c r="I156" t="s">
        <v>12</v>
      </c>
      <c r="J156" t="s">
        <v>13</v>
      </c>
      <c r="K156" t="str">
        <f t="shared" si="8"/>
        <v>Gold</v>
      </c>
    </row>
    <row r="157" spans="1:11" x14ac:dyDescent="0.3">
      <c r="A157" t="s">
        <v>520</v>
      </c>
      <c r="B157" t="s">
        <v>521</v>
      </c>
      <c r="C157" t="str">
        <f t="shared" si="6"/>
        <v>Curtis Haynes</v>
      </c>
      <c r="D157">
        <v>60</v>
      </c>
      <c r="E157" t="s">
        <v>16</v>
      </c>
      <c r="F157" t="s">
        <v>522</v>
      </c>
      <c r="G157" t="str">
        <f t="shared" si="7"/>
        <v>Estradaside</v>
      </c>
      <c r="H157" t="s">
        <v>267</v>
      </c>
      <c r="I157" t="s">
        <v>12</v>
      </c>
      <c r="J157" t="s">
        <v>13</v>
      </c>
      <c r="K157" t="str">
        <f t="shared" si="8"/>
        <v>Gold</v>
      </c>
    </row>
    <row r="158" spans="1:11" x14ac:dyDescent="0.3">
      <c r="A158" t="s">
        <v>523</v>
      </c>
      <c r="B158" t="s">
        <v>524</v>
      </c>
      <c r="C158" t="str">
        <f t="shared" si="6"/>
        <v>Maria Sanchez</v>
      </c>
      <c r="D158">
        <v>46</v>
      </c>
      <c r="E158" t="s">
        <v>9</v>
      </c>
      <c r="F158" t="s">
        <v>525</v>
      </c>
      <c r="G158" t="str">
        <f t="shared" si="7"/>
        <v>East Peterbury</v>
      </c>
      <c r="H158" t="s">
        <v>18</v>
      </c>
      <c r="I158" t="s">
        <v>12</v>
      </c>
      <c r="J158" t="s">
        <v>26</v>
      </c>
      <c r="K158" t="str">
        <f t="shared" si="8"/>
        <v>Bronze</v>
      </c>
    </row>
    <row r="159" spans="1:11" x14ac:dyDescent="0.3">
      <c r="A159" t="s">
        <v>526</v>
      </c>
      <c r="B159" t="s">
        <v>527</v>
      </c>
      <c r="C159" t="str">
        <f t="shared" si="6"/>
        <v>Paul Zamora</v>
      </c>
      <c r="D159">
        <v>59</v>
      </c>
      <c r="E159" t="s">
        <v>9</v>
      </c>
      <c r="F159" t="s">
        <v>528</v>
      </c>
      <c r="G159" t="str">
        <f t="shared" si="7"/>
        <v>North Larryfurt</v>
      </c>
      <c r="H159" t="s">
        <v>18</v>
      </c>
      <c r="I159" t="s">
        <v>12</v>
      </c>
      <c r="J159" t="s">
        <v>19</v>
      </c>
      <c r="K159" t="str">
        <f t="shared" si="8"/>
        <v>Platinum</v>
      </c>
    </row>
    <row r="160" spans="1:11" x14ac:dyDescent="0.3">
      <c r="A160" t="s">
        <v>529</v>
      </c>
      <c r="B160" t="s">
        <v>530</v>
      </c>
      <c r="C160" t="str">
        <f t="shared" si="6"/>
        <v>Sean Powell</v>
      </c>
      <c r="D160">
        <v>43</v>
      </c>
      <c r="E160" t="s">
        <v>9</v>
      </c>
      <c r="F160" t="s">
        <v>531</v>
      </c>
      <c r="G160" t="str">
        <f t="shared" si="7"/>
        <v>South Kevin</v>
      </c>
      <c r="H160" t="s">
        <v>171</v>
      </c>
      <c r="I160" t="s">
        <v>12</v>
      </c>
      <c r="J160" t="s">
        <v>26</v>
      </c>
      <c r="K160" t="str">
        <f t="shared" si="8"/>
        <v>Bronze</v>
      </c>
    </row>
    <row r="161" spans="1:11" x14ac:dyDescent="0.3">
      <c r="A161" t="s">
        <v>532</v>
      </c>
      <c r="B161" t="s">
        <v>533</v>
      </c>
      <c r="C161" t="str">
        <f t="shared" si="6"/>
        <v>Brian Choi</v>
      </c>
      <c r="D161">
        <v>46</v>
      </c>
      <c r="E161" t="s">
        <v>16</v>
      </c>
      <c r="F161" t="s">
        <v>534</v>
      </c>
      <c r="G161" t="str">
        <f t="shared" si="7"/>
        <v>Floydton</v>
      </c>
      <c r="H161" t="s">
        <v>88</v>
      </c>
      <c r="I161" t="s">
        <v>12</v>
      </c>
      <c r="J161" t="s">
        <v>13</v>
      </c>
      <c r="K161" t="str">
        <f t="shared" si="8"/>
        <v>Gold</v>
      </c>
    </row>
    <row r="162" spans="1:11" x14ac:dyDescent="0.3">
      <c r="A162" t="s">
        <v>535</v>
      </c>
      <c r="B162" t="s">
        <v>536</v>
      </c>
      <c r="C162" t="str">
        <f t="shared" si="6"/>
        <v>John Lawson</v>
      </c>
      <c r="D162">
        <v>41</v>
      </c>
      <c r="E162" t="s">
        <v>16</v>
      </c>
      <c r="F162" t="s">
        <v>537</v>
      </c>
      <c r="G162" t="str">
        <f t="shared" si="7"/>
        <v>New Juliemouth</v>
      </c>
      <c r="H162" t="s">
        <v>11</v>
      </c>
      <c r="I162" t="s">
        <v>12</v>
      </c>
      <c r="J162" t="s">
        <v>19</v>
      </c>
      <c r="K162" t="str">
        <f t="shared" si="8"/>
        <v>Platinum</v>
      </c>
    </row>
    <row r="163" spans="1:11" x14ac:dyDescent="0.3">
      <c r="A163" t="s">
        <v>538</v>
      </c>
      <c r="B163" t="s">
        <v>539</v>
      </c>
      <c r="C163" t="str">
        <f t="shared" si="6"/>
        <v>Cynthia Morris</v>
      </c>
      <c r="D163">
        <v>18</v>
      </c>
      <c r="E163" t="s">
        <v>16</v>
      </c>
      <c r="F163" t="s">
        <v>540</v>
      </c>
      <c r="G163" t="str">
        <f t="shared" si="7"/>
        <v>Hessmouth</v>
      </c>
      <c r="H163" t="s">
        <v>133</v>
      </c>
      <c r="I163" t="s">
        <v>12</v>
      </c>
      <c r="J163" t="s">
        <v>31</v>
      </c>
      <c r="K163" t="str">
        <f t="shared" si="8"/>
        <v>Silver</v>
      </c>
    </row>
    <row r="164" spans="1:11" x14ac:dyDescent="0.3">
      <c r="A164" t="s">
        <v>541</v>
      </c>
      <c r="B164" t="s">
        <v>542</v>
      </c>
      <c r="C164" t="str">
        <f t="shared" si="6"/>
        <v>Mariah Brown</v>
      </c>
      <c r="D164">
        <v>37</v>
      </c>
      <c r="E164" t="s">
        <v>9</v>
      </c>
      <c r="F164" t="s">
        <v>543</v>
      </c>
      <c r="G164" t="str">
        <f t="shared" si="7"/>
        <v>Palmerbury</v>
      </c>
      <c r="H164" t="s">
        <v>237</v>
      </c>
      <c r="I164" t="s">
        <v>12</v>
      </c>
      <c r="J164" t="s">
        <v>31</v>
      </c>
      <c r="K164" t="str">
        <f t="shared" si="8"/>
        <v>Silver</v>
      </c>
    </row>
    <row r="165" spans="1:11" x14ac:dyDescent="0.3">
      <c r="A165" t="s">
        <v>544</v>
      </c>
      <c r="B165" t="s">
        <v>545</v>
      </c>
      <c r="C165" t="str">
        <f t="shared" si="6"/>
        <v>Joseph Jones</v>
      </c>
      <c r="D165">
        <v>21</v>
      </c>
      <c r="E165" t="s">
        <v>9</v>
      </c>
      <c r="F165" t="s">
        <v>546</v>
      </c>
      <c r="G165" t="str">
        <f t="shared" si="7"/>
        <v>North Matthew</v>
      </c>
      <c r="H165" t="s">
        <v>194</v>
      </c>
      <c r="I165" t="s">
        <v>12</v>
      </c>
      <c r="J165" t="s">
        <v>26</v>
      </c>
      <c r="K165" t="str">
        <f t="shared" si="8"/>
        <v>Bronze</v>
      </c>
    </row>
    <row r="166" spans="1:11" x14ac:dyDescent="0.3">
      <c r="A166" t="s">
        <v>547</v>
      </c>
      <c r="B166" t="s">
        <v>548</v>
      </c>
      <c r="C166" t="str">
        <f t="shared" si="6"/>
        <v>Daniel Rivas</v>
      </c>
      <c r="D166">
        <v>39</v>
      </c>
      <c r="E166" t="s">
        <v>16</v>
      </c>
      <c r="F166" t="s">
        <v>549</v>
      </c>
      <c r="G166" t="str">
        <f t="shared" si="7"/>
        <v>Dominiquefort</v>
      </c>
      <c r="H166" t="s">
        <v>81</v>
      </c>
      <c r="I166" t="s">
        <v>12</v>
      </c>
      <c r="J166" t="s">
        <v>31</v>
      </c>
      <c r="K166" t="str">
        <f t="shared" si="8"/>
        <v>Silver</v>
      </c>
    </row>
    <row r="167" spans="1:11" x14ac:dyDescent="0.3">
      <c r="A167" t="s">
        <v>550</v>
      </c>
      <c r="B167" t="s">
        <v>551</v>
      </c>
      <c r="C167" t="str">
        <f t="shared" si="6"/>
        <v>Jason Wheeler</v>
      </c>
      <c r="D167">
        <v>47</v>
      </c>
      <c r="E167" t="s">
        <v>16</v>
      </c>
      <c r="F167" t="s">
        <v>552</v>
      </c>
      <c r="G167" t="str">
        <f t="shared" si="7"/>
        <v>Carolview</v>
      </c>
      <c r="H167" t="s">
        <v>194</v>
      </c>
      <c r="I167" t="s">
        <v>12</v>
      </c>
      <c r="J167" t="s">
        <v>19</v>
      </c>
      <c r="K167" t="str">
        <f t="shared" si="8"/>
        <v>Platinum</v>
      </c>
    </row>
    <row r="168" spans="1:11" x14ac:dyDescent="0.3">
      <c r="A168" t="s">
        <v>553</v>
      </c>
      <c r="B168" t="s">
        <v>554</v>
      </c>
      <c r="C168" t="str">
        <f t="shared" si="6"/>
        <v>Patricia Gardner</v>
      </c>
      <c r="D168">
        <v>25</v>
      </c>
      <c r="E168" t="s">
        <v>16</v>
      </c>
      <c r="F168" t="s">
        <v>555</v>
      </c>
      <c r="G168" t="str">
        <f t="shared" si="7"/>
        <v>South Ashleyton</v>
      </c>
      <c r="H168" t="s">
        <v>156</v>
      </c>
      <c r="I168" t="s">
        <v>12</v>
      </c>
      <c r="J168" t="s">
        <v>31</v>
      </c>
      <c r="K168" t="str">
        <f t="shared" si="8"/>
        <v>Silver</v>
      </c>
    </row>
    <row r="169" spans="1:11" x14ac:dyDescent="0.3">
      <c r="A169" t="s">
        <v>556</v>
      </c>
      <c r="B169" t="s">
        <v>557</v>
      </c>
      <c r="C169" t="str">
        <f t="shared" si="6"/>
        <v>Antonio Wade</v>
      </c>
      <c r="D169">
        <v>36</v>
      </c>
      <c r="E169" t="s">
        <v>16</v>
      </c>
      <c r="F169" t="s">
        <v>558</v>
      </c>
      <c r="G169" t="str">
        <f t="shared" si="7"/>
        <v>New Jasonmouth</v>
      </c>
      <c r="H169" t="s">
        <v>237</v>
      </c>
      <c r="I169" t="s">
        <v>12</v>
      </c>
      <c r="J169" t="s">
        <v>13</v>
      </c>
      <c r="K169" t="str">
        <f t="shared" si="8"/>
        <v>Gold</v>
      </c>
    </row>
    <row r="170" spans="1:11" x14ac:dyDescent="0.3">
      <c r="A170" t="s">
        <v>559</v>
      </c>
      <c r="B170" t="s">
        <v>560</v>
      </c>
      <c r="C170" t="str">
        <f t="shared" si="6"/>
        <v>Daniel Contreras</v>
      </c>
      <c r="D170">
        <v>36</v>
      </c>
      <c r="E170" t="s">
        <v>16</v>
      </c>
      <c r="F170" t="s">
        <v>561</v>
      </c>
      <c r="G170" t="str">
        <f t="shared" si="7"/>
        <v>Robertview</v>
      </c>
      <c r="H170" t="s">
        <v>250</v>
      </c>
      <c r="I170" t="s">
        <v>12</v>
      </c>
      <c r="J170" t="s">
        <v>19</v>
      </c>
      <c r="K170" t="str">
        <f t="shared" si="8"/>
        <v>Platinum</v>
      </c>
    </row>
    <row r="171" spans="1:11" x14ac:dyDescent="0.3">
      <c r="A171" t="s">
        <v>562</v>
      </c>
      <c r="B171" t="s">
        <v>563</v>
      </c>
      <c r="C171" t="str">
        <f t="shared" si="6"/>
        <v>Steve Mclaughlin</v>
      </c>
      <c r="D171">
        <v>64</v>
      </c>
      <c r="E171" t="s">
        <v>9</v>
      </c>
      <c r="F171" t="s">
        <v>564</v>
      </c>
      <c r="G171" t="str">
        <f t="shared" si="7"/>
        <v>Josephmouth</v>
      </c>
      <c r="H171" t="s">
        <v>47</v>
      </c>
      <c r="I171" t="s">
        <v>12</v>
      </c>
      <c r="J171" t="s">
        <v>26</v>
      </c>
      <c r="K171" t="str">
        <f t="shared" si="8"/>
        <v>Bronze</v>
      </c>
    </row>
    <row r="172" spans="1:11" x14ac:dyDescent="0.3">
      <c r="A172" t="s">
        <v>565</v>
      </c>
      <c r="B172" t="s">
        <v>566</v>
      </c>
      <c r="C172" t="str">
        <f t="shared" si="6"/>
        <v>Christopher Garcia Dds</v>
      </c>
      <c r="D172">
        <v>18</v>
      </c>
      <c r="E172" t="s">
        <v>9</v>
      </c>
      <c r="F172" t="s">
        <v>567</v>
      </c>
      <c r="G172" t="str">
        <f t="shared" si="7"/>
        <v>New Joseph</v>
      </c>
      <c r="H172" t="s">
        <v>113</v>
      </c>
      <c r="I172" t="s">
        <v>12</v>
      </c>
      <c r="J172" t="s">
        <v>13</v>
      </c>
      <c r="K172" t="str">
        <f t="shared" si="8"/>
        <v>Gold</v>
      </c>
    </row>
    <row r="173" spans="1:11" x14ac:dyDescent="0.3">
      <c r="A173" t="s">
        <v>568</v>
      </c>
      <c r="B173" t="s">
        <v>569</v>
      </c>
      <c r="C173" t="str">
        <f t="shared" si="6"/>
        <v>Amy Wilson</v>
      </c>
      <c r="D173">
        <v>44</v>
      </c>
      <c r="E173" t="s">
        <v>16</v>
      </c>
      <c r="F173" t="s">
        <v>570</v>
      </c>
      <c r="G173" t="str">
        <f t="shared" si="7"/>
        <v>Morrisburgh</v>
      </c>
      <c r="H173" t="s">
        <v>254</v>
      </c>
      <c r="I173" t="s">
        <v>12</v>
      </c>
      <c r="J173" t="s">
        <v>19</v>
      </c>
      <c r="K173" t="str">
        <f t="shared" si="8"/>
        <v>Platinum</v>
      </c>
    </row>
    <row r="174" spans="1:11" x14ac:dyDescent="0.3">
      <c r="A174" t="s">
        <v>571</v>
      </c>
      <c r="B174" t="s">
        <v>572</v>
      </c>
      <c r="C174" t="str">
        <f t="shared" si="6"/>
        <v>Thomas Rhodes</v>
      </c>
      <c r="D174">
        <v>41</v>
      </c>
      <c r="E174" t="s">
        <v>16</v>
      </c>
      <c r="F174" t="s">
        <v>573</v>
      </c>
      <c r="G174" t="str">
        <f t="shared" si="7"/>
        <v>Port Richard</v>
      </c>
      <c r="H174" t="s">
        <v>43</v>
      </c>
      <c r="I174" t="s">
        <v>12</v>
      </c>
      <c r="J174" t="s">
        <v>26</v>
      </c>
      <c r="K174" t="str">
        <f t="shared" si="8"/>
        <v>Bronze</v>
      </c>
    </row>
    <row r="175" spans="1:11" x14ac:dyDescent="0.3">
      <c r="A175" t="s">
        <v>574</v>
      </c>
      <c r="B175" t="s">
        <v>575</v>
      </c>
      <c r="C175" t="str">
        <f t="shared" si="6"/>
        <v>Teresa Stokes</v>
      </c>
      <c r="D175">
        <v>41</v>
      </c>
      <c r="E175" t="s">
        <v>16</v>
      </c>
      <c r="F175" t="s">
        <v>398</v>
      </c>
      <c r="G175" t="str">
        <f t="shared" si="7"/>
        <v>New William</v>
      </c>
      <c r="H175" t="s">
        <v>267</v>
      </c>
      <c r="I175" t="s">
        <v>3829</v>
      </c>
      <c r="J175" t="s">
        <v>19</v>
      </c>
      <c r="K175" t="str">
        <f t="shared" si="8"/>
        <v>Platinum</v>
      </c>
    </row>
    <row r="176" spans="1:11" x14ac:dyDescent="0.3">
      <c r="A176" t="s">
        <v>576</v>
      </c>
      <c r="B176" t="s">
        <v>577</v>
      </c>
      <c r="C176" t="str">
        <f t="shared" si="6"/>
        <v>Maria Davis</v>
      </c>
      <c r="D176">
        <v>26</v>
      </c>
      <c r="E176" t="s">
        <v>16</v>
      </c>
      <c r="F176" t="s">
        <v>578</v>
      </c>
      <c r="G176" t="str">
        <f t="shared" si="7"/>
        <v>Avilahaven</v>
      </c>
      <c r="H176" t="s">
        <v>171</v>
      </c>
      <c r="I176" t="s">
        <v>12</v>
      </c>
      <c r="J176" t="s">
        <v>13</v>
      </c>
      <c r="K176" t="str">
        <f t="shared" si="8"/>
        <v>Gold</v>
      </c>
    </row>
    <row r="177" spans="1:11" x14ac:dyDescent="0.3">
      <c r="A177" t="s">
        <v>579</v>
      </c>
      <c r="B177" t="s">
        <v>580</v>
      </c>
      <c r="C177" t="str">
        <f t="shared" si="6"/>
        <v>Michelle Rogers</v>
      </c>
      <c r="D177">
        <v>56</v>
      </c>
      <c r="E177" t="s">
        <v>9</v>
      </c>
      <c r="F177" t="s">
        <v>581</v>
      </c>
      <c r="G177" t="str">
        <f t="shared" si="7"/>
        <v>East Jessicaborough</v>
      </c>
      <c r="H177" t="s">
        <v>99</v>
      </c>
      <c r="I177" t="s">
        <v>12</v>
      </c>
      <c r="J177" t="s">
        <v>19</v>
      </c>
      <c r="K177" t="str">
        <f t="shared" si="8"/>
        <v>Platinum</v>
      </c>
    </row>
    <row r="178" spans="1:11" x14ac:dyDescent="0.3">
      <c r="A178" t="s">
        <v>582</v>
      </c>
      <c r="B178" t="s">
        <v>583</v>
      </c>
      <c r="C178" t="str">
        <f t="shared" si="6"/>
        <v>John Bradford</v>
      </c>
      <c r="D178">
        <v>48</v>
      </c>
      <c r="E178" t="s">
        <v>9</v>
      </c>
      <c r="F178" t="s">
        <v>584</v>
      </c>
      <c r="G178" t="str">
        <f t="shared" si="7"/>
        <v>Anabury</v>
      </c>
      <c r="H178" t="s">
        <v>171</v>
      </c>
      <c r="I178" t="s">
        <v>12</v>
      </c>
      <c r="J178" t="s">
        <v>31</v>
      </c>
      <c r="K178" t="str">
        <f t="shared" si="8"/>
        <v>Silver</v>
      </c>
    </row>
    <row r="179" spans="1:11" x14ac:dyDescent="0.3">
      <c r="A179" t="s">
        <v>585</v>
      </c>
      <c r="B179" t="s">
        <v>586</v>
      </c>
      <c r="C179" t="str">
        <f t="shared" si="6"/>
        <v>Curtis Lam</v>
      </c>
      <c r="D179">
        <v>55</v>
      </c>
      <c r="E179" t="s">
        <v>9</v>
      </c>
      <c r="F179" t="s">
        <v>587</v>
      </c>
      <c r="G179" t="str">
        <f t="shared" si="7"/>
        <v>Butlerberg</v>
      </c>
      <c r="H179" t="s">
        <v>588</v>
      </c>
      <c r="I179" t="s">
        <v>12</v>
      </c>
      <c r="J179" t="s">
        <v>19</v>
      </c>
      <c r="K179" t="str">
        <f t="shared" si="8"/>
        <v>Platinum</v>
      </c>
    </row>
    <row r="180" spans="1:11" x14ac:dyDescent="0.3">
      <c r="A180" t="s">
        <v>589</v>
      </c>
      <c r="B180" t="s">
        <v>590</v>
      </c>
      <c r="C180" t="str">
        <f t="shared" si="6"/>
        <v>Michelle Myers</v>
      </c>
      <c r="D180">
        <v>33</v>
      </c>
      <c r="E180" t="s">
        <v>16</v>
      </c>
      <c r="F180" t="s">
        <v>591</v>
      </c>
      <c r="G180" t="str">
        <f t="shared" si="7"/>
        <v>West Daniel</v>
      </c>
      <c r="H180" t="s">
        <v>317</v>
      </c>
      <c r="I180" t="s">
        <v>12</v>
      </c>
      <c r="J180" t="s">
        <v>26</v>
      </c>
      <c r="K180" t="str">
        <f t="shared" si="8"/>
        <v>Bronze</v>
      </c>
    </row>
    <row r="181" spans="1:11" x14ac:dyDescent="0.3">
      <c r="A181" t="s">
        <v>592</v>
      </c>
      <c r="B181" t="s">
        <v>593</v>
      </c>
      <c r="C181" t="str">
        <f t="shared" si="6"/>
        <v>Nicholas Bradshaw</v>
      </c>
      <c r="D181">
        <v>43</v>
      </c>
      <c r="E181" t="s">
        <v>16</v>
      </c>
      <c r="F181" t="s">
        <v>594</v>
      </c>
      <c r="G181" t="str">
        <f t="shared" si="7"/>
        <v>Murphyfurt</v>
      </c>
      <c r="H181" t="s">
        <v>117</v>
      </c>
      <c r="I181" t="s">
        <v>12</v>
      </c>
      <c r="J181" t="s">
        <v>31</v>
      </c>
      <c r="K181" t="str">
        <f t="shared" si="8"/>
        <v>Silver</v>
      </c>
    </row>
    <row r="182" spans="1:11" x14ac:dyDescent="0.3">
      <c r="A182" t="s">
        <v>595</v>
      </c>
      <c r="B182" t="s">
        <v>596</v>
      </c>
      <c r="C182" t="str">
        <f t="shared" si="6"/>
        <v>Wesley Thompson</v>
      </c>
      <c r="D182">
        <v>38</v>
      </c>
      <c r="E182" t="s">
        <v>9</v>
      </c>
      <c r="F182" t="s">
        <v>597</v>
      </c>
      <c r="G182" t="str">
        <f t="shared" si="7"/>
        <v>East Davidmouth</v>
      </c>
      <c r="H182" t="s">
        <v>434</v>
      </c>
      <c r="I182" t="s">
        <v>12</v>
      </c>
      <c r="J182" t="s">
        <v>26</v>
      </c>
      <c r="K182" t="str">
        <f t="shared" si="8"/>
        <v>Bronze</v>
      </c>
    </row>
    <row r="183" spans="1:11" x14ac:dyDescent="0.3">
      <c r="A183" t="s">
        <v>598</v>
      </c>
      <c r="B183" t="s">
        <v>599</v>
      </c>
      <c r="C183" t="str">
        <f t="shared" si="6"/>
        <v>Erin Ward</v>
      </c>
      <c r="D183">
        <v>60</v>
      </c>
      <c r="E183" t="s">
        <v>9</v>
      </c>
      <c r="F183" t="s">
        <v>600</v>
      </c>
      <c r="G183" t="str">
        <f t="shared" si="7"/>
        <v>New Brianchester</v>
      </c>
      <c r="H183" t="s">
        <v>58</v>
      </c>
      <c r="I183" t="s">
        <v>12</v>
      </c>
      <c r="J183" t="s">
        <v>26</v>
      </c>
      <c r="K183" t="str">
        <f t="shared" si="8"/>
        <v>Bronze</v>
      </c>
    </row>
    <row r="184" spans="1:11" x14ac:dyDescent="0.3">
      <c r="A184" t="s">
        <v>601</v>
      </c>
      <c r="B184" t="s">
        <v>602</v>
      </c>
      <c r="C184" t="str">
        <f t="shared" si="6"/>
        <v>Melissa Hamilton</v>
      </c>
      <c r="D184">
        <v>23</v>
      </c>
      <c r="E184" t="s">
        <v>16</v>
      </c>
      <c r="F184" t="s">
        <v>603</v>
      </c>
      <c r="G184" t="str">
        <f t="shared" si="7"/>
        <v>Hutchinsonville</v>
      </c>
      <c r="H184" t="s">
        <v>96</v>
      </c>
      <c r="I184" t="s">
        <v>12</v>
      </c>
      <c r="J184" t="s">
        <v>31</v>
      </c>
      <c r="K184" t="str">
        <f t="shared" si="8"/>
        <v>Silver</v>
      </c>
    </row>
    <row r="185" spans="1:11" x14ac:dyDescent="0.3">
      <c r="A185" t="s">
        <v>604</v>
      </c>
      <c r="B185" t="s">
        <v>605</v>
      </c>
      <c r="C185" t="str">
        <f t="shared" si="6"/>
        <v>Mario Jacobs</v>
      </c>
      <c r="D185">
        <v>18</v>
      </c>
      <c r="E185" t="s">
        <v>9</v>
      </c>
      <c r="F185" t="s">
        <v>606</v>
      </c>
      <c r="G185" t="str">
        <f t="shared" si="7"/>
        <v>Port James</v>
      </c>
      <c r="H185" t="s">
        <v>58</v>
      </c>
      <c r="I185" t="s">
        <v>12</v>
      </c>
      <c r="J185" t="s">
        <v>19</v>
      </c>
      <c r="K185" t="str">
        <f t="shared" si="8"/>
        <v>Platinum</v>
      </c>
    </row>
    <row r="186" spans="1:11" x14ac:dyDescent="0.3">
      <c r="A186" t="s">
        <v>607</v>
      </c>
      <c r="B186" t="s">
        <v>608</v>
      </c>
      <c r="C186" t="str">
        <f t="shared" si="6"/>
        <v>Leonard Cochran</v>
      </c>
      <c r="D186">
        <v>46</v>
      </c>
      <c r="E186" t="s">
        <v>16</v>
      </c>
      <c r="F186" t="s">
        <v>609</v>
      </c>
      <c r="G186" t="str">
        <f t="shared" si="7"/>
        <v>Port Sherryview</v>
      </c>
      <c r="H186" t="s">
        <v>18</v>
      </c>
      <c r="I186" t="s">
        <v>12</v>
      </c>
      <c r="J186" t="s">
        <v>31</v>
      </c>
      <c r="K186" t="str">
        <f t="shared" si="8"/>
        <v>Silver</v>
      </c>
    </row>
    <row r="187" spans="1:11" x14ac:dyDescent="0.3">
      <c r="A187" t="s">
        <v>610</v>
      </c>
      <c r="B187" t="s">
        <v>611</v>
      </c>
      <c r="C187" t="str">
        <f t="shared" si="6"/>
        <v>Brent Rivas</v>
      </c>
      <c r="D187">
        <v>54</v>
      </c>
      <c r="E187" t="s">
        <v>16</v>
      </c>
      <c r="F187" t="s">
        <v>612</v>
      </c>
      <c r="G187" t="str">
        <f t="shared" si="7"/>
        <v>North Kellyberg</v>
      </c>
      <c r="H187" t="s">
        <v>88</v>
      </c>
      <c r="I187" t="s">
        <v>12</v>
      </c>
      <c r="J187" t="s">
        <v>19</v>
      </c>
      <c r="K187" t="str">
        <f t="shared" si="8"/>
        <v>Platinum</v>
      </c>
    </row>
    <row r="188" spans="1:11" x14ac:dyDescent="0.3">
      <c r="A188" t="s">
        <v>613</v>
      </c>
      <c r="B188" t="s">
        <v>614</v>
      </c>
      <c r="C188" t="str">
        <f t="shared" si="6"/>
        <v>Jennifer Pruitt</v>
      </c>
      <c r="D188">
        <v>53</v>
      </c>
      <c r="E188" t="s">
        <v>9</v>
      </c>
      <c r="F188" t="s">
        <v>615</v>
      </c>
      <c r="G188" t="str">
        <f t="shared" si="7"/>
        <v>East Justin</v>
      </c>
      <c r="H188" t="s">
        <v>113</v>
      </c>
      <c r="I188" t="s">
        <v>12</v>
      </c>
      <c r="J188" t="s">
        <v>31</v>
      </c>
      <c r="K188" t="str">
        <f t="shared" si="8"/>
        <v>Silver</v>
      </c>
    </row>
    <row r="189" spans="1:11" x14ac:dyDescent="0.3">
      <c r="A189" t="s">
        <v>616</v>
      </c>
      <c r="B189" t="s">
        <v>617</v>
      </c>
      <c r="C189" t="str">
        <f t="shared" si="6"/>
        <v>Dr. Suzanne Bullock</v>
      </c>
      <c r="D189">
        <v>60</v>
      </c>
      <c r="E189" t="s">
        <v>16</v>
      </c>
      <c r="F189" t="s">
        <v>618</v>
      </c>
      <c r="G189" t="str">
        <f t="shared" si="7"/>
        <v>Lake Blaketon</v>
      </c>
      <c r="H189" t="s">
        <v>22</v>
      </c>
      <c r="I189" t="s">
        <v>12</v>
      </c>
      <c r="J189" t="s">
        <v>19</v>
      </c>
      <c r="K189" t="str">
        <f t="shared" si="8"/>
        <v>Platinum</v>
      </c>
    </row>
    <row r="190" spans="1:11" x14ac:dyDescent="0.3">
      <c r="A190" t="s">
        <v>619</v>
      </c>
      <c r="B190" t="s">
        <v>620</v>
      </c>
      <c r="C190" t="str">
        <f t="shared" si="6"/>
        <v>Kimberly Brooks</v>
      </c>
      <c r="D190">
        <v>42</v>
      </c>
      <c r="E190" t="s">
        <v>9</v>
      </c>
      <c r="F190" t="s">
        <v>621</v>
      </c>
      <c r="G190" t="str">
        <f t="shared" si="7"/>
        <v>Kingfort</v>
      </c>
      <c r="H190" t="s">
        <v>233</v>
      </c>
      <c r="I190" t="s">
        <v>12</v>
      </c>
      <c r="J190" t="s">
        <v>31</v>
      </c>
      <c r="K190" t="str">
        <f t="shared" si="8"/>
        <v>Silver</v>
      </c>
    </row>
    <row r="191" spans="1:11" x14ac:dyDescent="0.3">
      <c r="A191" t="s">
        <v>622</v>
      </c>
      <c r="B191" t="s">
        <v>623</v>
      </c>
      <c r="C191" t="str">
        <f t="shared" si="6"/>
        <v>Daniel Austin</v>
      </c>
      <c r="D191">
        <v>29</v>
      </c>
      <c r="E191" t="s">
        <v>9</v>
      </c>
      <c r="F191" t="s">
        <v>624</v>
      </c>
      <c r="G191" t="str">
        <f t="shared" si="7"/>
        <v>Lake Howardberg</v>
      </c>
      <c r="H191" t="s">
        <v>588</v>
      </c>
      <c r="I191" t="s">
        <v>12</v>
      </c>
      <c r="J191" t="s">
        <v>13</v>
      </c>
      <c r="K191" t="str">
        <f t="shared" si="8"/>
        <v>Gold</v>
      </c>
    </row>
    <row r="192" spans="1:11" x14ac:dyDescent="0.3">
      <c r="A192" t="s">
        <v>625</v>
      </c>
      <c r="B192" t="s">
        <v>626</v>
      </c>
      <c r="C192" t="str">
        <f t="shared" si="6"/>
        <v>Christopher Stewart</v>
      </c>
      <c r="D192">
        <v>21</v>
      </c>
      <c r="E192" t="s">
        <v>9</v>
      </c>
      <c r="F192" t="s">
        <v>627</v>
      </c>
      <c r="G192" t="str">
        <f t="shared" si="7"/>
        <v>Amandaside</v>
      </c>
      <c r="H192" t="s">
        <v>58</v>
      </c>
      <c r="I192" t="s">
        <v>12</v>
      </c>
      <c r="J192" t="s">
        <v>26</v>
      </c>
      <c r="K192" t="str">
        <f t="shared" si="8"/>
        <v>Bronze</v>
      </c>
    </row>
    <row r="193" spans="1:11" x14ac:dyDescent="0.3">
      <c r="A193" t="s">
        <v>628</v>
      </c>
      <c r="B193" t="s">
        <v>629</v>
      </c>
      <c r="C193" t="str">
        <f t="shared" si="6"/>
        <v>Todd Poole</v>
      </c>
      <c r="D193">
        <v>29</v>
      </c>
      <c r="E193" t="s">
        <v>16</v>
      </c>
      <c r="F193" t="s">
        <v>630</v>
      </c>
      <c r="G193" t="str">
        <f t="shared" si="7"/>
        <v>Johnsonshire</v>
      </c>
      <c r="H193" t="s">
        <v>25</v>
      </c>
      <c r="I193" t="s">
        <v>12</v>
      </c>
      <c r="J193" t="s">
        <v>26</v>
      </c>
      <c r="K193" t="str">
        <f t="shared" si="8"/>
        <v>Bronze</v>
      </c>
    </row>
    <row r="194" spans="1:11" x14ac:dyDescent="0.3">
      <c r="A194" t="s">
        <v>631</v>
      </c>
      <c r="B194" t="s">
        <v>632</v>
      </c>
      <c r="C194" t="str">
        <f t="shared" ref="C194:C257" si="9">PROPER(TRIM(B194))</f>
        <v>Jacob Wood</v>
      </c>
      <c r="D194">
        <v>26</v>
      </c>
      <c r="E194" t="s">
        <v>9</v>
      </c>
      <c r="F194" t="s">
        <v>633</v>
      </c>
      <c r="G194" t="str">
        <f t="shared" ref="G194:G257" si="10">PROPER(TRIM(F194))</f>
        <v>Lake Samanthafort</v>
      </c>
      <c r="H194" t="s">
        <v>106</v>
      </c>
      <c r="I194" t="s">
        <v>12</v>
      </c>
      <c r="J194" t="s">
        <v>13</v>
      </c>
      <c r="K194" t="str">
        <f t="shared" ref="K194:K257" si="11">IF(J194="","Platinum",J194)</f>
        <v>Gold</v>
      </c>
    </row>
    <row r="195" spans="1:11" x14ac:dyDescent="0.3">
      <c r="A195" t="s">
        <v>634</v>
      </c>
      <c r="B195" t="s">
        <v>635</v>
      </c>
      <c r="C195" t="str">
        <f t="shared" si="9"/>
        <v>David Roberts</v>
      </c>
      <c r="D195">
        <v>38</v>
      </c>
      <c r="E195" t="s">
        <v>9</v>
      </c>
      <c r="F195" t="s">
        <v>636</v>
      </c>
      <c r="G195" t="str">
        <f t="shared" si="10"/>
        <v>Port Amanda</v>
      </c>
      <c r="H195" t="s">
        <v>81</v>
      </c>
      <c r="I195" t="s">
        <v>12</v>
      </c>
      <c r="J195" t="s">
        <v>13</v>
      </c>
      <c r="K195" t="str">
        <f t="shared" si="11"/>
        <v>Gold</v>
      </c>
    </row>
    <row r="196" spans="1:11" x14ac:dyDescent="0.3">
      <c r="A196" t="s">
        <v>637</v>
      </c>
      <c r="B196" t="s">
        <v>638</v>
      </c>
      <c r="C196" t="str">
        <f t="shared" si="9"/>
        <v>Ashley Ferguson</v>
      </c>
      <c r="D196">
        <v>46</v>
      </c>
      <c r="E196" t="s">
        <v>9</v>
      </c>
      <c r="F196" t="s">
        <v>639</v>
      </c>
      <c r="G196" t="str">
        <f t="shared" si="10"/>
        <v>Sarahmouth</v>
      </c>
      <c r="H196" t="s">
        <v>51</v>
      </c>
      <c r="I196" t="s">
        <v>12</v>
      </c>
      <c r="J196" t="s">
        <v>13</v>
      </c>
      <c r="K196" t="str">
        <f t="shared" si="11"/>
        <v>Gold</v>
      </c>
    </row>
    <row r="197" spans="1:11" x14ac:dyDescent="0.3">
      <c r="A197" t="s">
        <v>640</v>
      </c>
      <c r="B197" t="s">
        <v>641</v>
      </c>
      <c r="C197" t="str">
        <f t="shared" si="9"/>
        <v>Anthony Garcia</v>
      </c>
      <c r="D197">
        <v>60</v>
      </c>
      <c r="E197" t="s">
        <v>9</v>
      </c>
      <c r="F197" t="s">
        <v>642</v>
      </c>
      <c r="G197" t="str">
        <f t="shared" si="10"/>
        <v>Taraberg</v>
      </c>
      <c r="H197" t="s">
        <v>133</v>
      </c>
      <c r="I197" t="s">
        <v>12</v>
      </c>
      <c r="J197" t="s">
        <v>31</v>
      </c>
      <c r="K197" t="str">
        <f t="shared" si="11"/>
        <v>Silver</v>
      </c>
    </row>
    <row r="198" spans="1:11" x14ac:dyDescent="0.3">
      <c r="A198" t="s">
        <v>643</v>
      </c>
      <c r="B198" t="s">
        <v>644</v>
      </c>
      <c r="C198" t="str">
        <f t="shared" si="9"/>
        <v>Megan Greer</v>
      </c>
      <c r="D198">
        <v>18</v>
      </c>
      <c r="E198" t="s">
        <v>16</v>
      </c>
      <c r="F198" t="s">
        <v>645</v>
      </c>
      <c r="G198" t="str">
        <f t="shared" si="10"/>
        <v>West John</v>
      </c>
      <c r="H198" t="s">
        <v>163</v>
      </c>
      <c r="I198" t="s">
        <v>12</v>
      </c>
      <c r="J198" t="s">
        <v>19</v>
      </c>
      <c r="K198" t="str">
        <f t="shared" si="11"/>
        <v>Platinum</v>
      </c>
    </row>
    <row r="199" spans="1:11" x14ac:dyDescent="0.3">
      <c r="A199" t="s">
        <v>646</v>
      </c>
      <c r="B199" t="s">
        <v>647</v>
      </c>
      <c r="C199" t="str">
        <f t="shared" si="9"/>
        <v>Andrea Jacobs</v>
      </c>
      <c r="D199">
        <v>45</v>
      </c>
      <c r="E199" t="s">
        <v>16</v>
      </c>
      <c r="F199" t="s">
        <v>207</v>
      </c>
      <c r="G199" t="str">
        <f t="shared" si="10"/>
        <v>Christopherland</v>
      </c>
      <c r="H199" t="s">
        <v>201</v>
      </c>
      <c r="I199" t="s">
        <v>12</v>
      </c>
      <c r="J199" t="s">
        <v>19</v>
      </c>
      <c r="K199" t="str">
        <f t="shared" si="11"/>
        <v>Platinum</v>
      </c>
    </row>
    <row r="200" spans="1:11" x14ac:dyDescent="0.3">
      <c r="A200" t="s">
        <v>648</v>
      </c>
      <c r="B200" t="s">
        <v>649</v>
      </c>
      <c r="C200" t="str">
        <f t="shared" si="9"/>
        <v>Wanda Snyder</v>
      </c>
      <c r="D200">
        <v>54</v>
      </c>
      <c r="E200" t="s">
        <v>9</v>
      </c>
      <c r="F200" t="s">
        <v>650</v>
      </c>
      <c r="G200" t="str">
        <f t="shared" si="10"/>
        <v>Frostmouth</v>
      </c>
      <c r="H200" t="s">
        <v>171</v>
      </c>
      <c r="I200" t="s">
        <v>12</v>
      </c>
      <c r="J200" t="s">
        <v>26</v>
      </c>
      <c r="K200" t="str">
        <f t="shared" si="11"/>
        <v>Bronze</v>
      </c>
    </row>
    <row r="201" spans="1:11" x14ac:dyDescent="0.3">
      <c r="A201" t="s">
        <v>651</v>
      </c>
      <c r="B201" t="s">
        <v>652</v>
      </c>
      <c r="C201" t="str">
        <f t="shared" si="9"/>
        <v>Carmen Price</v>
      </c>
      <c r="D201">
        <v>46</v>
      </c>
      <c r="E201" t="s">
        <v>9</v>
      </c>
      <c r="F201" t="s">
        <v>653</v>
      </c>
      <c r="G201" t="str">
        <f t="shared" si="10"/>
        <v>North Briannamouth</v>
      </c>
      <c r="H201" t="s">
        <v>237</v>
      </c>
      <c r="I201" t="s">
        <v>12</v>
      </c>
      <c r="J201" t="s">
        <v>26</v>
      </c>
      <c r="K201" t="str">
        <f t="shared" si="11"/>
        <v>Bronze</v>
      </c>
    </row>
    <row r="202" spans="1:11" x14ac:dyDescent="0.3">
      <c r="A202" t="s">
        <v>654</v>
      </c>
      <c r="B202" t="s">
        <v>655</v>
      </c>
      <c r="C202" t="str">
        <f t="shared" si="9"/>
        <v>Anna Perez</v>
      </c>
      <c r="D202">
        <v>30</v>
      </c>
      <c r="E202" t="s">
        <v>9</v>
      </c>
      <c r="F202" t="s">
        <v>656</v>
      </c>
      <c r="G202" t="str">
        <f t="shared" si="10"/>
        <v>South Jerry</v>
      </c>
      <c r="H202" t="s">
        <v>434</v>
      </c>
      <c r="I202" t="s">
        <v>12</v>
      </c>
      <c r="J202" t="s">
        <v>19</v>
      </c>
      <c r="K202" t="str">
        <f t="shared" si="11"/>
        <v>Platinum</v>
      </c>
    </row>
    <row r="203" spans="1:11" x14ac:dyDescent="0.3">
      <c r="A203" t="s">
        <v>657</v>
      </c>
      <c r="B203" t="s">
        <v>658</v>
      </c>
      <c r="C203" t="str">
        <f t="shared" si="9"/>
        <v>Mary Boyd</v>
      </c>
      <c r="D203">
        <v>25</v>
      </c>
      <c r="E203" t="s">
        <v>16</v>
      </c>
      <c r="F203" t="s">
        <v>659</v>
      </c>
      <c r="G203" t="str">
        <f t="shared" si="10"/>
        <v>New Logan</v>
      </c>
      <c r="H203" t="s">
        <v>156</v>
      </c>
      <c r="I203" t="s">
        <v>12</v>
      </c>
      <c r="J203" t="s">
        <v>26</v>
      </c>
      <c r="K203" t="str">
        <f t="shared" si="11"/>
        <v>Bronze</v>
      </c>
    </row>
    <row r="204" spans="1:11" x14ac:dyDescent="0.3">
      <c r="A204" t="s">
        <v>660</v>
      </c>
      <c r="B204" t="s">
        <v>661</v>
      </c>
      <c r="C204" t="str">
        <f t="shared" si="9"/>
        <v>Christina Garcia</v>
      </c>
      <c r="D204">
        <v>37</v>
      </c>
      <c r="E204" t="s">
        <v>16</v>
      </c>
      <c r="F204" t="s">
        <v>662</v>
      </c>
      <c r="G204" t="str">
        <f t="shared" si="10"/>
        <v>Clarkeside</v>
      </c>
      <c r="H204" t="s">
        <v>62</v>
      </c>
      <c r="I204" t="s">
        <v>12</v>
      </c>
      <c r="J204" t="s">
        <v>19</v>
      </c>
      <c r="K204" t="str">
        <f t="shared" si="11"/>
        <v>Platinum</v>
      </c>
    </row>
    <row r="205" spans="1:11" x14ac:dyDescent="0.3">
      <c r="A205" t="s">
        <v>663</v>
      </c>
      <c r="B205" t="s">
        <v>664</v>
      </c>
      <c r="C205" t="str">
        <f t="shared" si="9"/>
        <v>Sarah Brady</v>
      </c>
      <c r="D205">
        <v>47</v>
      </c>
      <c r="E205" t="s">
        <v>9</v>
      </c>
      <c r="F205" t="s">
        <v>665</v>
      </c>
      <c r="G205" t="str">
        <f t="shared" si="10"/>
        <v>Johnsonland</v>
      </c>
      <c r="H205" t="s">
        <v>267</v>
      </c>
      <c r="I205" t="s">
        <v>12</v>
      </c>
      <c r="J205" t="s">
        <v>19</v>
      </c>
      <c r="K205" t="str">
        <f t="shared" si="11"/>
        <v>Platinum</v>
      </c>
    </row>
    <row r="206" spans="1:11" x14ac:dyDescent="0.3">
      <c r="A206" t="s">
        <v>666</v>
      </c>
      <c r="B206" t="s">
        <v>667</v>
      </c>
      <c r="C206" t="str">
        <f t="shared" si="9"/>
        <v>Tiffany Herrera</v>
      </c>
      <c r="D206">
        <v>52</v>
      </c>
      <c r="E206" t="s">
        <v>9</v>
      </c>
      <c r="F206" t="s">
        <v>668</v>
      </c>
      <c r="G206" t="str">
        <f t="shared" si="10"/>
        <v>New Dianebury</v>
      </c>
      <c r="H206" t="s">
        <v>287</v>
      </c>
      <c r="I206" t="s">
        <v>12</v>
      </c>
      <c r="J206" t="s">
        <v>19</v>
      </c>
      <c r="K206" t="str">
        <f t="shared" si="11"/>
        <v>Platinum</v>
      </c>
    </row>
    <row r="207" spans="1:11" x14ac:dyDescent="0.3">
      <c r="A207" t="s">
        <v>669</v>
      </c>
      <c r="B207" t="s">
        <v>670</v>
      </c>
      <c r="C207" t="str">
        <f t="shared" si="9"/>
        <v>Michelle Carpenter</v>
      </c>
      <c r="D207">
        <v>44</v>
      </c>
      <c r="E207" t="s">
        <v>16</v>
      </c>
      <c r="F207" t="s">
        <v>671</v>
      </c>
      <c r="G207" t="str">
        <f t="shared" si="10"/>
        <v>Lake Danielleton</v>
      </c>
      <c r="H207" t="s">
        <v>88</v>
      </c>
      <c r="I207" t="s">
        <v>12</v>
      </c>
      <c r="J207" t="s">
        <v>13</v>
      </c>
      <c r="K207" t="str">
        <f t="shared" si="11"/>
        <v>Gold</v>
      </c>
    </row>
    <row r="208" spans="1:11" x14ac:dyDescent="0.3">
      <c r="A208" t="s">
        <v>672</v>
      </c>
      <c r="B208" t="s">
        <v>673</v>
      </c>
      <c r="C208" t="str">
        <f t="shared" si="9"/>
        <v>Ronald Jones</v>
      </c>
      <c r="D208">
        <v>26</v>
      </c>
      <c r="E208" t="s">
        <v>16</v>
      </c>
      <c r="F208" t="s">
        <v>674</v>
      </c>
      <c r="G208" t="str">
        <f t="shared" si="10"/>
        <v>Brownshire</v>
      </c>
      <c r="H208" t="s">
        <v>237</v>
      </c>
      <c r="I208" t="s">
        <v>12</v>
      </c>
      <c r="J208" t="s">
        <v>31</v>
      </c>
      <c r="K208" t="str">
        <f t="shared" si="11"/>
        <v>Silver</v>
      </c>
    </row>
    <row r="209" spans="1:11" x14ac:dyDescent="0.3">
      <c r="A209" t="s">
        <v>675</v>
      </c>
      <c r="B209" t="s">
        <v>676</v>
      </c>
      <c r="C209" t="str">
        <f t="shared" si="9"/>
        <v>Jacqueline Pacheco</v>
      </c>
      <c r="D209">
        <v>28</v>
      </c>
      <c r="E209" t="s">
        <v>16</v>
      </c>
      <c r="F209" t="s">
        <v>677</v>
      </c>
      <c r="G209" t="str">
        <f t="shared" si="10"/>
        <v>South Emily</v>
      </c>
      <c r="H209" t="s">
        <v>88</v>
      </c>
      <c r="I209" t="s">
        <v>12</v>
      </c>
      <c r="J209" t="s">
        <v>26</v>
      </c>
      <c r="K209" t="str">
        <f t="shared" si="11"/>
        <v>Bronze</v>
      </c>
    </row>
    <row r="210" spans="1:11" x14ac:dyDescent="0.3">
      <c r="A210" t="s">
        <v>678</v>
      </c>
      <c r="B210" t="s">
        <v>679</v>
      </c>
      <c r="C210" t="str">
        <f t="shared" si="9"/>
        <v>John Perez</v>
      </c>
      <c r="D210">
        <v>54</v>
      </c>
      <c r="E210" t="s">
        <v>9</v>
      </c>
      <c r="F210" t="s">
        <v>680</v>
      </c>
      <c r="G210" t="str">
        <f t="shared" si="10"/>
        <v>Kathrynview</v>
      </c>
      <c r="H210" t="s">
        <v>328</v>
      </c>
      <c r="I210" t="s">
        <v>12</v>
      </c>
      <c r="J210" t="s">
        <v>19</v>
      </c>
      <c r="K210" t="str">
        <f t="shared" si="11"/>
        <v>Platinum</v>
      </c>
    </row>
    <row r="211" spans="1:11" x14ac:dyDescent="0.3">
      <c r="A211" t="s">
        <v>681</v>
      </c>
      <c r="B211" t="s">
        <v>682</v>
      </c>
      <c r="C211" t="str">
        <f t="shared" si="9"/>
        <v>Joan Johnson</v>
      </c>
      <c r="D211">
        <v>50</v>
      </c>
      <c r="E211" t="s">
        <v>16</v>
      </c>
      <c r="F211" t="s">
        <v>683</v>
      </c>
      <c r="G211" t="str">
        <f t="shared" si="10"/>
        <v>Lake Josephport</v>
      </c>
      <c r="H211" t="s">
        <v>434</v>
      </c>
      <c r="I211" t="s">
        <v>12</v>
      </c>
      <c r="J211" t="s">
        <v>19</v>
      </c>
      <c r="K211" t="str">
        <f t="shared" si="11"/>
        <v>Platinum</v>
      </c>
    </row>
    <row r="212" spans="1:11" x14ac:dyDescent="0.3">
      <c r="A212" t="s">
        <v>684</v>
      </c>
      <c r="B212" t="s">
        <v>685</v>
      </c>
      <c r="C212" t="str">
        <f t="shared" si="9"/>
        <v>Antonio Jones</v>
      </c>
      <c r="D212">
        <v>48</v>
      </c>
      <c r="E212" t="s">
        <v>9</v>
      </c>
      <c r="F212" t="s">
        <v>686</v>
      </c>
      <c r="G212" t="str">
        <f t="shared" si="10"/>
        <v>Matthewborough</v>
      </c>
      <c r="H212" t="s">
        <v>81</v>
      </c>
      <c r="I212" t="s">
        <v>12</v>
      </c>
      <c r="J212" t="s">
        <v>31</v>
      </c>
      <c r="K212" t="str">
        <f t="shared" si="11"/>
        <v>Silver</v>
      </c>
    </row>
    <row r="213" spans="1:11" x14ac:dyDescent="0.3">
      <c r="A213" t="s">
        <v>687</v>
      </c>
      <c r="B213" t="s">
        <v>688</v>
      </c>
      <c r="C213" t="str">
        <f t="shared" si="9"/>
        <v>Rodney Huffman</v>
      </c>
      <c r="D213">
        <v>20</v>
      </c>
      <c r="E213" t="s">
        <v>16</v>
      </c>
      <c r="F213" t="s">
        <v>689</v>
      </c>
      <c r="G213" t="str">
        <f t="shared" si="10"/>
        <v>Garzafort</v>
      </c>
      <c r="H213" t="s">
        <v>92</v>
      </c>
      <c r="I213" t="s">
        <v>12</v>
      </c>
      <c r="J213" t="s">
        <v>31</v>
      </c>
      <c r="K213" t="str">
        <f t="shared" si="11"/>
        <v>Silver</v>
      </c>
    </row>
    <row r="214" spans="1:11" x14ac:dyDescent="0.3">
      <c r="A214" t="s">
        <v>690</v>
      </c>
      <c r="B214" t="s">
        <v>691</v>
      </c>
      <c r="C214" t="str">
        <f t="shared" si="9"/>
        <v>Blake Harrison</v>
      </c>
      <c r="D214">
        <v>63</v>
      </c>
      <c r="E214" t="s">
        <v>16</v>
      </c>
      <c r="F214" t="s">
        <v>692</v>
      </c>
      <c r="G214" t="str">
        <f t="shared" si="10"/>
        <v>Lyonsfort</v>
      </c>
      <c r="H214" t="s">
        <v>74</v>
      </c>
      <c r="I214" t="s">
        <v>12</v>
      </c>
      <c r="J214" t="s">
        <v>19</v>
      </c>
      <c r="K214" t="str">
        <f t="shared" si="11"/>
        <v>Platinum</v>
      </c>
    </row>
    <row r="215" spans="1:11" x14ac:dyDescent="0.3">
      <c r="A215" t="s">
        <v>693</v>
      </c>
      <c r="B215" t="s">
        <v>694</v>
      </c>
      <c r="C215" t="str">
        <f t="shared" si="9"/>
        <v>Stuart Johnson</v>
      </c>
      <c r="D215">
        <v>42</v>
      </c>
      <c r="E215" t="s">
        <v>16</v>
      </c>
      <c r="F215" t="s">
        <v>695</v>
      </c>
      <c r="G215" t="str">
        <f t="shared" si="10"/>
        <v>West Markport</v>
      </c>
      <c r="H215" t="s">
        <v>18</v>
      </c>
      <c r="I215" t="s">
        <v>12</v>
      </c>
      <c r="J215" t="s">
        <v>19</v>
      </c>
      <c r="K215" t="str">
        <f t="shared" si="11"/>
        <v>Platinum</v>
      </c>
    </row>
    <row r="216" spans="1:11" x14ac:dyDescent="0.3">
      <c r="A216" t="s">
        <v>696</v>
      </c>
      <c r="B216" t="s">
        <v>697</v>
      </c>
      <c r="C216" t="str">
        <f t="shared" si="9"/>
        <v>Eric Todd</v>
      </c>
      <c r="D216">
        <v>61</v>
      </c>
      <c r="E216" t="s">
        <v>9</v>
      </c>
      <c r="F216" t="s">
        <v>698</v>
      </c>
      <c r="G216" t="str">
        <f t="shared" si="10"/>
        <v>Danielstad</v>
      </c>
      <c r="H216" t="s">
        <v>66</v>
      </c>
      <c r="I216" t="s">
        <v>12</v>
      </c>
      <c r="J216" t="s">
        <v>13</v>
      </c>
      <c r="K216" t="str">
        <f t="shared" si="11"/>
        <v>Gold</v>
      </c>
    </row>
    <row r="217" spans="1:11" x14ac:dyDescent="0.3">
      <c r="A217" t="s">
        <v>699</v>
      </c>
      <c r="B217" t="s">
        <v>700</v>
      </c>
      <c r="C217" t="str">
        <f t="shared" si="9"/>
        <v>Steve Medina</v>
      </c>
      <c r="D217">
        <v>50</v>
      </c>
      <c r="E217" t="s">
        <v>16</v>
      </c>
      <c r="F217" t="s">
        <v>701</v>
      </c>
      <c r="G217" t="str">
        <f t="shared" si="10"/>
        <v>East Josephside</v>
      </c>
      <c r="H217" t="s">
        <v>35</v>
      </c>
      <c r="I217" t="s">
        <v>12</v>
      </c>
      <c r="J217" t="s">
        <v>13</v>
      </c>
      <c r="K217" t="str">
        <f t="shared" si="11"/>
        <v>Gold</v>
      </c>
    </row>
    <row r="218" spans="1:11" x14ac:dyDescent="0.3">
      <c r="A218" t="s">
        <v>702</v>
      </c>
      <c r="B218" t="s">
        <v>703</v>
      </c>
      <c r="C218" t="str">
        <f t="shared" si="9"/>
        <v>Kathryn Garcia</v>
      </c>
      <c r="D218">
        <v>44</v>
      </c>
      <c r="E218" t="s">
        <v>9</v>
      </c>
      <c r="F218" t="s">
        <v>704</v>
      </c>
      <c r="G218" t="str">
        <f t="shared" si="10"/>
        <v>Morrismouth</v>
      </c>
      <c r="H218" t="s">
        <v>30</v>
      </c>
      <c r="I218" t="s">
        <v>12</v>
      </c>
      <c r="J218" t="s">
        <v>19</v>
      </c>
      <c r="K218" t="str">
        <f t="shared" si="11"/>
        <v>Platinum</v>
      </c>
    </row>
    <row r="219" spans="1:11" x14ac:dyDescent="0.3">
      <c r="A219" t="s">
        <v>705</v>
      </c>
      <c r="B219" t="s">
        <v>706</v>
      </c>
      <c r="C219" t="str">
        <f t="shared" si="9"/>
        <v>Kathy Copeland</v>
      </c>
      <c r="D219">
        <v>42</v>
      </c>
      <c r="E219" t="s">
        <v>9</v>
      </c>
      <c r="F219" t="s">
        <v>707</v>
      </c>
      <c r="G219" t="str">
        <f t="shared" si="10"/>
        <v>North Christinemouth</v>
      </c>
      <c r="H219" t="s">
        <v>113</v>
      </c>
      <c r="I219" t="s">
        <v>12</v>
      </c>
      <c r="J219" t="s">
        <v>31</v>
      </c>
      <c r="K219" t="str">
        <f t="shared" si="11"/>
        <v>Silver</v>
      </c>
    </row>
    <row r="220" spans="1:11" x14ac:dyDescent="0.3">
      <c r="A220" t="s">
        <v>708</v>
      </c>
      <c r="B220" t="s">
        <v>709</v>
      </c>
      <c r="C220" t="str">
        <f t="shared" si="9"/>
        <v>Julia Jackson</v>
      </c>
      <c r="D220">
        <v>46</v>
      </c>
      <c r="E220" t="s">
        <v>9</v>
      </c>
      <c r="F220" t="s">
        <v>710</v>
      </c>
      <c r="G220" t="str">
        <f t="shared" si="10"/>
        <v>Edwardland</v>
      </c>
      <c r="H220" t="s">
        <v>30</v>
      </c>
      <c r="I220" t="s">
        <v>12</v>
      </c>
      <c r="J220" t="s">
        <v>19</v>
      </c>
      <c r="K220" t="str">
        <f t="shared" si="11"/>
        <v>Platinum</v>
      </c>
    </row>
    <row r="221" spans="1:11" x14ac:dyDescent="0.3">
      <c r="A221" t="s">
        <v>711</v>
      </c>
      <c r="B221" t="s">
        <v>712</v>
      </c>
      <c r="C221" t="str">
        <f t="shared" si="9"/>
        <v>Jordan Wells</v>
      </c>
      <c r="D221">
        <v>47</v>
      </c>
      <c r="E221" t="s">
        <v>16</v>
      </c>
      <c r="F221" t="s">
        <v>3831</v>
      </c>
      <c r="G221" t="str">
        <f t="shared" si="10"/>
        <v>Phillipschester</v>
      </c>
      <c r="H221" t="s">
        <v>88</v>
      </c>
      <c r="I221" t="s">
        <v>12</v>
      </c>
      <c r="J221" t="s">
        <v>13</v>
      </c>
      <c r="K221" t="str">
        <f t="shared" si="11"/>
        <v>Gold</v>
      </c>
    </row>
    <row r="222" spans="1:11" x14ac:dyDescent="0.3">
      <c r="A222" t="s">
        <v>713</v>
      </c>
      <c r="B222" t="s">
        <v>714</v>
      </c>
      <c r="C222" t="str">
        <f t="shared" si="9"/>
        <v>George Davis</v>
      </c>
      <c r="D222">
        <v>50</v>
      </c>
      <c r="E222" t="s">
        <v>16</v>
      </c>
      <c r="F222" t="s">
        <v>3830</v>
      </c>
      <c r="G222" t="str">
        <f t="shared" si="10"/>
        <v>Lake Lisa</v>
      </c>
      <c r="H222" t="s">
        <v>715</v>
      </c>
      <c r="I222" t="s">
        <v>3829</v>
      </c>
      <c r="J222" t="s">
        <v>26</v>
      </c>
      <c r="K222" t="str">
        <f t="shared" si="11"/>
        <v>Bronze</v>
      </c>
    </row>
    <row r="223" spans="1:11" x14ac:dyDescent="0.3">
      <c r="A223" t="s">
        <v>716</v>
      </c>
      <c r="B223" t="s">
        <v>717</v>
      </c>
      <c r="C223" t="str">
        <f t="shared" si="9"/>
        <v>Lisa Young</v>
      </c>
      <c r="D223">
        <v>38</v>
      </c>
      <c r="E223" t="s">
        <v>9</v>
      </c>
      <c r="F223" t="s">
        <v>718</v>
      </c>
      <c r="G223" t="str">
        <f t="shared" si="10"/>
        <v>Maybury</v>
      </c>
      <c r="H223" t="s">
        <v>81</v>
      </c>
      <c r="I223" t="s">
        <v>12</v>
      </c>
      <c r="J223" t="s">
        <v>19</v>
      </c>
      <c r="K223" t="str">
        <f t="shared" si="11"/>
        <v>Platinum</v>
      </c>
    </row>
    <row r="224" spans="1:11" x14ac:dyDescent="0.3">
      <c r="A224" t="s">
        <v>719</v>
      </c>
      <c r="B224" t="s">
        <v>720</v>
      </c>
      <c r="C224" t="str">
        <f t="shared" si="9"/>
        <v>Alejandro Doyle</v>
      </c>
      <c r="D224">
        <v>35</v>
      </c>
      <c r="E224" t="s">
        <v>9</v>
      </c>
      <c r="F224" t="s">
        <v>721</v>
      </c>
      <c r="G224" t="str">
        <f t="shared" si="10"/>
        <v>East Crystalton</v>
      </c>
      <c r="H224" t="s">
        <v>233</v>
      </c>
      <c r="I224" t="s">
        <v>12</v>
      </c>
      <c r="J224" t="s">
        <v>19</v>
      </c>
      <c r="K224" t="str">
        <f t="shared" si="11"/>
        <v>Platinum</v>
      </c>
    </row>
    <row r="225" spans="1:11" x14ac:dyDescent="0.3">
      <c r="A225" t="s">
        <v>722</v>
      </c>
      <c r="B225" t="s">
        <v>723</v>
      </c>
      <c r="C225" t="str">
        <f t="shared" si="9"/>
        <v>Robert Harris</v>
      </c>
      <c r="D225">
        <v>50</v>
      </c>
      <c r="E225" t="s">
        <v>9</v>
      </c>
      <c r="F225" t="s">
        <v>3832</v>
      </c>
      <c r="G225" t="str">
        <f t="shared" si="10"/>
        <v>East Jeremy</v>
      </c>
      <c r="H225" t="s">
        <v>267</v>
      </c>
      <c r="I225" t="s">
        <v>12</v>
      </c>
      <c r="J225" t="s">
        <v>19</v>
      </c>
      <c r="K225" t="str">
        <f t="shared" si="11"/>
        <v>Platinum</v>
      </c>
    </row>
    <row r="226" spans="1:11" x14ac:dyDescent="0.3">
      <c r="A226" t="s">
        <v>724</v>
      </c>
      <c r="B226" t="s">
        <v>725</v>
      </c>
      <c r="C226" t="str">
        <f t="shared" si="9"/>
        <v>Anthony Morgan</v>
      </c>
      <c r="D226">
        <v>29</v>
      </c>
      <c r="E226" t="s">
        <v>9</v>
      </c>
      <c r="F226" t="s">
        <v>726</v>
      </c>
      <c r="G226" t="str">
        <f t="shared" si="10"/>
        <v>New Anthonyfurt</v>
      </c>
      <c r="H226" t="s">
        <v>113</v>
      </c>
      <c r="I226" t="s">
        <v>12</v>
      </c>
      <c r="J226" t="s">
        <v>31</v>
      </c>
      <c r="K226" t="str">
        <f t="shared" si="11"/>
        <v>Silver</v>
      </c>
    </row>
    <row r="227" spans="1:11" x14ac:dyDescent="0.3">
      <c r="A227" t="s">
        <v>727</v>
      </c>
      <c r="B227" t="s">
        <v>728</v>
      </c>
      <c r="C227" t="str">
        <f t="shared" si="9"/>
        <v>Elizabeth Stanley</v>
      </c>
      <c r="D227">
        <v>46</v>
      </c>
      <c r="E227" t="s">
        <v>16</v>
      </c>
      <c r="F227" t="s">
        <v>729</v>
      </c>
      <c r="G227" t="str">
        <f t="shared" si="10"/>
        <v>Bethanyton</v>
      </c>
      <c r="H227" t="s">
        <v>117</v>
      </c>
      <c r="I227" t="s">
        <v>12</v>
      </c>
      <c r="J227" t="s">
        <v>19</v>
      </c>
      <c r="K227" t="str">
        <f t="shared" si="11"/>
        <v>Platinum</v>
      </c>
    </row>
    <row r="228" spans="1:11" x14ac:dyDescent="0.3">
      <c r="A228" t="s">
        <v>730</v>
      </c>
      <c r="B228" t="s">
        <v>731</v>
      </c>
      <c r="C228" t="str">
        <f t="shared" si="9"/>
        <v>Alexis Castaneda</v>
      </c>
      <c r="D228">
        <v>54</v>
      </c>
      <c r="E228" t="s">
        <v>9</v>
      </c>
      <c r="F228" t="s">
        <v>216</v>
      </c>
      <c r="G228" t="str">
        <f t="shared" si="10"/>
        <v>Morrisbury</v>
      </c>
      <c r="H228" t="s">
        <v>163</v>
      </c>
      <c r="I228" t="s">
        <v>12</v>
      </c>
      <c r="J228" t="s">
        <v>13</v>
      </c>
      <c r="K228" t="str">
        <f t="shared" si="11"/>
        <v>Gold</v>
      </c>
    </row>
    <row r="229" spans="1:11" x14ac:dyDescent="0.3">
      <c r="A229" t="s">
        <v>732</v>
      </c>
      <c r="B229" t="s">
        <v>733</v>
      </c>
      <c r="C229" t="str">
        <f t="shared" si="9"/>
        <v>Gregory Pham</v>
      </c>
      <c r="D229">
        <v>63</v>
      </c>
      <c r="E229" t="s">
        <v>16</v>
      </c>
      <c r="F229" t="s">
        <v>734</v>
      </c>
      <c r="G229" t="str">
        <f t="shared" si="10"/>
        <v>Pollardton</v>
      </c>
      <c r="H229" t="s">
        <v>62</v>
      </c>
      <c r="I229" t="s">
        <v>12</v>
      </c>
      <c r="J229" t="s">
        <v>13</v>
      </c>
      <c r="K229" t="str">
        <f t="shared" si="11"/>
        <v>Gold</v>
      </c>
    </row>
    <row r="230" spans="1:11" x14ac:dyDescent="0.3">
      <c r="A230" t="s">
        <v>735</v>
      </c>
      <c r="B230" t="s">
        <v>736</v>
      </c>
      <c r="C230" t="str">
        <f t="shared" si="9"/>
        <v>Casey Flores</v>
      </c>
      <c r="D230">
        <v>52</v>
      </c>
      <c r="E230" t="s">
        <v>16</v>
      </c>
      <c r="F230" t="s">
        <v>395</v>
      </c>
      <c r="G230" t="str">
        <f t="shared" si="10"/>
        <v>Lake Michael</v>
      </c>
      <c r="H230" t="s">
        <v>117</v>
      </c>
      <c r="I230" t="s">
        <v>12</v>
      </c>
      <c r="J230" t="s">
        <v>13</v>
      </c>
      <c r="K230" t="str">
        <f t="shared" si="11"/>
        <v>Gold</v>
      </c>
    </row>
    <row r="231" spans="1:11" x14ac:dyDescent="0.3">
      <c r="A231" t="s">
        <v>737</v>
      </c>
      <c r="B231" t="s">
        <v>738</v>
      </c>
      <c r="C231" t="str">
        <f t="shared" si="9"/>
        <v>Tanner Thompson</v>
      </c>
      <c r="D231">
        <v>32</v>
      </c>
      <c r="E231" t="s">
        <v>16</v>
      </c>
      <c r="F231" t="s">
        <v>739</v>
      </c>
      <c r="G231" t="str">
        <f t="shared" si="10"/>
        <v>Port Lisashire</v>
      </c>
      <c r="H231" t="s">
        <v>140</v>
      </c>
      <c r="I231" t="s">
        <v>12</v>
      </c>
      <c r="J231" t="s">
        <v>26</v>
      </c>
      <c r="K231" t="str">
        <f t="shared" si="11"/>
        <v>Bronze</v>
      </c>
    </row>
    <row r="232" spans="1:11" x14ac:dyDescent="0.3">
      <c r="A232" t="s">
        <v>740</v>
      </c>
      <c r="B232" t="s">
        <v>741</v>
      </c>
      <c r="C232" t="str">
        <f t="shared" si="9"/>
        <v>Timothy Sanders</v>
      </c>
      <c r="D232">
        <v>29</v>
      </c>
      <c r="E232" t="s">
        <v>9</v>
      </c>
      <c r="F232" t="s">
        <v>742</v>
      </c>
      <c r="G232" t="str">
        <f t="shared" si="10"/>
        <v>Aaronmouth</v>
      </c>
      <c r="H232" t="s">
        <v>250</v>
      </c>
      <c r="I232" t="s">
        <v>12</v>
      </c>
      <c r="J232" t="s">
        <v>26</v>
      </c>
      <c r="K232" t="str">
        <f t="shared" si="11"/>
        <v>Bronze</v>
      </c>
    </row>
    <row r="233" spans="1:11" x14ac:dyDescent="0.3">
      <c r="A233" t="s">
        <v>743</v>
      </c>
      <c r="B233" t="s">
        <v>744</v>
      </c>
      <c r="C233" t="str">
        <f t="shared" si="9"/>
        <v>Timothy Juarez</v>
      </c>
      <c r="D233">
        <v>22</v>
      </c>
      <c r="E233" t="s">
        <v>16</v>
      </c>
      <c r="F233" t="s">
        <v>745</v>
      </c>
      <c r="G233" t="str">
        <f t="shared" si="10"/>
        <v>Grahamstad</v>
      </c>
      <c r="H233" t="s">
        <v>317</v>
      </c>
      <c r="I233" t="s">
        <v>12</v>
      </c>
      <c r="J233" t="s">
        <v>26</v>
      </c>
      <c r="K233" t="str">
        <f t="shared" si="11"/>
        <v>Bronze</v>
      </c>
    </row>
    <row r="234" spans="1:11" x14ac:dyDescent="0.3">
      <c r="A234" t="s">
        <v>746</v>
      </c>
      <c r="B234" t="s">
        <v>747</v>
      </c>
      <c r="C234" t="str">
        <f t="shared" si="9"/>
        <v>Christy Hill</v>
      </c>
      <c r="D234">
        <v>27</v>
      </c>
      <c r="E234" t="s">
        <v>16</v>
      </c>
      <c r="F234" t="s">
        <v>748</v>
      </c>
      <c r="G234" t="str">
        <f t="shared" si="10"/>
        <v>Tammyton</v>
      </c>
      <c r="H234" t="s">
        <v>88</v>
      </c>
      <c r="I234" t="s">
        <v>12</v>
      </c>
      <c r="J234" t="s">
        <v>19</v>
      </c>
      <c r="K234" t="str">
        <f t="shared" si="11"/>
        <v>Platinum</v>
      </c>
    </row>
    <row r="235" spans="1:11" x14ac:dyDescent="0.3">
      <c r="A235" t="s">
        <v>749</v>
      </c>
      <c r="B235" t="s">
        <v>750</v>
      </c>
      <c r="C235" t="str">
        <f t="shared" si="9"/>
        <v>Michelle Gonzalez</v>
      </c>
      <c r="D235">
        <v>59</v>
      </c>
      <c r="E235" t="s">
        <v>9</v>
      </c>
      <c r="F235" t="s">
        <v>751</v>
      </c>
      <c r="G235" t="str">
        <f t="shared" si="10"/>
        <v>Clarkport</v>
      </c>
      <c r="H235" t="s">
        <v>43</v>
      </c>
      <c r="I235" t="s">
        <v>12</v>
      </c>
      <c r="J235" t="s">
        <v>31</v>
      </c>
      <c r="K235" t="str">
        <f t="shared" si="11"/>
        <v>Silver</v>
      </c>
    </row>
    <row r="236" spans="1:11" x14ac:dyDescent="0.3">
      <c r="A236" t="s">
        <v>752</v>
      </c>
      <c r="B236" t="s">
        <v>753</v>
      </c>
      <c r="C236" t="str">
        <f t="shared" si="9"/>
        <v>Nathaniel Hill</v>
      </c>
      <c r="D236">
        <v>43</v>
      </c>
      <c r="E236" t="s">
        <v>16</v>
      </c>
      <c r="F236" t="s">
        <v>754</v>
      </c>
      <c r="G236" t="str">
        <f t="shared" si="10"/>
        <v>Lake Mark</v>
      </c>
      <c r="H236" t="s">
        <v>62</v>
      </c>
      <c r="I236" t="s">
        <v>12</v>
      </c>
      <c r="J236" t="s">
        <v>13</v>
      </c>
      <c r="K236" t="str">
        <f t="shared" si="11"/>
        <v>Gold</v>
      </c>
    </row>
    <row r="237" spans="1:11" x14ac:dyDescent="0.3">
      <c r="A237" t="s">
        <v>755</v>
      </c>
      <c r="B237" t="s">
        <v>756</v>
      </c>
      <c r="C237" t="str">
        <f t="shared" si="9"/>
        <v>Jon Ortiz</v>
      </c>
      <c r="D237">
        <v>28</v>
      </c>
      <c r="E237" t="s">
        <v>16</v>
      </c>
      <c r="F237" t="s">
        <v>757</v>
      </c>
      <c r="G237" t="str">
        <f t="shared" si="10"/>
        <v>South Angelaport</v>
      </c>
      <c r="H237" t="s">
        <v>92</v>
      </c>
      <c r="I237" t="s">
        <v>12</v>
      </c>
      <c r="J237" t="s">
        <v>26</v>
      </c>
      <c r="K237" t="str">
        <f t="shared" si="11"/>
        <v>Bronze</v>
      </c>
    </row>
    <row r="238" spans="1:11" x14ac:dyDescent="0.3">
      <c r="A238" t="s">
        <v>758</v>
      </c>
      <c r="B238" t="s">
        <v>759</v>
      </c>
      <c r="C238" t="str">
        <f t="shared" si="9"/>
        <v>Joshua Wilson</v>
      </c>
      <c r="D238">
        <v>42</v>
      </c>
      <c r="E238" t="s">
        <v>16</v>
      </c>
      <c r="F238" t="s">
        <v>760</v>
      </c>
      <c r="G238" t="str">
        <f t="shared" si="10"/>
        <v>North Larryport</v>
      </c>
      <c r="H238" t="s">
        <v>287</v>
      </c>
      <c r="I238" t="s">
        <v>12</v>
      </c>
      <c r="J238" t="s">
        <v>26</v>
      </c>
      <c r="K238" t="str">
        <f t="shared" si="11"/>
        <v>Bronze</v>
      </c>
    </row>
    <row r="239" spans="1:11" x14ac:dyDescent="0.3">
      <c r="A239" t="s">
        <v>761</v>
      </c>
      <c r="B239" t="s">
        <v>762</v>
      </c>
      <c r="C239" t="str">
        <f t="shared" si="9"/>
        <v>Wesley Short</v>
      </c>
      <c r="D239">
        <v>41</v>
      </c>
      <c r="E239" t="s">
        <v>16</v>
      </c>
      <c r="F239" t="s">
        <v>763</v>
      </c>
      <c r="G239" t="str">
        <f t="shared" si="10"/>
        <v>Susanstad</v>
      </c>
      <c r="H239" t="s">
        <v>66</v>
      </c>
      <c r="I239" t="s">
        <v>12</v>
      </c>
      <c r="J239" t="s">
        <v>13</v>
      </c>
      <c r="K239" t="str">
        <f t="shared" si="11"/>
        <v>Gold</v>
      </c>
    </row>
    <row r="240" spans="1:11" x14ac:dyDescent="0.3">
      <c r="A240" t="s">
        <v>764</v>
      </c>
      <c r="B240" t="s">
        <v>765</v>
      </c>
      <c r="C240" t="str">
        <f t="shared" si="9"/>
        <v>Steven Smith</v>
      </c>
      <c r="D240">
        <v>40</v>
      </c>
      <c r="E240" t="s">
        <v>9</v>
      </c>
      <c r="F240" t="s">
        <v>766</v>
      </c>
      <c r="G240" t="str">
        <f t="shared" si="10"/>
        <v>Port Krista</v>
      </c>
      <c r="H240" t="s">
        <v>43</v>
      </c>
      <c r="I240" t="s">
        <v>12</v>
      </c>
      <c r="J240" t="s">
        <v>19</v>
      </c>
      <c r="K240" t="str">
        <f t="shared" si="11"/>
        <v>Platinum</v>
      </c>
    </row>
    <row r="241" spans="1:11" x14ac:dyDescent="0.3">
      <c r="A241" t="s">
        <v>767</v>
      </c>
      <c r="B241" t="s">
        <v>768</v>
      </c>
      <c r="C241" t="str">
        <f t="shared" si="9"/>
        <v>Maria Hill</v>
      </c>
      <c r="D241">
        <v>58</v>
      </c>
      <c r="E241" t="s">
        <v>16</v>
      </c>
      <c r="F241" t="s">
        <v>769</v>
      </c>
      <c r="G241" t="str">
        <f t="shared" si="10"/>
        <v>Zamoraborough</v>
      </c>
      <c r="H241" t="s">
        <v>184</v>
      </c>
      <c r="I241" t="s">
        <v>12</v>
      </c>
      <c r="J241" t="s">
        <v>19</v>
      </c>
      <c r="K241" t="str">
        <f t="shared" si="11"/>
        <v>Platinum</v>
      </c>
    </row>
    <row r="242" spans="1:11" x14ac:dyDescent="0.3">
      <c r="A242" t="s">
        <v>770</v>
      </c>
      <c r="B242" t="s">
        <v>771</v>
      </c>
      <c r="C242" t="str">
        <f t="shared" si="9"/>
        <v>William Hull</v>
      </c>
      <c r="D242">
        <v>59</v>
      </c>
      <c r="E242" t="s">
        <v>16</v>
      </c>
      <c r="F242" t="s">
        <v>772</v>
      </c>
      <c r="G242" t="str">
        <f t="shared" si="10"/>
        <v>Heathfort</v>
      </c>
      <c r="H242" t="s">
        <v>156</v>
      </c>
      <c r="I242" t="s">
        <v>12</v>
      </c>
      <c r="J242" t="s">
        <v>19</v>
      </c>
      <c r="K242" t="str">
        <f t="shared" si="11"/>
        <v>Platinum</v>
      </c>
    </row>
    <row r="243" spans="1:11" x14ac:dyDescent="0.3">
      <c r="A243" t="s">
        <v>773</v>
      </c>
      <c r="B243" t="s">
        <v>774</v>
      </c>
      <c r="C243" t="str">
        <f t="shared" si="9"/>
        <v>Mr. William Horton</v>
      </c>
      <c r="D243">
        <v>31</v>
      </c>
      <c r="E243" t="s">
        <v>9</v>
      </c>
      <c r="F243" t="s">
        <v>775</v>
      </c>
      <c r="G243" t="str">
        <f t="shared" si="10"/>
        <v>Dawsonchester</v>
      </c>
      <c r="H243" t="s">
        <v>287</v>
      </c>
      <c r="I243" t="s">
        <v>12</v>
      </c>
      <c r="J243" t="s">
        <v>19</v>
      </c>
      <c r="K243" t="str">
        <f t="shared" si="11"/>
        <v>Platinum</v>
      </c>
    </row>
    <row r="244" spans="1:11" x14ac:dyDescent="0.3">
      <c r="A244" t="s">
        <v>776</v>
      </c>
      <c r="B244" t="s">
        <v>777</v>
      </c>
      <c r="C244" t="str">
        <f t="shared" si="9"/>
        <v>William Jackson</v>
      </c>
      <c r="D244">
        <v>58</v>
      </c>
      <c r="E244" t="s">
        <v>16</v>
      </c>
      <c r="F244" t="s">
        <v>778</v>
      </c>
      <c r="G244" t="str">
        <f t="shared" si="10"/>
        <v>New Tina</v>
      </c>
      <c r="H244" t="s">
        <v>167</v>
      </c>
      <c r="I244" t="s">
        <v>12</v>
      </c>
      <c r="J244" t="s">
        <v>31</v>
      </c>
      <c r="K244" t="str">
        <f t="shared" si="11"/>
        <v>Silver</v>
      </c>
    </row>
    <row r="245" spans="1:11" x14ac:dyDescent="0.3">
      <c r="A245" t="s">
        <v>779</v>
      </c>
      <c r="B245" t="s">
        <v>780</v>
      </c>
      <c r="C245" t="str">
        <f t="shared" si="9"/>
        <v>Brian Hammond</v>
      </c>
      <c r="D245">
        <v>56</v>
      </c>
      <c r="E245" t="s">
        <v>16</v>
      </c>
      <c r="F245" t="s">
        <v>781</v>
      </c>
      <c r="G245" t="str">
        <f t="shared" si="10"/>
        <v>North Nicholas</v>
      </c>
      <c r="H245" t="s">
        <v>359</v>
      </c>
      <c r="I245" t="s">
        <v>12</v>
      </c>
      <c r="J245" t="s">
        <v>13</v>
      </c>
      <c r="K245" t="str">
        <f t="shared" si="11"/>
        <v>Gold</v>
      </c>
    </row>
    <row r="246" spans="1:11" x14ac:dyDescent="0.3">
      <c r="A246" t="s">
        <v>782</v>
      </c>
      <c r="B246" t="s">
        <v>783</v>
      </c>
      <c r="C246" t="str">
        <f t="shared" si="9"/>
        <v>Nancy Page</v>
      </c>
      <c r="D246">
        <v>19</v>
      </c>
      <c r="E246" t="s">
        <v>9</v>
      </c>
      <c r="F246" t="s">
        <v>784</v>
      </c>
      <c r="G246" t="str">
        <f t="shared" si="10"/>
        <v>West Julia</v>
      </c>
      <c r="H246" t="s">
        <v>117</v>
      </c>
      <c r="I246" t="s">
        <v>12</v>
      </c>
      <c r="J246" t="s">
        <v>26</v>
      </c>
      <c r="K246" t="str">
        <f t="shared" si="11"/>
        <v>Bronze</v>
      </c>
    </row>
    <row r="247" spans="1:11" x14ac:dyDescent="0.3">
      <c r="A247" t="s">
        <v>785</v>
      </c>
      <c r="B247" t="s">
        <v>786</v>
      </c>
      <c r="C247" t="str">
        <f t="shared" si="9"/>
        <v>Laura Soto</v>
      </c>
      <c r="D247">
        <v>57</v>
      </c>
      <c r="E247" t="s">
        <v>16</v>
      </c>
      <c r="F247" t="s">
        <v>787</v>
      </c>
      <c r="G247" t="str">
        <f t="shared" si="10"/>
        <v>Rodriguezton</v>
      </c>
      <c r="H247" t="s">
        <v>156</v>
      </c>
      <c r="I247" t="s">
        <v>12</v>
      </c>
      <c r="J247" t="s">
        <v>19</v>
      </c>
      <c r="K247" t="str">
        <f t="shared" si="11"/>
        <v>Platinum</v>
      </c>
    </row>
    <row r="248" spans="1:11" x14ac:dyDescent="0.3">
      <c r="A248" t="s">
        <v>788</v>
      </c>
      <c r="B248" t="s">
        <v>789</v>
      </c>
      <c r="C248" t="str">
        <f t="shared" si="9"/>
        <v>Mary Russell</v>
      </c>
      <c r="D248">
        <v>58</v>
      </c>
      <c r="E248" t="s">
        <v>9</v>
      </c>
      <c r="F248" t="s">
        <v>790</v>
      </c>
      <c r="G248" t="str">
        <f t="shared" si="10"/>
        <v>South Regina</v>
      </c>
      <c r="H248" t="s">
        <v>291</v>
      </c>
      <c r="I248" t="s">
        <v>12</v>
      </c>
      <c r="J248" t="s">
        <v>26</v>
      </c>
      <c r="K248" t="str">
        <f t="shared" si="11"/>
        <v>Bronze</v>
      </c>
    </row>
    <row r="249" spans="1:11" x14ac:dyDescent="0.3">
      <c r="A249" t="s">
        <v>791</v>
      </c>
      <c r="B249" t="s">
        <v>792</v>
      </c>
      <c r="C249" t="str">
        <f t="shared" si="9"/>
        <v>Douglas Rhodes</v>
      </c>
      <c r="D249">
        <v>32</v>
      </c>
      <c r="E249" t="s">
        <v>9</v>
      </c>
      <c r="F249" t="s">
        <v>793</v>
      </c>
      <c r="G249" t="str">
        <f t="shared" si="10"/>
        <v>Mikehaven</v>
      </c>
      <c r="H249" t="s">
        <v>47</v>
      </c>
      <c r="I249" t="s">
        <v>12</v>
      </c>
      <c r="J249" t="s">
        <v>19</v>
      </c>
      <c r="K249" t="str">
        <f t="shared" si="11"/>
        <v>Platinum</v>
      </c>
    </row>
    <row r="250" spans="1:11" x14ac:dyDescent="0.3">
      <c r="A250" t="s">
        <v>794</v>
      </c>
      <c r="B250" t="s">
        <v>795</v>
      </c>
      <c r="C250" t="str">
        <f t="shared" si="9"/>
        <v>Nicholas Webb</v>
      </c>
      <c r="D250">
        <v>19</v>
      </c>
      <c r="E250" t="s">
        <v>9</v>
      </c>
      <c r="F250" t="s">
        <v>796</v>
      </c>
      <c r="G250" t="str">
        <f t="shared" si="10"/>
        <v>Lake Timothy</v>
      </c>
      <c r="H250" t="s">
        <v>184</v>
      </c>
      <c r="I250" t="s">
        <v>12</v>
      </c>
      <c r="J250" t="s">
        <v>13</v>
      </c>
      <c r="K250" t="str">
        <f t="shared" si="11"/>
        <v>Gold</v>
      </c>
    </row>
    <row r="251" spans="1:11" x14ac:dyDescent="0.3">
      <c r="A251" t="s">
        <v>797</v>
      </c>
      <c r="B251" t="s">
        <v>798</v>
      </c>
      <c r="C251" t="str">
        <f t="shared" si="9"/>
        <v>Lauren George</v>
      </c>
      <c r="D251">
        <v>41</v>
      </c>
      <c r="E251" t="s">
        <v>16</v>
      </c>
      <c r="F251" t="s">
        <v>799</v>
      </c>
      <c r="G251" t="str">
        <f t="shared" si="10"/>
        <v>Garciamouth</v>
      </c>
      <c r="H251" t="s">
        <v>58</v>
      </c>
      <c r="I251" t="s">
        <v>12</v>
      </c>
      <c r="J251" t="s">
        <v>13</v>
      </c>
      <c r="K251" t="str">
        <f t="shared" si="11"/>
        <v>Gold</v>
      </c>
    </row>
    <row r="252" spans="1:11" x14ac:dyDescent="0.3">
      <c r="A252" t="s">
        <v>800</v>
      </c>
      <c r="B252" t="s">
        <v>801</v>
      </c>
      <c r="C252" t="str">
        <f t="shared" si="9"/>
        <v>Veronica Newman</v>
      </c>
      <c r="D252">
        <v>48</v>
      </c>
      <c r="E252" t="s">
        <v>9</v>
      </c>
      <c r="F252" t="s">
        <v>802</v>
      </c>
      <c r="G252" t="str">
        <f t="shared" si="10"/>
        <v>New Daniel</v>
      </c>
      <c r="H252" t="s">
        <v>92</v>
      </c>
      <c r="I252" t="s">
        <v>12</v>
      </c>
      <c r="J252" t="s">
        <v>19</v>
      </c>
      <c r="K252" t="str">
        <f t="shared" si="11"/>
        <v>Platinum</v>
      </c>
    </row>
    <row r="253" spans="1:11" x14ac:dyDescent="0.3">
      <c r="A253" t="s">
        <v>803</v>
      </c>
      <c r="B253" t="s">
        <v>804</v>
      </c>
      <c r="C253" t="str">
        <f t="shared" si="9"/>
        <v>Tyler Garner</v>
      </c>
      <c r="D253">
        <v>64</v>
      </c>
      <c r="E253" t="s">
        <v>9</v>
      </c>
      <c r="F253" t="s">
        <v>805</v>
      </c>
      <c r="G253" t="str">
        <f t="shared" si="10"/>
        <v>Port Coreyfort</v>
      </c>
      <c r="H253" t="s">
        <v>22</v>
      </c>
      <c r="I253" t="s">
        <v>12</v>
      </c>
      <c r="J253" t="s">
        <v>31</v>
      </c>
      <c r="K253" t="str">
        <f t="shared" si="11"/>
        <v>Silver</v>
      </c>
    </row>
    <row r="254" spans="1:11" x14ac:dyDescent="0.3">
      <c r="A254" t="s">
        <v>806</v>
      </c>
      <c r="B254" t="s">
        <v>807</v>
      </c>
      <c r="C254" t="str">
        <f t="shared" si="9"/>
        <v>John Mccoy</v>
      </c>
      <c r="D254">
        <v>26</v>
      </c>
      <c r="E254" t="s">
        <v>9</v>
      </c>
      <c r="F254" t="s">
        <v>808</v>
      </c>
      <c r="G254" t="str">
        <f t="shared" si="10"/>
        <v>Robinborough</v>
      </c>
      <c r="H254" t="s">
        <v>39</v>
      </c>
      <c r="I254" t="s">
        <v>12</v>
      </c>
      <c r="J254" t="s">
        <v>31</v>
      </c>
      <c r="K254" t="str">
        <f t="shared" si="11"/>
        <v>Silver</v>
      </c>
    </row>
    <row r="255" spans="1:11" x14ac:dyDescent="0.3">
      <c r="A255" t="s">
        <v>809</v>
      </c>
      <c r="B255" t="s">
        <v>810</v>
      </c>
      <c r="C255" t="str">
        <f t="shared" si="9"/>
        <v>Dr. Ashley Yates Md</v>
      </c>
      <c r="D255">
        <v>32</v>
      </c>
      <c r="E255" t="s">
        <v>9</v>
      </c>
      <c r="F255" t="s">
        <v>811</v>
      </c>
      <c r="G255" t="str">
        <f t="shared" si="10"/>
        <v>New Maria</v>
      </c>
      <c r="H255" t="s">
        <v>324</v>
      </c>
      <c r="I255" t="s">
        <v>12</v>
      </c>
      <c r="J255" t="s">
        <v>26</v>
      </c>
      <c r="K255" t="str">
        <f t="shared" si="11"/>
        <v>Bronze</v>
      </c>
    </row>
    <row r="256" spans="1:11" x14ac:dyDescent="0.3">
      <c r="A256" t="s">
        <v>812</v>
      </c>
      <c r="B256" t="s">
        <v>813</v>
      </c>
      <c r="C256" t="str">
        <f t="shared" si="9"/>
        <v>Linda Kline</v>
      </c>
      <c r="D256">
        <v>34</v>
      </c>
      <c r="E256" t="s">
        <v>9</v>
      </c>
      <c r="F256" t="s">
        <v>814</v>
      </c>
      <c r="G256" t="str">
        <f t="shared" si="10"/>
        <v>Masseyland</v>
      </c>
      <c r="H256" t="s">
        <v>163</v>
      </c>
      <c r="I256" t="s">
        <v>12</v>
      </c>
      <c r="J256" t="s">
        <v>31</v>
      </c>
      <c r="K256" t="str">
        <f t="shared" si="11"/>
        <v>Silver</v>
      </c>
    </row>
    <row r="257" spans="1:11" x14ac:dyDescent="0.3">
      <c r="A257" t="s">
        <v>815</v>
      </c>
      <c r="B257" t="s">
        <v>816</v>
      </c>
      <c r="C257" t="str">
        <f t="shared" si="9"/>
        <v>Damon Perez</v>
      </c>
      <c r="D257">
        <v>21</v>
      </c>
      <c r="E257" t="s">
        <v>9</v>
      </c>
      <c r="F257" t="s">
        <v>817</v>
      </c>
      <c r="G257" t="str">
        <f t="shared" si="10"/>
        <v>Jasonton</v>
      </c>
      <c r="H257" t="s">
        <v>25</v>
      </c>
      <c r="I257" t="s">
        <v>12</v>
      </c>
      <c r="J257" t="s">
        <v>13</v>
      </c>
      <c r="K257" t="str">
        <f t="shared" si="11"/>
        <v>Gold</v>
      </c>
    </row>
    <row r="258" spans="1:11" x14ac:dyDescent="0.3">
      <c r="A258" t="s">
        <v>818</v>
      </c>
      <c r="B258" t="s">
        <v>819</v>
      </c>
      <c r="C258" t="str">
        <f t="shared" ref="C258:C321" si="12">PROPER(TRIM(B258))</f>
        <v>Kristen Fischer</v>
      </c>
      <c r="D258">
        <v>57</v>
      </c>
      <c r="E258" t="s">
        <v>9</v>
      </c>
      <c r="F258" t="s">
        <v>820</v>
      </c>
      <c r="G258" t="str">
        <f t="shared" ref="G258:G321" si="13">PROPER(TRIM(F258))</f>
        <v>Lake Christopher</v>
      </c>
      <c r="H258" t="s">
        <v>291</v>
      </c>
      <c r="I258" t="s">
        <v>12</v>
      </c>
      <c r="J258" t="s">
        <v>19</v>
      </c>
      <c r="K258" t="str">
        <f t="shared" ref="K258:K321" si="14">IF(J258="","Platinum",J258)</f>
        <v>Platinum</v>
      </c>
    </row>
    <row r="259" spans="1:11" x14ac:dyDescent="0.3">
      <c r="A259" t="s">
        <v>821</v>
      </c>
      <c r="B259" t="s">
        <v>822</v>
      </c>
      <c r="C259" t="str">
        <f t="shared" si="12"/>
        <v>Christopher David</v>
      </c>
      <c r="D259">
        <v>42</v>
      </c>
      <c r="E259" t="s">
        <v>9</v>
      </c>
      <c r="F259" t="s">
        <v>823</v>
      </c>
      <c r="G259" t="str">
        <f t="shared" si="13"/>
        <v>Karenmouth</v>
      </c>
      <c r="H259" t="s">
        <v>715</v>
      </c>
      <c r="I259" t="s">
        <v>12</v>
      </c>
      <c r="J259" t="s">
        <v>31</v>
      </c>
      <c r="K259" t="str">
        <f t="shared" si="14"/>
        <v>Silver</v>
      </c>
    </row>
    <row r="260" spans="1:11" x14ac:dyDescent="0.3">
      <c r="A260" t="s">
        <v>824</v>
      </c>
      <c r="B260" t="s">
        <v>825</v>
      </c>
      <c r="C260" t="str">
        <f t="shared" si="12"/>
        <v>Sarah Stewart</v>
      </c>
      <c r="D260">
        <v>24</v>
      </c>
      <c r="E260" t="s">
        <v>16</v>
      </c>
      <c r="F260" t="s">
        <v>826</v>
      </c>
      <c r="G260" t="str">
        <f t="shared" si="13"/>
        <v>East Richard</v>
      </c>
      <c r="H260" t="s">
        <v>359</v>
      </c>
      <c r="I260" t="s">
        <v>12</v>
      </c>
      <c r="J260" t="s">
        <v>19</v>
      </c>
      <c r="K260" t="str">
        <f t="shared" si="14"/>
        <v>Platinum</v>
      </c>
    </row>
    <row r="261" spans="1:11" x14ac:dyDescent="0.3">
      <c r="A261" t="s">
        <v>827</v>
      </c>
      <c r="B261" t="s">
        <v>828</v>
      </c>
      <c r="C261" t="str">
        <f t="shared" si="12"/>
        <v>Beth Allen</v>
      </c>
      <c r="D261">
        <v>32</v>
      </c>
      <c r="E261" t="s">
        <v>16</v>
      </c>
      <c r="F261" t="s">
        <v>829</v>
      </c>
      <c r="G261" t="str">
        <f t="shared" si="13"/>
        <v>South Kathrynmouth</v>
      </c>
      <c r="H261" t="s">
        <v>96</v>
      </c>
      <c r="I261" t="s">
        <v>12</v>
      </c>
      <c r="J261" t="s">
        <v>31</v>
      </c>
      <c r="K261" t="str">
        <f t="shared" si="14"/>
        <v>Silver</v>
      </c>
    </row>
    <row r="262" spans="1:11" x14ac:dyDescent="0.3">
      <c r="A262" t="s">
        <v>830</v>
      </c>
      <c r="B262" t="s">
        <v>831</v>
      </c>
      <c r="C262" t="str">
        <f t="shared" si="12"/>
        <v>Russell Lamb</v>
      </c>
      <c r="D262">
        <v>63</v>
      </c>
      <c r="E262" t="s">
        <v>16</v>
      </c>
      <c r="F262" t="s">
        <v>832</v>
      </c>
      <c r="G262" t="str">
        <f t="shared" si="13"/>
        <v>North Jonathon</v>
      </c>
      <c r="H262" t="s">
        <v>133</v>
      </c>
      <c r="I262" t="s">
        <v>12</v>
      </c>
      <c r="J262" t="s">
        <v>19</v>
      </c>
      <c r="K262" t="str">
        <f t="shared" si="14"/>
        <v>Platinum</v>
      </c>
    </row>
    <row r="263" spans="1:11" x14ac:dyDescent="0.3">
      <c r="A263" t="s">
        <v>833</v>
      </c>
      <c r="B263" t="s">
        <v>834</v>
      </c>
      <c r="C263" t="str">
        <f t="shared" si="12"/>
        <v>Carol Bishop</v>
      </c>
      <c r="D263">
        <v>27</v>
      </c>
      <c r="E263" t="s">
        <v>16</v>
      </c>
      <c r="F263" t="s">
        <v>835</v>
      </c>
      <c r="G263" t="str">
        <f t="shared" si="13"/>
        <v>Lake Saramouth</v>
      </c>
      <c r="H263" t="s">
        <v>35</v>
      </c>
      <c r="I263" t="s">
        <v>12</v>
      </c>
      <c r="J263" t="s">
        <v>31</v>
      </c>
      <c r="K263" t="str">
        <f t="shared" si="14"/>
        <v>Silver</v>
      </c>
    </row>
    <row r="264" spans="1:11" x14ac:dyDescent="0.3">
      <c r="A264" t="s">
        <v>836</v>
      </c>
      <c r="B264" t="s">
        <v>837</v>
      </c>
      <c r="C264" t="str">
        <f t="shared" si="12"/>
        <v>Katherine Cowan</v>
      </c>
      <c r="D264">
        <v>60</v>
      </c>
      <c r="E264" t="s">
        <v>16</v>
      </c>
      <c r="F264" t="s">
        <v>838</v>
      </c>
      <c r="G264" t="str">
        <f t="shared" si="13"/>
        <v>New Ana</v>
      </c>
      <c r="H264" t="s">
        <v>66</v>
      </c>
      <c r="I264" t="s">
        <v>12</v>
      </c>
      <c r="J264" t="s">
        <v>31</v>
      </c>
      <c r="K264" t="str">
        <f t="shared" si="14"/>
        <v>Silver</v>
      </c>
    </row>
    <row r="265" spans="1:11" x14ac:dyDescent="0.3">
      <c r="A265" t="s">
        <v>839</v>
      </c>
      <c r="B265" t="s">
        <v>840</v>
      </c>
      <c r="C265" t="str">
        <f t="shared" si="12"/>
        <v>Crystal Davis</v>
      </c>
      <c r="D265">
        <v>50</v>
      </c>
      <c r="E265" t="s">
        <v>9</v>
      </c>
      <c r="F265" t="s">
        <v>841</v>
      </c>
      <c r="G265" t="str">
        <f t="shared" si="13"/>
        <v>Sallymouth</v>
      </c>
      <c r="H265" t="s">
        <v>328</v>
      </c>
      <c r="I265" t="s">
        <v>12</v>
      </c>
      <c r="J265" t="s">
        <v>26</v>
      </c>
      <c r="K265" t="str">
        <f t="shared" si="14"/>
        <v>Bronze</v>
      </c>
    </row>
    <row r="266" spans="1:11" x14ac:dyDescent="0.3">
      <c r="A266" t="s">
        <v>842</v>
      </c>
      <c r="B266" t="s">
        <v>843</v>
      </c>
      <c r="C266" t="str">
        <f t="shared" si="12"/>
        <v>Matthew Payne</v>
      </c>
      <c r="D266">
        <v>25</v>
      </c>
      <c r="E266" t="s">
        <v>9</v>
      </c>
      <c r="F266" t="s">
        <v>844</v>
      </c>
      <c r="G266" t="str">
        <f t="shared" si="13"/>
        <v>Grahamfurt</v>
      </c>
      <c r="H266" t="s">
        <v>845</v>
      </c>
      <c r="I266" t="s">
        <v>12</v>
      </c>
      <c r="J266" t="s">
        <v>13</v>
      </c>
      <c r="K266" t="str">
        <f t="shared" si="14"/>
        <v>Gold</v>
      </c>
    </row>
    <row r="267" spans="1:11" x14ac:dyDescent="0.3">
      <c r="A267" t="s">
        <v>846</v>
      </c>
      <c r="B267" t="s">
        <v>847</v>
      </c>
      <c r="C267" t="str">
        <f t="shared" si="12"/>
        <v>Tracy Kelly</v>
      </c>
      <c r="D267">
        <v>38</v>
      </c>
      <c r="E267" t="s">
        <v>9</v>
      </c>
      <c r="F267" t="s">
        <v>848</v>
      </c>
      <c r="G267" t="str">
        <f t="shared" si="13"/>
        <v>West Jamieport</v>
      </c>
      <c r="H267" t="s">
        <v>237</v>
      </c>
      <c r="I267" t="s">
        <v>12</v>
      </c>
      <c r="J267" t="s">
        <v>31</v>
      </c>
      <c r="K267" t="str">
        <f t="shared" si="14"/>
        <v>Silver</v>
      </c>
    </row>
    <row r="268" spans="1:11" x14ac:dyDescent="0.3">
      <c r="A268" t="s">
        <v>849</v>
      </c>
      <c r="B268" t="s">
        <v>850</v>
      </c>
      <c r="C268" t="str">
        <f t="shared" si="12"/>
        <v>Cynthia Payne</v>
      </c>
      <c r="D268">
        <v>32</v>
      </c>
      <c r="E268" t="s">
        <v>16</v>
      </c>
      <c r="F268" t="s">
        <v>851</v>
      </c>
      <c r="G268" t="str">
        <f t="shared" si="13"/>
        <v>South Gina</v>
      </c>
      <c r="H268" t="s">
        <v>588</v>
      </c>
      <c r="I268" t="s">
        <v>12</v>
      </c>
      <c r="J268" t="s">
        <v>26</v>
      </c>
      <c r="K268" t="str">
        <f t="shared" si="14"/>
        <v>Bronze</v>
      </c>
    </row>
    <row r="269" spans="1:11" x14ac:dyDescent="0.3">
      <c r="A269" t="s">
        <v>852</v>
      </c>
      <c r="B269" t="s">
        <v>853</v>
      </c>
      <c r="C269" t="str">
        <f t="shared" si="12"/>
        <v>Zachary Shelton</v>
      </c>
      <c r="D269">
        <v>18</v>
      </c>
      <c r="E269" t="s">
        <v>9</v>
      </c>
      <c r="F269" t="s">
        <v>781</v>
      </c>
      <c r="G269" t="str">
        <f t="shared" si="13"/>
        <v>North Nicholas</v>
      </c>
      <c r="H269" t="s">
        <v>66</v>
      </c>
      <c r="I269" t="s">
        <v>12</v>
      </c>
      <c r="J269" t="s">
        <v>26</v>
      </c>
      <c r="K269" t="str">
        <f t="shared" si="14"/>
        <v>Bronze</v>
      </c>
    </row>
    <row r="270" spans="1:11" x14ac:dyDescent="0.3">
      <c r="A270" t="s">
        <v>854</v>
      </c>
      <c r="B270" t="s">
        <v>855</v>
      </c>
      <c r="C270" t="str">
        <f t="shared" si="12"/>
        <v>Kevin Orr</v>
      </c>
      <c r="D270">
        <v>53</v>
      </c>
      <c r="E270" t="s">
        <v>16</v>
      </c>
      <c r="F270" t="s">
        <v>856</v>
      </c>
      <c r="G270" t="str">
        <f t="shared" si="13"/>
        <v>Ryanberg</v>
      </c>
      <c r="H270" t="s">
        <v>201</v>
      </c>
      <c r="I270" t="s">
        <v>12</v>
      </c>
      <c r="J270" t="s">
        <v>26</v>
      </c>
      <c r="K270" t="str">
        <f t="shared" si="14"/>
        <v>Bronze</v>
      </c>
    </row>
    <row r="271" spans="1:11" x14ac:dyDescent="0.3">
      <c r="A271" t="s">
        <v>857</v>
      </c>
      <c r="B271" t="s">
        <v>858</v>
      </c>
      <c r="C271" t="str">
        <f t="shared" si="12"/>
        <v>Tyrone Olson</v>
      </c>
      <c r="D271">
        <v>45</v>
      </c>
      <c r="E271" t="s">
        <v>16</v>
      </c>
      <c r="F271" t="s">
        <v>859</v>
      </c>
      <c r="G271" t="str">
        <f t="shared" si="13"/>
        <v>Emilytown</v>
      </c>
      <c r="H271" t="s">
        <v>30</v>
      </c>
      <c r="I271" t="s">
        <v>12</v>
      </c>
      <c r="J271" t="s">
        <v>31</v>
      </c>
      <c r="K271" t="str">
        <f t="shared" si="14"/>
        <v>Silver</v>
      </c>
    </row>
    <row r="272" spans="1:11" x14ac:dyDescent="0.3">
      <c r="A272" t="s">
        <v>860</v>
      </c>
      <c r="B272" t="s">
        <v>861</v>
      </c>
      <c r="C272" t="str">
        <f t="shared" si="12"/>
        <v>Brian Garcia</v>
      </c>
      <c r="D272">
        <v>31</v>
      </c>
      <c r="E272" t="s">
        <v>16</v>
      </c>
      <c r="F272" t="s">
        <v>862</v>
      </c>
      <c r="G272" t="str">
        <f t="shared" si="13"/>
        <v>Ramosmouth</v>
      </c>
      <c r="H272" t="s">
        <v>328</v>
      </c>
      <c r="I272" t="s">
        <v>12</v>
      </c>
      <c r="J272" t="s">
        <v>13</v>
      </c>
      <c r="K272" t="str">
        <f t="shared" si="14"/>
        <v>Gold</v>
      </c>
    </row>
    <row r="273" spans="1:11" x14ac:dyDescent="0.3">
      <c r="A273" t="s">
        <v>863</v>
      </c>
      <c r="B273" t="s">
        <v>864</v>
      </c>
      <c r="C273" t="str">
        <f t="shared" si="12"/>
        <v>Daisy Johnson Dds</v>
      </c>
      <c r="D273">
        <v>64</v>
      </c>
      <c r="E273" t="s">
        <v>9</v>
      </c>
      <c r="F273" t="s">
        <v>865</v>
      </c>
      <c r="G273" t="str">
        <f t="shared" si="13"/>
        <v>North Stephanie</v>
      </c>
      <c r="H273" t="s">
        <v>70</v>
      </c>
      <c r="I273" t="s">
        <v>12</v>
      </c>
      <c r="J273" t="s">
        <v>19</v>
      </c>
      <c r="K273" t="str">
        <f t="shared" si="14"/>
        <v>Platinum</v>
      </c>
    </row>
    <row r="274" spans="1:11" x14ac:dyDescent="0.3">
      <c r="A274" t="s">
        <v>866</v>
      </c>
      <c r="B274" t="s">
        <v>867</v>
      </c>
      <c r="C274" t="str">
        <f t="shared" si="12"/>
        <v>Adam Rowland</v>
      </c>
      <c r="D274">
        <v>48</v>
      </c>
      <c r="E274" t="s">
        <v>16</v>
      </c>
      <c r="F274" t="s">
        <v>868</v>
      </c>
      <c r="G274" t="str">
        <f t="shared" si="13"/>
        <v>Welchview</v>
      </c>
      <c r="H274" t="s">
        <v>30</v>
      </c>
      <c r="I274" t="s">
        <v>12</v>
      </c>
      <c r="J274" t="s">
        <v>13</v>
      </c>
      <c r="K274" t="str">
        <f t="shared" si="14"/>
        <v>Gold</v>
      </c>
    </row>
    <row r="275" spans="1:11" x14ac:dyDescent="0.3">
      <c r="A275" t="s">
        <v>869</v>
      </c>
      <c r="B275" t="s">
        <v>870</v>
      </c>
      <c r="C275" t="str">
        <f t="shared" si="12"/>
        <v>Samantha Robinson</v>
      </c>
      <c r="D275">
        <v>23</v>
      </c>
      <c r="E275" t="s">
        <v>9</v>
      </c>
      <c r="F275" t="s">
        <v>871</v>
      </c>
      <c r="G275" t="str">
        <f t="shared" si="13"/>
        <v>North Roy</v>
      </c>
      <c r="H275" t="s">
        <v>313</v>
      </c>
      <c r="I275" t="s">
        <v>12</v>
      </c>
      <c r="J275" t="s">
        <v>26</v>
      </c>
      <c r="K275" t="str">
        <f t="shared" si="14"/>
        <v>Bronze</v>
      </c>
    </row>
    <row r="276" spans="1:11" x14ac:dyDescent="0.3">
      <c r="A276" t="s">
        <v>872</v>
      </c>
      <c r="B276" t="s">
        <v>873</v>
      </c>
      <c r="C276" t="str">
        <f t="shared" si="12"/>
        <v>Sarah Lane</v>
      </c>
      <c r="D276">
        <v>38</v>
      </c>
      <c r="E276" t="s">
        <v>9</v>
      </c>
      <c r="F276" t="s">
        <v>874</v>
      </c>
      <c r="G276" t="str">
        <f t="shared" si="13"/>
        <v>Edwardborough</v>
      </c>
      <c r="H276" t="s">
        <v>171</v>
      </c>
      <c r="I276" t="s">
        <v>12</v>
      </c>
      <c r="J276" t="s">
        <v>31</v>
      </c>
      <c r="K276" t="str">
        <f t="shared" si="14"/>
        <v>Silver</v>
      </c>
    </row>
    <row r="277" spans="1:11" x14ac:dyDescent="0.3">
      <c r="A277" t="s">
        <v>875</v>
      </c>
      <c r="B277" t="s">
        <v>876</v>
      </c>
      <c r="C277" t="str">
        <f t="shared" si="12"/>
        <v>Shannon Miller</v>
      </c>
      <c r="D277">
        <v>22</v>
      </c>
      <c r="E277" t="s">
        <v>9</v>
      </c>
      <c r="F277" t="s">
        <v>877</v>
      </c>
      <c r="G277" t="str">
        <f t="shared" si="13"/>
        <v>North Austinport</v>
      </c>
      <c r="H277" t="s">
        <v>588</v>
      </c>
      <c r="I277" t="s">
        <v>12</v>
      </c>
      <c r="J277" t="s">
        <v>13</v>
      </c>
      <c r="K277" t="str">
        <f t="shared" si="14"/>
        <v>Gold</v>
      </c>
    </row>
    <row r="278" spans="1:11" x14ac:dyDescent="0.3">
      <c r="A278" t="s">
        <v>878</v>
      </c>
      <c r="B278" t="s">
        <v>879</v>
      </c>
      <c r="C278" t="str">
        <f t="shared" si="12"/>
        <v>Arthur Warren</v>
      </c>
      <c r="D278">
        <v>38</v>
      </c>
      <c r="E278" t="s">
        <v>9</v>
      </c>
      <c r="F278" t="s">
        <v>880</v>
      </c>
      <c r="G278" t="str">
        <f t="shared" si="13"/>
        <v>Ericshire</v>
      </c>
      <c r="H278" t="s">
        <v>184</v>
      </c>
      <c r="I278" t="s">
        <v>12</v>
      </c>
      <c r="J278" t="s">
        <v>13</v>
      </c>
      <c r="K278" t="str">
        <f t="shared" si="14"/>
        <v>Gold</v>
      </c>
    </row>
    <row r="279" spans="1:11" x14ac:dyDescent="0.3">
      <c r="A279" t="s">
        <v>881</v>
      </c>
      <c r="B279" t="s">
        <v>882</v>
      </c>
      <c r="C279" t="str">
        <f t="shared" si="12"/>
        <v>Jeffrey Gomez</v>
      </c>
      <c r="D279">
        <v>22</v>
      </c>
      <c r="E279" t="s">
        <v>16</v>
      </c>
      <c r="F279" t="s">
        <v>883</v>
      </c>
      <c r="G279" t="str">
        <f t="shared" si="13"/>
        <v>Lake Nicole</v>
      </c>
      <c r="H279" t="s">
        <v>274</v>
      </c>
      <c r="I279" t="s">
        <v>12</v>
      </c>
      <c r="J279" t="s">
        <v>19</v>
      </c>
      <c r="K279" t="str">
        <f t="shared" si="14"/>
        <v>Platinum</v>
      </c>
    </row>
    <row r="280" spans="1:11" x14ac:dyDescent="0.3">
      <c r="A280" t="s">
        <v>884</v>
      </c>
      <c r="B280" t="s">
        <v>885</v>
      </c>
      <c r="C280" t="str">
        <f t="shared" si="12"/>
        <v>Stephen Fowler</v>
      </c>
      <c r="D280">
        <v>42</v>
      </c>
      <c r="E280" t="s">
        <v>16</v>
      </c>
      <c r="F280" t="s">
        <v>886</v>
      </c>
      <c r="G280" t="str">
        <f t="shared" si="13"/>
        <v>Port Mariastad</v>
      </c>
      <c r="H280" t="s">
        <v>217</v>
      </c>
      <c r="I280" t="s">
        <v>12</v>
      </c>
      <c r="J280" t="s">
        <v>19</v>
      </c>
      <c r="K280" t="str">
        <f t="shared" si="14"/>
        <v>Platinum</v>
      </c>
    </row>
    <row r="281" spans="1:11" x14ac:dyDescent="0.3">
      <c r="A281" t="s">
        <v>887</v>
      </c>
      <c r="B281" t="s">
        <v>888</v>
      </c>
      <c r="C281" t="str">
        <f t="shared" si="12"/>
        <v>Aaron Luna</v>
      </c>
      <c r="D281">
        <v>21</v>
      </c>
      <c r="E281" t="s">
        <v>16</v>
      </c>
      <c r="F281" t="s">
        <v>889</v>
      </c>
      <c r="G281" t="str">
        <f t="shared" si="13"/>
        <v>Gilltown</v>
      </c>
      <c r="H281" t="s">
        <v>25</v>
      </c>
      <c r="I281" t="s">
        <v>12</v>
      </c>
      <c r="J281" t="s">
        <v>26</v>
      </c>
      <c r="K281" t="str">
        <f t="shared" si="14"/>
        <v>Bronze</v>
      </c>
    </row>
    <row r="282" spans="1:11" x14ac:dyDescent="0.3">
      <c r="A282" t="s">
        <v>890</v>
      </c>
      <c r="B282" t="s">
        <v>891</v>
      </c>
      <c r="C282" t="str">
        <f t="shared" si="12"/>
        <v>Antonio Leon</v>
      </c>
      <c r="D282">
        <v>48</v>
      </c>
      <c r="E282" t="s">
        <v>9</v>
      </c>
      <c r="F282" t="s">
        <v>892</v>
      </c>
      <c r="G282" t="str">
        <f t="shared" si="13"/>
        <v>Morrisville</v>
      </c>
      <c r="H282" t="s">
        <v>99</v>
      </c>
      <c r="I282" t="s">
        <v>12</v>
      </c>
      <c r="J282" t="s">
        <v>26</v>
      </c>
      <c r="K282" t="str">
        <f t="shared" si="14"/>
        <v>Bronze</v>
      </c>
    </row>
    <row r="283" spans="1:11" x14ac:dyDescent="0.3">
      <c r="A283" t="s">
        <v>893</v>
      </c>
      <c r="B283" t="s">
        <v>894</v>
      </c>
      <c r="C283" t="str">
        <f t="shared" si="12"/>
        <v>Brittany Watson</v>
      </c>
      <c r="D283">
        <v>59</v>
      </c>
      <c r="E283" t="s">
        <v>9</v>
      </c>
      <c r="F283" t="s">
        <v>895</v>
      </c>
      <c r="G283" t="str">
        <f t="shared" si="13"/>
        <v>North Joshualand</v>
      </c>
      <c r="H283" t="s">
        <v>167</v>
      </c>
      <c r="I283" t="s">
        <v>12</v>
      </c>
      <c r="J283" t="s">
        <v>19</v>
      </c>
      <c r="K283" t="str">
        <f t="shared" si="14"/>
        <v>Platinum</v>
      </c>
    </row>
    <row r="284" spans="1:11" x14ac:dyDescent="0.3">
      <c r="A284" t="s">
        <v>896</v>
      </c>
      <c r="B284" t="s">
        <v>897</v>
      </c>
      <c r="C284" t="str">
        <f t="shared" si="12"/>
        <v>Kristi Lopez</v>
      </c>
      <c r="D284">
        <v>46</v>
      </c>
      <c r="E284" t="s">
        <v>16</v>
      </c>
      <c r="F284" t="s">
        <v>898</v>
      </c>
      <c r="G284" t="str">
        <f t="shared" si="13"/>
        <v>Spencermouth</v>
      </c>
      <c r="H284" t="s">
        <v>88</v>
      </c>
      <c r="I284" t="s">
        <v>12</v>
      </c>
      <c r="J284" t="s">
        <v>13</v>
      </c>
      <c r="K284" t="str">
        <f t="shared" si="14"/>
        <v>Gold</v>
      </c>
    </row>
    <row r="285" spans="1:11" x14ac:dyDescent="0.3">
      <c r="A285" t="s">
        <v>899</v>
      </c>
      <c r="B285" t="s">
        <v>900</v>
      </c>
      <c r="C285" t="str">
        <f t="shared" si="12"/>
        <v>Bryan Garcia</v>
      </c>
      <c r="D285">
        <v>54</v>
      </c>
      <c r="E285" t="s">
        <v>16</v>
      </c>
      <c r="F285" t="s">
        <v>901</v>
      </c>
      <c r="G285" t="str">
        <f t="shared" si="13"/>
        <v>Garciaborough</v>
      </c>
      <c r="H285" t="s">
        <v>845</v>
      </c>
      <c r="I285" t="s">
        <v>12</v>
      </c>
      <c r="J285" t="s">
        <v>31</v>
      </c>
      <c r="K285" t="str">
        <f t="shared" si="14"/>
        <v>Silver</v>
      </c>
    </row>
    <row r="286" spans="1:11" x14ac:dyDescent="0.3">
      <c r="A286" t="s">
        <v>902</v>
      </c>
      <c r="B286" t="s">
        <v>903</v>
      </c>
      <c r="C286" t="str">
        <f t="shared" si="12"/>
        <v>Hunter Sutton</v>
      </c>
      <c r="D286">
        <v>54</v>
      </c>
      <c r="E286" t="s">
        <v>9</v>
      </c>
      <c r="F286" t="s">
        <v>904</v>
      </c>
      <c r="G286" t="str">
        <f t="shared" si="13"/>
        <v>Patrickshire</v>
      </c>
      <c r="H286" t="s">
        <v>167</v>
      </c>
      <c r="I286" t="s">
        <v>12</v>
      </c>
      <c r="J286" t="s">
        <v>13</v>
      </c>
      <c r="K286" t="str">
        <f t="shared" si="14"/>
        <v>Gold</v>
      </c>
    </row>
    <row r="287" spans="1:11" x14ac:dyDescent="0.3">
      <c r="A287" t="s">
        <v>905</v>
      </c>
      <c r="B287" t="s">
        <v>906</v>
      </c>
      <c r="C287" t="str">
        <f t="shared" si="12"/>
        <v>Donna Guerra</v>
      </c>
      <c r="D287">
        <v>46</v>
      </c>
      <c r="E287" t="s">
        <v>16</v>
      </c>
      <c r="F287" t="s">
        <v>907</v>
      </c>
      <c r="G287" t="str">
        <f t="shared" si="13"/>
        <v>North Robert</v>
      </c>
      <c r="H287" t="s">
        <v>715</v>
      </c>
      <c r="I287" t="s">
        <v>12</v>
      </c>
      <c r="J287" t="s">
        <v>31</v>
      </c>
      <c r="K287" t="str">
        <f t="shared" si="14"/>
        <v>Silver</v>
      </c>
    </row>
    <row r="288" spans="1:11" x14ac:dyDescent="0.3">
      <c r="A288" t="s">
        <v>908</v>
      </c>
      <c r="B288" t="s">
        <v>909</v>
      </c>
      <c r="C288" t="str">
        <f t="shared" si="12"/>
        <v>Tommy Roberts</v>
      </c>
      <c r="D288">
        <v>22</v>
      </c>
      <c r="E288" t="s">
        <v>9</v>
      </c>
      <c r="F288" t="s">
        <v>910</v>
      </c>
      <c r="G288" t="str">
        <f t="shared" si="13"/>
        <v>Port Tonyfort</v>
      </c>
      <c r="H288" t="s">
        <v>39</v>
      </c>
      <c r="I288" t="s">
        <v>12</v>
      </c>
      <c r="J288" t="s">
        <v>31</v>
      </c>
      <c r="K288" t="str">
        <f t="shared" si="14"/>
        <v>Silver</v>
      </c>
    </row>
    <row r="289" spans="1:11" x14ac:dyDescent="0.3">
      <c r="A289" t="s">
        <v>911</v>
      </c>
      <c r="B289" t="s">
        <v>912</v>
      </c>
      <c r="C289" t="str">
        <f t="shared" si="12"/>
        <v>Cynthia Roberts</v>
      </c>
      <c r="D289">
        <v>22</v>
      </c>
      <c r="E289" t="s">
        <v>16</v>
      </c>
      <c r="F289" t="s">
        <v>913</v>
      </c>
      <c r="G289" t="str">
        <f t="shared" si="13"/>
        <v>Millerfort</v>
      </c>
      <c r="H289" t="s">
        <v>171</v>
      </c>
      <c r="I289" t="s">
        <v>12</v>
      </c>
      <c r="J289" t="s">
        <v>13</v>
      </c>
      <c r="K289" t="str">
        <f t="shared" si="14"/>
        <v>Gold</v>
      </c>
    </row>
    <row r="290" spans="1:11" x14ac:dyDescent="0.3">
      <c r="A290" t="s">
        <v>914</v>
      </c>
      <c r="B290" t="s">
        <v>915</v>
      </c>
      <c r="C290" t="str">
        <f t="shared" si="12"/>
        <v>Misty Ferguson</v>
      </c>
      <c r="D290">
        <v>58</v>
      </c>
      <c r="E290" t="s">
        <v>9</v>
      </c>
      <c r="F290" t="s">
        <v>916</v>
      </c>
      <c r="G290" t="str">
        <f t="shared" si="13"/>
        <v>North Joseside</v>
      </c>
      <c r="H290" t="s">
        <v>167</v>
      </c>
      <c r="I290" t="s">
        <v>12</v>
      </c>
      <c r="J290" t="s">
        <v>13</v>
      </c>
      <c r="K290" t="str">
        <f t="shared" si="14"/>
        <v>Gold</v>
      </c>
    </row>
    <row r="291" spans="1:11" x14ac:dyDescent="0.3">
      <c r="A291" t="s">
        <v>917</v>
      </c>
      <c r="B291" t="s">
        <v>918</v>
      </c>
      <c r="C291" t="str">
        <f t="shared" si="12"/>
        <v>Jennifer Figueroa</v>
      </c>
      <c r="D291">
        <v>45</v>
      </c>
      <c r="E291" t="s">
        <v>9</v>
      </c>
      <c r="F291" t="s">
        <v>919</v>
      </c>
      <c r="G291" t="str">
        <f t="shared" si="13"/>
        <v>North Brookestad</v>
      </c>
      <c r="H291" t="s">
        <v>25</v>
      </c>
      <c r="I291" t="s">
        <v>12</v>
      </c>
      <c r="J291" t="s">
        <v>26</v>
      </c>
      <c r="K291" t="str">
        <f t="shared" si="14"/>
        <v>Bronze</v>
      </c>
    </row>
    <row r="292" spans="1:11" x14ac:dyDescent="0.3">
      <c r="A292" t="s">
        <v>920</v>
      </c>
      <c r="B292" t="s">
        <v>921</v>
      </c>
      <c r="C292" t="str">
        <f t="shared" si="12"/>
        <v>Chase Williams Md</v>
      </c>
      <c r="D292">
        <v>52</v>
      </c>
      <c r="E292" t="s">
        <v>16</v>
      </c>
      <c r="F292" t="s">
        <v>922</v>
      </c>
      <c r="G292" t="str">
        <f t="shared" si="13"/>
        <v>Sherimouth</v>
      </c>
      <c r="H292" t="s">
        <v>287</v>
      </c>
      <c r="I292" t="s">
        <v>12</v>
      </c>
      <c r="J292" t="s">
        <v>31</v>
      </c>
      <c r="K292" t="str">
        <f t="shared" si="14"/>
        <v>Silver</v>
      </c>
    </row>
    <row r="293" spans="1:11" x14ac:dyDescent="0.3">
      <c r="A293" t="s">
        <v>923</v>
      </c>
      <c r="B293" t="s">
        <v>924</v>
      </c>
      <c r="C293" t="str">
        <f t="shared" si="12"/>
        <v>James Powell</v>
      </c>
      <c r="D293">
        <v>40</v>
      </c>
      <c r="E293" t="s">
        <v>16</v>
      </c>
      <c r="F293" t="s">
        <v>925</v>
      </c>
      <c r="G293" t="str">
        <f t="shared" si="13"/>
        <v>West Beverlymouth</v>
      </c>
      <c r="H293" t="s">
        <v>113</v>
      </c>
      <c r="I293" t="s">
        <v>12</v>
      </c>
      <c r="J293" t="s">
        <v>26</v>
      </c>
      <c r="K293" t="str">
        <f t="shared" si="14"/>
        <v>Bronze</v>
      </c>
    </row>
    <row r="294" spans="1:11" x14ac:dyDescent="0.3">
      <c r="A294" t="s">
        <v>926</v>
      </c>
      <c r="B294" t="s">
        <v>927</v>
      </c>
      <c r="C294" t="str">
        <f t="shared" si="12"/>
        <v>Ricardo Jones</v>
      </c>
      <c r="D294">
        <v>30</v>
      </c>
      <c r="E294" t="s">
        <v>9</v>
      </c>
      <c r="F294" t="s">
        <v>928</v>
      </c>
      <c r="G294" t="str">
        <f t="shared" si="13"/>
        <v>Danielland</v>
      </c>
      <c r="H294" t="s">
        <v>201</v>
      </c>
      <c r="I294" t="s">
        <v>12</v>
      </c>
      <c r="J294" t="s">
        <v>31</v>
      </c>
      <c r="K294" t="str">
        <f t="shared" si="14"/>
        <v>Silver</v>
      </c>
    </row>
    <row r="295" spans="1:11" x14ac:dyDescent="0.3">
      <c r="A295" t="s">
        <v>929</v>
      </c>
      <c r="B295" t="s">
        <v>930</v>
      </c>
      <c r="C295" t="str">
        <f t="shared" si="12"/>
        <v>Gloria Taylor</v>
      </c>
      <c r="D295">
        <v>56</v>
      </c>
      <c r="E295" t="s">
        <v>16</v>
      </c>
      <c r="F295" t="s">
        <v>931</v>
      </c>
      <c r="G295" t="str">
        <f t="shared" si="13"/>
        <v>North Daniel</v>
      </c>
      <c r="H295" t="s">
        <v>328</v>
      </c>
      <c r="I295" t="s">
        <v>12</v>
      </c>
      <c r="J295" t="s">
        <v>19</v>
      </c>
      <c r="K295" t="str">
        <f t="shared" si="14"/>
        <v>Platinum</v>
      </c>
    </row>
    <row r="296" spans="1:11" x14ac:dyDescent="0.3">
      <c r="A296" t="s">
        <v>932</v>
      </c>
      <c r="B296" t="s">
        <v>933</v>
      </c>
      <c r="C296" t="str">
        <f t="shared" si="12"/>
        <v>Lisa Chandler</v>
      </c>
      <c r="D296">
        <v>29</v>
      </c>
      <c r="E296" t="s">
        <v>9</v>
      </c>
      <c r="F296" t="s">
        <v>573</v>
      </c>
      <c r="G296" t="str">
        <f t="shared" si="13"/>
        <v>Port Richard</v>
      </c>
      <c r="H296" t="s">
        <v>66</v>
      </c>
      <c r="I296" t="s">
        <v>12</v>
      </c>
      <c r="J296" t="s">
        <v>19</v>
      </c>
      <c r="K296" t="str">
        <f t="shared" si="14"/>
        <v>Platinum</v>
      </c>
    </row>
    <row r="297" spans="1:11" x14ac:dyDescent="0.3">
      <c r="A297" t="s">
        <v>934</v>
      </c>
      <c r="B297" t="s">
        <v>935</v>
      </c>
      <c r="C297" t="str">
        <f t="shared" si="12"/>
        <v>Crystal Waters</v>
      </c>
      <c r="D297">
        <v>19</v>
      </c>
      <c r="E297" t="s">
        <v>16</v>
      </c>
      <c r="F297" t="s">
        <v>936</v>
      </c>
      <c r="G297" t="str">
        <f t="shared" si="13"/>
        <v>North Michelleport</v>
      </c>
      <c r="H297" t="s">
        <v>62</v>
      </c>
      <c r="I297" t="s">
        <v>12</v>
      </c>
      <c r="J297" t="s">
        <v>26</v>
      </c>
      <c r="K297" t="str">
        <f t="shared" si="14"/>
        <v>Bronze</v>
      </c>
    </row>
    <row r="298" spans="1:11" x14ac:dyDescent="0.3">
      <c r="A298" t="s">
        <v>937</v>
      </c>
      <c r="B298" t="s">
        <v>938</v>
      </c>
      <c r="C298" t="str">
        <f t="shared" si="12"/>
        <v>Jared Moran</v>
      </c>
      <c r="D298">
        <v>28</v>
      </c>
      <c r="E298" t="s">
        <v>16</v>
      </c>
      <c r="F298" t="s">
        <v>297</v>
      </c>
      <c r="G298" t="str">
        <f t="shared" si="13"/>
        <v>South David</v>
      </c>
      <c r="H298" t="s">
        <v>43</v>
      </c>
      <c r="I298" t="s">
        <v>12</v>
      </c>
      <c r="J298" t="s">
        <v>26</v>
      </c>
      <c r="K298" t="str">
        <f t="shared" si="14"/>
        <v>Bronze</v>
      </c>
    </row>
    <row r="299" spans="1:11" x14ac:dyDescent="0.3">
      <c r="A299" t="s">
        <v>939</v>
      </c>
      <c r="B299" t="s">
        <v>940</v>
      </c>
      <c r="C299" t="str">
        <f t="shared" si="12"/>
        <v>Jennifer Carr</v>
      </c>
      <c r="D299">
        <v>47</v>
      </c>
      <c r="E299" t="s">
        <v>16</v>
      </c>
      <c r="F299" t="s">
        <v>941</v>
      </c>
      <c r="G299" t="str">
        <f t="shared" si="13"/>
        <v>Lake Brett</v>
      </c>
      <c r="H299" t="s">
        <v>113</v>
      </c>
      <c r="I299" t="s">
        <v>12</v>
      </c>
      <c r="J299" t="s">
        <v>31</v>
      </c>
      <c r="K299" t="str">
        <f t="shared" si="14"/>
        <v>Silver</v>
      </c>
    </row>
    <row r="300" spans="1:11" x14ac:dyDescent="0.3">
      <c r="A300" t="s">
        <v>942</v>
      </c>
      <c r="B300" t="s">
        <v>943</v>
      </c>
      <c r="C300" t="str">
        <f t="shared" si="12"/>
        <v>Tracy Stephens</v>
      </c>
      <c r="D300">
        <v>64</v>
      </c>
      <c r="E300" t="s">
        <v>9</v>
      </c>
      <c r="F300" t="s">
        <v>944</v>
      </c>
      <c r="G300" t="str">
        <f t="shared" si="13"/>
        <v>New Joshuatown</v>
      </c>
      <c r="H300" t="s">
        <v>434</v>
      </c>
      <c r="I300" t="s">
        <v>12</v>
      </c>
      <c r="J300" t="s">
        <v>19</v>
      </c>
      <c r="K300" t="str">
        <f t="shared" si="14"/>
        <v>Platinum</v>
      </c>
    </row>
    <row r="301" spans="1:11" x14ac:dyDescent="0.3">
      <c r="A301" t="s">
        <v>945</v>
      </c>
      <c r="B301" t="s">
        <v>946</v>
      </c>
      <c r="C301" t="str">
        <f t="shared" si="12"/>
        <v>Stephanie Jacobs</v>
      </c>
      <c r="D301">
        <v>48</v>
      </c>
      <c r="E301" t="s">
        <v>16</v>
      </c>
      <c r="F301" t="s">
        <v>947</v>
      </c>
      <c r="G301" t="str">
        <f t="shared" si="13"/>
        <v>West Robinmouth</v>
      </c>
      <c r="H301" t="s">
        <v>328</v>
      </c>
      <c r="I301" t="s">
        <v>12</v>
      </c>
      <c r="J301" t="s">
        <v>19</v>
      </c>
      <c r="K301" t="str">
        <f t="shared" si="14"/>
        <v>Platinum</v>
      </c>
    </row>
    <row r="302" spans="1:11" x14ac:dyDescent="0.3">
      <c r="A302" t="s">
        <v>948</v>
      </c>
      <c r="B302" t="s">
        <v>949</v>
      </c>
      <c r="C302" t="str">
        <f t="shared" si="12"/>
        <v>Matthew Avery</v>
      </c>
      <c r="D302">
        <v>29</v>
      </c>
      <c r="E302" t="s">
        <v>9</v>
      </c>
      <c r="F302" t="s">
        <v>950</v>
      </c>
      <c r="G302" t="str">
        <f t="shared" si="13"/>
        <v>Lake Melissashire</v>
      </c>
      <c r="H302" t="s">
        <v>35</v>
      </c>
      <c r="I302" t="s">
        <v>12</v>
      </c>
      <c r="J302" t="s">
        <v>31</v>
      </c>
      <c r="K302" t="str">
        <f t="shared" si="14"/>
        <v>Silver</v>
      </c>
    </row>
    <row r="303" spans="1:11" x14ac:dyDescent="0.3">
      <c r="A303" t="s">
        <v>951</v>
      </c>
      <c r="B303" t="s">
        <v>952</v>
      </c>
      <c r="C303" t="str">
        <f t="shared" si="12"/>
        <v>Ryan Kane</v>
      </c>
      <c r="D303">
        <v>50</v>
      </c>
      <c r="E303" t="s">
        <v>9</v>
      </c>
      <c r="F303" t="s">
        <v>953</v>
      </c>
      <c r="G303" t="str">
        <f t="shared" si="13"/>
        <v>West Bruceburgh</v>
      </c>
      <c r="H303" t="s">
        <v>287</v>
      </c>
      <c r="I303" t="s">
        <v>12</v>
      </c>
      <c r="J303" t="s">
        <v>13</v>
      </c>
      <c r="K303" t="str">
        <f t="shared" si="14"/>
        <v>Gold</v>
      </c>
    </row>
    <row r="304" spans="1:11" x14ac:dyDescent="0.3">
      <c r="A304" t="s">
        <v>954</v>
      </c>
      <c r="B304" t="s">
        <v>955</v>
      </c>
      <c r="C304" t="str">
        <f t="shared" si="12"/>
        <v>Edward Cole</v>
      </c>
      <c r="D304">
        <v>36</v>
      </c>
      <c r="E304" t="s">
        <v>9</v>
      </c>
      <c r="F304" t="s">
        <v>956</v>
      </c>
      <c r="G304" t="str">
        <f t="shared" si="13"/>
        <v>Lake Charlotte</v>
      </c>
      <c r="H304" t="s">
        <v>133</v>
      </c>
      <c r="I304" t="s">
        <v>12</v>
      </c>
      <c r="J304" t="s">
        <v>13</v>
      </c>
      <c r="K304" t="str">
        <f t="shared" si="14"/>
        <v>Gold</v>
      </c>
    </row>
    <row r="305" spans="1:11" x14ac:dyDescent="0.3">
      <c r="A305" t="s">
        <v>957</v>
      </c>
      <c r="B305" t="s">
        <v>958</v>
      </c>
      <c r="C305" t="str">
        <f t="shared" si="12"/>
        <v>John Sloan</v>
      </c>
      <c r="D305">
        <v>23</v>
      </c>
      <c r="E305" t="s">
        <v>16</v>
      </c>
      <c r="F305" t="s">
        <v>959</v>
      </c>
      <c r="G305" t="str">
        <f t="shared" si="13"/>
        <v>East Johntown</v>
      </c>
      <c r="H305" t="s">
        <v>92</v>
      </c>
      <c r="I305" t="s">
        <v>12</v>
      </c>
      <c r="J305" t="s">
        <v>19</v>
      </c>
      <c r="K305" t="str">
        <f t="shared" si="14"/>
        <v>Platinum</v>
      </c>
    </row>
    <row r="306" spans="1:11" x14ac:dyDescent="0.3">
      <c r="A306" t="s">
        <v>960</v>
      </c>
      <c r="B306" t="s">
        <v>961</v>
      </c>
      <c r="C306" t="str">
        <f t="shared" si="12"/>
        <v>Miss Alexandria Li Dvm</v>
      </c>
      <c r="D306">
        <v>41</v>
      </c>
      <c r="E306" t="s">
        <v>9</v>
      </c>
      <c r="F306" t="s">
        <v>962</v>
      </c>
      <c r="G306" t="str">
        <f t="shared" si="13"/>
        <v>Port Jenniferton</v>
      </c>
      <c r="H306" t="s">
        <v>62</v>
      </c>
      <c r="I306" t="s">
        <v>12</v>
      </c>
      <c r="J306" t="s">
        <v>31</v>
      </c>
      <c r="K306" t="str">
        <f t="shared" si="14"/>
        <v>Silver</v>
      </c>
    </row>
    <row r="307" spans="1:11" x14ac:dyDescent="0.3">
      <c r="A307" t="s">
        <v>963</v>
      </c>
      <c r="B307" t="s">
        <v>964</v>
      </c>
      <c r="C307" t="str">
        <f t="shared" si="12"/>
        <v>Roberta Green</v>
      </c>
      <c r="D307">
        <v>64</v>
      </c>
      <c r="E307" t="s">
        <v>9</v>
      </c>
      <c r="F307" t="s">
        <v>965</v>
      </c>
      <c r="G307" t="str">
        <f t="shared" si="13"/>
        <v>West Joseph</v>
      </c>
      <c r="H307" t="s">
        <v>74</v>
      </c>
      <c r="I307" t="s">
        <v>12</v>
      </c>
      <c r="J307" t="s">
        <v>19</v>
      </c>
      <c r="K307" t="str">
        <f t="shared" si="14"/>
        <v>Platinum</v>
      </c>
    </row>
    <row r="308" spans="1:11" x14ac:dyDescent="0.3">
      <c r="A308" t="s">
        <v>966</v>
      </c>
      <c r="B308" t="s">
        <v>967</v>
      </c>
      <c r="C308" t="str">
        <f t="shared" si="12"/>
        <v>Angela Robinson</v>
      </c>
      <c r="D308">
        <v>44</v>
      </c>
      <c r="E308" t="s">
        <v>9</v>
      </c>
      <c r="F308" t="s">
        <v>968</v>
      </c>
      <c r="G308" t="str">
        <f t="shared" si="13"/>
        <v>New Nicholasstad</v>
      </c>
      <c r="H308" t="s">
        <v>237</v>
      </c>
      <c r="I308" t="s">
        <v>12</v>
      </c>
      <c r="J308" t="s">
        <v>19</v>
      </c>
      <c r="K308" t="str">
        <f t="shared" si="14"/>
        <v>Platinum</v>
      </c>
    </row>
    <row r="309" spans="1:11" x14ac:dyDescent="0.3">
      <c r="A309" t="s">
        <v>969</v>
      </c>
      <c r="B309" t="s">
        <v>970</v>
      </c>
      <c r="C309" t="str">
        <f t="shared" si="12"/>
        <v>Brandy Thompson</v>
      </c>
      <c r="D309">
        <v>56</v>
      </c>
      <c r="E309" t="s">
        <v>16</v>
      </c>
      <c r="F309" t="s">
        <v>971</v>
      </c>
      <c r="G309" t="str">
        <f t="shared" si="13"/>
        <v>West Patriciaview</v>
      </c>
      <c r="H309" t="s">
        <v>22</v>
      </c>
      <c r="I309" t="s">
        <v>12</v>
      </c>
      <c r="J309" t="s">
        <v>26</v>
      </c>
      <c r="K309" t="str">
        <f t="shared" si="14"/>
        <v>Bronze</v>
      </c>
    </row>
    <row r="310" spans="1:11" x14ac:dyDescent="0.3">
      <c r="A310" t="s">
        <v>972</v>
      </c>
      <c r="B310" t="s">
        <v>973</v>
      </c>
      <c r="C310" t="str">
        <f t="shared" si="12"/>
        <v>Jennifer Zamora</v>
      </c>
      <c r="D310">
        <v>60</v>
      </c>
      <c r="E310" t="s">
        <v>16</v>
      </c>
      <c r="F310" t="s">
        <v>974</v>
      </c>
      <c r="G310" t="str">
        <f t="shared" si="13"/>
        <v>Sarahland</v>
      </c>
      <c r="H310" t="s">
        <v>267</v>
      </c>
      <c r="I310" t="s">
        <v>12</v>
      </c>
      <c r="J310" t="s">
        <v>13</v>
      </c>
      <c r="K310" t="str">
        <f t="shared" si="14"/>
        <v>Gold</v>
      </c>
    </row>
    <row r="311" spans="1:11" x14ac:dyDescent="0.3">
      <c r="A311" t="s">
        <v>975</v>
      </c>
      <c r="B311" t="s">
        <v>976</v>
      </c>
      <c r="C311" t="str">
        <f t="shared" si="12"/>
        <v>Stacy Collins</v>
      </c>
      <c r="D311">
        <v>41</v>
      </c>
      <c r="E311" t="s">
        <v>16</v>
      </c>
      <c r="F311" t="s">
        <v>977</v>
      </c>
      <c r="G311" t="str">
        <f t="shared" si="13"/>
        <v>Randychester</v>
      </c>
      <c r="H311" t="s">
        <v>30</v>
      </c>
      <c r="I311" t="s">
        <v>12</v>
      </c>
      <c r="J311" t="s">
        <v>26</v>
      </c>
      <c r="K311" t="str">
        <f t="shared" si="14"/>
        <v>Bronze</v>
      </c>
    </row>
    <row r="312" spans="1:11" x14ac:dyDescent="0.3">
      <c r="A312" t="s">
        <v>978</v>
      </c>
      <c r="B312" t="s">
        <v>979</v>
      </c>
      <c r="C312" t="str">
        <f t="shared" si="12"/>
        <v>Kara Dodson</v>
      </c>
      <c r="D312">
        <v>20</v>
      </c>
      <c r="E312" t="s">
        <v>9</v>
      </c>
      <c r="F312" t="s">
        <v>980</v>
      </c>
      <c r="G312" t="str">
        <f t="shared" si="13"/>
        <v>Joelside</v>
      </c>
      <c r="H312" t="s">
        <v>171</v>
      </c>
      <c r="I312" t="s">
        <v>12</v>
      </c>
      <c r="J312" t="s">
        <v>31</v>
      </c>
      <c r="K312" t="str">
        <f t="shared" si="14"/>
        <v>Silver</v>
      </c>
    </row>
    <row r="313" spans="1:11" x14ac:dyDescent="0.3">
      <c r="A313" t="s">
        <v>981</v>
      </c>
      <c r="B313" t="s">
        <v>982</v>
      </c>
      <c r="C313" t="str">
        <f t="shared" si="12"/>
        <v>Kevin Larson</v>
      </c>
      <c r="D313">
        <v>35</v>
      </c>
      <c r="E313" t="s">
        <v>9</v>
      </c>
      <c r="F313" t="s">
        <v>983</v>
      </c>
      <c r="G313" t="str">
        <f t="shared" si="13"/>
        <v>Port Edwardmouth</v>
      </c>
      <c r="H313" t="s">
        <v>35</v>
      </c>
      <c r="I313" t="s">
        <v>12</v>
      </c>
      <c r="J313" t="s">
        <v>19</v>
      </c>
      <c r="K313" t="str">
        <f t="shared" si="14"/>
        <v>Platinum</v>
      </c>
    </row>
    <row r="314" spans="1:11" x14ac:dyDescent="0.3">
      <c r="A314" t="s">
        <v>984</v>
      </c>
      <c r="B314" t="s">
        <v>985</v>
      </c>
      <c r="C314" t="str">
        <f t="shared" si="12"/>
        <v>Jason Mullins</v>
      </c>
      <c r="D314">
        <v>47</v>
      </c>
      <c r="E314" t="s">
        <v>16</v>
      </c>
      <c r="F314" t="s">
        <v>986</v>
      </c>
      <c r="G314" t="str">
        <f t="shared" si="13"/>
        <v>Brianchester</v>
      </c>
      <c r="H314" t="s">
        <v>92</v>
      </c>
      <c r="I314" t="s">
        <v>12</v>
      </c>
      <c r="J314" t="s">
        <v>31</v>
      </c>
      <c r="K314" t="str">
        <f t="shared" si="14"/>
        <v>Silver</v>
      </c>
    </row>
    <row r="315" spans="1:11" x14ac:dyDescent="0.3">
      <c r="A315" t="s">
        <v>987</v>
      </c>
      <c r="B315" t="s">
        <v>988</v>
      </c>
      <c r="C315" t="str">
        <f t="shared" si="12"/>
        <v>Elizabeth Jones</v>
      </c>
      <c r="D315">
        <v>62</v>
      </c>
      <c r="E315" t="s">
        <v>9</v>
      </c>
      <c r="F315" t="s">
        <v>989</v>
      </c>
      <c r="G315" t="str">
        <f t="shared" si="13"/>
        <v>Brownburgh</v>
      </c>
      <c r="H315" t="s">
        <v>140</v>
      </c>
      <c r="I315" t="s">
        <v>12</v>
      </c>
      <c r="J315" t="s">
        <v>19</v>
      </c>
      <c r="K315" t="str">
        <f t="shared" si="14"/>
        <v>Platinum</v>
      </c>
    </row>
    <row r="316" spans="1:11" x14ac:dyDescent="0.3">
      <c r="A316" t="s">
        <v>990</v>
      </c>
      <c r="B316" t="s">
        <v>991</v>
      </c>
      <c r="C316" t="str">
        <f t="shared" si="12"/>
        <v>Elizabeth Johnson</v>
      </c>
      <c r="D316">
        <v>53</v>
      </c>
      <c r="E316" t="s">
        <v>16</v>
      </c>
      <c r="F316" t="s">
        <v>992</v>
      </c>
      <c r="G316" t="str">
        <f t="shared" si="13"/>
        <v>Anitaland</v>
      </c>
      <c r="H316" t="s">
        <v>74</v>
      </c>
      <c r="I316" t="s">
        <v>12</v>
      </c>
      <c r="J316" t="s">
        <v>31</v>
      </c>
      <c r="K316" t="str">
        <f t="shared" si="14"/>
        <v>Silver</v>
      </c>
    </row>
    <row r="317" spans="1:11" x14ac:dyDescent="0.3">
      <c r="A317" t="s">
        <v>993</v>
      </c>
      <c r="B317" t="s">
        <v>994</v>
      </c>
      <c r="C317" t="str">
        <f t="shared" si="12"/>
        <v>William Rodriguez</v>
      </c>
      <c r="D317">
        <v>49</v>
      </c>
      <c r="E317" t="s">
        <v>9</v>
      </c>
      <c r="F317" t="s">
        <v>995</v>
      </c>
      <c r="G317" t="str">
        <f t="shared" si="13"/>
        <v>Port Chad</v>
      </c>
      <c r="H317" t="s">
        <v>715</v>
      </c>
      <c r="I317" t="s">
        <v>12</v>
      </c>
      <c r="J317" t="s">
        <v>31</v>
      </c>
      <c r="K317" t="str">
        <f t="shared" si="14"/>
        <v>Silver</v>
      </c>
    </row>
    <row r="318" spans="1:11" x14ac:dyDescent="0.3">
      <c r="A318" t="s">
        <v>996</v>
      </c>
      <c r="B318" t="s">
        <v>997</v>
      </c>
      <c r="C318" t="str">
        <f t="shared" si="12"/>
        <v>Robert House</v>
      </c>
      <c r="D318">
        <v>34</v>
      </c>
      <c r="E318" t="s">
        <v>9</v>
      </c>
      <c r="F318" t="s">
        <v>998</v>
      </c>
      <c r="G318" t="str">
        <f t="shared" si="13"/>
        <v>Lake James</v>
      </c>
      <c r="H318" t="s">
        <v>140</v>
      </c>
      <c r="I318" t="s">
        <v>12</v>
      </c>
      <c r="J318" t="s">
        <v>13</v>
      </c>
      <c r="K318" t="str">
        <f t="shared" si="14"/>
        <v>Gold</v>
      </c>
    </row>
    <row r="319" spans="1:11" x14ac:dyDescent="0.3">
      <c r="A319" t="s">
        <v>999</v>
      </c>
      <c r="B319" t="s">
        <v>1000</v>
      </c>
      <c r="C319" t="str">
        <f t="shared" si="12"/>
        <v>Tiffany Williams</v>
      </c>
      <c r="D319">
        <v>64</v>
      </c>
      <c r="E319" t="s">
        <v>16</v>
      </c>
      <c r="F319" t="s">
        <v>1001</v>
      </c>
      <c r="G319" t="str">
        <f t="shared" si="13"/>
        <v>Richardsport</v>
      </c>
      <c r="H319" t="s">
        <v>47</v>
      </c>
      <c r="I319" t="s">
        <v>12</v>
      </c>
      <c r="J319" t="s">
        <v>13</v>
      </c>
      <c r="K319" t="str">
        <f t="shared" si="14"/>
        <v>Gold</v>
      </c>
    </row>
    <row r="320" spans="1:11" x14ac:dyDescent="0.3">
      <c r="A320" t="s">
        <v>1002</v>
      </c>
      <c r="B320" t="s">
        <v>1003</v>
      </c>
      <c r="C320" t="str">
        <f t="shared" si="12"/>
        <v>Madison Wright</v>
      </c>
      <c r="D320">
        <v>25</v>
      </c>
      <c r="E320" t="s">
        <v>9</v>
      </c>
      <c r="F320" t="s">
        <v>1004</v>
      </c>
      <c r="G320" t="str">
        <f t="shared" si="13"/>
        <v>Monicaview</v>
      </c>
      <c r="H320" t="s">
        <v>62</v>
      </c>
      <c r="I320" t="s">
        <v>12</v>
      </c>
      <c r="J320" t="s">
        <v>19</v>
      </c>
      <c r="K320" t="str">
        <f t="shared" si="14"/>
        <v>Platinum</v>
      </c>
    </row>
    <row r="321" spans="1:11" x14ac:dyDescent="0.3">
      <c r="A321" t="s">
        <v>1005</v>
      </c>
      <c r="B321" t="s">
        <v>1006</v>
      </c>
      <c r="C321" t="str">
        <f t="shared" si="12"/>
        <v>Casey Simpson</v>
      </c>
      <c r="D321">
        <v>54</v>
      </c>
      <c r="E321" t="s">
        <v>9</v>
      </c>
      <c r="F321" t="s">
        <v>1007</v>
      </c>
      <c r="G321" t="str">
        <f t="shared" si="13"/>
        <v>West Mathewside</v>
      </c>
      <c r="H321" t="s">
        <v>313</v>
      </c>
      <c r="I321" t="s">
        <v>12</v>
      </c>
      <c r="J321" t="s">
        <v>19</v>
      </c>
      <c r="K321" t="str">
        <f t="shared" si="14"/>
        <v>Platinum</v>
      </c>
    </row>
    <row r="322" spans="1:11" x14ac:dyDescent="0.3">
      <c r="A322" t="s">
        <v>1008</v>
      </c>
      <c r="B322" t="s">
        <v>1009</v>
      </c>
      <c r="C322" t="str">
        <f t="shared" ref="C322:C385" si="15">PROPER(TRIM(B322))</f>
        <v>Jessica Gonzalez</v>
      </c>
      <c r="D322">
        <v>34</v>
      </c>
      <c r="E322" t="s">
        <v>16</v>
      </c>
      <c r="F322" t="s">
        <v>1010</v>
      </c>
      <c r="G322" t="str">
        <f t="shared" ref="G322:G385" si="16">PROPER(TRIM(F322))</f>
        <v>South Darrenland</v>
      </c>
      <c r="H322" t="s">
        <v>267</v>
      </c>
      <c r="I322" t="s">
        <v>12</v>
      </c>
      <c r="J322" t="s">
        <v>26</v>
      </c>
      <c r="K322" t="str">
        <f t="shared" ref="K322:K385" si="17">IF(J322="","Platinum",J322)</f>
        <v>Bronze</v>
      </c>
    </row>
    <row r="323" spans="1:11" x14ac:dyDescent="0.3">
      <c r="A323" t="s">
        <v>1011</v>
      </c>
      <c r="B323" t="s">
        <v>1012</v>
      </c>
      <c r="C323" t="str">
        <f t="shared" si="15"/>
        <v>Darren Burton</v>
      </c>
      <c r="D323">
        <v>21</v>
      </c>
      <c r="E323" t="s">
        <v>16</v>
      </c>
      <c r="F323" t="s">
        <v>1013</v>
      </c>
      <c r="G323" t="str">
        <f t="shared" si="16"/>
        <v>Lake Alice</v>
      </c>
      <c r="H323" t="s">
        <v>237</v>
      </c>
      <c r="I323" t="s">
        <v>12</v>
      </c>
      <c r="J323" t="s">
        <v>26</v>
      </c>
      <c r="K323" t="str">
        <f t="shared" si="17"/>
        <v>Bronze</v>
      </c>
    </row>
    <row r="324" spans="1:11" x14ac:dyDescent="0.3">
      <c r="A324" t="s">
        <v>1014</v>
      </c>
      <c r="B324" t="s">
        <v>1015</v>
      </c>
      <c r="C324" t="str">
        <f t="shared" si="15"/>
        <v>Samuel Arias</v>
      </c>
      <c r="D324">
        <v>54</v>
      </c>
      <c r="E324" t="s">
        <v>9</v>
      </c>
      <c r="F324" t="s">
        <v>1016</v>
      </c>
      <c r="G324" t="str">
        <f t="shared" si="16"/>
        <v>North Nicole</v>
      </c>
      <c r="H324" t="s">
        <v>845</v>
      </c>
      <c r="I324" t="s">
        <v>12</v>
      </c>
      <c r="J324" t="s">
        <v>26</v>
      </c>
      <c r="K324" t="str">
        <f t="shared" si="17"/>
        <v>Bronze</v>
      </c>
    </row>
    <row r="325" spans="1:11" x14ac:dyDescent="0.3">
      <c r="A325" t="s">
        <v>1017</v>
      </c>
      <c r="B325" t="s">
        <v>1018</v>
      </c>
      <c r="C325" t="str">
        <f t="shared" si="15"/>
        <v>Kristy Dunlap</v>
      </c>
      <c r="D325">
        <v>64</v>
      </c>
      <c r="E325" t="s">
        <v>16</v>
      </c>
      <c r="F325" t="s">
        <v>1019</v>
      </c>
      <c r="G325" t="str">
        <f t="shared" si="16"/>
        <v>Whiteport</v>
      </c>
      <c r="H325" t="s">
        <v>11</v>
      </c>
      <c r="I325" t="s">
        <v>12</v>
      </c>
      <c r="J325" t="s">
        <v>19</v>
      </c>
      <c r="K325" t="str">
        <f t="shared" si="17"/>
        <v>Platinum</v>
      </c>
    </row>
    <row r="326" spans="1:11" x14ac:dyDescent="0.3">
      <c r="A326" t="s">
        <v>1020</v>
      </c>
      <c r="B326" t="s">
        <v>1021</v>
      </c>
      <c r="C326" t="str">
        <f t="shared" si="15"/>
        <v>Alex Mann Ii</v>
      </c>
      <c r="D326">
        <v>58</v>
      </c>
      <c r="E326" t="s">
        <v>9</v>
      </c>
      <c r="F326" t="s">
        <v>1022</v>
      </c>
      <c r="G326" t="str">
        <f t="shared" si="16"/>
        <v>South Zacharychester</v>
      </c>
      <c r="H326" t="s">
        <v>96</v>
      </c>
      <c r="I326" t="s">
        <v>12</v>
      </c>
      <c r="J326" t="s">
        <v>26</v>
      </c>
      <c r="K326" t="str">
        <f t="shared" si="17"/>
        <v>Bronze</v>
      </c>
    </row>
    <row r="327" spans="1:11" x14ac:dyDescent="0.3">
      <c r="A327" t="s">
        <v>1023</v>
      </c>
      <c r="B327" t="s">
        <v>1024</v>
      </c>
      <c r="C327" t="str">
        <f t="shared" si="15"/>
        <v>Andrew Smith</v>
      </c>
      <c r="D327">
        <v>60</v>
      </c>
      <c r="E327" t="s">
        <v>9</v>
      </c>
      <c r="F327" t="s">
        <v>1025</v>
      </c>
      <c r="G327" t="str">
        <f t="shared" si="16"/>
        <v>East Matthew</v>
      </c>
      <c r="H327" t="s">
        <v>324</v>
      </c>
      <c r="I327" t="s">
        <v>12</v>
      </c>
      <c r="J327" t="s">
        <v>26</v>
      </c>
      <c r="K327" t="str">
        <f t="shared" si="17"/>
        <v>Bronze</v>
      </c>
    </row>
    <row r="328" spans="1:11" x14ac:dyDescent="0.3">
      <c r="A328" t="s">
        <v>1026</v>
      </c>
      <c r="B328" t="s">
        <v>1027</v>
      </c>
      <c r="C328" t="str">
        <f t="shared" si="15"/>
        <v>Robert King</v>
      </c>
      <c r="D328">
        <v>58</v>
      </c>
      <c r="E328" t="s">
        <v>16</v>
      </c>
      <c r="F328" t="s">
        <v>1028</v>
      </c>
      <c r="G328" t="str">
        <f t="shared" si="16"/>
        <v>Cindyton</v>
      </c>
      <c r="H328" t="s">
        <v>217</v>
      </c>
      <c r="I328" t="s">
        <v>12</v>
      </c>
      <c r="J328" t="s">
        <v>13</v>
      </c>
      <c r="K328" t="str">
        <f t="shared" si="17"/>
        <v>Gold</v>
      </c>
    </row>
    <row r="329" spans="1:11" x14ac:dyDescent="0.3">
      <c r="A329" t="s">
        <v>1029</v>
      </c>
      <c r="B329" t="s">
        <v>1030</v>
      </c>
      <c r="C329" t="str">
        <f t="shared" si="15"/>
        <v>Reginald Willis</v>
      </c>
      <c r="D329">
        <v>62</v>
      </c>
      <c r="E329" t="s">
        <v>16</v>
      </c>
      <c r="F329" t="s">
        <v>1031</v>
      </c>
      <c r="G329" t="str">
        <f t="shared" si="16"/>
        <v>Kellybury</v>
      </c>
      <c r="H329" t="s">
        <v>58</v>
      </c>
      <c r="I329" t="s">
        <v>12</v>
      </c>
      <c r="J329" t="s">
        <v>26</v>
      </c>
      <c r="K329" t="str">
        <f t="shared" si="17"/>
        <v>Bronze</v>
      </c>
    </row>
    <row r="330" spans="1:11" x14ac:dyDescent="0.3">
      <c r="A330" t="s">
        <v>1032</v>
      </c>
      <c r="B330" t="s">
        <v>1033</v>
      </c>
      <c r="C330" t="str">
        <f t="shared" si="15"/>
        <v>Mario Harvey Jr.</v>
      </c>
      <c r="D330">
        <v>46</v>
      </c>
      <c r="E330" t="s">
        <v>9</v>
      </c>
      <c r="F330" t="s">
        <v>1034</v>
      </c>
      <c r="G330" t="str">
        <f t="shared" si="16"/>
        <v>Jessicaport</v>
      </c>
      <c r="H330" t="s">
        <v>201</v>
      </c>
      <c r="I330" t="s">
        <v>12</v>
      </c>
      <c r="J330" t="s">
        <v>19</v>
      </c>
      <c r="K330" t="str">
        <f t="shared" si="17"/>
        <v>Platinum</v>
      </c>
    </row>
    <row r="331" spans="1:11" x14ac:dyDescent="0.3">
      <c r="A331" t="s">
        <v>1035</v>
      </c>
      <c r="B331" t="s">
        <v>1036</v>
      </c>
      <c r="C331" t="str">
        <f t="shared" si="15"/>
        <v>Victor Mcintosh</v>
      </c>
      <c r="D331">
        <v>62</v>
      </c>
      <c r="E331" t="s">
        <v>16</v>
      </c>
      <c r="F331" t="s">
        <v>1037</v>
      </c>
      <c r="G331" t="str">
        <f t="shared" si="16"/>
        <v>Tiffanyshire</v>
      </c>
      <c r="H331" t="s">
        <v>201</v>
      </c>
      <c r="I331" t="s">
        <v>12</v>
      </c>
      <c r="J331" t="s">
        <v>26</v>
      </c>
      <c r="K331" t="str">
        <f t="shared" si="17"/>
        <v>Bronze</v>
      </c>
    </row>
    <row r="332" spans="1:11" x14ac:dyDescent="0.3">
      <c r="A332" t="s">
        <v>1038</v>
      </c>
      <c r="B332" t="s">
        <v>1039</v>
      </c>
      <c r="C332" t="str">
        <f t="shared" si="15"/>
        <v>Pamela Mcguire</v>
      </c>
      <c r="D332">
        <v>54</v>
      </c>
      <c r="E332" t="s">
        <v>9</v>
      </c>
      <c r="F332" t="s">
        <v>1040</v>
      </c>
      <c r="G332" t="str">
        <f t="shared" si="16"/>
        <v>South Jasontown</v>
      </c>
      <c r="H332" t="s">
        <v>194</v>
      </c>
      <c r="I332" t="s">
        <v>12</v>
      </c>
      <c r="J332" t="s">
        <v>19</v>
      </c>
      <c r="K332" t="str">
        <f t="shared" si="17"/>
        <v>Platinum</v>
      </c>
    </row>
    <row r="333" spans="1:11" x14ac:dyDescent="0.3">
      <c r="A333" t="s">
        <v>1041</v>
      </c>
      <c r="B333" t="s">
        <v>1042</v>
      </c>
      <c r="C333" t="str">
        <f t="shared" si="15"/>
        <v>Maria Phillips</v>
      </c>
      <c r="D333">
        <v>38</v>
      </c>
      <c r="E333" t="s">
        <v>16</v>
      </c>
      <c r="F333" t="s">
        <v>1043</v>
      </c>
      <c r="G333" t="str">
        <f t="shared" si="16"/>
        <v>North Kathytown</v>
      </c>
      <c r="H333" t="s">
        <v>66</v>
      </c>
      <c r="I333" t="s">
        <v>12</v>
      </c>
      <c r="J333" t="s">
        <v>26</v>
      </c>
      <c r="K333" t="str">
        <f t="shared" si="17"/>
        <v>Bronze</v>
      </c>
    </row>
    <row r="334" spans="1:11" x14ac:dyDescent="0.3">
      <c r="A334" t="s">
        <v>1044</v>
      </c>
      <c r="B334" t="s">
        <v>1045</v>
      </c>
      <c r="C334" t="str">
        <f t="shared" si="15"/>
        <v>Dr. Lindsay Hanna</v>
      </c>
      <c r="D334">
        <v>34</v>
      </c>
      <c r="E334" t="s">
        <v>16</v>
      </c>
      <c r="F334" t="s">
        <v>1046</v>
      </c>
      <c r="G334" t="str">
        <f t="shared" si="16"/>
        <v>New Paulstad</v>
      </c>
      <c r="H334" t="s">
        <v>99</v>
      </c>
      <c r="I334" t="s">
        <v>12</v>
      </c>
      <c r="J334" t="s">
        <v>26</v>
      </c>
      <c r="K334" t="str">
        <f t="shared" si="17"/>
        <v>Bronze</v>
      </c>
    </row>
    <row r="335" spans="1:11" x14ac:dyDescent="0.3">
      <c r="A335" t="s">
        <v>1047</v>
      </c>
      <c r="B335" t="s">
        <v>1048</v>
      </c>
      <c r="C335" t="str">
        <f t="shared" si="15"/>
        <v>Teresa Johnson</v>
      </c>
      <c r="D335">
        <v>64</v>
      </c>
      <c r="E335" t="s">
        <v>16</v>
      </c>
      <c r="F335" t="s">
        <v>1049</v>
      </c>
      <c r="G335" t="str">
        <f t="shared" si="16"/>
        <v>Johnsonbury</v>
      </c>
      <c r="H335" t="s">
        <v>81</v>
      </c>
      <c r="I335" t="s">
        <v>12</v>
      </c>
      <c r="J335" t="s">
        <v>13</v>
      </c>
      <c r="K335" t="str">
        <f t="shared" si="17"/>
        <v>Gold</v>
      </c>
    </row>
    <row r="336" spans="1:11" x14ac:dyDescent="0.3">
      <c r="A336" t="s">
        <v>1050</v>
      </c>
      <c r="B336" t="s">
        <v>1051</v>
      </c>
      <c r="C336" t="str">
        <f t="shared" si="15"/>
        <v>Mr. Christopher Sims</v>
      </c>
      <c r="D336">
        <v>50</v>
      </c>
      <c r="E336" t="s">
        <v>16</v>
      </c>
      <c r="F336" t="s">
        <v>1052</v>
      </c>
      <c r="G336" t="str">
        <f t="shared" si="16"/>
        <v>Donaldsontown</v>
      </c>
      <c r="H336" t="s">
        <v>167</v>
      </c>
      <c r="I336" t="s">
        <v>12</v>
      </c>
      <c r="J336" t="s">
        <v>31</v>
      </c>
      <c r="K336" t="str">
        <f t="shared" si="17"/>
        <v>Silver</v>
      </c>
    </row>
    <row r="337" spans="1:11" x14ac:dyDescent="0.3">
      <c r="A337" t="s">
        <v>1053</v>
      </c>
      <c r="B337" t="s">
        <v>1054</v>
      </c>
      <c r="C337" t="str">
        <f t="shared" si="15"/>
        <v>Jennifer Woods</v>
      </c>
      <c r="D337">
        <v>37</v>
      </c>
      <c r="E337" t="s">
        <v>9</v>
      </c>
      <c r="F337" t="s">
        <v>1055</v>
      </c>
      <c r="G337" t="str">
        <f t="shared" si="16"/>
        <v>West Brendamouth</v>
      </c>
      <c r="H337" t="s">
        <v>11</v>
      </c>
      <c r="I337" t="s">
        <v>12</v>
      </c>
      <c r="J337" t="s">
        <v>19</v>
      </c>
      <c r="K337" t="str">
        <f t="shared" si="17"/>
        <v>Platinum</v>
      </c>
    </row>
    <row r="338" spans="1:11" x14ac:dyDescent="0.3">
      <c r="A338" t="s">
        <v>1056</v>
      </c>
      <c r="B338" t="s">
        <v>1057</v>
      </c>
      <c r="C338" t="str">
        <f t="shared" si="15"/>
        <v>John Jones</v>
      </c>
      <c r="D338">
        <v>58</v>
      </c>
      <c r="E338" t="s">
        <v>16</v>
      </c>
      <c r="F338" t="s">
        <v>1058</v>
      </c>
      <c r="G338" t="str">
        <f t="shared" si="16"/>
        <v>North Michaelborough</v>
      </c>
      <c r="H338" t="s">
        <v>35</v>
      </c>
      <c r="I338" t="s">
        <v>12</v>
      </c>
      <c r="J338" t="s">
        <v>31</v>
      </c>
      <c r="K338" t="str">
        <f t="shared" si="17"/>
        <v>Silver</v>
      </c>
    </row>
    <row r="339" spans="1:11" x14ac:dyDescent="0.3">
      <c r="A339" t="s">
        <v>1059</v>
      </c>
      <c r="B339" t="s">
        <v>1060</v>
      </c>
      <c r="C339" t="str">
        <f t="shared" si="15"/>
        <v>Carol Lewis</v>
      </c>
      <c r="D339">
        <v>40</v>
      </c>
      <c r="E339" t="s">
        <v>16</v>
      </c>
      <c r="F339" t="s">
        <v>1061</v>
      </c>
      <c r="G339" t="str">
        <f t="shared" si="16"/>
        <v>Ryanport</v>
      </c>
      <c r="H339" t="s">
        <v>11</v>
      </c>
      <c r="I339" t="s">
        <v>12</v>
      </c>
      <c r="J339" t="s">
        <v>26</v>
      </c>
      <c r="K339" t="str">
        <f t="shared" si="17"/>
        <v>Bronze</v>
      </c>
    </row>
    <row r="340" spans="1:11" x14ac:dyDescent="0.3">
      <c r="A340" t="s">
        <v>1062</v>
      </c>
      <c r="B340" t="s">
        <v>1063</v>
      </c>
      <c r="C340" t="str">
        <f t="shared" si="15"/>
        <v>Jasmine Snyder</v>
      </c>
      <c r="D340">
        <v>46</v>
      </c>
      <c r="E340" t="s">
        <v>16</v>
      </c>
      <c r="F340" t="s">
        <v>1064</v>
      </c>
      <c r="G340" t="str">
        <f t="shared" si="16"/>
        <v>Hudsonfort</v>
      </c>
      <c r="H340" t="s">
        <v>167</v>
      </c>
      <c r="I340" t="s">
        <v>12</v>
      </c>
      <c r="J340" t="s">
        <v>31</v>
      </c>
      <c r="K340" t="str">
        <f t="shared" si="17"/>
        <v>Silver</v>
      </c>
    </row>
    <row r="341" spans="1:11" x14ac:dyDescent="0.3">
      <c r="A341" t="s">
        <v>1065</v>
      </c>
      <c r="B341" t="s">
        <v>1066</v>
      </c>
      <c r="C341" t="str">
        <f t="shared" si="15"/>
        <v>Mrs. Susan Buckley</v>
      </c>
      <c r="D341">
        <v>52</v>
      </c>
      <c r="E341" t="s">
        <v>16</v>
      </c>
      <c r="F341" t="s">
        <v>1067</v>
      </c>
      <c r="G341" t="str">
        <f t="shared" si="16"/>
        <v>Stevensbury</v>
      </c>
      <c r="H341" t="s">
        <v>133</v>
      </c>
      <c r="I341" t="s">
        <v>12</v>
      </c>
      <c r="J341" t="s">
        <v>19</v>
      </c>
      <c r="K341" t="str">
        <f t="shared" si="17"/>
        <v>Platinum</v>
      </c>
    </row>
    <row r="342" spans="1:11" x14ac:dyDescent="0.3">
      <c r="A342" t="s">
        <v>1068</v>
      </c>
      <c r="B342" t="s">
        <v>1069</v>
      </c>
      <c r="C342" t="str">
        <f t="shared" si="15"/>
        <v>Eric Davis</v>
      </c>
      <c r="D342">
        <v>27</v>
      </c>
      <c r="E342" t="s">
        <v>9</v>
      </c>
      <c r="F342" t="s">
        <v>1070</v>
      </c>
      <c r="G342" t="str">
        <f t="shared" si="16"/>
        <v>Johntown</v>
      </c>
      <c r="H342" t="s">
        <v>274</v>
      </c>
      <c r="I342" t="s">
        <v>12</v>
      </c>
      <c r="J342" t="s">
        <v>26</v>
      </c>
      <c r="K342" t="str">
        <f t="shared" si="17"/>
        <v>Bronze</v>
      </c>
    </row>
    <row r="343" spans="1:11" x14ac:dyDescent="0.3">
      <c r="A343" t="s">
        <v>1071</v>
      </c>
      <c r="B343" t="s">
        <v>1072</v>
      </c>
      <c r="C343" t="str">
        <f t="shared" si="15"/>
        <v>Angela Williams</v>
      </c>
      <c r="D343">
        <v>56</v>
      </c>
      <c r="E343" t="s">
        <v>16</v>
      </c>
      <c r="F343" t="s">
        <v>1073</v>
      </c>
      <c r="G343" t="str">
        <f t="shared" si="16"/>
        <v>Lake Alyssaburgh</v>
      </c>
      <c r="H343" t="s">
        <v>194</v>
      </c>
      <c r="I343" t="s">
        <v>12</v>
      </c>
      <c r="J343" t="s">
        <v>26</v>
      </c>
      <c r="K343" t="str">
        <f t="shared" si="17"/>
        <v>Bronze</v>
      </c>
    </row>
    <row r="344" spans="1:11" x14ac:dyDescent="0.3">
      <c r="A344" t="s">
        <v>1074</v>
      </c>
      <c r="B344" t="s">
        <v>1075</v>
      </c>
      <c r="C344" t="str">
        <f t="shared" si="15"/>
        <v>Michelle Cunningham</v>
      </c>
      <c r="D344">
        <v>30</v>
      </c>
      <c r="E344" t="s">
        <v>16</v>
      </c>
      <c r="F344" t="s">
        <v>1076</v>
      </c>
      <c r="G344" t="str">
        <f t="shared" si="16"/>
        <v>Amandaborough</v>
      </c>
      <c r="H344" t="s">
        <v>167</v>
      </c>
      <c r="I344" t="s">
        <v>12</v>
      </c>
      <c r="J344" t="s">
        <v>26</v>
      </c>
      <c r="K344" t="str">
        <f t="shared" si="17"/>
        <v>Bronze</v>
      </c>
    </row>
    <row r="345" spans="1:11" x14ac:dyDescent="0.3">
      <c r="A345" t="s">
        <v>1077</v>
      </c>
      <c r="B345" t="s">
        <v>1078</v>
      </c>
      <c r="C345" t="str">
        <f t="shared" si="15"/>
        <v>Ryan Moore</v>
      </c>
      <c r="D345">
        <v>38</v>
      </c>
      <c r="E345" t="s">
        <v>9</v>
      </c>
      <c r="F345" t="s">
        <v>1079</v>
      </c>
      <c r="G345" t="str">
        <f t="shared" si="16"/>
        <v>Cartershire</v>
      </c>
      <c r="H345" t="s">
        <v>287</v>
      </c>
      <c r="I345" t="s">
        <v>12</v>
      </c>
      <c r="J345" t="s">
        <v>26</v>
      </c>
      <c r="K345" t="str">
        <f t="shared" si="17"/>
        <v>Bronze</v>
      </c>
    </row>
    <row r="346" spans="1:11" x14ac:dyDescent="0.3">
      <c r="A346" t="s">
        <v>1080</v>
      </c>
      <c r="B346" t="s">
        <v>1081</v>
      </c>
      <c r="C346" t="str">
        <f t="shared" si="15"/>
        <v>Evelyn Brown</v>
      </c>
      <c r="D346">
        <v>39</v>
      </c>
      <c r="E346" t="s">
        <v>9</v>
      </c>
      <c r="F346" t="s">
        <v>1082</v>
      </c>
      <c r="G346" t="str">
        <f t="shared" si="16"/>
        <v>West Victoriaborough</v>
      </c>
      <c r="H346" t="s">
        <v>233</v>
      </c>
      <c r="I346" t="s">
        <v>12</v>
      </c>
      <c r="J346" t="s">
        <v>13</v>
      </c>
      <c r="K346" t="str">
        <f t="shared" si="17"/>
        <v>Gold</v>
      </c>
    </row>
    <row r="347" spans="1:11" x14ac:dyDescent="0.3">
      <c r="A347" t="s">
        <v>1083</v>
      </c>
      <c r="B347" t="s">
        <v>1084</v>
      </c>
      <c r="C347" t="str">
        <f t="shared" si="15"/>
        <v>Daniel Nelson</v>
      </c>
      <c r="D347">
        <v>33</v>
      </c>
      <c r="E347" t="s">
        <v>9</v>
      </c>
      <c r="F347" t="s">
        <v>1085</v>
      </c>
      <c r="G347" t="str">
        <f t="shared" si="16"/>
        <v>North Jonathan</v>
      </c>
      <c r="H347" t="s">
        <v>96</v>
      </c>
      <c r="I347" t="s">
        <v>12</v>
      </c>
      <c r="J347" t="s">
        <v>26</v>
      </c>
      <c r="K347" t="str">
        <f t="shared" si="17"/>
        <v>Bronze</v>
      </c>
    </row>
    <row r="348" spans="1:11" x14ac:dyDescent="0.3">
      <c r="A348" t="s">
        <v>1086</v>
      </c>
      <c r="B348" t="s">
        <v>1087</v>
      </c>
      <c r="C348" t="str">
        <f t="shared" si="15"/>
        <v>John Jordan</v>
      </c>
      <c r="D348">
        <v>58</v>
      </c>
      <c r="E348" t="s">
        <v>16</v>
      </c>
      <c r="F348" t="s">
        <v>1088</v>
      </c>
      <c r="G348" t="str">
        <f t="shared" si="16"/>
        <v>Port Crystalberg</v>
      </c>
      <c r="H348" t="s">
        <v>237</v>
      </c>
      <c r="I348" t="s">
        <v>12</v>
      </c>
      <c r="J348" t="s">
        <v>19</v>
      </c>
      <c r="K348" t="str">
        <f t="shared" si="17"/>
        <v>Platinum</v>
      </c>
    </row>
    <row r="349" spans="1:11" x14ac:dyDescent="0.3">
      <c r="A349" t="s">
        <v>1089</v>
      </c>
      <c r="B349" t="s">
        <v>1090</v>
      </c>
      <c r="C349" t="str">
        <f t="shared" si="15"/>
        <v>Justin Mason Dds</v>
      </c>
      <c r="D349">
        <v>39</v>
      </c>
      <c r="E349" t="s">
        <v>16</v>
      </c>
      <c r="F349" t="s">
        <v>1091</v>
      </c>
      <c r="G349" t="str">
        <f t="shared" si="16"/>
        <v>Peggystad</v>
      </c>
      <c r="H349" t="s">
        <v>167</v>
      </c>
      <c r="I349" t="s">
        <v>12</v>
      </c>
      <c r="J349" t="s">
        <v>13</v>
      </c>
      <c r="K349" t="str">
        <f t="shared" si="17"/>
        <v>Gold</v>
      </c>
    </row>
    <row r="350" spans="1:11" x14ac:dyDescent="0.3">
      <c r="A350" t="s">
        <v>1092</v>
      </c>
      <c r="B350" t="s">
        <v>1093</v>
      </c>
      <c r="C350" t="str">
        <f t="shared" si="15"/>
        <v>Sherry Cabrera</v>
      </c>
      <c r="D350">
        <v>55</v>
      </c>
      <c r="E350" t="s">
        <v>9</v>
      </c>
      <c r="F350" t="s">
        <v>1094</v>
      </c>
      <c r="G350" t="str">
        <f t="shared" si="16"/>
        <v>Shannonview</v>
      </c>
      <c r="H350" t="s">
        <v>51</v>
      </c>
      <c r="I350" t="s">
        <v>12</v>
      </c>
      <c r="J350" t="s">
        <v>31</v>
      </c>
      <c r="K350" t="str">
        <f t="shared" si="17"/>
        <v>Silver</v>
      </c>
    </row>
    <row r="351" spans="1:11" x14ac:dyDescent="0.3">
      <c r="A351" t="s">
        <v>1095</v>
      </c>
      <c r="B351" t="s">
        <v>1096</v>
      </c>
      <c r="C351" t="str">
        <f t="shared" si="15"/>
        <v>Heather Valenzuela</v>
      </c>
      <c r="D351">
        <v>31</v>
      </c>
      <c r="E351" t="s">
        <v>9</v>
      </c>
      <c r="F351" t="s">
        <v>1097</v>
      </c>
      <c r="G351" t="str">
        <f t="shared" si="16"/>
        <v>New Angiefurt</v>
      </c>
      <c r="H351" t="s">
        <v>163</v>
      </c>
      <c r="I351" t="s">
        <v>12</v>
      </c>
      <c r="J351" t="s">
        <v>26</v>
      </c>
      <c r="K351" t="str">
        <f t="shared" si="17"/>
        <v>Bronze</v>
      </c>
    </row>
    <row r="352" spans="1:11" x14ac:dyDescent="0.3">
      <c r="A352" t="s">
        <v>1098</v>
      </c>
      <c r="B352" t="s">
        <v>1099</v>
      </c>
      <c r="C352" t="str">
        <f t="shared" si="15"/>
        <v>Charles Miller</v>
      </c>
      <c r="D352">
        <v>26</v>
      </c>
      <c r="E352" t="s">
        <v>9</v>
      </c>
      <c r="F352" t="s">
        <v>1100</v>
      </c>
      <c r="G352" t="str">
        <f t="shared" si="16"/>
        <v>Lake Allisonborough</v>
      </c>
      <c r="H352" t="s">
        <v>267</v>
      </c>
      <c r="I352" t="s">
        <v>12</v>
      </c>
      <c r="J352" t="s">
        <v>31</v>
      </c>
      <c r="K352" t="str">
        <f t="shared" si="17"/>
        <v>Silver</v>
      </c>
    </row>
    <row r="353" spans="1:11" x14ac:dyDescent="0.3">
      <c r="A353" t="s">
        <v>1101</v>
      </c>
      <c r="B353" t="s">
        <v>1102</v>
      </c>
      <c r="C353" t="str">
        <f t="shared" si="15"/>
        <v>Jeffrey Mccarthy</v>
      </c>
      <c r="D353">
        <v>25</v>
      </c>
      <c r="E353" t="s">
        <v>16</v>
      </c>
      <c r="F353" t="s">
        <v>1103</v>
      </c>
      <c r="G353" t="str">
        <f t="shared" si="16"/>
        <v>North Samuel</v>
      </c>
      <c r="H353" t="s">
        <v>70</v>
      </c>
      <c r="I353" t="s">
        <v>12</v>
      </c>
      <c r="J353" t="s">
        <v>26</v>
      </c>
      <c r="K353" t="str">
        <f t="shared" si="17"/>
        <v>Bronze</v>
      </c>
    </row>
    <row r="354" spans="1:11" x14ac:dyDescent="0.3">
      <c r="A354" t="s">
        <v>1104</v>
      </c>
      <c r="B354" t="s">
        <v>1105</v>
      </c>
      <c r="C354" t="str">
        <f t="shared" si="15"/>
        <v>Michael Greene</v>
      </c>
      <c r="D354">
        <v>52</v>
      </c>
      <c r="E354" t="s">
        <v>16</v>
      </c>
      <c r="F354" t="s">
        <v>1106</v>
      </c>
      <c r="G354" t="str">
        <f t="shared" si="16"/>
        <v>Port Saramouth</v>
      </c>
      <c r="H354" t="s">
        <v>324</v>
      </c>
      <c r="I354" t="s">
        <v>12</v>
      </c>
      <c r="J354" t="s">
        <v>31</v>
      </c>
      <c r="K354" t="str">
        <f t="shared" si="17"/>
        <v>Silver</v>
      </c>
    </row>
    <row r="355" spans="1:11" x14ac:dyDescent="0.3">
      <c r="A355" t="s">
        <v>1107</v>
      </c>
      <c r="B355" t="s">
        <v>3837</v>
      </c>
      <c r="C355" t="str">
        <f t="shared" si="15"/>
        <v>Laura Green</v>
      </c>
      <c r="D355">
        <v>56</v>
      </c>
      <c r="E355" t="s">
        <v>16</v>
      </c>
      <c r="F355" t="s">
        <v>1108</v>
      </c>
      <c r="G355" t="str">
        <f t="shared" si="16"/>
        <v>Westbury</v>
      </c>
      <c r="H355" t="s">
        <v>35</v>
      </c>
      <c r="I355" t="s">
        <v>12</v>
      </c>
      <c r="J355" t="s">
        <v>19</v>
      </c>
      <c r="K355" t="str">
        <f t="shared" si="17"/>
        <v>Platinum</v>
      </c>
    </row>
    <row r="356" spans="1:11" x14ac:dyDescent="0.3">
      <c r="A356" t="s">
        <v>1109</v>
      </c>
      <c r="B356" t="s">
        <v>1110</v>
      </c>
      <c r="C356" t="str">
        <f t="shared" si="15"/>
        <v>Ryan Torres</v>
      </c>
      <c r="D356">
        <v>38</v>
      </c>
      <c r="E356" t="s">
        <v>9</v>
      </c>
      <c r="F356" t="s">
        <v>1111</v>
      </c>
      <c r="G356" t="str">
        <f t="shared" si="16"/>
        <v>Guerreroport</v>
      </c>
      <c r="H356" t="s">
        <v>167</v>
      </c>
      <c r="I356" t="s">
        <v>12</v>
      </c>
      <c r="J356" t="s">
        <v>31</v>
      </c>
      <c r="K356" t="str">
        <f t="shared" si="17"/>
        <v>Silver</v>
      </c>
    </row>
    <row r="357" spans="1:11" x14ac:dyDescent="0.3">
      <c r="A357" t="s">
        <v>1112</v>
      </c>
      <c r="B357" t="s">
        <v>1113</v>
      </c>
      <c r="C357" t="str">
        <f t="shared" si="15"/>
        <v>Carlos Flores</v>
      </c>
      <c r="D357">
        <v>20</v>
      </c>
      <c r="E357" t="s">
        <v>9</v>
      </c>
      <c r="F357" t="s">
        <v>1114</v>
      </c>
      <c r="G357" t="str">
        <f t="shared" si="16"/>
        <v>North Johnfurt</v>
      </c>
      <c r="H357" t="s">
        <v>74</v>
      </c>
      <c r="I357" t="s">
        <v>12</v>
      </c>
      <c r="J357" t="s">
        <v>13</v>
      </c>
      <c r="K357" t="str">
        <f t="shared" si="17"/>
        <v>Gold</v>
      </c>
    </row>
    <row r="358" spans="1:11" x14ac:dyDescent="0.3">
      <c r="A358" t="s">
        <v>1115</v>
      </c>
      <c r="B358" t="s">
        <v>1116</v>
      </c>
      <c r="C358" t="str">
        <f t="shared" si="15"/>
        <v>Steve Hunt</v>
      </c>
      <c r="D358">
        <v>54</v>
      </c>
      <c r="E358" t="s">
        <v>9</v>
      </c>
      <c r="F358" t="s">
        <v>1117</v>
      </c>
      <c r="G358" t="str">
        <f t="shared" si="16"/>
        <v>North Richard</v>
      </c>
      <c r="H358" t="s">
        <v>287</v>
      </c>
      <c r="I358" t="s">
        <v>12</v>
      </c>
      <c r="J358" t="s">
        <v>26</v>
      </c>
      <c r="K358" t="str">
        <f t="shared" si="17"/>
        <v>Bronze</v>
      </c>
    </row>
    <row r="359" spans="1:11" x14ac:dyDescent="0.3">
      <c r="A359" t="s">
        <v>1118</v>
      </c>
      <c r="B359" t="s">
        <v>1119</v>
      </c>
      <c r="C359" t="str">
        <f t="shared" si="15"/>
        <v>Manuel Castillo</v>
      </c>
      <c r="D359">
        <v>41</v>
      </c>
      <c r="E359" t="s">
        <v>9</v>
      </c>
      <c r="F359" t="s">
        <v>1120</v>
      </c>
      <c r="G359" t="str">
        <f t="shared" si="16"/>
        <v>Nealview</v>
      </c>
      <c r="H359" t="s">
        <v>237</v>
      </c>
      <c r="I359" t="s">
        <v>12</v>
      </c>
      <c r="J359" t="s">
        <v>13</v>
      </c>
      <c r="K359" t="str">
        <f t="shared" si="17"/>
        <v>Gold</v>
      </c>
    </row>
    <row r="360" spans="1:11" x14ac:dyDescent="0.3">
      <c r="A360" t="s">
        <v>1121</v>
      </c>
      <c r="B360" t="s">
        <v>1122</v>
      </c>
      <c r="C360" t="str">
        <f t="shared" si="15"/>
        <v>Ashley Anderson</v>
      </c>
      <c r="D360">
        <v>60</v>
      </c>
      <c r="E360" t="s">
        <v>16</v>
      </c>
      <c r="F360" t="s">
        <v>1123</v>
      </c>
      <c r="G360" t="str">
        <f t="shared" si="16"/>
        <v>West Johnmouth</v>
      </c>
      <c r="H360" t="s">
        <v>313</v>
      </c>
      <c r="I360" t="s">
        <v>12</v>
      </c>
      <c r="J360" t="s">
        <v>13</v>
      </c>
      <c r="K360" t="str">
        <f t="shared" si="17"/>
        <v>Gold</v>
      </c>
    </row>
    <row r="361" spans="1:11" x14ac:dyDescent="0.3">
      <c r="A361" t="s">
        <v>1124</v>
      </c>
      <c r="B361" t="s">
        <v>1125</v>
      </c>
      <c r="C361" t="str">
        <f t="shared" si="15"/>
        <v>Melanie Lam</v>
      </c>
      <c r="D361">
        <v>32</v>
      </c>
      <c r="E361" t="s">
        <v>9</v>
      </c>
      <c r="F361" t="s">
        <v>1126</v>
      </c>
      <c r="G361" t="str">
        <f t="shared" si="16"/>
        <v>East Michaelton</v>
      </c>
      <c r="H361" t="s">
        <v>62</v>
      </c>
      <c r="I361" t="s">
        <v>12</v>
      </c>
      <c r="J361" t="s">
        <v>31</v>
      </c>
      <c r="K361" t="str">
        <f t="shared" si="17"/>
        <v>Silver</v>
      </c>
    </row>
    <row r="362" spans="1:11" x14ac:dyDescent="0.3">
      <c r="A362" t="s">
        <v>1127</v>
      </c>
      <c r="B362" t="s">
        <v>1128</v>
      </c>
      <c r="C362" t="str">
        <f t="shared" si="15"/>
        <v>Denise Tate</v>
      </c>
      <c r="D362">
        <v>34</v>
      </c>
      <c r="E362" t="s">
        <v>9</v>
      </c>
      <c r="F362" t="s">
        <v>1129</v>
      </c>
      <c r="G362" t="str">
        <f t="shared" si="16"/>
        <v>Andersonside</v>
      </c>
      <c r="H362" t="s">
        <v>291</v>
      </c>
      <c r="I362" t="s">
        <v>12</v>
      </c>
      <c r="J362" t="s">
        <v>19</v>
      </c>
      <c r="K362" t="str">
        <f t="shared" si="17"/>
        <v>Platinum</v>
      </c>
    </row>
    <row r="363" spans="1:11" x14ac:dyDescent="0.3">
      <c r="A363" t="s">
        <v>1130</v>
      </c>
      <c r="B363" t="s">
        <v>1131</v>
      </c>
      <c r="C363" t="str">
        <f t="shared" si="15"/>
        <v>Natalie Johnson</v>
      </c>
      <c r="D363">
        <v>64</v>
      </c>
      <c r="E363" t="s">
        <v>9</v>
      </c>
      <c r="F363" t="s">
        <v>1132</v>
      </c>
      <c r="G363" t="str">
        <f t="shared" si="16"/>
        <v>New Jessechester</v>
      </c>
      <c r="H363" t="s">
        <v>254</v>
      </c>
      <c r="I363" t="s">
        <v>12</v>
      </c>
      <c r="J363" t="s">
        <v>19</v>
      </c>
      <c r="K363" t="str">
        <f t="shared" si="17"/>
        <v>Platinum</v>
      </c>
    </row>
    <row r="364" spans="1:11" x14ac:dyDescent="0.3">
      <c r="A364" t="s">
        <v>1133</v>
      </c>
      <c r="B364" t="s">
        <v>1134</v>
      </c>
      <c r="C364" t="str">
        <f t="shared" si="15"/>
        <v>Joshua Smith Dvm</v>
      </c>
      <c r="D364">
        <v>60</v>
      </c>
      <c r="E364" t="s">
        <v>9</v>
      </c>
      <c r="F364" t="s">
        <v>1135</v>
      </c>
      <c r="G364" t="str">
        <f t="shared" si="16"/>
        <v>Melvinton</v>
      </c>
      <c r="H364" t="s">
        <v>163</v>
      </c>
      <c r="I364" t="s">
        <v>12</v>
      </c>
      <c r="J364" t="s">
        <v>13</v>
      </c>
      <c r="K364" t="str">
        <f t="shared" si="17"/>
        <v>Gold</v>
      </c>
    </row>
    <row r="365" spans="1:11" x14ac:dyDescent="0.3">
      <c r="A365" t="s">
        <v>1136</v>
      </c>
      <c r="B365" t="s">
        <v>1137</v>
      </c>
      <c r="C365" t="str">
        <f t="shared" si="15"/>
        <v>Elizabeth Smith</v>
      </c>
      <c r="D365">
        <v>23</v>
      </c>
      <c r="E365" t="s">
        <v>9</v>
      </c>
      <c r="F365" t="s">
        <v>1138</v>
      </c>
      <c r="G365" t="str">
        <f t="shared" si="16"/>
        <v>Murphytown</v>
      </c>
      <c r="H365" t="s">
        <v>25</v>
      </c>
      <c r="I365" t="s">
        <v>12</v>
      </c>
      <c r="J365" t="s">
        <v>26</v>
      </c>
      <c r="K365" t="str">
        <f t="shared" si="17"/>
        <v>Bronze</v>
      </c>
    </row>
    <row r="366" spans="1:11" x14ac:dyDescent="0.3">
      <c r="A366" t="s">
        <v>1139</v>
      </c>
      <c r="B366" t="s">
        <v>1140</v>
      </c>
      <c r="C366" t="str">
        <f t="shared" si="15"/>
        <v>Chloe Aguilar</v>
      </c>
      <c r="D366">
        <v>58</v>
      </c>
      <c r="E366" t="s">
        <v>9</v>
      </c>
      <c r="F366" t="s">
        <v>1141</v>
      </c>
      <c r="G366" t="str">
        <f t="shared" si="16"/>
        <v>Lake Johnside</v>
      </c>
      <c r="H366" t="s">
        <v>133</v>
      </c>
      <c r="I366" t="s">
        <v>12</v>
      </c>
      <c r="J366" t="s">
        <v>26</v>
      </c>
      <c r="K366" t="str">
        <f t="shared" si="17"/>
        <v>Bronze</v>
      </c>
    </row>
    <row r="367" spans="1:11" x14ac:dyDescent="0.3">
      <c r="A367" t="s">
        <v>1142</v>
      </c>
      <c r="B367" t="s">
        <v>1143</v>
      </c>
      <c r="C367" t="str">
        <f t="shared" si="15"/>
        <v>Brandon Mcbride</v>
      </c>
      <c r="D367">
        <v>63</v>
      </c>
      <c r="E367" t="s">
        <v>16</v>
      </c>
      <c r="F367" t="s">
        <v>1144</v>
      </c>
      <c r="G367" t="str">
        <f t="shared" si="16"/>
        <v>Kellyside</v>
      </c>
      <c r="H367" t="s">
        <v>163</v>
      </c>
      <c r="I367" t="s">
        <v>12</v>
      </c>
      <c r="J367" t="s">
        <v>19</v>
      </c>
      <c r="K367" t="str">
        <f t="shared" si="17"/>
        <v>Platinum</v>
      </c>
    </row>
    <row r="368" spans="1:11" x14ac:dyDescent="0.3">
      <c r="A368" t="s">
        <v>1145</v>
      </c>
      <c r="B368" t="s">
        <v>1146</v>
      </c>
      <c r="C368" t="str">
        <f t="shared" si="15"/>
        <v>Mallory Allen</v>
      </c>
      <c r="D368">
        <v>40</v>
      </c>
      <c r="E368" t="s">
        <v>16</v>
      </c>
      <c r="F368" t="s">
        <v>1147</v>
      </c>
      <c r="G368" t="str">
        <f t="shared" si="16"/>
        <v>North Theresa</v>
      </c>
      <c r="H368" t="s">
        <v>22</v>
      </c>
      <c r="I368" t="s">
        <v>12</v>
      </c>
      <c r="J368" t="s">
        <v>19</v>
      </c>
      <c r="K368" t="str">
        <f t="shared" si="17"/>
        <v>Platinum</v>
      </c>
    </row>
    <row r="369" spans="1:11" x14ac:dyDescent="0.3">
      <c r="A369" t="s">
        <v>1148</v>
      </c>
      <c r="B369" t="s">
        <v>1149</v>
      </c>
      <c r="C369" t="str">
        <f t="shared" si="15"/>
        <v>Melinda Johnson</v>
      </c>
      <c r="D369">
        <v>51</v>
      </c>
      <c r="E369" t="s">
        <v>9</v>
      </c>
      <c r="F369" t="s">
        <v>1150</v>
      </c>
      <c r="G369" t="str">
        <f t="shared" si="16"/>
        <v>Kaufmanfurt</v>
      </c>
      <c r="H369" t="s">
        <v>25</v>
      </c>
      <c r="I369" t="s">
        <v>12</v>
      </c>
      <c r="J369" t="s">
        <v>26</v>
      </c>
      <c r="K369" t="str">
        <f t="shared" si="17"/>
        <v>Bronze</v>
      </c>
    </row>
    <row r="370" spans="1:11" x14ac:dyDescent="0.3">
      <c r="A370" t="s">
        <v>1151</v>
      </c>
      <c r="B370" t="s">
        <v>1152</v>
      </c>
      <c r="C370" t="str">
        <f t="shared" si="15"/>
        <v>Miranda King</v>
      </c>
      <c r="D370">
        <v>34</v>
      </c>
      <c r="E370" t="s">
        <v>16</v>
      </c>
      <c r="F370" t="s">
        <v>1153</v>
      </c>
      <c r="G370" t="str">
        <f t="shared" si="16"/>
        <v>West Mathew</v>
      </c>
      <c r="H370" t="s">
        <v>58</v>
      </c>
      <c r="I370" t="s">
        <v>12</v>
      </c>
      <c r="J370" t="s">
        <v>19</v>
      </c>
      <c r="K370" t="str">
        <f t="shared" si="17"/>
        <v>Platinum</v>
      </c>
    </row>
    <row r="371" spans="1:11" x14ac:dyDescent="0.3">
      <c r="A371" t="s">
        <v>1154</v>
      </c>
      <c r="B371" t="s">
        <v>1155</v>
      </c>
      <c r="C371" t="str">
        <f t="shared" si="15"/>
        <v>Gregory Allen</v>
      </c>
      <c r="D371">
        <v>20</v>
      </c>
      <c r="E371" t="s">
        <v>16</v>
      </c>
      <c r="F371" t="s">
        <v>1156</v>
      </c>
      <c r="G371" t="str">
        <f t="shared" si="16"/>
        <v>West Bruce</v>
      </c>
      <c r="H371" t="s">
        <v>171</v>
      </c>
      <c r="I371" t="s">
        <v>12</v>
      </c>
      <c r="J371" t="s">
        <v>19</v>
      </c>
      <c r="K371" t="str">
        <f t="shared" si="17"/>
        <v>Platinum</v>
      </c>
    </row>
    <row r="372" spans="1:11" x14ac:dyDescent="0.3">
      <c r="A372" t="s">
        <v>1157</v>
      </c>
      <c r="B372" t="s">
        <v>1158</v>
      </c>
      <c r="C372" t="str">
        <f t="shared" si="15"/>
        <v>James Holloway Jr.</v>
      </c>
      <c r="D372">
        <v>45</v>
      </c>
      <c r="E372" t="s">
        <v>9</v>
      </c>
      <c r="F372" t="s">
        <v>1159</v>
      </c>
      <c r="G372" t="str">
        <f t="shared" si="16"/>
        <v>Millston</v>
      </c>
      <c r="H372" t="s">
        <v>254</v>
      </c>
      <c r="I372" t="s">
        <v>12</v>
      </c>
      <c r="J372" t="s">
        <v>31</v>
      </c>
      <c r="K372" t="str">
        <f t="shared" si="17"/>
        <v>Silver</v>
      </c>
    </row>
    <row r="373" spans="1:11" x14ac:dyDescent="0.3">
      <c r="A373" t="s">
        <v>1160</v>
      </c>
      <c r="B373" t="s">
        <v>1161</v>
      </c>
      <c r="C373" t="str">
        <f t="shared" si="15"/>
        <v>Michael Garner</v>
      </c>
      <c r="D373">
        <v>21</v>
      </c>
      <c r="E373" t="s">
        <v>16</v>
      </c>
      <c r="F373" t="s">
        <v>1162</v>
      </c>
      <c r="G373" t="str">
        <f t="shared" si="16"/>
        <v>Port Crystal</v>
      </c>
      <c r="H373" t="s">
        <v>47</v>
      </c>
      <c r="I373" t="s">
        <v>12</v>
      </c>
      <c r="J373" t="s">
        <v>19</v>
      </c>
      <c r="K373" t="str">
        <f t="shared" si="17"/>
        <v>Platinum</v>
      </c>
    </row>
    <row r="374" spans="1:11" x14ac:dyDescent="0.3">
      <c r="A374" t="s">
        <v>1163</v>
      </c>
      <c r="B374" t="s">
        <v>1164</v>
      </c>
      <c r="C374" t="str">
        <f t="shared" si="15"/>
        <v>Jacqueline Anthony</v>
      </c>
      <c r="D374">
        <v>28</v>
      </c>
      <c r="E374" t="s">
        <v>9</v>
      </c>
      <c r="F374" t="s">
        <v>1165</v>
      </c>
      <c r="G374" t="str">
        <f t="shared" si="16"/>
        <v>Vincentside</v>
      </c>
      <c r="H374" t="s">
        <v>25</v>
      </c>
      <c r="I374" t="s">
        <v>12</v>
      </c>
      <c r="J374" t="s">
        <v>26</v>
      </c>
      <c r="K374" t="str">
        <f t="shared" si="17"/>
        <v>Bronze</v>
      </c>
    </row>
    <row r="375" spans="1:11" x14ac:dyDescent="0.3">
      <c r="A375" t="s">
        <v>1166</v>
      </c>
      <c r="B375" t="s">
        <v>1167</v>
      </c>
      <c r="C375" t="str">
        <f t="shared" si="15"/>
        <v>James Orozco</v>
      </c>
      <c r="D375">
        <v>37</v>
      </c>
      <c r="E375" t="s">
        <v>16</v>
      </c>
      <c r="F375" t="s">
        <v>1168</v>
      </c>
      <c r="G375" t="str">
        <f t="shared" si="16"/>
        <v>Simpsonfort</v>
      </c>
      <c r="H375" t="s">
        <v>434</v>
      </c>
      <c r="I375" t="s">
        <v>12</v>
      </c>
      <c r="J375" t="s">
        <v>13</v>
      </c>
      <c r="K375" t="str">
        <f t="shared" si="17"/>
        <v>Gold</v>
      </c>
    </row>
    <row r="376" spans="1:11" x14ac:dyDescent="0.3">
      <c r="A376" t="s">
        <v>1169</v>
      </c>
      <c r="B376" t="s">
        <v>1170</v>
      </c>
      <c r="C376" t="str">
        <f t="shared" si="15"/>
        <v>Emma Wilson</v>
      </c>
      <c r="D376">
        <v>60</v>
      </c>
      <c r="E376" t="s">
        <v>9</v>
      </c>
      <c r="F376" t="s">
        <v>1171</v>
      </c>
      <c r="G376" t="str">
        <f t="shared" si="16"/>
        <v>Andersonburgh</v>
      </c>
      <c r="H376" t="s">
        <v>99</v>
      </c>
      <c r="I376" t="s">
        <v>12</v>
      </c>
      <c r="J376" t="s">
        <v>19</v>
      </c>
      <c r="K376" t="str">
        <f t="shared" si="17"/>
        <v>Platinum</v>
      </c>
    </row>
    <row r="377" spans="1:11" x14ac:dyDescent="0.3">
      <c r="A377" t="s">
        <v>1172</v>
      </c>
      <c r="B377" t="s">
        <v>1173</v>
      </c>
      <c r="C377" t="str">
        <f t="shared" si="15"/>
        <v>Joshua Bell</v>
      </c>
      <c r="D377">
        <v>26</v>
      </c>
      <c r="E377" t="s">
        <v>9</v>
      </c>
      <c r="F377" t="s">
        <v>1174</v>
      </c>
      <c r="G377" t="str">
        <f t="shared" si="16"/>
        <v>Port Richardshire</v>
      </c>
      <c r="H377" t="s">
        <v>201</v>
      </c>
      <c r="I377" t="s">
        <v>12</v>
      </c>
      <c r="J377" t="s">
        <v>19</v>
      </c>
      <c r="K377" t="str">
        <f t="shared" si="17"/>
        <v>Platinum</v>
      </c>
    </row>
    <row r="378" spans="1:11" x14ac:dyDescent="0.3">
      <c r="A378" t="s">
        <v>1175</v>
      </c>
      <c r="B378" t="s">
        <v>1176</v>
      </c>
      <c r="C378" t="str">
        <f t="shared" si="15"/>
        <v>Michele Burke</v>
      </c>
      <c r="D378">
        <v>30</v>
      </c>
      <c r="E378" t="s">
        <v>9</v>
      </c>
      <c r="F378" t="s">
        <v>1177</v>
      </c>
      <c r="G378" t="str">
        <f t="shared" si="16"/>
        <v>Chambersberg</v>
      </c>
      <c r="H378" t="s">
        <v>167</v>
      </c>
      <c r="I378" t="s">
        <v>12</v>
      </c>
      <c r="J378" t="s">
        <v>26</v>
      </c>
      <c r="K378" t="str">
        <f t="shared" si="17"/>
        <v>Bronze</v>
      </c>
    </row>
    <row r="379" spans="1:11" x14ac:dyDescent="0.3">
      <c r="A379" t="s">
        <v>1178</v>
      </c>
      <c r="B379" t="s">
        <v>1179</v>
      </c>
      <c r="C379" t="str">
        <f t="shared" si="15"/>
        <v>Charles Conley</v>
      </c>
      <c r="D379">
        <v>39</v>
      </c>
      <c r="E379" t="s">
        <v>16</v>
      </c>
      <c r="F379" t="s">
        <v>1180</v>
      </c>
      <c r="G379" t="str">
        <f t="shared" si="16"/>
        <v>Nathanshire</v>
      </c>
      <c r="H379" t="s">
        <v>434</v>
      </c>
      <c r="I379" t="s">
        <v>12</v>
      </c>
      <c r="J379" t="s">
        <v>13</v>
      </c>
      <c r="K379" t="str">
        <f t="shared" si="17"/>
        <v>Gold</v>
      </c>
    </row>
    <row r="380" spans="1:11" x14ac:dyDescent="0.3">
      <c r="A380" t="s">
        <v>1181</v>
      </c>
      <c r="B380" t="s">
        <v>1182</v>
      </c>
      <c r="C380" t="str">
        <f t="shared" si="15"/>
        <v>Frank Stewart</v>
      </c>
      <c r="D380">
        <v>44</v>
      </c>
      <c r="E380" t="s">
        <v>16</v>
      </c>
      <c r="F380" t="s">
        <v>1183</v>
      </c>
      <c r="G380" t="str">
        <f t="shared" si="16"/>
        <v>Fischerborough</v>
      </c>
      <c r="H380" t="s">
        <v>92</v>
      </c>
      <c r="I380" t="s">
        <v>12</v>
      </c>
      <c r="J380" t="s">
        <v>26</v>
      </c>
      <c r="K380" t="str">
        <f t="shared" si="17"/>
        <v>Bronze</v>
      </c>
    </row>
    <row r="381" spans="1:11" x14ac:dyDescent="0.3">
      <c r="A381" t="s">
        <v>1184</v>
      </c>
      <c r="B381" t="s">
        <v>1185</v>
      </c>
      <c r="C381" t="str">
        <f t="shared" si="15"/>
        <v>Tanya Lopez</v>
      </c>
      <c r="D381">
        <v>34</v>
      </c>
      <c r="E381" t="s">
        <v>16</v>
      </c>
      <c r="F381" t="s">
        <v>1186</v>
      </c>
      <c r="G381" t="str">
        <f t="shared" si="16"/>
        <v>West Jeffreyburgh</v>
      </c>
      <c r="H381" t="s">
        <v>267</v>
      </c>
      <c r="I381" t="s">
        <v>12</v>
      </c>
      <c r="J381" t="s">
        <v>13</v>
      </c>
      <c r="K381" t="str">
        <f t="shared" si="17"/>
        <v>Gold</v>
      </c>
    </row>
    <row r="382" spans="1:11" x14ac:dyDescent="0.3">
      <c r="A382" t="s">
        <v>1187</v>
      </c>
      <c r="B382" t="s">
        <v>1188</v>
      </c>
      <c r="C382" t="str">
        <f t="shared" si="15"/>
        <v>Shelley Ponce</v>
      </c>
      <c r="D382">
        <v>23</v>
      </c>
      <c r="E382" t="s">
        <v>9</v>
      </c>
      <c r="F382" t="s">
        <v>1189</v>
      </c>
      <c r="G382" t="str">
        <f t="shared" si="16"/>
        <v>South Cassandrachester</v>
      </c>
      <c r="H382" t="s">
        <v>217</v>
      </c>
      <c r="I382" t="s">
        <v>12</v>
      </c>
      <c r="J382" t="s">
        <v>13</v>
      </c>
      <c r="K382" t="str">
        <f t="shared" si="17"/>
        <v>Gold</v>
      </c>
    </row>
    <row r="383" spans="1:11" x14ac:dyDescent="0.3">
      <c r="A383" t="s">
        <v>1190</v>
      </c>
      <c r="B383" t="s">
        <v>1191</v>
      </c>
      <c r="C383" t="str">
        <f t="shared" si="15"/>
        <v>Erika Padilla</v>
      </c>
      <c r="D383">
        <v>50</v>
      </c>
      <c r="E383" t="s">
        <v>9</v>
      </c>
      <c r="F383" t="s">
        <v>1192</v>
      </c>
      <c r="G383" t="str">
        <f t="shared" si="16"/>
        <v>Andrewsland</v>
      </c>
      <c r="H383" t="s">
        <v>22</v>
      </c>
      <c r="I383" t="s">
        <v>12</v>
      </c>
      <c r="J383" t="s">
        <v>31</v>
      </c>
      <c r="K383" t="str">
        <f t="shared" si="17"/>
        <v>Silver</v>
      </c>
    </row>
    <row r="384" spans="1:11" x14ac:dyDescent="0.3">
      <c r="A384" t="s">
        <v>1193</v>
      </c>
      <c r="B384" t="s">
        <v>1194</v>
      </c>
      <c r="C384" t="str">
        <f t="shared" si="15"/>
        <v>Martha Brown</v>
      </c>
      <c r="D384">
        <v>20</v>
      </c>
      <c r="E384" t="s">
        <v>16</v>
      </c>
      <c r="F384" t="s">
        <v>1195</v>
      </c>
      <c r="G384" t="str">
        <f t="shared" si="16"/>
        <v>Novakstad</v>
      </c>
      <c r="H384" t="s">
        <v>30</v>
      </c>
      <c r="I384" t="s">
        <v>12</v>
      </c>
      <c r="J384" t="s">
        <v>13</v>
      </c>
      <c r="K384" t="str">
        <f t="shared" si="17"/>
        <v>Gold</v>
      </c>
    </row>
    <row r="385" spans="1:11" x14ac:dyDescent="0.3">
      <c r="A385" t="s">
        <v>1196</v>
      </c>
      <c r="B385" t="s">
        <v>1197</v>
      </c>
      <c r="C385" t="str">
        <f t="shared" si="15"/>
        <v>Kristine Higgins</v>
      </c>
      <c r="D385">
        <v>27</v>
      </c>
      <c r="E385" t="s">
        <v>16</v>
      </c>
      <c r="F385" t="s">
        <v>1198</v>
      </c>
      <c r="G385" t="str">
        <f t="shared" si="16"/>
        <v>Jennifertown</v>
      </c>
      <c r="H385" t="s">
        <v>317</v>
      </c>
      <c r="I385" t="s">
        <v>12</v>
      </c>
      <c r="J385" t="s">
        <v>31</v>
      </c>
      <c r="K385" t="str">
        <f t="shared" si="17"/>
        <v>Silver</v>
      </c>
    </row>
    <row r="386" spans="1:11" x14ac:dyDescent="0.3">
      <c r="A386" t="s">
        <v>1199</v>
      </c>
      <c r="B386" t="s">
        <v>1200</v>
      </c>
      <c r="C386" t="str">
        <f t="shared" ref="C386:C449" si="18">PROPER(TRIM(B386))</f>
        <v>Andrew Mason</v>
      </c>
      <c r="D386">
        <v>52</v>
      </c>
      <c r="E386" t="s">
        <v>16</v>
      </c>
      <c r="F386" t="s">
        <v>1201</v>
      </c>
      <c r="G386" t="str">
        <f t="shared" ref="G386:G449" si="19">PROPER(TRIM(F386))</f>
        <v>North Michael</v>
      </c>
      <c r="H386" t="s">
        <v>267</v>
      </c>
      <c r="I386" t="s">
        <v>12</v>
      </c>
      <c r="J386" t="s">
        <v>26</v>
      </c>
      <c r="K386" t="str">
        <f t="shared" ref="K386:K449" si="20">IF(J386="","Platinum",J386)</f>
        <v>Bronze</v>
      </c>
    </row>
    <row r="387" spans="1:11" x14ac:dyDescent="0.3">
      <c r="A387" t="s">
        <v>1202</v>
      </c>
      <c r="B387" t="s">
        <v>1203</v>
      </c>
      <c r="C387" t="str">
        <f t="shared" si="18"/>
        <v>Tammy Brennan</v>
      </c>
      <c r="D387">
        <v>60</v>
      </c>
      <c r="E387" t="s">
        <v>9</v>
      </c>
      <c r="F387" t="s">
        <v>1204</v>
      </c>
      <c r="G387" t="str">
        <f t="shared" si="19"/>
        <v>Lake Brandontown</v>
      </c>
      <c r="H387" t="s">
        <v>317</v>
      </c>
      <c r="I387" t="s">
        <v>12</v>
      </c>
      <c r="J387" t="s">
        <v>13</v>
      </c>
      <c r="K387" t="str">
        <f t="shared" si="20"/>
        <v>Gold</v>
      </c>
    </row>
    <row r="388" spans="1:11" x14ac:dyDescent="0.3">
      <c r="A388" t="s">
        <v>1205</v>
      </c>
      <c r="B388" t="s">
        <v>1206</v>
      </c>
      <c r="C388" t="str">
        <f t="shared" si="18"/>
        <v>Melanie Mitchell</v>
      </c>
      <c r="D388">
        <v>18</v>
      </c>
      <c r="E388" t="s">
        <v>16</v>
      </c>
      <c r="F388" t="s">
        <v>1207</v>
      </c>
      <c r="G388" t="str">
        <f t="shared" si="19"/>
        <v>West Laura</v>
      </c>
      <c r="H388" t="s">
        <v>140</v>
      </c>
      <c r="I388" t="s">
        <v>12</v>
      </c>
      <c r="J388" t="s">
        <v>26</v>
      </c>
      <c r="K388" t="str">
        <f t="shared" si="20"/>
        <v>Bronze</v>
      </c>
    </row>
    <row r="389" spans="1:11" x14ac:dyDescent="0.3">
      <c r="A389" t="s">
        <v>1208</v>
      </c>
      <c r="B389" t="s">
        <v>1209</v>
      </c>
      <c r="C389" t="str">
        <f t="shared" si="18"/>
        <v>Timothy Gardner</v>
      </c>
      <c r="D389">
        <v>28</v>
      </c>
      <c r="E389" t="s">
        <v>16</v>
      </c>
      <c r="F389" t="s">
        <v>1210</v>
      </c>
      <c r="G389" t="str">
        <f t="shared" si="19"/>
        <v>New Dawn</v>
      </c>
      <c r="H389" t="s">
        <v>88</v>
      </c>
      <c r="I389" t="s">
        <v>12</v>
      </c>
      <c r="J389" t="s">
        <v>31</v>
      </c>
      <c r="K389" t="str">
        <f t="shared" si="20"/>
        <v>Silver</v>
      </c>
    </row>
    <row r="390" spans="1:11" x14ac:dyDescent="0.3">
      <c r="A390" t="s">
        <v>1211</v>
      </c>
      <c r="B390" t="s">
        <v>1212</v>
      </c>
      <c r="C390" t="str">
        <f t="shared" si="18"/>
        <v>Timothy Valenzuela</v>
      </c>
      <c r="D390">
        <v>53</v>
      </c>
      <c r="E390" t="s">
        <v>9</v>
      </c>
      <c r="F390" t="s">
        <v>1213</v>
      </c>
      <c r="G390" t="str">
        <f t="shared" si="19"/>
        <v>Stevensshire</v>
      </c>
      <c r="H390" t="s">
        <v>113</v>
      </c>
      <c r="I390" t="s">
        <v>12</v>
      </c>
      <c r="J390" t="s">
        <v>19</v>
      </c>
      <c r="K390" t="str">
        <f t="shared" si="20"/>
        <v>Platinum</v>
      </c>
    </row>
    <row r="391" spans="1:11" x14ac:dyDescent="0.3">
      <c r="A391" t="s">
        <v>1214</v>
      </c>
      <c r="B391" t="s">
        <v>1215</v>
      </c>
      <c r="C391" t="str">
        <f t="shared" si="18"/>
        <v>Cynthia Lopez</v>
      </c>
      <c r="D391">
        <v>50</v>
      </c>
      <c r="E391" t="s">
        <v>9</v>
      </c>
      <c r="F391" t="s">
        <v>1216</v>
      </c>
      <c r="G391" t="str">
        <f t="shared" si="19"/>
        <v>Joseland</v>
      </c>
      <c r="H391" t="s">
        <v>70</v>
      </c>
      <c r="I391" t="s">
        <v>12</v>
      </c>
      <c r="J391" t="s">
        <v>19</v>
      </c>
      <c r="K391" t="str">
        <f t="shared" si="20"/>
        <v>Platinum</v>
      </c>
    </row>
    <row r="392" spans="1:11" x14ac:dyDescent="0.3">
      <c r="A392" t="s">
        <v>1217</v>
      </c>
      <c r="B392" t="s">
        <v>1218</v>
      </c>
      <c r="C392" t="str">
        <f t="shared" si="18"/>
        <v>Daniel Bell</v>
      </c>
      <c r="D392">
        <v>56</v>
      </c>
      <c r="E392" t="s">
        <v>9</v>
      </c>
      <c r="F392" t="s">
        <v>1219</v>
      </c>
      <c r="G392" t="str">
        <f t="shared" si="19"/>
        <v>Deniseberg</v>
      </c>
      <c r="H392" t="s">
        <v>291</v>
      </c>
      <c r="I392" t="s">
        <v>12</v>
      </c>
      <c r="J392" t="s">
        <v>31</v>
      </c>
      <c r="K392" t="str">
        <f t="shared" si="20"/>
        <v>Silver</v>
      </c>
    </row>
    <row r="393" spans="1:11" x14ac:dyDescent="0.3">
      <c r="A393" t="s">
        <v>1220</v>
      </c>
      <c r="B393" t="s">
        <v>1221</v>
      </c>
      <c r="C393" t="str">
        <f t="shared" si="18"/>
        <v>Heidi Tyler</v>
      </c>
      <c r="D393">
        <v>40</v>
      </c>
      <c r="E393" t="s">
        <v>16</v>
      </c>
      <c r="F393" t="s">
        <v>1222</v>
      </c>
      <c r="G393" t="str">
        <f t="shared" si="19"/>
        <v>Dawnstad</v>
      </c>
      <c r="H393" t="s">
        <v>35</v>
      </c>
      <c r="I393" t="s">
        <v>12</v>
      </c>
      <c r="J393" t="s">
        <v>26</v>
      </c>
      <c r="K393" t="str">
        <f t="shared" si="20"/>
        <v>Bronze</v>
      </c>
    </row>
    <row r="394" spans="1:11" x14ac:dyDescent="0.3">
      <c r="A394" t="s">
        <v>1223</v>
      </c>
      <c r="B394" t="s">
        <v>1224</v>
      </c>
      <c r="C394" t="str">
        <f t="shared" si="18"/>
        <v>Jacqueline Payne</v>
      </c>
      <c r="D394">
        <v>46</v>
      </c>
      <c r="E394" t="s">
        <v>9</v>
      </c>
      <c r="F394" t="s">
        <v>1225</v>
      </c>
      <c r="G394" t="str">
        <f t="shared" si="19"/>
        <v>Gutierrezstad</v>
      </c>
      <c r="H394" t="s">
        <v>113</v>
      </c>
      <c r="I394" t="s">
        <v>12</v>
      </c>
      <c r="J394" t="s">
        <v>13</v>
      </c>
      <c r="K394" t="str">
        <f t="shared" si="20"/>
        <v>Gold</v>
      </c>
    </row>
    <row r="395" spans="1:11" x14ac:dyDescent="0.3">
      <c r="A395" t="s">
        <v>1226</v>
      </c>
      <c r="B395" t="s">
        <v>1227</v>
      </c>
      <c r="C395" t="str">
        <f t="shared" si="18"/>
        <v>Michael Mcneil</v>
      </c>
      <c r="D395">
        <v>46</v>
      </c>
      <c r="E395" t="s">
        <v>9</v>
      </c>
      <c r="F395" t="s">
        <v>1228</v>
      </c>
      <c r="G395" t="str">
        <f t="shared" si="19"/>
        <v>Stewartchester</v>
      </c>
      <c r="H395" t="s">
        <v>117</v>
      </c>
      <c r="I395" t="s">
        <v>12</v>
      </c>
      <c r="J395" t="s">
        <v>26</v>
      </c>
      <c r="K395" t="str">
        <f t="shared" si="20"/>
        <v>Bronze</v>
      </c>
    </row>
    <row r="396" spans="1:11" x14ac:dyDescent="0.3">
      <c r="A396" t="s">
        <v>1229</v>
      </c>
      <c r="B396" t="s">
        <v>1230</v>
      </c>
      <c r="C396" t="str">
        <f t="shared" si="18"/>
        <v>Alejandro Evans</v>
      </c>
      <c r="D396">
        <v>43</v>
      </c>
      <c r="E396" t="s">
        <v>16</v>
      </c>
      <c r="F396" t="s">
        <v>1231</v>
      </c>
      <c r="G396" t="str">
        <f t="shared" si="19"/>
        <v>Cannonberg</v>
      </c>
      <c r="H396" t="s">
        <v>167</v>
      </c>
      <c r="I396" t="s">
        <v>12</v>
      </c>
      <c r="J396" t="s">
        <v>26</v>
      </c>
      <c r="K396" t="str">
        <f t="shared" si="20"/>
        <v>Bronze</v>
      </c>
    </row>
    <row r="397" spans="1:11" x14ac:dyDescent="0.3">
      <c r="A397" t="s">
        <v>1232</v>
      </c>
      <c r="B397" t="s">
        <v>1233</v>
      </c>
      <c r="C397" t="str">
        <f t="shared" si="18"/>
        <v>Brandon Mcguire</v>
      </c>
      <c r="D397">
        <v>50</v>
      </c>
      <c r="E397" t="s">
        <v>9</v>
      </c>
      <c r="F397" t="s">
        <v>1234</v>
      </c>
      <c r="G397" t="str">
        <f t="shared" si="19"/>
        <v>Lake Morganland</v>
      </c>
      <c r="H397" t="s">
        <v>62</v>
      </c>
      <c r="I397" t="s">
        <v>12</v>
      </c>
      <c r="J397" t="s">
        <v>13</v>
      </c>
      <c r="K397" t="str">
        <f t="shared" si="20"/>
        <v>Gold</v>
      </c>
    </row>
    <row r="398" spans="1:11" x14ac:dyDescent="0.3">
      <c r="A398" t="s">
        <v>1235</v>
      </c>
      <c r="B398" t="s">
        <v>1236</v>
      </c>
      <c r="C398" t="str">
        <f t="shared" si="18"/>
        <v>Alexander Byrd</v>
      </c>
      <c r="D398">
        <v>25</v>
      </c>
      <c r="E398" t="s">
        <v>16</v>
      </c>
      <c r="F398" t="s">
        <v>1237</v>
      </c>
      <c r="G398" t="str">
        <f t="shared" si="19"/>
        <v>Parkerview</v>
      </c>
      <c r="H398" t="s">
        <v>58</v>
      </c>
      <c r="I398" t="s">
        <v>12</v>
      </c>
      <c r="J398" t="s">
        <v>31</v>
      </c>
      <c r="K398" t="str">
        <f t="shared" si="20"/>
        <v>Silver</v>
      </c>
    </row>
    <row r="399" spans="1:11" x14ac:dyDescent="0.3">
      <c r="A399" t="s">
        <v>1238</v>
      </c>
      <c r="B399" t="s">
        <v>1239</v>
      </c>
      <c r="C399" t="str">
        <f t="shared" si="18"/>
        <v>Charles Norman Phd</v>
      </c>
      <c r="D399">
        <v>62</v>
      </c>
      <c r="E399" t="s">
        <v>16</v>
      </c>
      <c r="F399" t="s">
        <v>123</v>
      </c>
      <c r="G399" t="str">
        <f t="shared" si="19"/>
        <v>East Jennifer</v>
      </c>
      <c r="H399" t="s">
        <v>62</v>
      </c>
      <c r="I399" t="s">
        <v>12</v>
      </c>
      <c r="J399" t="s">
        <v>19</v>
      </c>
      <c r="K399" t="str">
        <f t="shared" si="20"/>
        <v>Platinum</v>
      </c>
    </row>
    <row r="400" spans="1:11" x14ac:dyDescent="0.3">
      <c r="A400" t="s">
        <v>1240</v>
      </c>
      <c r="B400" t="s">
        <v>1241</v>
      </c>
      <c r="C400" t="str">
        <f t="shared" si="18"/>
        <v>Jennifer Johnson</v>
      </c>
      <c r="D400">
        <v>54</v>
      </c>
      <c r="E400" t="s">
        <v>9</v>
      </c>
      <c r="F400" t="s">
        <v>1242</v>
      </c>
      <c r="G400" t="str">
        <f t="shared" si="19"/>
        <v>Cheyenneborough</v>
      </c>
      <c r="H400" t="s">
        <v>47</v>
      </c>
      <c r="I400" t="s">
        <v>12</v>
      </c>
      <c r="J400" t="s">
        <v>26</v>
      </c>
      <c r="K400" t="str">
        <f t="shared" si="20"/>
        <v>Bronze</v>
      </c>
    </row>
    <row r="401" spans="1:11" x14ac:dyDescent="0.3">
      <c r="A401" t="s">
        <v>1243</v>
      </c>
      <c r="B401" t="s">
        <v>1244</v>
      </c>
      <c r="C401" t="str">
        <f t="shared" si="18"/>
        <v>John Donaldson</v>
      </c>
      <c r="D401">
        <v>27</v>
      </c>
      <c r="E401" t="s">
        <v>9</v>
      </c>
      <c r="F401" t="s">
        <v>1245</v>
      </c>
      <c r="G401" t="str">
        <f t="shared" si="19"/>
        <v>New Edward</v>
      </c>
      <c r="H401" t="s">
        <v>434</v>
      </c>
      <c r="I401" t="s">
        <v>12</v>
      </c>
      <c r="J401" t="s">
        <v>26</v>
      </c>
      <c r="K401" t="str">
        <f t="shared" si="20"/>
        <v>Bronze</v>
      </c>
    </row>
    <row r="402" spans="1:11" x14ac:dyDescent="0.3">
      <c r="A402" t="s">
        <v>1246</v>
      </c>
      <c r="B402" t="s">
        <v>1247</v>
      </c>
      <c r="C402" t="str">
        <f t="shared" si="18"/>
        <v>Mark Rogers</v>
      </c>
      <c r="D402">
        <v>57</v>
      </c>
      <c r="E402" t="s">
        <v>16</v>
      </c>
      <c r="F402" t="s">
        <v>1248</v>
      </c>
      <c r="G402" t="str">
        <f t="shared" si="19"/>
        <v>Bookertown</v>
      </c>
      <c r="H402" t="s">
        <v>96</v>
      </c>
      <c r="I402" t="s">
        <v>12</v>
      </c>
      <c r="J402" t="s">
        <v>19</v>
      </c>
      <c r="K402" t="str">
        <f t="shared" si="20"/>
        <v>Platinum</v>
      </c>
    </row>
    <row r="403" spans="1:11" x14ac:dyDescent="0.3">
      <c r="A403" t="s">
        <v>1249</v>
      </c>
      <c r="B403" t="s">
        <v>1250</v>
      </c>
      <c r="C403" t="str">
        <f t="shared" si="18"/>
        <v>Terry Moses</v>
      </c>
      <c r="D403">
        <v>51</v>
      </c>
      <c r="E403" t="s">
        <v>16</v>
      </c>
      <c r="F403" t="s">
        <v>1251</v>
      </c>
      <c r="G403" t="str">
        <f t="shared" si="19"/>
        <v>Leahmouth</v>
      </c>
      <c r="H403" t="s">
        <v>184</v>
      </c>
      <c r="I403" t="s">
        <v>12</v>
      </c>
      <c r="J403" t="s">
        <v>19</v>
      </c>
      <c r="K403" t="str">
        <f t="shared" si="20"/>
        <v>Platinum</v>
      </c>
    </row>
    <row r="404" spans="1:11" x14ac:dyDescent="0.3">
      <c r="A404" t="s">
        <v>1252</v>
      </c>
      <c r="B404" t="s">
        <v>1253</v>
      </c>
      <c r="C404" t="str">
        <f t="shared" si="18"/>
        <v>Cassandra Perez</v>
      </c>
      <c r="D404">
        <v>31</v>
      </c>
      <c r="E404" t="s">
        <v>9</v>
      </c>
      <c r="F404" t="s">
        <v>80</v>
      </c>
      <c r="G404" t="str">
        <f t="shared" si="19"/>
        <v>Brandonville</v>
      </c>
      <c r="H404" t="s">
        <v>313</v>
      </c>
      <c r="I404" t="s">
        <v>12</v>
      </c>
      <c r="J404" t="s">
        <v>26</v>
      </c>
      <c r="K404" t="str">
        <f t="shared" si="20"/>
        <v>Bronze</v>
      </c>
    </row>
    <row r="405" spans="1:11" x14ac:dyDescent="0.3">
      <c r="A405" t="s">
        <v>1254</v>
      </c>
      <c r="B405" t="s">
        <v>1255</v>
      </c>
      <c r="C405" t="str">
        <f t="shared" si="18"/>
        <v>Justin Ingram</v>
      </c>
      <c r="D405">
        <v>34</v>
      </c>
      <c r="E405" t="s">
        <v>9</v>
      </c>
      <c r="F405" t="s">
        <v>1256</v>
      </c>
      <c r="G405" t="str">
        <f t="shared" si="19"/>
        <v>Lake Lisaland</v>
      </c>
      <c r="H405" t="s">
        <v>328</v>
      </c>
      <c r="I405" t="s">
        <v>12</v>
      </c>
      <c r="J405" t="s">
        <v>26</v>
      </c>
      <c r="K405" t="str">
        <f t="shared" si="20"/>
        <v>Bronze</v>
      </c>
    </row>
    <row r="406" spans="1:11" x14ac:dyDescent="0.3">
      <c r="A406" t="s">
        <v>1257</v>
      </c>
      <c r="B406" t="s">
        <v>1258</v>
      </c>
      <c r="C406" t="str">
        <f t="shared" si="18"/>
        <v>David Ross</v>
      </c>
      <c r="D406">
        <v>22</v>
      </c>
      <c r="E406" t="s">
        <v>16</v>
      </c>
      <c r="F406" t="s">
        <v>1259</v>
      </c>
      <c r="G406" t="str">
        <f t="shared" si="19"/>
        <v>South Angela</v>
      </c>
      <c r="H406" t="s">
        <v>291</v>
      </c>
      <c r="I406" t="s">
        <v>12</v>
      </c>
      <c r="J406" t="s">
        <v>31</v>
      </c>
      <c r="K406" t="str">
        <f t="shared" si="20"/>
        <v>Silver</v>
      </c>
    </row>
    <row r="407" spans="1:11" x14ac:dyDescent="0.3">
      <c r="A407" t="s">
        <v>1260</v>
      </c>
      <c r="B407" t="s">
        <v>1261</v>
      </c>
      <c r="C407" t="str">
        <f t="shared" si="18"/>
        <v>Eric Wolfe</v>
      </c>
      <c r="D407">
        <v>18</v>
      </c>
      <c r="E407" t="s">
        <v>16</v>
      </c>
      <c r="F407" t="s">
        <v>1262</v>
      </c>
      <c r="G407" t="str">
        <f t="shared" si="19"/>
        <v>Garciaview</v>
      </c>
      <c r="H407" t="s">
        <v>328</v>
      </c>
      <c r="I407" t="s">
        <v>12</v>
      </c>
      <c r="J407" t="s">
        <v>13</v>
      </c>
      <c r="K407" t="str">
        <f t="shared" si="20"/>
        <v>Gold</v>
      </c>
    </row>
    <row r="408" spans="1:11" x14ac:dyDescent="0.3">
      <c r="A408" t="s">
        <v>1263</v>
      </c>
      <c r="B408" t="s">
        <v>1264</v>
      </c>
      <c r="C408" t="str">
        <f t="shared" si="18"/>
        <v>David Lozano</v>
      </c>
      <c r="D408">
        <v>23</v>
      </c>
      <c r="E408" t="s">
        <v>16</v>
      </c>
      <c r="F408" t="s">
        <v>1265</v>
      </c>
      <c r="G408" t="str">
        <f t="shared" si="19"/>
        <v>North Michaelfurt</v>
      </c>
      <c r="H408" t="s">
        <v>324</v>
      </c>
      <c r="I408" t="s">
        <v>12</v>
      </c>
      <c r="J408" t="s">
        <v>13</v>
      </c>
      <c r="K408" t="str">
        <f t="shared" si="20"/>
        <v>Gold</v>
      </c>
    </row>
    <row r="409" spans="1:11" x14ac:dyDescent="0.3">
      <c r="A409" t="s">
        <v>1266</v>
      </c>
      <c r="B409" t="s">
        <v>1267</v>
      </c>
      <c r="C409" t="str">
        <f t="shared" si="18"/>
        <v>Joseph Mendoza</v>
      </c>
      <c r="D409">
        <v>33</v>
      </c>
      <c r="E409" t="s">
        <v>9</v>
      </c>
      <c r="F409" t="s">
        <v>1268</v>
      </c>
      <c r="G409" t="str">
        <f t="shared" si="19"/>
        <v>Ashleymouth</v>
      </c>
      <c r="H409" t="s">
        <v>140</v>
      </c>
      <c r="I409" t="s">
        <v>12</v>
      </c>
      <c r="J409" t="s">
        <v>13</v>
      </c>
      <c r="K409" t="str">
        <f t="shared" si="20"/>
        <v>Gold</v>
      </c>
    </row>
    <row r="410" spans="1:11" x14ac:dyDescent="0.3">
      <c r="A410" t="s">
        <v>1269</v>
      </c>
      <c r="B410" t="s">
        <v>1270</v>
      </c>
      <c r="C410" t="str">
        <f t="shared" si="18"/>
        <v>Isabel Foster</v>
      </c>
      <c r="D410">
        <v>36</v>
      </c>
      <c r="E410" t="s">
        <v>9</v>
      </c>
      <c r="F410" t="s">
        <v>1271</v>
      </c>
      <c r="G410" t="str">
        <f t="shared" si="19"/>
        <v>Port Joshuaville</v>
      </c>
      <c r="H410" t="s">
        <v>88</v>
      </c>
      <c r="I410" t="s">
        <v>12</v>
      </c>
      <c r="J410" t="s">
        <v>13</v>
      </c>
      <c r="K410" t="str">
        <f t="shared" si="20"/>
        <v>Gold</v>
      </c>
    </row>
    <row r="411" spans="1:11" x14ac:dyDescent="0.3">
      <c r="A411" t="s">
        <v>1272</v>
      </c>
      <c r="B411" t="s">
        <v>1273</v>
      </c>
      <c r="C411" t="str">
        <f t="shared" si="18"/>
        <v>Sarah Smith</v>
      </c>
      <c r="D411">
        <v>55</v>
      </c>
      <c r="E411" t="s">
        <v>9</v>
      </c>
      <c r="F411" t="s">
        <v>1274</v>
      </c>
      <c r="G411" t="str">
        <f t="shared" si="19"/>
        <v>Kathleenport</v>
      </c>
      <c r="H411" t="s">
        <v>845</v>
      </c>
      <c r="I411" t="s">
        <v>12</v>
      </c>
      <c r="J411" t="s">
        <v>13</v>
      </c>
      <c r="K411" t="str">
        <f t="shared" si="20"/>
        <v>Gold</v>
      </c>
    </row>
    <row r="412" spans="1:11" x14ac:dyDescent="0.3">
      <c r="A412" t="s">
        <v>1275</v>
      </c>
      <c r="B412" t="s">
        <v>1276</v>
      </c>
      <c r="C412" t="str">
        <f t="shared" si="18"/>
        <v>Jackie Thompson</v>
      </c>
      <c r="D412">
        <v>48</v>
      </c>
      <c r="E412" t="s">
        <v>16</v>
      </c>
      <c r="F412" t="s">
        <v>1277</v>
      </c>
      <c r="G412" t="str">
        <f t="shared" si="19"/>
        <v>South Edwin</v>
      </c>
      <c r="H412" t="s">
        <v>88</v>
      </c>
      <c r="I412" t="s">
        <v>12</v>
      </c>
      <c r="J412" t="s">
        <v>26</v>
      </c>
      <c r="K412" t="str">
        <f t="shared" si="20"/>
        <v>Bronze</v>
      </c>
    </row>
    <row r="413" spans="1:11" x14ac:dyDescent="0.3">
      <c r="A413" t="s">
        <v>1278</v>
      </c>
      <c r="B413" t="s">
        <v>1279</v>
      </c>
      <c r="C413" t="str">
        <f t="shared" si="18"/>
        <v>Katrina Perez</v>
      </c>
      <c r="D413">
        <v>63</v>
      </c>
      <c r="E413" t="s">
        <v>9</v>
      </c>
      <c r="F413" t="s">
        <v>1280</v>
      </c>
      <c r="G413" t="str">
        <f t="shared" si="19"/>
        <v>West Rebecca</v>
      </c>
      <c r="H413" t="s">
        <v>25</v>
      </c>
      <c r="I413" t="s">
        <v>12</v>
      </c>
      <c r="J413" t="s">
        <v>31</v>
      </c>
      <c r="K413" t="str">
        <f t="shared" si="20"/>
        <v>Silver</v>
      </c>
    </row>
    <row r="414" spans="1:11" x14ac:dyDescent="0.3">
      <c r="A414" t="s">
        <v>1281</v>
      </c>
      <c r="B414" t="s">
        <v>1282</v>
      </c>
      <c r="C414" t="str">
        <f t="shared" si="18"/>
        <v>Shane Brown</v>
      </c>
      <c r="D414">
        <v>23</v>
      </c>
      <c r="E414" t="s">
        <v>16</v>
      </c>
      <c r="F414" t="s">
        <v>204</v>
      </c>
      <c r="G414" t="str">
        <f t="shared" si="19"/>
        <v>East Andrea</v>
      </c>
      <c r="H414" t="s">
        <v>156</v>
      </c>
      <c r="I414" t="s">
        <v>12</v>
      </c>
      <c r="J414" t="s">
        <v>13</v>
      </c>
      <c r="K414" t="str">
        <f t="shared" si="20"/>
        <v>Gold</v>
      </c>
    </row>
    <row r="415" spans="1:11" x14ac:dyDescent="0.3">
      <c r="A415" t="s">
        <v>1283</v>
      </c>
      <c r="B415" t="s">
        <v>1284</v>
      </c>
      <c r="C415" t="str">
        <f t="shared" si="18"/>
        <v>Megan Ryan</v>
      </c>
      <c r="D415">
        <v>59</v>
      </c>
      <c r="E415" t="s">
        <v>16</v>
      </c>
      <c r="F415" t="s">
        <v>1285</v>
      </c>
      <c r="G415" t="str">
        <f t="shared" si="19"/>
        <v>Andrewsfurt</v>
      </c>
      <c r="H415" t="s">
        <v>106</v>
      </c>
      <c r="I415" t="s">
        <v>12</v>
      </c>
      <c r="J415" t="s">
        <v>26</v>
      </c>
      <c r="K415" t="str">
        <f t="shared" si="20"/>
        <v>Bronze</v>
      </c>
    </row>
    <row r="416" spans="1:11" x14ac:dyDescent="0.3">
      <c r="A416" t="s">
        <v>1286</v>
      </c>
      <c r="B416" t="s">
        <v>1287</v>
      </c>
      <c r="C416" t="str">
        <f t="shared" si="18"/>
        <v>Melissa Valentine</v>
      </c>
      <c r="D416">
        <v>35</v>
      </c>
      <c r="E416" t="s">
        <v>16</v>
      </c>
      <c r="F416" t="s">
        <v>1288</v>
      </c>
      <c r="G416" t="str">
        <f t="shared" si="19"/>
        <v>East Patriciafort</v>
      </c>
      <c r="H416" t="s">
        <v>113</v>
      </c>
      <c r="I416" t="s">
        <v>12</v>
      </c>
      <c r="J416" t="s">
        <v>13</v>
      </c>
      <c r="K416" t="str">
        <f t="shared" si="20"/>
        <v>Gold</v>
      </c>
    </row>
    <row r="417" spans="1:11" x14ac:dyDescent="0.3">
      <c r="A417" t="s">
        <v>1289</v>
      </c>
      <c r="B417" t="s">
        <v>1290</v>
      </c>
      <c r="C417" t="str">
        <f t="shared" si="18"/>
        <v>Tyler Cook</v>
      </c>
      <c r="D417">
        <v>26</v>
      </c>
      <c r="E417" t="s">
        <v>16</v>
      </c>
      <c r="F417" t="s">
        <v>1291</v>
      </c>
      <c r="G417" t="str">
        <f t="shared" si="19"/>
        <v>Kramerview</v>
      </c>
      <c r="H417" t="s">
        <v>163</v>
      </c>
      <c r="I417" t="s">
        <v>12</v>
      </c>
      <c r="J417" t="s">
        <v>31</v>
      </c>
      <c r="K417" t="str">
        <f t="shared" si="20"/>
        <v>Silver</v>
      </c>
    </row>
    <row r="418" spans="1:11" x14ac:dyDescent="0.3">
      <c r="A418" t="s">
        <v>1292</v>
      </c>
      <c r="B418" t="s">
        <v>1293</v>
      </c>
      <c r="C418" t="str">
        <f t="shared" si="18"/>
        <v>Jennifer Myers</v>
      </c>
      <c r="D418">
        <v>46</v>
      </c>
      <c r="E418" t="s">
        <v>9</v>
      </c>
      <c r="F418" t="s">
        <v>1294</v>
      </c>
      <c r="G418" t="str">
        <f t="shared" si="19"/>
        <v>Marthaborough</v>
      </c>
      <c r="H418" t="s">
        <v>324</v>
      </c>
      <c r="I418" t="s">
        <v>12</v>
      </c>
      <c r="J418" t="s">
        <v>19</v>
      </c>
      <c r="K418" t="str">
        <f t="shared" si="20"/>
        <v>Platinum</v>
      </c>
    </row>
    <row r="419" spans="1:11" x14ac:dyDescent="0.3">
      <c r="A419" t="s">
        <v>1295</v>
      </c>
      <c r="B419" t="s">
        <v>1296</v>
      </c>
      <c r="C419" t="str">
        <f t="shared" si="18"/>
        <v>Karen King</v>
      </c>
      <c r="D419">
        <v>64</v>
      </c>
      <c r="E419" t="s">
        <v>16</v>
      </c>
      <c r="F419" t="s">
        <v>1297</v>
      </c>
      <c r="G419" t="str">
        <f t="shared" si="19"/>
        <v>Kimburgh</v>
      </c>
      <c r="H419" t="s">
        <v>11</v>
      </c>
      <c r="I419" t="s">
        <v>12</v>
      </c>
      <c r="J419" t="s">
        <v>26</v>
      </c>
      <c r="K419" t="str">
        <f t="shared" si="20"/>
        <v>Bronze</v>
      </c>
    </row>
    <row r="420" spans="1:11" x14ac:dyDescent="0.3">
      <c r="A420" t="s">
        <v>1298</v>
      </c>
      <c r="B420" t="s">
        <v>1299</v>
      </c>
      <c r="C420" t="str">
        <f t="shared" si="18"/>
        <v>Luke Parks</v>
      </c>
      <c r="D420">
        <v>60</v>
      </c>
      <c r="E420" t="s">
        <v>16</v>
      </c>
      <c r="F420" t="s">
        <v>1300</v>
      </c>
      <c r="G420" t="str">
        <f t="shared" si="19"/>
        <v>West Mario</v>
      </c>
      <c r="H420" t="s">
        <v>47</v>
      </c>
      <c r="I420" t="s">
        <v>12</v>
      </c>
      <c r="J420" t="s">
        <v>31</v>
      </c>
      <c r="K420" t="str">
        <f t="shared" si="20"/>
        <v>Silver</v>
      </c>
    </row>
    <row r="421" spans="1:11" x14ac:dyDescent="0.3">
      <c r="A421" t="s">
        <v>1301</v>
      </c>
      <c r="B421" t="s">
        <v>1302</v>
      </c>
      <c r="C421" t="str">
        <f t="shared" si="18"/>
        <v>Monica Miller</v>
      </c>
      <c r="D421">
        <v>33</v>
      </c>
      <c r="E421" t="s">
        <v>9</v>
      </c>
      <c r="F421" t="s">
        <v>1303</v>
      </c>
      <c r="G421" t="str">
        <f t="shared" si="19"/>
        <v>Lake David</v>
      </c>
      <c r="H421" t="s">
        <v>313</v>
      </c>
      <c r="I421" t="s">
        <v>12</v>
      </c>
      <c r="J421" t="s">
        <v>13</v>
      </c>
      <c r="K421" t="str">
        <f t="shared" si="20"/>
        <v>Gold</v>
      </c>
    </row>
    <row r="422" spans="1:11" x14ac:dyDescent="0.3">
      <c r="A422" t="s">
        <v>1304</v>
      </c>
      <c r="B422" t="s">
        <v>1305</v>
      </c>
      <c r="C422" t="str">
        <f t="shared" si="18"/>
        <v>Dr. Tamara White Md</v>
      </c>
      <c r="D422">
        <v>60</v>
      </c>
      <c r="E422" t="s">
        <v>9</v>
      </c>
      <c r="F422" t="s">
        <v>1306</v>
      </c>
      <c r="G422" t="str">
        <f t="shared" si="19"/>
        <v>New Benjamin</v>
      </c>
      <c r="H422" t="s">
        <v>11</v>
      </c>
      <c r="I422" t="s">
        <v>12</v>
      </c>
      <c r="J422" t="s">
        <v>26</v>
      </c>
      <c r="K422" t="str">
        <f t="shared" si="20"/>
        <v>Bronze</v>
      </c>
    </row>
    <row r="423" spans="1:11" x14ac:dyDescent="0.3">
      <c r="A423" t="s">
        <v>1307</v>
      </c>
      <c r="B423" t="s">
        <v>1308</v>
      </c>
      <c r="C423" t="str">
        <f t="shared" si="18"/>
        <v>Holly Robinson</v>
      </c>
      <c r="D423">
        <v>45</v>
      </c>
      <c r="E423" t="s">
        <v>16</v>
      </c>
      <c r="F423" t="s">
        <v>1309</v>
      </c>
      <c r="G423" t="str">
        <f t="shared" si="19"/>
        <v>East Amy</v>
      </c>
      <c r="H423" t="s">
        <v>74</v>
      </c>
      <c r="I423" t="s">
        <v>12</v>
      </c>
      <c r="J423" t="s">
        <v>19</v>
      </c>
      <c r="K423" t="str">
        <f t="shared" si="20"/>
        <v>Platinum</v>
      </c>
    </row>
    <row r="424" spans="1:11" x14ac:dyDescent="0.3">
      <c r="A424" t="s">
        <v>1310</v>
      </c>
      <c r="B424" t="s">
        <v>1311</v>
      </c>
      <c r="C424" t="str">
        <f t="shared" si="18"/>
        <v>Brittany Edwards Dds</v>
      </c>
      <c r="D424">
        <v>42</v>
      </c>
      <c r="E424" t="s">
        <v>16</v>
      </c>
      <c r="F424" t="s">
        <v>1312</v>
      </c>
      <c r="G424" t="str">
        <f t="shared" si="19"/>
        <v>Aliciahaven</v>
      </c>
      <c r="H424" t="s">
        <v>62</v>
      </c>
      <c r="I424" t="s">
        <v>12</v>
      </c>
      <c r="J424" t="s">
        <v>19</v>
      </c>
      <c r="K424" t="str">
        <f t="shared" si="20"/>
        <v>Platinum</v>
      </c>
    </row>
    <row r="425" spans="1:11" x14ac:dyDescent="0.3">
      <c r="A425" t="s">
        <v>1313</v>
      </c>
      <c r="B425" t="s">
        <v>1314</v>
      </c>
      <c r="C425" t="str">
        <f t="shared" si="18"/>
        <v>Rebecca Baker</v>
      </c>
      <c r="D425">
        <v>35</v>
      </c>
      <c r="E425" t="s">
        <v>9</v>
      </c>
      <c r="F425" t="s">
        <v>1315</v>
      </c>
      <c r="G425" t="str">
        <f t="shared" si="19"/>
        <v>New Katherine</v>
      </c>
      <c r="H425" t="s">
        <v>62</v>
      </c>
      <c r="I425" t="s">
        <v>12</v>
      </c>
      <c r="J425" t="s">
        <v>31</v>
      </c>
      <c r="K425" t="str">
        <f t="shared" si="20"/>
        <v>Silver</v>
      </c>
    </row>
    <row r="426" spans="1:11" x14ac:dyDescent="0.3">
      <c r="A426" t="s">
        <v>1316</v>
      </c>
      <c r="B426" t="s">
        <v>1317</v>
      </c>
      <c r="C426" t="str">
        <f t="shared" si="18"/>
        <v>Edwin Barnes</v>
      </c>
      <c r="D426">
        <v>53</v>
      </c>
      <c r="E426" t="s">
        <v>9</v>
      </c>
      <c r="F426" t="s">
        <v>1318</v>
      </c>
      <c r="G426" t="str">
        <f t="shared" si="19"/>
        <v>Lake Alexandra</v>
      </c>
      <c r="H426" t="s">
        <v>11</v>
      </c>
      <c r="I426" t="s">
        <v>12</v>
      </c>
      <c r="J426" t="s">
        <v>26</v>
      </c>
      <c r="K426" t="str">
        <f t="shared" si="20"/>
        <v>Bronze</v>
      </c>
    </row>
    <row r="427" spans="1:11" x14ac:dyDescent="0.3">
      <c r="A427" t="s">
        <v>1319</v>
      </c>
      <c r="B427" t="s">
        <v>1320</v>
      </c>
      <c r="C427" t="str">
        <f t="shared" si="18"/>
        <v>Bryce Hawkins</v>
      </c>
      <c r="D427">
        <v>40</v>
      </c>
      <c r="E427" t="s">
        <v>9</v>
      </c>
      <c r="F427" t="s">
        <v>1321</v>
      </c>
      <c r="G427" t="str">
        <f t="shared" si="19"/>
        <v>Lake Monique</v>
      </c>
      <c r="H427" t="s">
        <v>117</v>
      </c>
      <c r="I427" t="s">
        <v>12</v>
      </c>
      <c r="J427" t="s">
        <v>26</v>
      </c>
      <c r="K427" t="str">
        <f t="shared" si="20"/>
        <v>Bronze</v>
      </c>
    </row>
    <row r="428" spans="1:11" x14ac:dyDescent="0.3">
      <c r="A428" t="s">
        <v>1322</v>
      </c>
      <c r="B428" t="s">
        <v>1323</v>
      </c>
      <c r="C428" t="str">
        <f t="shared" si="18"/>
        <v>Jeanette Nichols</v>
      </c>
      <c r="D428">
        <v>28</v>
      </c>
      <c r="E428" t="s">
        <v>9</v>
      </c>
      <c r="F428" t="s">
        <v>1324</v>
      </c>
      <c r="G428" t="str">
        <f t="shared" si="19"/>
        <v>Aguilarland</v>
      </c>
      <c r="H428" t="s">
        <v>11</v>
      </c>
      <c r="I428" t="s">
        <v>12</v>
      </c>
      <c r="J428" t="s">
        <v>19</v>
      </c>
      <c r="K428" t="str">
        <f t="shared" si="20"/>
        <v>Platinum</v>
      </c>
    </row>
    <row r="429" spans="1:11" x14ac:dyDescent="0.3">
      <c r="A429" t="s">
        <v>1325</v>
      </c>
      <c r="B429" t="s">
        <v>1326</v>
      </c>
      <c r="C429" t="str">
        <f t="shared" si="18"/>
        <v>Jose Stewart</v>
      </c>
      <c r="D429">
        <v>18</v>
      </c>
      <c r="E429" t="s">
        <v>16</v>
      </c>
      <c r="F429" t="s">
        <v>1327</v>
      </c>
      <c r="G429" t="str">
        <f t="shared" si="19"/>
        <v>South Robert</v>
      </c>
      <c r="H429" t="s">
        <v>434</v>
      </c>
      <c r="I429" t="s">
        <v>12</v>
      </c>
      <c r="J429" t="s">
        <v>13</v>
      </c>
      <c r="K429" t="str">
        <f t="shared" si="20"/>
        <v>Gold</v>
      </c>
    </row>
    <row r="430" spans="1:11" x14ac:dyDescent="0.3">
      <c r="A430" t="s">
        <v>1328</v>
      </c>
      <c r="B430" t="s">
        <v>1329</v>
      </c>
      <c r="C430" t="str">
        <f t="shared" si="18"/>
        <v>Samuel Mullins</v>
      </c>
      <c r="D430">
        <v>27</v>
      </c>
      <c r="E430" t="s">
        <v>16</v>
      </c>
      <c r="F430" t="s">
        <v>1330</v>
      </c>
      <c r="G430" t="str">
        <f t="shared" si="19"/>
        <v>Hartmouth</v>
      </c>
      <c r="H430" t="s">
        <v>328</v>
      </c>
      <c r="I430" t="s">
        <v>12</v>
      </c>
      <c r="J430" t="s">
        <v>26</v>
      </c>
      <c r="K430" t="str">
        <f t="shared" si="20"/>
        <v>Bronze</v>
      </c>
    </row>
    <row r="431" spans="1:11" x14ac:dyDescent="0.3">
      <c r="A431" t="s">
        <v>1331</v>
      </c>
      <c r="B431" t="s">
        <v>1332</v>
      </c>
      <c r="C431" t="str">
        <f t="shared" si="18"/>
        <v>Sean Vang</v>
      </c>
      <c r="D431">
        <v>43</v>
      </c>
      <c r="E431" t="s">
        <v>9</v>
      </c>
      <c r="F431" t="s">
        <v>1333</v>
      </c>
      <c r="G431" t="str">
        <f t="shared" si="19"/>
        <v>Davidchester</v>
      </c>
      <c r="H431" t="s">
        <v>106</v>
      </c>
      <c r="I431" t="s">
        <v>12</v>
      </c>
      <c r="J431" t="s">
        <v>19</v>
      </c>
      <c r="K431" t="str">
        <f t="shared" si="20"/>
        <v>Platinum</v>
      </c>
    </row>
    <row r="432" spans="1:11" x14ac:dyDescent="0.3">
      <c r="A432" t="s">
        <v>1334</v>
      </c>
      <c r="B432" t="s">
        <v>1335</v>
      </c>
      <c r="C432" t="str">
        <f t="shared" si="18"/>
        <v>Kimberly Roberts</v>
      </c>
      <c r="D432">
        <v>36</v>
      </c>
      <c r="E432" t="s">
        <v>16</v>
      </c>
      <c r="F432" t="s">
        <v>1336</v>
      </c>
      <c r="G432" t="str">
        <f t="shared" si="19"/>
        <v>Josephchester</v>
      </c>
      <c r="H432" t="s">
        <v>88</v>
      </c>
      <c r="I432" t="s">
        <v>12</v>
      </c>
      <c r="J432" t="s">
        <v>13</v>
      </c>
      <c r="K432" t="str">
        <f t="shared" si="20"/>
        <v>Gold</v>
      </c>
    </row>
    <row r="433" spans="1:11" x14ac:dyDescent="0.3">
      <c r="A433" t="s">
        <v>1337</v>
      </c>
      <c r="B433" t="s">
        <v>1338</v>
      </c>
      <c r="C433" t="str">
        <f t="shared" si="18"/>
        <v>John Smith</v>
      </c>
      <c r="D433">
        <v>27</v>
      </c>
      <c r="E433" t="s">
        <v>9</v>
      </c>
      <c r="F433" t="s">
        <v>1339</v>
      </c>
      <c r="G433" t="str">
        <f t="shared" si="19"/>
        <v>South Andrewport</v>
      </c>
      <c r="H433" t="s">
        <v>30</v>
      </c>
      <c r="I433" t="s">
        <v>12</v>
      </c>
      <c r="J433" t="s">
        <v>19</v>
      </c>
      <c r="K433" t="str">
        <f t="shared" si="20"/>
        <v>Platinum</v>
      </c>
    </row>
    <row r="434" spans="1:11" x14ac:dyDescent="0.3">
      <c r="A434" t="s">
        <v>1340</v>
      </c>
      <c r="B434" t="s">
        <v>1341</v>
      </c>
      <c r="C434" t="str">
        <f t="shared" si="18"/>
        <v>Summer Weiss</v>
      </c>
      <c r="D434">
        <v>37</v>
      </c>
      <c r="E434" t="s">
        <v>9</v>
      </c>
      <c r="F434" t="s">
        <v>1342</v>
      </c>
      <c r="G434" t="str">
        <f t="shared" si="19"/>
        <v>Phyllisport</v>
      </c>
      <c r="H434" t="s">
        <v>88</v>
      </c>
      <c r="I434" t="s">
        <v>12</v>
      </c>
      <c r="J434" t="s">
        <v>26</v>
      </c>
      <c r="K434" t="str">
        <f t="shared" si="20"/>
        <v>Bronze</v>
      </c>
    </row>
    <row r="435" spans="1:11" x14ac:dyDescent="0.3">
      <c r="A435" t="s">
        <v>1343</v>
      </c>
      <c r="B435" t="s">
        <v>1344</v>
      </c>
      <c r="C435" t="str">
        <f t="shared" si="18"/>
        <v>Thomas Moore</v>
      </c>
      <c r="D435">
        <v>51</v>
      </c>
      <c r="E435" t="s">
        <v>16</v>
      </c>
      <c r="F435" t="s">
        <v>1345</v>
      </c>
      <c r="G435" t="str">
        <f t="shared" si="19"/>
        <v>Williamsberg</v>
      </c>
      <c r="H435" t="s">
        <v>58</v>
      </c>
      <c r="I435" t="s">
        <v>12</v>
      </c>
      <c r="J435" t="s">
        <v>31</v>
      </c>
      <c r="K435" t="str">
        <f t="shared" si="20"/>
        <v>Silver</v>
      </c>
    </row>
    <row r="436" spans="1:11" x14ac:dyDescent="0.3">
      <c r="A436" t="s">
        <v>1346</v>
      </c>
      <c r="B436" t="s">
        <v>1347</v>
      </c>
      <c r="C436" t="str">
        <f t="shared" si="18"/>
        <v>Monique Castro</v>
      </c>
      <c r="D436">
        <v>48</v>
      </c>
      <c r="E436" t="s">
        <v>16</v>
      </c>
      <c r="F436" t="s">
        <v>1348</v>
      </c>
      <c r="G436" t="str">
        <f t="shared" si="19"/>
        <v>New Sarah</v>
      </c>
      <c r="H436" t="s">
        <v>254</v>
      </c>
      <c r="I436" t="s">
        <v>12</v>
      </c>
      <c r="J436" t="s">
        <v>13</v>
      </c>
      <c r="K436" t="str">
        <f t="shared" si="20"/>
        <v>Gold</v>
      </c>
    </row>
    <row r="437" spans="1:11" x14ac:dyDescent="0.3">
      <c r="A437" t="s">
        <v>1349</v>
      </c>
      <c r="B437" t="s">
        <v>1350</v>
      </c>
      <c r="C437" t="str">
        <f t="shared" si="18"/>
        <v>Lindsay Beasley</v>
      </c>
      <c r="D437">
        <v>37</v>
      </c>
      <c r="E437" t="s">
        <v>16</v>
      </c>
      <c r="F437" t="s">
        <v>1351</v>
      </c>
      <c r="G437" t="str">
        <f t="shared" si="19"/>
        <v>Wesleyhaven</v>
      </c>
      <c r="H437" t="s">
        <v>106</v>
      </c>
      <c r="I437" t="s">
        <v>12</v>
      </c>
      <c r="J437" t="s">
        <v>31</v>
      </c>
      <c r="K437" t="str">
        <f t="shared" si="20"/>
        <v>Silver</v>
      </c>
    </row>
    <row r="438" spans="1:11" x14ac:dyDescent="0.3">
      <c r="A438" t="s">
        <v>1352</v>
      </c>
      <c r="B438" t="s">
        <v>1353</v>
      </c>
      <c r="C438" t="str">
        <f t="shared" si="18"/>
        <v>Sharon Simpson</v>
      </c>
      <c r="D438">
        <v>61</v>
      </c>
      <c r="E438" t="s">
        <v>9</v>
      </c>
      <c r="F438" t="s">
        <v>1354</v>
      </c>
      <c r="G438" t="str">
        <f t="shared" si="19"/>
        <v>South Michellebury</v>
      </c>
      <c r="H438" t="s">
        <v>39</v>
      </c>
      <c r="I438" t="s">
        <v>12</v>
      </c>
      <c r="J438" t="s">
        <v>13</v>
      </c>
      <c r="K438" t="str">
        <f t="shared" si="20"/>
        <v>Gold</v>
      </c>
    </row>
    <row r="439" spans="1:11" x14ac:dyDescent="0.3">
      <c r="A439" t="s">
        <v>1355</v>
      </c>
      <c r="B439" t="s">
        <v>1356</v>
      </c>
      <c r="C439" t="str">
        <f t="shared" si="18"/>
        <v>Melinda Rivera</v>
      </c>
      <c r="D439">
        <v>47</v>
      </c>
      <c r="E439" t="s">
        <v>16</v>
      </c>
      <c r="F439" t="s">
        <v>597</v>
      </c>
      <c r="G439" t="str">
        <f t="shared" si="19"/>
        <v>East Davidmouth</v>
      </c>
      <c r="H439" t="s">
        <v>47</v>
      </c>
      <c r="I439" t="s">
        <v>12</v>
      </c>
      <c r="J439" t="s">
        <v>19</v>
      </c>
      <c r="K439" t="str">
        <f t="shared" si="20"/>
        <v>Platinum</v>
      </c>
    </row>
    <row r="440" spans="1:11" x14ac:dyDescent="0.3">
      <c r="A440" t="s">
        <v>1357</v>
      </c>
      <c r="B440" t="s">
        <v>1358</v>
      </c>
      <c r="C440" t="str">
        <f t="shared" si="18"/>
        <v>Monica Flynn</v>
      </c>
      <c r="D440">
        <v>59</v>
      </c>
      <c r="E440" t="s">
        <v>16</v>
      </c>
      <c r="F440" t="s">
        <v>1359</v>
      </c>
      <c r="G440" t="str">
        <f t="shared" si="19"/>
        <v>Amberburgh</v>
      </c>
      <c r="H440" t="s">
        <v>237</v>
      </c>
      <c r="I440" t="s">
        <v>12</v>
      </c>
      <c r="J440" t="s">
        <v>19</v>
      </c>
      <c r="K440" t="str">
        <f t="shared" si="20"/>
        <v>Platinum</v>
      </c>
    </row>
    <row r="441" spans="1:11" x14ac:dyDescent="0.3">
      <c r="A441" t="s">
        <v>1360</v>
      </c>
      <c r="B441" t="s">
        <v>1361</v>
      </c>
      <c r="C441" t="str">
        <f t="shared" si="18"/>
        <v>John Compton</v>
      </c>
      <c r="D441">
        <v>53</v>
      </c>
      <c r="E441" t="s">
        <v>9</v>
      </c>
      <c r="F441" t="s">
        <v>931</v>
      </c>
      <c r="G441" t="str">
        <f t="shared" si="19"/>
        <v>North Daniel</v>
      </c>
      <c r="H441" t="s">
        <v>156</v>
      </c>
      <c r="I441" t="s">
        <v>12</v>
      </c>
      <c r="J441" t="s">
        <v>31</v>
      </c>
      <c r="K441" t="str">
        <f t="shared" si="20"/>
        <v>Silver</v>
      </c>
    </row>
    <row r="442" spans="1:11" x14ac:dyDescent="0.3">
      <c r="A442" t="s">
        <v>1362</v>
      </c>
      <c r="B442" t="s">
        <v>1363</v>
      </c>
      <c r="C442" t="str">
        <f t="shared" si="18"/>
        <v>Tammy Trevino</v>
      </c>
      <c r="D442">
        <v>60</v>
      </c>
      <c r="E442" t="s">
        <v>9</v>
      </c>
      <c r="F442" t="s">
        <v>1364</v>
      </c>
      <c r="G442" t="str">
        <f t="shared" si="19"/>
        <v>Justinberg</v>
      </c>
      <c r="H442" t="s">
        <v>18</v>
      </c>
      <c r="I442" t="s">
        <v>12</v>
      </c>
      <c r="J442" t="s">
        <v>31</v>
      </c>
      <c r="K442" t="str">
        <f t="shared" si="20"/>
        <v>Silver</v>
      </c>
    </row>
    <row r="443" spans="1:11" x14ac:dyDescent="0.3">
      <c r="A443" t="s">
        <v>1365</v>
      </c>
      <c r="B443" t="s">
        <v>1366</v>
      </c>
      <c r="C443" t="str">
        <f t="shared" si="18"/>
        <v>Dalton Walters</v>
      </c>
      <c r="D443">
        <v>31</v>
      </c>
      <c r="E443" t="s">
        <v>9</v>
      </c>
      <c r="F443" t="s">
        <v>1367</v>
      </c>
      <c r="G443" t="str">
        <f t="shared" si="19"/>
        <v>Jonesstad</v>
      </c>
      <c r="H443" t="s">
        <v>324</v>
      </c>
      <c r="I443" t="s">
        <v>12</v>
      </c>
      <c r="J443" t="s">
        <v>31</v>
      </c>
      <c r="K443" t="str">
        <f t="shared" si="20"/>
        <v>Silver</v>
      </c>
    </row>
    <row r="444" spans="1:11" x14ac:dyDescent="0.3">
      <c r="A444" t="s">
        <v>1368</v>
      </c>
      <c r="B444" t="s">
        <v>1369</v>
      </c>
      <c r="C444" t="str">
        <f t="shared" si="18"/>
        <v>Kelli Smith</v>
      </c>
      <c r="D444">
        <v>42</v>
      </c>
      <c r="E444" t="s">
        <v>16</v>
      </c>
      <c r="F444" t="s">
        <v>1370</v>
      </c>
      <c r="G444" t="str">
        <f t="shared" si="19"/>
        <v>North Maryfort</v>
      </c>
      <c r="H444" t="s">
        <v>35</v>
      </c>
      <c r="I444" t="s">
        <v>12</v>
      </c>
      <c r="J444" t="s">
        <v>26</v>
      </c>
      <c r="K444" t="str">
        <f t="shared" si="20"/>
        <v>Bronze</v>
      </c>
    </row>
    <row r="445" spans="1:11" x14ac:dyDescent="0.3">
      <c r="A445" t="s">
        <v>1371</v>
      </c>
      <c r="B445" t="s">
        <v>1372</v>
      </c>
      <c r="C445" t="str">
        <f t="shared" si="18"/>
        <v>Adam Castro</v>
      </c>
      <c r="D445">
        <v>51</v>
      </c>
      <c r="E445" t="s">
        <v>9</v>
      </c>
      <c r="F445" t="s">
        <v>1373</v>
      </c>
      <c r="G445" t="str">
        <f t="shared" si="19"/>
        <v>New Donnabury</v>
      </c>
      <c r="H445" t="s">
        <v>359</v>
      </c>
      <c r="I445" t="s">
        <v>12</v>
      </c>
      <c r="J445" t="s">
        <v>31</v>
      </c>
      <c r="K445" t="str">
        <f t="shared" si="20"/>
        <v>Silver</v>
      </c>
    </row>
    <row r="446" spans="1:11" x14ac:dyDescent="0.3">
      <c r="A446" t="s">
        <v>1374</v>
      </c>
      <c r="B446" t="s">
        <v>1375</v>
      </c>
      <c r="C446" t="str">
        <f t="shared" si="18"/>
        <v>Cheryl Carr</v>
      </c>
      <c r="D446">
        <v>19</v>
      </c>
      <c r="E446" t="s">
        <v>9</v>
      </c>
      <c r="F446" t="s">
        <v>1376</v>
      </c>
      <c r="G446" t="str">
        <f t="shared" si="19"/>
        <v>Jessicaland</v>
      </c>
      <c r="H446" t="s">
        <v>845</v>
      </c>
      <c r="I446" t="s">
        <v>12</v>
      </c>
      <c r="J446" t="s">
        <v>13</v>
      </c>
      <c r="K446" t="str">
        <f t="shared" si="20"/>
        <v>Gold</v>
      </c>
    </row>
    <row r="447" spans="1:11" x14ac:dyDescent="0.3">
      <c r="A447" t="s">
        <v>1377</v>
      </c>
      <c r="B447" t="s">
        <v>1378</v>
      </c>
      <c r="C447" t="str">
        <f t="shared" si="18"/>
        <v>Gene Lee</v>
      </c>
      <c r="D447">
        <v>41</v>
      </c>
      <c r="E447" t="s">
        <v>16</v>
      </c>
      <c r="F447" t="s">
        <v>1379</v>
      </c>
      <c r="G447" t="str">
        <f t="shared" si="19"/>
        <v>Mcfarlandmouth</v>
      </c>
      <c r="H447" t="s">
        <v>287</v>
      </c>
      <c r="I447" t="s">
        <v>12</v>
      </c>
      <c r="J447" t="s">
        <v>19</v>
      </c>
      <c r="K447" t="str">
        <f t="shared" si="20"/>
        <v>Platinum</v>
      </c>
    </row>
    <row r="448" spans="1:11" x14ac:dyDescent="0.3">
      <c r="A448" t="s">
        <v>1380</v>
      </c>
      <c r="B448" t="s">
        <v>1381</v>
      </c>
      <c r="C448" t="str">
        <f t="shared" si="18"/>
        <v>Shannon Turner</v>
      </c>
      <c r="D448">
        <v>35</v>
      </c>
      <c r="E448" t="s">
        <v>9</v>
      </c>
      <c r="F448" t="s">
        <v>1382</v>
      </c>
      <c r="G448" t="str">
        <f t="shared" si="19"/>
        <v>West Jorge</v>
      </c>
      <c r="H448" t="s">
        <v>96</v>
      </c>
      <c r="I448" t="s">
        <v>12</v>
      </c>
      <c r="J448" t="s">
        <v>31</v>
      </c>
      <c r="K448" t="str">
        <f t="shared" si="20"/>
        <v>Silver</v>
      </c>
    </row>
    <row r="449" spans="1:11" x14ac:dyDescent="0.3">
      <c r="A449" t="s">
        <v>1383</v>
      </c>
      <c r="B449" t="s">
        <v>1384</v>
      </c>
      <c r="C449" t="str">
        <f t="shared" si="18"/>
        <v>Monica Wright</v>
      </c>
      <c r="D449">
        <v>45</v>
      </c>
      <c r="E449" t="s">
        <v>9</v>
      </c>
      <c r="F449" t="s">
        <v>1385</v>
      </c>
      <c r="G449" t="str">
        <f t="shared" si="19"/>
        <v>Paulside</v>
      </c>
      <c r="H449" t="s">
        <v>11</v>
      </c>
      <c r="I449" t="s">
        <v>12</v>
      </c>
      <c r="J449" t="s">
        <v>13</v>
      </c>
      <c r="K449" t="str">
        <f t="shared" si="20"/>
        <v>Gold</v>
      </c>
    </row>
    <row r="450" spans="1:11" x14ac:dyDescent="0.3">
      <c r="A450" t="s">
        <v>1386</v>
      </c>
      <c r="B450" t="s">
        <v>1387</v>
      </c>
      <c r="C450" t="str">
        <f t="shared" ref="C450:C501" si="21">PROPER(TRIM(B450))</f>
        <v>Eric Holmes</v>
      </c>
      <c r="D450">
        <v>64</v>
      </c>
      <c r="E450" t="s">
        <v>16</v>
      </c>
      <c r="F450" t="s">
        <v>1388</v>
      </c>
      <c r="G450" t="str">
        <f t="shared" ref="G450:G501" si="22">PROPER(TRIM(F450))</f>
        <v>Smithville</v>
      </c>
      <c r="H450" t="s">
        <v>845</v>
      </c>
      <c r="I450" t="s">
        <v>12</v>
      </c>
      <c r="J450" t="s">
        <v>26</v>
      </c>
      <c r="K450" t="str">
        <f t="shared" ref="K450:K501" si="23">IF(J450="","Platinum",J450)</f>
        <v>Bronze</v>
      </c>
    </row>
    <row r="451" spans="1:11" x14ac:dyDescent="0.3">
      <c r="A451" t="s">
        <v>1389</v>
      </c>
      <c r="B451" t="s">
        <v>1390</v>
      </c>
      <c r="C451" t="str">
        <f t="shared" si="21"/>
        <v>William Cortez</v>
      </c>
      <c r="D451">
        <v>29</v>
      </c>
      <c r="E451" t="s">
        <v>9</v>
      </c>
      <c r="F451" t="s">
        <v>1391</v>
      </c>
      <c r="G451" t="str">
        <f t="shared" si="22"/>
        <v>Port Hannahport</v>
      </c>
      <c r="H451" t="s">
        <v>25</v>
      </c>
      <c r="I451" t="s">
        <v>12</v>
      </c>
      <c r="J451" t="s">
        <v>26</v>
      </c>
      <c r="K451" t="str">
        <f t="shared" si="23"/>
        <v>Bronze</v>
      </c>
    </row>
    <row r="452" spans="1:11" x14ac:dyDescent="0.3">
      <c r="A452" t="s">
        <v>1392</v>
      </c>
      <c r="B452" t="s">
        <v>1393</v>
      </c>
      <c r="C452" t="str">
        <f t="shared" si="21"/>
        <v>Shane Mills</v>
      </c>
      <c r="D452">
        <v>59</v>
      </c>
      <c r="E452" t="s">
        <v>9</v>
      </c>
      <c r="F452" t="s">
        <v>1394</v>
      </c>
      <c r="G452" t="str">
        <f t="shared" si="22"/>
        <v>Lake Meganstad</v>
      </c>
      <c r="H452" t="s">
        <v>70</v>
      </c>
      <c r="I452" t="s">
        <v>12</v>
      </c>
      <c r="J452" t="s">
        <v>26</v>
      </c>
      <c r="K452" t="str">
        <f t="shared" si="23"/>
        <v>Bronze</v>
      </c>
    </row>
    <row r="453" spans="1:11" x14ac:dyDescent="0.3">
      <c r="A453" t="s">
        <v>1395</v>
      </c>
      <c r="B453" t="s">
        <v>1396</v>
      </c>
      <c r="C453" t="str">
        <f t="shared" si="21"/>
        <v>Ashley Roberts</v>
      </c>
      <c r="D453">
        <v>46</v>
      </c>
      <c r="E453" t="s">
        <v>9</v>
      </c>
      <c r="F453" t="s">
        <v>564</v>
      </c>
      <c r="G453" t="str">
        <f t="shared" si="22"/>
        <v>Josephmouth</v>
      </c>
      <c r="H453" t="s">
        <v>233</v>
      </c>
      <c r="I453" t="s">
        <v>12</v>
      </c>
      <c r="J453" t="s">
        <v>13</v>
      </c>
      <c r="K453" t="str">
        <f t="shared" si="23"/>
        <v>Gold</v>
      </c>
    </row>
    <row r="454" spans="1:11" x14ac:dyDescent="0.3">
      <c r="A454" t="s">
        <v>1397</v>
      </c>
      <c r="B454" t="s">
        <v>1398</v>
      </c>
      <c r="C454" t="str">
        <f t="shared" si="21"/>
        <v>Jeffery Wolf</v>
      </c>
      <c r="D454">
        <v>60</v>
      </c>
      <c r="E454" t="s">
        <v>16</v>
      </c>
      <c r="F454" t="s">
        <v>1399</v>
      </c>
      <c r="G454" t="str">
        <f t="shared" si="22"/>
        <v>New Laura</v>
      </c>
      <c r="H454" t="s">
        <v>313</v>
      </c>
      <c r="I454" t="s">
        <v>12</v>
      </c>
      <c r="J454" t="s">
        <v>26</v>
      </c>
      <c r="K454" t="str">
        <f t="shared" si="23"/>
        <v>Bronze</v>
      </c>
    </row>
    <row r="455" spans="1:11" x14ac:dyDescent="0.3">
      <c r="A455" t="s">
        <v>1400</v>
      </c>
      <c r="B455" t="s">
        <v>1401</v>
      </c>
      <c r="C455" t="str">
        <f t="shared" si="21"/>
        <v>April Phillips</v>
      </c>
      <c r="D455">
        <v>62</v>
      </c>
      <c r="E455" t="s">
        <v>16</v>
      </c>
      <c r="F455" t="s">
        <v>1402</v>
      </c>
      <c r="G455" t="str">
        <f t="shared" si="22"/>
        <v>Lake Carolyn</v>
      </c>
      <c r="H455" t="s">
        <v>99</v>
      </c>
      <c r="I455" t="s">
        <v>12</v>
      </c>
      <c r="J455" t="s">
        <v>19</v>
      </c>
      <c r="K455" t="str">
        <f t="shared" si="23"/>
        <v>Platinum</v>
      </c>
    </row>
    <row r="456" spans="1:11" x14ac:dyDescent="0.3">
      <c r="A456" t="s">
        <v>1403</v>
      </c>
      <c r="B456" t="s">
        <v>1404</v>
      </c>
      <c r="C456" t="str">
        <f t="shared" si="21"/>
        <v>John Berg</v>
      </c>
      <c r="D456">
        <v>60</v>
      </c>
      <c r="E456" t="s">
        <v>9</v>
      </c>
      <c r="F456" t="s">
        <v>129</v>
      </c>
      <c r="G456" t="str">
        <f t="shared" si="22"/>
        <v>Johnsonville</v>
      </c>
      <c r="H456" t="s">
        <v>96</v>
      </c>
      <c r="I456" t="s">
        <v>12</v>
      </c>
      <c r="J456" t="s">
        <v>13</v>
      </c>
      <c r="K456" t="str">
        <f t="shared" si="23"/>
        <v>Gold</v>
      </c>
    </row>
    <row r="457" spans="1:11" x14ac:dyDescent="0.3">
      <c r="A457" t="s">
        <v>1405</v>
      </c>
      <c r="B457" t="s">
        <v>1406</v>
      </c>
      <c r="C457" t="str">
        <f t="shared" si="21"/>
        <v>Tyler Weber</v>
      </c>
      <c r="D457">
        <v>54</v>
      </c>
      <c r="E457" t="s">
        <v>9</v>
      </c>
      <c r="F457" t="s">
        <v>1407</v>
      </c>
      <c r="G457" t="str">
        <f t="shared" si="22"/>
        <v>East Yvette</v>
      </c>
      <c r="H457" t="s">
        <v>194</v>
      </c>
      <c r="I457" t="s">
        <v>12</v>
      </c>
      <c r="J457" t="s">
        <v>13</v>
      </c>
      <c r="K457" t="str">
        <f t="shared" si="23"/>
        <v>Gold</v>
      </c>
    </row>
    <row r="458" spans="1:11" x14ac:dyDescent="0.3">
      <c r="A458" t="s">
        <v>1408</v>
      </c>
      <c r="B458" t="s">
        <v>1409</v>
      </c>
      <c r="C458" t="str">
        <f t="shared" si="21"/>
        <v>Julie Powell</v>
      </c>
      <c r="D458">
        <v>59</v>
      </c>
      <c r="E458" t="s">
        <v>16</v>
      </c>
      <c r="F458" t="s">
        <v>1410</v>
      </c>
      <c r="G458" t="str">
        <f t="shared" si="22"/>
        <v>South Barbara</v>
      </c>
      <c r="H458" t="s">
        <v>291</v>
      </c>
      <c r="I458" t="s">
        <v>12</v>
      </c>
      <c r="J458" t="s">
        <v>13</v>
      </c>
      <c r="K458" t="str">
        <f t="shared" si="23"/>
        <v>Gold</v>
      </c>
    </row>
    <row r="459" spans="1:11" x14ac:dyDescent="0.3">
      <c r="A459" t="s">
        <v>1411</v>
      </c>
      <c r="B459" t="s">
        <v>1412</v>
      </c>
      <c r="C459" t="str">
        <f t="shared" si="21"/>
        <v>Christina Robertson</v>
      </c>
      <c r="D459">
        <v>59</v>
      </c>
      <c r="E459" t="s">
        <v>9</v>
      </c>
      <c r="F459" t="s">
        <v>1413</v>
      </c>
      <c r="G459" t="str">
        <f t="shared" si="22"/>
        <v>Hubbardborough</v>
      </c>
      <c r="H459" t="s">
        <v>588</v>
      </c>
      <c r="I459" t="s">
        <v>12</v>
      </c>
      <c r="J459" t="s">
        <v>19</v>
      </c>
      <c r="K459" t="str">
        <f t="shared" si="23"/>
        <v>Platinum</v>
      </c>
    </row>
    <row r="460" spans="1:11" x14ac:dyDescent="0.3">
      <c r="A460" t="s">
        <v>1414</v>
      </c>
      <c r="B460" t="s">
        <v>1415</v>
      </c>
      <c r="C460" t="str">
        <f t="shared" si="21"/>
        <v>Kelly Garrett</v>
      </c>
      <c r="D460">
        <v>62</v>
      </c>
      <c r="E460" t="s">
        <v>16</v>
      </c>
      <c r="F460" t="s">
        <v>1416</v>
      </c>
      <c r="G460" t="str">
        <f t="shared" si="22"/>
        <v>Port Taylorberg</v>
      </c>
      <c r="H460" t="s">
        <v>51</v>
      </c>
      <c r="I460" t="s">
        <v>12</v>
      </c>
      <c r="J460" t="s">
        <v>31</v>
      </c>
      <c r="K460" t="str">
        <f t="shared" si="23"/>
        <v>Silver</v>
      </c>
    </row>
    <row r="461" spans="1:11" x14ac:dyDescent="0.3">
      <c r="A461" t="s">
        <v>1417</v>
      </c>
      <c r="B461" t="s">
        <v>679</v>
      </c>
      <c r="C461" t="str">
        <f t="shared" si="21"/>
        <v>John Perez</v>
      </c>
      <c r="D461">
        <v>29</v>
      </c>
      <c r="E461" t="s">
        <v>16</v>
      </c>
      <c r="F461" t="s">
        <v>1418</v>
      </c>
      <c r="G461" t="str">
        <f t="shared" si="22"/>
        <v>Brandontown</v>
      </c>
      <c r="H461" t="s">
        <v>317</v>
      </c>
      <c r="I461" t="s">
        <v>12</v>
      </c>
      <c r="J461" t="s">
        <v>13</v>
      </c>
      <c r="K461" t="str">
        <f t="shared" si="23"/>
        <v>Gold</v>
      </c>
    </row>
    <row r="462" spans="1:11" x14ac:dyDescent="0.3">
      <c r="A462" t="s">
        <v>1419</v>
      </c>
      <c r="B462" t="s">
        <v>1420</v>
      </c>
      <c r="C462" t="str">
        <f t="shared" si="21"/>
        <v>Justin Johnson</v>
      </c>
      <c r="D462">
        <v>35</v>
      </c>
      <c r="E462" t="s">
        <v>9</v>
      </c>
      <c r="F462" t="s">
        <v>1421</v>
      </c>
      <c r="G462" t="str">
        <f t="shared" si="22"/>
        <v>Hughesview</v>
      </c>
      <c r="H462" t="s">
        <v>267</v>
      </c>
      <c r="I462" t="s">
        <v>12</v>
      </c>
      <c r="J462" t="s">
        <v>13</v>
      </c>
      <c r="K462" t="str">
        <f t="shared" si="23"/>
        <v>Gold</v>
      </c>
    </row>
    <row r="463" spans="1:11" x14ac:dyDescent="0.3">
      <c r="A463" t="s">
        <v>1422</v>
      </c>
      <c r="B463" t="s">
        <v>1423</v>
      </c>
      <c r="C463" t="str">
        <f t="shared" si="21"/>
        <v>Paul Cox</v>
      </c>
      <c r="D463">
        <v>60</v>
      </c>
      <c r="E463" t="s">
        <v>16</v>
      </c>
      <c r="F463" t="s">
        <v>1424</v>
      </c>
      <c r="G463" t="str">
        <f t="shared" si="22"/>
        <v>East Julie</v>
      </c>
      <c r="H463" t="s">
        <v>62</v>
      </c>
      <c r="I463" t="s">
        <v>12</v>
      </c>
      <c r="J463" t="s">
        <v>31</v>
      </c>
      <c r="K463" t="str">
        <f t="shared" si="23"/>
        <v>Silver</v>
      </c>
    </row>
    <row r="464" spans="1:11" x14ac:dyDescent="0.3">
      <c r="A464" t="s">
        <v>1425</v>
      </c>
      <c r="B464" t="s">
        <v>1426</v>
      </c>
      <c r="C464" t="str">
        <f t="shared" si="21"/>
        <v>Beth Martin</v>
      </c>
      <c r="D464">
        <v>34</v>
      </c>
      <c r="E464" t="s">
        <v>16</v>
      </c>
      <c r="F464" t="s">
        <v>1427</v>
      </c>
      <c r="G464" t="str">
        <f t="shared" si="22"/>
        <v>Burkefurt</v>
      </c>
      <c r="H464" t="s">
        <v>43</v>
      </c>
      <c r="I464" t="s">
        <v>12</v>
      </c>
      <c r="J464" t="s">
        <v>31</v>
      </c>
      <c r="K464" t="str">
        <f t="shared" si="23"/>
        <v>Silver</v>
      </c>
    </row>
    <row r="465" spans="1:11" x14ac:dyDescent="0.3">
      <c r="A465" t="s">
        <v>1428</v>
      </c>
      <c r="B465" t="s">
        <v>1429</v>
      </c>
      <c r="C465" t="str">
        <f t="shared" si="21"/>
        <v>Samantha Lee</v>
      </c>
      <c r="D465">
        <v>36</v>
      </c>
      <c r="E465" t="s">
        <v>16</v>
      </c>
      <c r="F465" t="s">
        <v>1430</v>
      </c>
      <c r="G465" t="str">
        <f t="shared" si="22"/>
        <v>Port Anthony</v>
      </c>
      <c r="H465" t="s">
        <v>167</v>
      </c>
      <c r="I465" t="s">
        <v>12</v>
      </c>
      <c r="J465" t="s">
        <v>26</v>
      </c>
      <c r="K465" t="str">
        <f t="shared" si="23"/>
        <v>Bronze</v>
      </c>
    </row>
    <row r="466" spans="1:11" x14ac:dyDescent="0.3">
      <c r="A466" t="s">
        <v>1431</v>
      </c>
      <c r="B466" t="s">
        <v>1432</v>
      </c>
      <c r="C466" t="str">
        <f t="shared" si="21"/>
        <v>David Pierce</v>
      </c>
      <c r="D466">
        <v>45</v>
      </c>
      <c r="E466" t="s">
        <v>16</v>
      </c>
      <c r="F466" t="s">
        <v>1433</v>
      </c>
      <c r="G466" t="str">
        <f t="shared" si="22"/>
        <v>Grayland</v>
      </c>
      <c r="H466" t="s">
        <v>74</v>
      </c>
      <c r="I466" t="s">
        <v>12</v>
      </c>
      <c r="J466" t="s">
        <v>19</v>
      </c>
      <c r="K466" t="str">
        <f t="shared" si="23"/>
        <v>Platinum</v>
      </c>
    </row>
    <row r="467" spans="1:11" x14ac:dyDescent="0.3">
      <c r="A467" t="s">
        <v>1434</v>
      </c>
      <c r="B467" t="s">
        <v>1435</v>
      </c>
      <c r="C467" t="str">
        <f t="shared" si="21"/>
        <v>Ronald Ross</v>
      </c>
      <c r="D467">
        <v>28</v>
      </c>
      <c r="E467" t="s">
        <v>16</v>
      </c>
      <c r="F467" t="s">
        <v>1436</v>
      </c>
      <c r="G467" t="str">
        <f t="shared" si="22"/>
        <v>Hartmanside</v>
      </c>
      <c r="H467" t="s">
        <v>11</v>
      </c>
      <c r="I467" t="s">
        <v>12</v>
      </c>
      <c r="J467" t="s">
        <v>31</v>
      </c>
      <c r="K467" t="str">
        <f t="shared" si="23"/>
        <v>Silver</v>
      </c>
    </row>
    <row r="468" spans="1:11" x14ac:dyDescent="0.3">
      <c r="A468" t="s">
        <v>1437</v>
      </c>
      <c r="B468" t="s">
        <v>1438</v>
      </c>
      <c r="C468" t="str">
        <f t="shared" si="21"/>
        <v>Cynthia Parrish</v>
      </c>
      <c r="D468">
        <v>18</v>
      </c>
      <c r="E468" t="s">
        <v>9</v>
      </c>
      <c r="F468" t="s">
        <v>1439</v>
      </c>
      <c r="G468" t="str">
        <f t="shared" si="22"/>
        <v>Espinozaberg</v>
      </c>
      <c r="H468" t="s">
        <v>201</v>
      </c>
      <c r="I468" t="s">
        <v>12</v>
      </c>
      <c r="J468" t="s">
        <v>31</v>
      </c>
      <c r="K468" t="str">
        <f t="shared" si="23"/>
        <v>Silver</v>
      </c>
    </row>
    <row r="469" spans="1:11" x14ac:dyDescent="0.3">
      <c r="A469" t="s">
        <v>1440</v>
      </c>
      <c r="B469" t="s">
        <v>1441</v>
      </c>
      <c r="C469" t="str">
        <f t="shared" si="21"/>
        <v>Michael Foley</v>
      </c>
      <c r="D469">
        <v>63</v>
      </c>
      <c r="E469" t="s">
        <v>16</v>
      </c>
      <c r="F469" t="s">
        <v>1442</v>
      </c>
      <c r="G469" t="str">
        <f t="shared" si="22"/>
        <v>Oneillfurt</v>
      </c>
      <c r="H469" t="s">
        <v>171</v>
      </c>
      <c r="I469" t="s">
        <v>12</v>
      </c>
      <c r="J469" t="s">
        <v>13</v>
      </c>
      <c r="K469" t="str">
        <f t="shared" si="23"/>
        <v>Gold</v>
      </c>
    </row>
    <row r="470" spans="1:11" x14ac:dyDescent="0.3">
      <c r="A470" t="s">
        <v>1443</v>
      </c>
      <c r="B470" t="s">
        <v>1444</v>
      </c>
      <c r="C470" t="str">
        <f t="shared" si="21"/>
        <v>Gregory Curtis</v>
      </c>
      <c r="D470">
        <v>45</v>
      </c>
      <c r="E470" t="s">
        <v>9</v>
      </c>
      <c r="F470" t="s">
        <v>1445</v>
      </c>
      <c r="G470" t="str">
        <f t="shared" si="22"/>
        <v>Bergermouth</v>
      </c>
      <c r="H470" t="s">
        <v>171</v>
      </c>
      <c r="I470" t="s">
        <v>12</v>
      </c>
      <c r="J470" t="s">
        <v>26</v>
      </c>
      <c r="K470" t="str">
        <f t="shared" si="23"/>
        <v>Bronze</v>
      </c>
    </row>
    <row r="471" spans="1:11" x14ac:dyDescent="0.3">
      <c r="A471" t="s">
        <v>1446</v>
      </c>
      <c r="B471" t="s">
        <v>1447</v>
      </c>
      <c r="C471" t="str">
        <f t="shared" si="21"/>
        <v>James Foster</v>
      </c>
      <c r="D471">
        <v>19</v>
      </c>
      <c r="E471" t="s">
        <v>9</v>
      </c>
      <c r="F471" t="s">
        <v>1448</v>
      </c>
      <c r="G471" t="str">
        <f t="shared" si="22"/>
        <v>East Audrey</v>
      </c>
      <c r="H471" t="s">
        <v>117</v>
      </c>
      <c r="I471" t="s">
        <v>12</v>
      </c>
      <c r="J471" t="s">
        <v>13</v>
      </c>
      <c r="K471" t="str">
        <f t="shared" si="23"/>
        <v>Gold</v>
      </c>
    </row>
    <row r="472" spans="1:11" x14ac:dyDescent="0.3">
      <c r="A472" t="s">
        <v>1449</v>
      </c>
      <c r="B472" t="s">
        <v>1450</v>
      </c>
      <c r="C472" t="str">
        <f t="shared" si="21"/>
        <v>Manuel Fisher</v>
      </c>
      <c r="D472">
        <v>21</v>
      </c>
      <c r="E472" t="s">
        <v>16</v>
      </c>
      <c r="F472" t="s">
        <v>1451</v>
      </c>
      <c r="G472" t="str">
        <f t="shared" si="22"/>
        <v>Kanebury</v>
      </c>
      <c r="H472" t="s">
        <v>47</v>
      </c>
      <c r="I472" t="s">
        <v>12</v>
      </c>
      <c r="J472" t="s">
        <v>13</v>
      </c>
      <c r="K472" t="str">
        <f t="shared" si="23"/>
        <v>Gold</v>
      </c>
    </row>
    <row r="473" spans="1:11" x14ac:dyDescent="0.3">
      <c r="A473" t="s">
        <v>1452</v>
      </c>
      <c r="B473" t="s">
        <v>1453</v>
      </c>
      <c r="C473" t="str">
        <f t="shared" si="21"/>
        <v>Debra Mccullough</v>
      </c>
      <c r="D473">
        <v>42</v>
      </c>
      <c r="E473" t="s">
        <v>9</v>
      </c>
      <c r="F473" t="s">
        <v>1454</v>
      </c>
      <c r="G473" t="str">
        <f t="shared" si="22"/>
        <v>Mcdanielfurt</v>
      </c>
      <c r="H473" t="s">
        <v>66</v>
      </c>
      <c r="I473" t="s">
        <v>12</v>
      </c>
      <c r="J473" t="s">
        <v>19</v>
      </c>
      <c r="K473" t="str">
        <f t="shared" si="23"/>
        <v>Platinum</v>
      </c>
    </row>
    <row r="474" spans="1:11" x14ac:dyDescent="0.3">
      <c r="A474" t="s">
        <v>1455</v>
      </c>
      <c r="B474" t="s">
        <v>1456</v>
      </c>
      <c r="C474" t="str">
        <f t="shared" si="21"/>
        <v>Philip Mendoza</v>
      </c>
      <c r="D474">
        <v>42</v>
      </c>
      <c r="E474" t="s">
        <v>9</v>
      </c>
      <c r="F474" t="s">
        <v>1457</v>
      </c>
      <c r="G474" t="str">
        <f t="shared" si="22"/>
        <v>Tylermouth</v>
      </c>
      <c r="H474" t="s">
        <v>715</v>
      </c>
      <c r="I474" t="s">
        <v>12</v>
      </c>
      <c r="J474" t="s">
        <v>31</v>
      </c>
      <c r="K474" t="str">
        <f t="shared" si="23"/>
        <v>Silver</v>
      </c>
    </row>
    <row r="475" spans="1:11" x14ac:dyDescent="0.3">
      <c r="A475" t="s">
        <v>1458</v>
      </c>
      <c r="B475" t="s">
        <v>1459</v>
      </c>
      <c r="C475" t="str">
        <f t="shared" si="21"/>
        <v>Laura Mathews</v>
      </c>
      <c r="D475">
        <v>53</v>
      </c>
      <c r="E475" t="s">
        <v>9</v>
      </c>
      <c r="F475" t="s">
        <v>1460</v>
      </c>
      <c r="G475" t="str">
        <f t="shared" si="22"/>
        <v>Chambersfurt</v>
      </c>
      <c r="H475" t="s">
        <v>324</v>
      </c>
      <c r="I475" t="s">
        <v>12</v>
      </c>
      <c r="J475" t="s">
        <v>26</v>
      </c>
      <c r="K475" t="str">
        <f t="shared" si="23"/>
        <v>Bronze</v>
      </c>
    </row>
    <row r="476" spans="1:11" x14ac:dyDescent="0.3">
      <c r="A476" t="s">
        <v>1461</v>
      </c>
      <c r="B476" t="s">
        <v>1462</v>
      </c>
      <c r="C476" t="str">
        <f t="shared" si="21"/>
        <v>Joshua Howard</v>
      </c>
      <c r="D476">
        <v>32</v>
      </c>
      <c r="E476" t="s">
        <v>16</v>
      </c>
      <c r="F476" t="s">
        <v>1463</v>
      </c>
      <c r="G476" t="str">
        <f t="shared" si="22"/>
        <v>East Christopherhaven</v>
      </c>
      <c r="H476" t="s">
        <v>39</v>
      </c>
      <c r="I476" t="s">
        <v>12</v>
      </c>
      <c r="J476" t="s">
        <v>19</v>
      </c>
      <c r="K476" t="str">
        <f t="shared" si="23"/>
        <v>Platinum</v>
      </c>
    </row>
    <row r="477" spans="1:11" x14ac:dyDescent="0.3">
      <c r="A477" t="s">
        <v>1464</v>
      </c>
      <c r="B477" t="s">
        <v>1465</v>
      </c>
      <c r="C477" t="str">
        <f t="shared" si="21"/>
        <v>Barbara Berry</v>
      </c>
      <c r="D477">
        <v>18</v>
      </c>
      <c r="E477" t="s">
        <v>16</v>
      </c>
      <c r="F477" t="s">
        <v>395</v>
      </c>
      <c r="G477" t="str">
        <f t="shared" si="22"/>
        <v>Lake Michael</v>
      </c>
      <c r="H477" t="s">
        <v>171</v>
      </c>
      <c r="I477" t="s">
        <v>12</v>
      </c>
      <c r="J477" t="s">
        <v>19</v>
      </c>
      <c r="K477" t="str">
        <f t="shared" si="23"/>
        <v>Platinum</v>
      </c>
    </row>
    <row r="478" spans="1:11" x14ac:dyDescent="0.3">
      <c r="A478" t="s">
        <v>1466</v>
      </c>
      <c r="B478" t="s">
        <v>1467</v>
      </c>
      <c r="C478" t="str">
        <f t="shared" si="21"/>
        <v>Elizabeth Foster</v>
      </c>
      <c r="D478">
        <v>33</v>
      </c>
      <c r="E478" t="s">
        <v>16</v>
      </c>
      <c r="F478" t="s">
        <v>1468</v>
      </c>
      <c r="G478" t="str">
        <f t="shared" si="22"/>
        <v>Anthonymouth</v>
      </c>
      <c r="H478" t="s">
        <v>96</v>
      </c>
      <c r="I478" t="s">
        <v>12</v>
      </c>
      <c r="J478" t="s">
        <v>13</v>
      </c>
      <c r="K478" t="str">
        <f t="shared" si="23"/>
        <v>Gold</v>
      </c>
    </row>
    <row r="479" spans="1:11" x14ac:dyDescent="0.3">
      <c r="A479" t="s">
        <v>1469</v>
      </c>
      <c r="B479" t="s">
        <v>1470</v>
      </c>
      <c r="C479" t="str">
        <f t="shared" si="21"/>
        <v>Andrea Harris</v>
      </c>
      <c r="D479">
        <v>41</v>
      </c>
      <c r="E479" t="s">
        <v>16</v>
      </c>
      <c r="F479" t="s">
        <v>1471</v>
      </c>
      <c r="G479" t="str">
        <f t="shared" si="22"/>
        <v>West Kelseyberg</v>
      </c>
      <c r="H479" t="s">
        <v>62</v>
      </c>
      <c r="I479" t="s">
        <v>12</v>
      </c>
      <c r="J479" t="s">
        <v>19</v>
      </c>
      <c r="K479" t="str">
        <f t="shared" si="23"/>
        <v>Platinum</v>
      </c>
    </row>
    <row r="480" spans="1:11" x14ac:dyDescent="0.3">
      <c r="A480" t="s">
        <v>1472</v>
      </c>
      <c r="B480" t="s">
        <v>1473</v>
      </c>
      <c r="C480" t="str">
        <f t="shared" si="21"/>
        <v>Earl Smith Dds</v>
      </c>
      <c r="D480">
        <v>59</v>
      </c>
      <c r="E480" t="s">
        <v>9</v>
      </c>
      <c r="F480" t="s">
        <v>1474</v>
      </c>
      <c r="G480" t="str">
        <f t="shared" si="22"/>
        <v>West Sarah</v>
      </c>
      <c r="H480" t="s">
        <v>39</v>
      </c>
      <c r="I480" t="s">
        <v>12</v>
      </c>
      <c r="J480" t="s">
        <v>13</v>
      </c>
      <c r="K480" t="str">
        <f t="shared" si="23"/>
        <v>Gold</v>
      </c>
    </row>
    <row r="481" spans="1:11" x14ac:dyDescent="0.3">
      <c r="A481" t="s">
        <v>1475</v>
      </c>
      <c r="B481" t="s">
        <v>1476</v>
      </c>
      <c r="C481" t="str">
        <f t="shared" si="21"/>
        <v>Dylan Gutierrez</v>
      </c>
      <c r="D481">
        <v>40</v>
      </c>
      <c r="E481" t="s">
        <v>9</v>
      </c>
      <c r="F481" t="s">
        <v>1477</v>
      </c>
      <c r="G481" t="str">
        <f t="shared" si="22"/>
        <v>New Jamesview</v>
      </c>
      <c r="H481" t="s">
        <v>43</v>
      </c>
      <c r="I481" t="s">
        <v>12</v>
      </c>
      <c r="J481" t="s">
        <v>26</v>
      </c>
      <c r="K481" t="str">
        <f t="shared" si="23"/>
        <v>Bronze</v>
      </c>
    </row>
    <row r="482" spans="1:11" x14ac:dyDescent="0.3">
      <c r="A482" t="s">
        <v>1478</v>
      </c>
      <c r="B482" t="s">
        <v>1479</v>
      </c>
      <c r="C482" t="str">
        <f t="shared" si="21"/>
        <v>Jordan Medina</v>
      </c>
      <c r="D482">
        <v>33</v>
      </c>
      <c r="E482" t="s">
        <v>9</v>
      </c>
      <c r="F482" t="s">
        <v>1480</v>
      </c>
      <c r="G482" t="str">
        <f t="shared" si="22"/>
        <v>Robinchester</v>
      </c>
      <c r="H482" t="s">
        <v>250</v>
      </c>
      <c r="I482" t="s">
        <v>12</v>
      </c>
      <c r="J482" t="s">
        <v>26</v>
      </c>
      <c r="K482" t="str">
        <f t="shared" si="23"/>
        <v>Bronze</v>
      </c>
    </row>
    <row r="483" spans="1:11" x14ac:dyDescent="0.3">
      <c r="A483" t="s">
        <v>1481</v>
      </c>
      <c r="B483" t="s">
        <v>1482</v>
      </c>
      <c r="C483" t="str">
        <f t="shared" si="21"/>
        <v>Bryan Tran</v>
      </c>
      <c r="D483">
        <v>21</v>
      </c>
      <c r="E483" t="s">
        <v>9</v>
      </c>
      <c r="F483" t="s">
        <v>1483</v>
      </c>
      <c r="G483" t="str">
        <f t="shared" si="22"/>
        <v>Kelseybury</v>
      </c>
      <c r="H483" t="s">
        <v>81</v>
      </c>
      <c r="I483" t="s">
        <v>12</v>
      </c>
      <c r="J483" t="s">
        <v>13</v>
      </c>
      <c r="K483" t="str">
        <f t="shared" si="23"/>
        <v>Gold</v>
      </c>
    </row>
    <row r="484" spans="1:11" x14ac:dyDescent="0.3">
      <c r="A484" t="s">
        <v>1484</v>
      </c>
      <c r="B484" t="s">
        <v>1485</v>
      </c>
      <c r="C484" t="str">
        <f t="shared" si="21"/>
        <v>Sheri Joyce</v>
      </c>
      <c r="D484">
        <v>26</v>
      </c>
      <c r="E484" t="s">
        <v>9</v>
      </c>
      <c r="F484" t="s">
        <v>1486</v>
      </c>
      <c r="G484" t="str">
        <f t="shared" si="22"/>
        <v>West Tylerfort</v>
      </c>
      <c r="H484" t="s">
        <v>588</v>
      </c>
      <c r="I484" t="s">
        <v>12</v>
      </c>
      <c r="J484" t="s">
        <v>19</v>
      </c>
      <c r="K484" t="str">
        <f t="shared" si="23"/>
        <v>Platinum</v>
      </c>
    </row>
    <row r="485" spans="1:11" x14ac:dyDescent="0.3">
      <c r="A485" t="s">
        <v>1487</v>
      </c>
      <c r="B485" t="s">
        <v>1273</v>
      </c>
      <c r="C485" t="str">
        <f t="shared" si="21"/>
        <v>Sarah Smith</v>
      </c>
      <c r="D485">
        <v>48</v>
      </c>
      <c r="E485" t="s">
        <v>9</v>
      </c>
      <c r="F485" t="s">
        <v>1488</v>
      </c>
      <c r="G485" t="str">
        <f t="shared" si="22"/>
        <v>East Rodney</v>
      </c>
      <c r="H485" t="s">
        <v>184</v>
      </c>
      <c r="I485" t="s">
        <v>12</v>
      </c>
      <c r="J485" t="s">
        <v>13</v>
      </c>
      <c r="K485" t="str">
        <f t="shared" si="23"/>
        <v>Gold</v>
      </c>
    </row>
    <row r="486" spans="1:11" x14ac:dyDescent="0.3">
      <c r="A486" t="s">
        <v>1489</v>
      </c>
      <c r="B486" t="s">
        <v>1490</v>
      </c>
      <c r="C486" t="str">
        <f t="shared" si="21"/>
        <v>Jessica Castro</v>
      </c>
      <c r="D486">
        <v>32</v>
      </c>
      <c r="E486" t="s">
        <v>9</v>
      </c>
      <c r="F486" t="s">
        <v>1491</v>
      </c>
      <c r="G486" t="str">
        <f t="shared" si="22"/>
        <v>West Markton</v>
      </c>
      <c r="H486" t="s">
        <v>715</v>
      </c>
      <c r="I486" t="s">
        <v>12</v>
      </c>
      <c r="J486" t="s">
        <v>26</v>
      </c>
      <c r="K486" t="str">
        <f t="shared" si="23"/>
        <v>Bronze</v>
      </c>
    </row>
    <row r="487" spans="1:11" x14ac:dyDescent="0.3">
      <c r="A487" t="s">
        <v>1492</v>
      </c>
      <c r="B487" t="s">
        <v>1493</v>
      </c>
      <c r="C487" t="str">
        <f t="shared" si="21"/>
        <v>Sara Ingram</v>
      </c>
      <c r="D487">
        <v>46</v>
      </c>
      <c r="E487" t="s">
        <v>16</v>
      </c>
      <c r="F487" t="s">
        <v>1494</v>
      </c>
      <c r="G487" t="str">
        <f t="shared" si="22"/>
        <v>East Dillonview</v>
      </c>
      <c r="H487" t="s">
        <v>287</v>
      </c>
      <c r="I487" t="s">
        <v>12</v>
      </c>
      <c r="J487" t="s">
        <v>26</v>
      </c>
      <c r="K487" t="str">
        <f t="shared" si="23"/>
        <v>Bronze</v>
      </c>
    </row>
    <row r="488" spans="1:11" x14ac:dyDescent="0.3">
      <c r="A488" t="s">
        <v>1495</v>
      </c>
      <c r="B488" t="s">
        <v>1496</v>
      </c>
      <c r="C488" t="str">
        <f t="shared" si="21"/>
        <v>Eric Lee</v>
      </c>
      <c r="D488">
        <v>22</v>
      </c>
      <c r="E488" t="s">
        <v>16</v>
      </c>
      <c r="F488" t="s">
        <v>1497</v>
      </c>
      <c r="G488" t="str">
        <f t="shared" si="22"/>
        <v>Lake April</v>
      </c>
      <c r="H488" t="s">
        <v>171</v>
      </c>
      <c r="I488" t="s">
        <v>12</v>
      </c>
      <c r="J488" t="s">
        <v>26</v>
      </c>
      <c r="K488" t="str">
        <f t="shared" si="23"/>
        <v>Bronze</v>
      </c>
    </row>
    <row r="489" spans="1:11" x14ac:dyDescent="0.3">
      <c r="A489" t="s">
        <v>1498</v>
      </c>
      <c r="B489" t="s">
        <v>1499</v>
      </c>
      <c r="C489" t="str">
        <f t="shared" si="21"/>
        <v>Amanda Medina</v>
      </c>
      <c r="D489">
        <v>36</v>
      </c>
      <c r="E489" t="s">
        <v>16</v>
      </c>
      <c r="F489" t="s">
        <v>1500</v>
      </c>
      <c r="G489" t="str">
        <f t="shared" si="22"/>
        <v>East Patriciastad</v>
      </c>
      <c r="H489" t="s">
        <v>117</v>
      </c>
      <c r="I489" t="s">
        <v>12</v>
      </c>
      <c r="J489" t="s">
        <v>19</v>
      </c>
      <c r="K489" t="str">
        <f t="shared" si="23"/>
        <v>Platinum</v>
      </c>
    </row>
    <row r="490" spans="1:11" x14ac:dyDescent="0.3">
      <c r="A490" t="s">
        <v>1501</v>
      </c>
      <c r="B490" t="s">
        <v>1502</v>
      </c>
      <c r="C490" t="str">
        <f t="shared" si="21"/>
        <v>Zachary Andrade</v>
      </c>
      <c r="D490">
        <v>23</v>
      </c>
      <c r="E490" t="s">
        <v>16</v>
      </c>
      <c r="F490" t="s">
        <v>1503</v>
      </c>
      <c r="G490" t="str">
        <f t="shared" si="22"/>
        <v>South Davidport</v>
      </c>
      <c r="H490" t="s">
        <v>30</v>
      </c>
      <c r="I490" t="s">
        <v>12</v>
      </c>
      <c r="J490" t="s">
        <v>19</v>
      </c>
      <c r="K490" t="str">
        <f t="shared" si="23"/>
        <v>Platinum</v>
      </c>
    </row>
    <row r="491" spans="1:11" x14ac:dyDescent="0.3">
      <c r="A491" t="s">
        <v>1504</v>
      </c>
      <c r="B491" t="s">
        <v>1505</v>
      </c>
      <c r="C491" t="str">
        <f t="shared" si="21"/>
        <v>Melinda Thomas</v>
      </c>
      <c r="D491">
        <v>42</v>
      </c>
      <c r="E491" t="s">
        <v>16</v>
      </c>
      <c r="F491" t="s">
        <v>1506</v>
      </c>
      <c r="G491" t="str">
        <f t="shared" si="22"/>
        <v>Lake Elizabethside</v>
      </c>
      <c r="H491" t="s">
        <v>254</v>
      </c>
      <c r="I491" t="s">
        <v>12</v>
      </c>
      <c r="J491" t="s">
        <v>31</v>
      </c>
      <c r="K491" t="str">
        <f t="shared" si="23"/>
        <v>Silver</v>
      </c>
    </row>
    <row r="492" spans="1:11" x14ac:dyDescent="0.3">
      <c r="A492" t="s">
        <v>1507</v>
      </c>
      <c r="B492" t="s">
        <v>1508</v>
      </c>
      <c r="C492" t="str">
        <f t="shared" si="21"/>
        <v>Scott Harris</v>
      </c>
      <c r="D492">
        <v>23</v>
      </c>
      <c r="E492" t="s">
        <v>9</v>
      </c>
      <c r="F492" t="s">
        <v>1509</v>
      </c>
      <c r="G492" t="str">
        <f t="shared" si="22"/>
        <v>North Nataliemouth</v>
      </c>
      <c r="H492" t="s">
        <v>140</v>
      </c>
      <c r="I492" t="s">
        <v>12</v>
      </c>
      <c r="J492" t="s">
        <v>19</v>
      </c>
      <c r="K492" t="str">
        <f t="shared" si="23"/>
        <v>Platinum</v>
      </c>
    </row>
    <row r="493" spans="1:11" x14ac:dyDescent="0.3">
      <c r="A493" t="s">
        <v>1510</v>
      </c>
      <c r="B493" t="s">
        <v>1511</v>
      </c>
      <c r="C493" t="str">
        <f t="shared" si="21"/>
        <v>Kaitlin Brown</v>
      </c>
      <c r="D493">
        <v>52</v>
      </c>
      <c r="E493" t="s">
        <v>16</v>
      </c>
      <c r="F493" t="s">
        <v>1512</v>
      </c>
      <c r="G493" t="str">
        <f t="shared" si="22"/>
        <v>Kellyberg</v>
      </c>
      <c r="H493" t="s">
        <v>39</v>
      </c>
      <c r="I493" t="s">
        <v>12</v>
      </c>
      <c r="J493" t="s">
        <v>13</v>
      </c>
      <c r="K493" t="str">
        <f t="shared" si="23"/>
        <v>Gold</v>
      </c>
    </row>
    <row r="494" spans="1:11" x14ac:dyDescent="0.3">
      <c r="A494" t="s">
        <v>1513</v>
      </c>
      <c r="B494" t="s">
        <v>1514</v>
      </c>
      <c r="C494" t="str">
        <f t="shared" si="21"/>
        <v>Darrell Miller</v>
      </c>
      <c r="D494">
        <v>59</v>
      </c>
      <c r="E494" t="s">
        <v>16</v>
      </c>
      <c r="F494" t="s">
        <v>1515</v>
      </c>
      <c r="G494" t="str">
        <f t="shared" si="22"/>
        <v>Port Carol</v>
      </c>
      <c r="H494" t="s">
        <v>250</v>
      </c>
      <c r="I494" t="s">
        <v>12</v>
      </c>
      <c r="J494" t="s">
        <v>19</v>
      </c>
      <c r="K494" t="str">
        <f t="shared" si="23"/>
        <v>Platinum</v>
      </c>
    </row>
    <row r="495" spans="1:11" x14ac:dyDescent="0.3">
      <c r="A495" t="s">
        <v>1516</v>
      </c>
      <c r="B495" t="s">
        <v>1517</v>
      </c>
      <c r="C495" t="str">
        <f t="shared" si="21"/>
        <v>Amanda Powell</v>
      </c>
      <c r="D495">
        <v>28</v>
      </c>
      <c r="E495" t="s">
        <v>9</v>
      </c>
      <c r="F495" t="s">
        <v>84</v>
      </c>
      <c r="G495" t="str">
        <f t="shared" si="22"/>
        <v>South William</v>
      </c>
      <c r="H495" t="s">
        <v>22</v>
      </c>
      <c r="I495" t="s">
        <v>12</v>
      </c>
      <c r="J495" t="s">
        <v>31</v>
      </c>
      <c r="K495" t="str">
        <f t="shared" si="23"/>
        <v>Silver</v>
      </c>
    </row>
    <row r="496" spans="1:11" x14ac:dyDescent="0.3">
      <c r="A496" t="s">
        <v>1518</v>
      </c>
      <c r="B496" t="s">
        <v>1519</v>
      </c>
      <c r="C496" t="str">
        <f t="shared" si="21"/>
        <v>Justin Lopez</v>
      </c>
      <c r="D496">
        <v>21</v>
      </c>
      <c r="E496" t="s">
        <v>9</v>
      </c>
      <c r="F496" t="s">
        <v>1520</v>
      </c>
      <c r="G496" t="str">
        <f t="shared" si="22"/>
        <v>Port Cheryl</v>
      </c>
      <c r="H496" t="s">
        <v>359</v>
      </c>
      <c r="I496" t="s">
        <v>12</v>
      </c>
      <c r="J496" t="s">
        <v>13</v>
      </c>
      <c r="K496" t="str">
        <f t="shared" si="23"/>
        <v>Gold</v>
      </c>
    </row>
    <row r="497" spans="1:11" x14ac:dyDescent="0.3">
      <c r="A497" t="s">
        <v>1521</v>
      </c>
      <c r="B497" t="s">
        <v>1522</v>
      </c>
      <c r="C497" t="str">
        <f t="shared" si="21"/>
        <v>James Berger</v>
      </c>
      <c r="D497">
        <v>23</v>
      </c>
      <c r="E497" t="s">
        <v>16</v>
      </c>
      <c r="F497" t="s">
        <v>1523</v>
      </c>
      <c r="G497" t="str">
        <f t="shared" si="22"/>
        <v>Bryanmouth</v>
      </c>
      <c r="H497" t="s">
        <v>92</v>
      </c>
      <c r="I497" t="s">
        <v>12</v>
      </c>
      <c r="J497" t="s">
        <v>26</v>
      </c>
      <c r="K497" t="str">
        <f t="shared" si="23"/>
        <v>Bronze</v>
      </c>
    </row>
    <row r="498" spans="1:11" x14ac:dyDescent="0.3">
      <c r="A498" t="s">
        <v>1524</v>
      </c>
      <c r="B498" t="s">
        <v>1525</v>
      </c>
      <c r="C498" t="str">
        <f t="shared" si="21"/>
        <v>Christopher Ford</v>
      </c>
      <c r="D498">
        <v>56</v>
      </c>
      <c r="E498" t="s">
        <v>9</v>
      </c>
      <c r="F498" t="s">
        <v>1526</v>
      </c>
      <c r="G498" t="str">
        <f t="shared" si="22"/>
        <v>North Seanfurt</v>
      </c>
      <c r="H498" t="s">
        <v>25</v>
      </c>
      <c r="I498" t="s">
        <v>12</v>
      </c>
      <c r="J498" t="s">
        <v>26</v>
      </c>
      <c r="K498" t="str">
        <f t="shared" si="23"/>
        <v>Bronze</v>
      </c>
    </row>
    <row r="499" spans="1:11" x14ac:dyDescent="0.3">
      <c r="A499" t="s">
        <v>1527</v>
      </c>
      <c r="B499" t="s">
        <v>1528</v>
      </c>
      <c r="C499" t="str">
        <f t="shared" si="21"/>
        <v>Sarah Marsh</v>
      </c>
      <c r="D499">
        <v>47</v>
      </c>
      <c r="E499" t="s">
        <v>16</v>
      </c>
      <c r="F499" t="s">
        <v>1529</v>
      </c>
      <c r="G499" t="str">
        <f t="shared" si="22"/>
        <v>Port William</v>
      </c>
      <c r="H499" t="s">
        <v>58</v>
      </c>
      <c r="I499" t="s">
        <v>12</v>
      </c>
      <c r="J499" t="s">
        <v>13</v>
      </c>
      <c r="K499" t="str">
        <f t="shared" si="23"/>
        <v>Gold</v>
      </c>
    </row>
    <row r="500" spans="1:11" x14ac:dyDescent="0.3">
      <c r="A500" t="s">
        <v>1530</v>
      </c>
      <c r="B500" t="s">
        <v>1531</v>
      </c>
      <c r="C500" t="str">
        <f t="shared" si="21"/>
        <v>Traci Gonzalez</v>
      </c>
      <c r="D500">
        <v>35</v>
      </c>
      <c r="E500" t="s">
        <v>9</v>
      </c>
      <c r="F500" t="s">
        <v>1532</v>
      </c>
      <c r="G500" t="str">
        <f t="shared" si="22"/>
        <v>Snyderfurt</v>
      </c>
      <c r="H500" t="s">
        <v>233</v>
      </c>
      <c r="I500" t="s">
        <v>12</v>
      </c>
      <c r="J500" t="s">
        <v>31</v>
      </c>
      <c r="K500" t="str">
        <f t="shared" si="23"/>
        <v>Silver</v>
      </c>
    </row>
    <row r="501" spans="1:11" x14ac:dyDescent="0.3">
      <c r="A501" t="s">
        <v>1533</v>
      </c>
      <c r="B501" t="s">
        <v>1534</v>
      </c>
      <c r="C501" t="str">
        <f t="shared" si="21"/>
        <v>Philip Pennington</v>
      </c>
      <c r="D501">
        <v>27</v>
      </c>
      <c r="E501" t="s">
        <v>16</v>
      </c>
      <c r="F501" t="s">
        <v>1535</v>
      </c>
      <c r="G501" t="str">
        <f t="shared" si="22"/>
        <v>East Valerieview</v>
      </c>
      <c r="H501" t="s">
        <v>35</v>
      </c>
      <c r="I501" t="s">
        <v>12</v>
      </c>
      <c r="J501" t="s">
        <v>19</v>
      </c>
      <c r="K501" t="str">
        <f t="shared" si="23"/>
        <v>Platinum</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D650-883F-4ABA-9414-77E375E4493C}">
  <dimension ref="A1:H501"/>
  <sheetViews>
    <sheetView workbookViewId="0">
      <selection activeCell="F19" sqref="F19"/>
    </sheetView>
  </sheetViews>
  <sheetFormatPr defaultRowHeight="14.4" x14ac:dyDescent="0.3"/>
  <cols>
    <col min="1" max="1" width="16.33203125" bestFit="1" customWidth="1"/>
    <col min="2" max="2" width="20.109375" customWidth="1"/>
    <col min="3" max="3" width="10.109375" customWidth="1"/>
    <col min="4" max="4" width="11.5546875" bestFit="1" customWidth="1"/>
    <col min="5" max="5" width="20.6640625" bestFit="1" customWidth="1"/>
    <col min="6" max="6" width="20.6640625" customWidth="1"/>
    <col min="7" max="7" width="14" bestFit="1" customWidth="1"/>
    <col min="8" max="8" width="21.5546875" bestFit="1" customWidth="1"/>
  </cols>
  <sheetData>
    <row r="1" spans="1:8" x14ac:dyDescent="0.3">
      <c r="A1" s="3" t="s">
        <v>0</v>
      </c>
      <c r="B1" s="4" t="s">
        <v>1</v>
      </c>
      <c r="C1" s="3" t="s">
        <v>2</v>
      </c>
      <c r="D1" s="3" t="s">
        <v>3</v>
      </c>
      <c r="E1" s="4" t="s">
        <v>4</v>
      </c>
      <c r="F1" s="4" t="s">
        <v>5</v>
      </c>
      <c r="G1" s="3" t="s">
        <v>6</v>
      </c>
      <c r="H1" s="3" t="s">
        <v>7</v>
      </c>
    </row>
    <row r="2" spans="1:8" x14ac:dyDescent="0.3">
      <c r="A2" t="s">
        <v>8</v>
      </c>
      <c r="B2" t="s">
        <v>3967</v>
      </c>
      <c r="C2">
        <v>55</v>
      </c>
      <c r="D2" t="s">
        <v>9</v>
      </c>
      <c r="E2" t="s">
        <v>10</v>
      </c>
      <c r="F2" t="s">
        <v>11</v>
      </c>
      <c r="G2" t="s">
        <v>12</v>
      </c>
      <c r="H2" t="s">
        <v>19</v>
      </c>
    </row>
    <row r="3" spans="1:8" x14ac:dyDescent="0.3">
      <c r="A3" t="s">
        <v>14</v>
      </c>
      <c r="B3" t="s">
        <v>15</v>
      </c>
      <c r="C3">
        <v>26</v>
      </c>
      <c r="D3" t="s">
        <v>16</v>
      </c>
      <c r="E3" t="s">
        <v>17</v>
      </c>
      <c r="F3" t="s">
        <v>18</v>
      </c>
      <c r="G3" t="s">
        <v>12</v>
      </c>
      <c r="H3" t="s">
        <v>19</v>
      </c>
    </row>
    <row r="4" spans="1:8" x14ac:dyDescent="0.3">
      <c r="A4" t="s">
        <v>20</v>
      </c>
      <c r="B4" t="s">
        <v>3968</v>
      </c>
      <c r="C4">
        <v>29</v>
      </c>
      <c r="D4" t="s">
        <v>16</v>
      </c>
      <c r="E4" t="s">
        <v>21</v>
      </c>
      <c r="F4" t="s">
        <v>22</v>
      </c>
      <c r="G4" t="s">
        <v>12</v>
      </c>
      <c r="H4" t="s">
        <v>19</v>
      </c>
    </row>
    <row r="5" spans="1:8" x14ac:dyDescent="0.3">
      <c r="A5" t="s">
        <v>23</v>
      </c>
      <c r="B5" t="s">
        <v>3969</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19</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3970</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19</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3971</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c r="H39" t="s">
        <v>19</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3972</v>
      </c>
      <c r="C47">
        <v>54</v>
      </c>
      <c r="D47" t="s">
        <v>9</v>
      </c>
      <c r="E47" t="s">
        <v>177</v>
      </c>
      <c r="F47" t="s">
        <v>133</v>
      </c>
      <c r="G47" t="s">
        <v>12</v>
      </c>
      <c r="H47" t="s">
        <v>13</v>
      </c>
    </row>
    <row r="48" spans="1:8" x14ac:dyDescent="0.3">
      <c r="A48" t="s">
        <v>178</v>
      </c>
      <c r="B48" t="s">
        <v>3973</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3974</v>
      </c>
      <c r="C88">
        <v>19</v>
      </c>
      <c r="D88" t="s">
        <v>16</v>
      </c>
      <c r="E88" t="s">
        <v>312</v>
      </c>
      <c r="F88" t="s">
        <v>313</v>
      </c>
      <c r="G88" t="s">
        <v>12</v>
      </c>
      <c r="H88" t="s">
        <v>13</v>
      </c>
    </row>
    <row r="89" spans="1:8" x14ac:dyDescent="0.3">
      <c r="A89" t="s">
        <v>314</v>
      </c>
      <c r="B89" t="s">
        <v>3975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3989</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3990</v>
      </c>
      <c r="F132" t="s">
        <v>167</v>
      </c>
      <c r="G132" t="s">
        <v>12</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12</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12</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3976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3991</v>
      </c>
      <c r="F221" t="s">
        <v>88</v>
      </c>
      <c r="G221" t="s">
        <v>12</v>
      </c>
      <c r="H221" t="s">
        <v>13</v>
      </c>
    </row>
    <row r="222" spans="1:8" x14ac:dyDescent="0.3">
      <c r="A222" t="s">
        <v>713</v>
      </c>
      <c r="B222" t="s">
        <v>714</v>
      </c>
      <c r="C222">
        <v>50</v>
      </c>
      <c r="D222" t="s">
        <v>16</v>
      </c>
      <c r="E222" t="s">
        <v>3992</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3993</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3977</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3978</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3979</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3980</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3981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3982</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3983</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3984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3985</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3986</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3987</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1431</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3988</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1495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1510</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1533</v>
      </c>
      <c r="B501" t="s">
        <v>1534</v>
      </c>
      <c r="C501">
        <v>27</v>
      </c>
      <c r="D501" t="s">
        <v>16</v>
      </c>
      <c r="E501" t="s">
        <v>1535</v>
      </c>
      <c r="F501" t="s">
        <v>35</v>
      </c>
      <c r="G501" t="s">
        <v>12</v>
      </c>
      <c r="H501" t="s">
        <v>19</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E102" sqref="E102"/>
    </sheetView>
  </sheetViews>
  <sheetFormatPr defaultRowHeight="14.4" x14ac:dyDescent="0.3"/>
  <cols>
    <col min="1" max="1" width="13" customWidth="1"/>
    <col min="2" max="2" width="25.44140625" bestFit="1"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ED3AD-764C-4172-9BD5-D283E355CEB2}">
  <dimension ref="A1:I101"/>
  <sheetViews>
    <sheetView workbookViewId="0">
      <selection activeCell="L1" sqref="L1"/>
    </sheetView>
  </sheetViews>
  <sheetFormatPr defaultRowHeight="14.4" x14ac:dyDescent="0.3"/>
  <cols>
    <col min="1" max="1" width="14.88671875" bestFit="1" customWidth="1"/>
    <col min="2" max="2" width="27.88671875" customWidth="1"/>
    <col min="3" max="3" width="16.33203125" customWidth="1"/>
    <col min="4" max="4" width="17.21875" bestFit="1" customWidth="1"/>
    <col min="5" max="5" width="27.33203125" bestFit="1" customWidth="1"/>
    <col min="6" max="6" width="11" customWidth="1"/>
    <col min="7" max="7" width="12.21875" customWidth="1"/>
    <col min="8" max="8" width="12" customWidth="1"/>
    <col min="9" max="9" width="14" customWidth="1"/>
  </cols>
  <sheetData>
    <row r="1" spans="1:9" x14ac:dyDescent="0.3">
      <c r="A1" s="7" t="s">
        <v>1536</v>
      </c>
      <c r="B1" s="3" t="s">
        <v>1537</v>
      </c>
      <c r="C1" s="3" t="s">
        <v>1538</v>
      </c>
      <c r="D1" s="3" t="s">
        <v>1539</v>
      </c>
      <c r="E1" s="3" t="s">
        <v>1540</v>
      </c>
      <c r="F1" s="4" t="s">
        <v>1541</v>
      </c>
      <c r="G1" s="7" t="s">
        <v>3994</v>
      </c>
      <c r="H1" s="4" t="s">
        <v>1542</v>
      </c>
      <c r="I1" s="7" t="s">
        <v>4002</v>
      </c>
    </row>
    <row r="2" spans="1:9" x14ac:dyDescent="0.3">
      <c r="A2" t="s">
        <v>1543</v>
      </c>
      <c r="B2" t="s">
        <v>3844</v>
      </c>
      <c r="C2" t="s">
        <v>1563</v>
      </c>
      <c r="D2" t="s">
        <v>3845</v>
      </c>
      <c r="E2" t="s">
        <v>1545</v>
      </c>
      <c r="F2">
        <v>112.42</v>
      </c>
      <c r="G2" s="5">
        <f t="shared" ref="G2:G65" si="0">IF(ISBLANK(F2),AVERAGEIF($C$2:$C$101,C2,$F$2:$F$101),F2)</f>
        <v>112.42</v>
      </c>
      <c r="H2">
        <v>416</v>
      </c>
      <c r="I2" s="20">
        <f t="shared" ref="I2:I65" si="1">IF(H2="",AVERAGEIF($D$2:$D$101,D2,$H$2:$H$101),H2)</f>
        <v>416</v>
      </c>
    </row>
    <row r="3" spans="1:9" x14ac:dyDescent="0.3">
      <c r="A3" t="s">
        <v>1546</v>
      </c>
      <c r="B3" t="s">
        <v>3846</v>
      </c>
      <c r="C3" t="s">
        <v>1547</v>
      </c>
      <c r="D3" t="s">
        <v>3847</v>
      </c>
      <c r="E3" t="s">
        <v>1548</v>
      </c>
      <c r="F3">
        <v>342.56</v>
      </c>
      <c r="G3" s="5">
        <f t="shared" si="0"/>
        <v>342.56</v>
      </c>
      <c r="H3">
        <v>181</v>
      </c>
      <c r="I3" s="20">
        <f t="shared" si="1"/>
        <v>181</v>
      </c>
    </row>
    <row r="4" spans="1:9" x14ac:dyDescent="0.3">
      <c r="A4" t="s">
        <v>1549</v>
      </c>
      <c r="B4" t="s">
        <v>3848</v>
      </c>
      <c r="C4" t="s">
        <v>1547</v>
      </c>
      <c r="D4" t="s">
        <v>3849</v>
      </c>
      <c r="E4" t="s">
        <v>1550</v>
      </c>
      <c r="G4" s="5">
        <f t="shared" si="0"/>
        <v>265.73266666666666</v>
      </c>
      <c r="H4">
        <v>352</v>
      </c>
      <c r="I4" s="20">
        <f t="shared" si="1"/>
        <v>352</v>
      </c>
    </row>
    <row r="5" spans="1:9" x14ac:dyDescent="0.3">
      <c r="A5" t="s">
        <v>1551</v>
      </c>
      <c r="B5" t="s">
        <v>3850</v>
      </c>
      <c r="C5" t="s">
        <v>1547</v>
      </c>
      <c r="D5" t="s">
        <v>3849</v>
      </c>
      <c r="E5" t="s">
        <v>1552</v>
      </c>
      <c r="F5">
        <v>364.67</v>
      </c>
      <c r="G5" s="5">
        <f t="shared" si="0"/>
        <v>364.67</v>
      </c>
      <c r="H5">
        <v>452</v>
      </c>
      <c r="I5" s="20">
        <f t="shared" si="1"/>
        <v>452</v>
      </c>
    </row>
    <row r="6" spans="1:9" x14ac:dyDescent="0.3">
      <c r="A6" t="s">
        <v>1553</v>
      </c>
      <c r="B6" t="s">
        <v>3851</v>
      </c>
      <c r="C6" t="s">
        <v>1547</v>
      </c>
      <c r="D6" t="s">
        <v>3852</v>
      </c>
      <c r="E6" t="s">
        <v>1554</v>
      </c>
      <c r="F6">
        <v>306.45999999999998</v>
      </c>
      <c r="G6" s="5">
        <f t="shared" si="0"/>
        <v>306.45999999999998</v>
      </c>
      <c r="H6">
        <v>487</v>
      </c>
      <c r="I6" s="20">
        <f t="shared" si="1"/>
        <v>487</v>
      </c>
    </row>
    <row r="7" spans="1:9" x14ac:dyDescent="0.3">
      <c r="A7" t="s">
        <v>1555</v>
      </c>
      <c r="B7" t="s">
        <v>3853</v>
      </c>
      <c r="C7" t="s">
        <v>1547</v>
      </c>
      <c r="D7" t="s">
        <v>3854</v>
      </c>
      <c r="E7" t="s">
        <v>1556</v>
      </c>
      <c r="F7">
        <v>261</v>
      </c>
      <c r="G7" s="5">
        <f t="shared" si="0"/>
        <v>261</v>
      </c>
      <c r="H7">
        <v>59</v>
      </c>
      <c r="I7" s="20">
        <f t="shared" si="1"/>
        <v>59</v>
      </c>
    </row>
    <row r="8" spans="1:9" x14ac:dyDescent="0.3">
      <c r="A8" t="s">
        <v>1557</v>
      </c>
      <c r="B8" t="s">
        <v>3855</v>
      </c>
      <c r="C8" t="s">
        <v>1558</v>
      </c>
      <c r="D8" t="s">
        <v>3856</v>
      </c>
      <c r="E8" t="s">
        <v>1559</v>
      </c>
      <c r="F8">
        <v>312.8</v>
      </c>
      <c r="G8" s="5">
        <f t="shared" si="0"/>
        <v>312.8</v>
      </c>
      <c r="H8">
        <v>350</v>
      </c>
      <c r="I8" s="20">
        <f t="shared" si="1"/>
        <v>350</v>
      </c>
    </row>
    <row r="9" spans="1:9" x14ac:dyDescent="0.3">
      <c r="A9" t="s">
        <v>1560</v>
      </c>
      <c r="B9" t="s">
        <v>3857</v>
      </c>
      <c r="C9" t="s">
        <v>1544</v>
      </c>
      <c r="D9" t="s">
        <v>3858</v>
      </c>
      <c r="E9" t="s">
        <v>1561</v>
      </c>
      <c r="F9">
        <v>218.86</v>
      </c>
      <c r="G9" s="5">
        <f t="shared" si="0"/>
        <v>218.86</v>
      </c>
      <c r="H9">
        <v>170</v>
      </c>
      <c r="I9" s="20">
        <f t="shared" si="1"/>
        <v>170</v>
      </c>
    </row>
    <row r="10" spans="1:9" x14ac:dyDescent="0.3">
      <c r="A10" t="s">
        <v>1562</v>
      </c>
      <c r="B10" t="s">
        <v>3859</v>
      </c>
      <c r="C10" t="s">
        <v>1563</v>
      </c>
      <c r="D10" t="s">
        <v>3860</v>
      </c>
      <c r="E10" t="s">
        <v>1564</v>
      </c>
      <c r="F10">
        <v>439.07</v>
      </c>
      <c r="G10" s="5">
        <f t="shared" si="0"/>
        <v>439.07</v>
      </c>
      <c r="H10">
        <v>142</v>
      </c>
      <c r="I10" s="20">
        <f t="shared" si="1"/>
        <v>142</v>
      </c>
    </row>
    <row r="11" spans="1:9" x14ac:dyDescent="0.3">
      <c r="A11" t="s">
        <v>1565</v>
      </c>
      <c r="B11" t="s">
        <v>3861</v>
      </c>
      <c r="C11" t="s">
        <v>1566</v>
      </c>
      <c r="D11" t="s">
        <v>3862</v>
      </c>
      <c r="E11" t="s">
        <v>1567</v>
      </c>
      <c r="F11">
        <v>495.72</v>
      </c>
      <c r="G11" s="5">
        <f t="shared" si="0"/>
        <v>495.72</v>
      </c>
      <c r="H11">
        <v>323</v>
      </c>
      <c r="I11" s="20">
        <f t="shared" si="1"/>
        <v>323</v>
      </c>
    </row>
    <row r="12" spans="1:9" x14ac:dyDescent="0.3">
      <c r="A12" t="s">
        <v>1568</v>
      </c>
      <c r="B12" t="s">
        <v>3863</v>
      </c>
      <c r="C12" t="s">
        <v>1544</v>
      </c>
      <c r="D12" t="s">
        <v>3864</v>
      </c>
      <c r="E12" t="s">
        <v>1569</v>
      </c>
      <c r="F12">
        <v>298.86</v>
      </c>
      <c r="G12" s="5">
        <f t="shared" si="0"/>
        <v>298.86</v>
      </c>
      <c r="H12">
        <v>308</v>
      </c>
      <c r="I12" s="20">
        <f t="shared" si="1"/>
        <v>308</v>
      </c>
    </row>
    <row r="13" spans="1:9" x14ac:dyDescent="0.3">
      <c r="A13" t="s">
        <v>1570</v>
      </c>
      <c r="B13" t="s">
        <v>3865</v>
      </c>
      <c r="C13" t="s">
        <v>1563</v>
      </c>
      <c r="D13" t="s">
        <v>3854</v>
      </c>
      <c r="E13" t="s">
        <v>1571</v>
      </c>
      <c r="F13">
        <v>449.4</v>
      </c>
      <c r="G13" s="5">
        <f t="shared" si="0"/>
        <v>449.4</v>
      </c>
      <c r="I13" s="20">
        <f t="shared" si="1"/>
        <v>269.73333333333335</v>
      </c>
    </row>
    <row r="14" spans="1:9" x14ac:dyDescent="0.3">
      <c r="A14" t="s">
        <v>1572</v>
      </c>
      <c r="B14" t="s">
        <v>3866</v>
      </c>
      <c r="C14" t="s">
        <v>1558</v>
      </c>
      <c r="D14" t="s">
        <v>3867</v>
      </c>
      <c r="E14" t="s">
        <v>1573</v>
      </c>
      <c r="F14">
        <v>115.82</v>
      </c>
      <c r="G14" s="5">
        <f t="shared" si="0"/>
        <v>115.82</v>
      </c>
      <c r="H14">
        <v>460</v>
      </c>
      <c r="I14" s="20">
        <f t="shared" si="1"/>
        <v>460</v>
      </c>
    </row>
    <row r="15" spans="1:9" x14ac:dyDescent="0.3">
      <c r="A15" t="s">
        <v>1574</v>
      </c>
      <c r="B15" t="s">
        <v>3868</v>
      </c>
      <c r="C15" t="s">
        <v>1563</v>
      </c>
      <c r="D15" t="s">
        <v>3854</v>
      </c>
      <c r="E15" t="s">
        <v>1575</v>
      </c>
      <c r="F15">
        <v>242.23</v>
      </c>
      <c r="G15" s="5">
        <f t="shared" si="0"/>
        <v>242.23</v>
      </c>
      <c r="H15">
        <v>453</v>
      </c>
      <c r="I15" s="20">
        <f t="shared" si="1"/>
        <v>453</v>
      </c>
    </row>
    <row r="16" spans="1:9" x14ac:dyDescent="0.3">
      <c r="A16" t="s">
        <v>1576</v>
      </c>
      <c r="B16" t="s">
        <v>3869</v>
      </c>
      <c r="C16" t="s">
        <v>1544</v>
      </c>
      <c r="D16" t="s">
        <v>3870</v>
      </c>
      <c r="E16" t="s">
        <v>1577</v>
      </c>
      <c r="F16">
        <v>48.01</v>
      </c>
      <c r="G16" s="5">
        <f t="shared" si="0"/>
        <v>48.01</v>
      </c>
      <c r="H16">
        <v>439</v>
      </c>
      <c r="I16" s="20">
        <f t="shared" si="1"/>
        <v>439</v>
      </c>
    </row>
    <row r="17" spans="1:9" x14ac:dyDescent="0.3">
      <c r="A17" t="s">
        <v>1578</v>
      </c>
      <c r="B17" t="s">
        <v>3871</v>
      </c>
      <c r="C17" t="s">
        <v>1563</v>
      </c>
      <c r="D17" t="s">
        <v>3872</v>
      </c>
      <c r="E17" t="s">
        <v>1579</v>
      </c>
      <c r="F17">
        <v>465.34</v>
      </c>
      <c r="G17" s="5">
        <f t="shared" si="0"/>
        <v>465.34</v>
      </c>
      <c r="H17">
        <v>301</v>
      </c>
      <c r="I17" s="20">
        <f t="shared" si="1"/>
        <v>301</v>
      </c>
    </row>
    <row r="18" spans="1:9" x14ac:dyDescent="0.3">
      <c r="A18" t="s">
        <v>1580</v>
      </c>
      <c r="B18" t="s">
        <v>3873</v>
      </c>
      <c r="C18" t="s">
        <v>1558</v>
      </c>
      <c r="D18" t="s">
        <v>3874</v>
      </c>
      <c r="E18" t="s">
        <v>1581</v>
      </c>
      <c r="F18">
        <v>337.42</v>
      </c>
      <c r="G18" s="5">
        <f t="shared" si="0"/>
        <v>337.42</v>
      </c>
      <c r="H18">
        <v>256</v>
      </c>
      <c r="I18" s="20">
        <f t="shared" si="1"/>
        <v>256</v>
      </c>
    </row>
    <row r="19" spans="1:9" x14ac:dyDescent="0.3">
      <c r="A19" t="s">
        <v>1582</v>
      </c>
      <c r="B19" t="s">
        <v>3875</v>
      </c>
      <c r="C19" t="s">
        <v>1566</v>
      </c>
      <c r="D19" t="s">
        <v>3854</v>
      </c>
      <c r="E19" t="s">
        <v>1583</v>
      </c>
      <c r="F19">
        <v>144.53</v>
      </c>
      <c r="G19" s="5">
        <f t="shared" si="0"/>
        <v>144.53</v>
      </c>
      <c r="H19">
        <v>367</v>
      </c>
      <c r="I19" s="20">
        <f t="shared" si="1"/>
        <v>367</v>
      </c>
    </row>
    <row r="20" spans="1:9" x14ac:dyDescent="0.3">
      <c r="A20" t="s">
        <v>1584</v>
      </c>
      <c r="B20" t="s">
        <v>3876</v>
      </c>
      <c r="C20" t="s">
        <v>1547</v>
      </c>
      <c r="D20" t="s">
        <v>3852</v>
      </c>
      <c r="E20" t="s">
        <v>1585</v>
      </c>
      <c r="G20" s="5">
        <f t="shared" si="0"/>
        <v>265.73266666666666</v>
      </c>
      <c r="H20">
        <v>343</v>
      </c>
      <c r="I20" s="20">
        <f t="shared" si="1"/>
        <v>343</v>
      </c>
    </row>
    <row r="21" spans="1:9" x14ac:dyDescent="0.3">
      <c r="A21" t="s">
        <v>1586</v>
      </c>
      <c r="B21" t="s">
        <v>3877</v>
      </c>
      <c r="C21" t="s">
        <v>1566</v>
      </c>
      <c r="D21" t="s">
        <v>3878</v>
      </c>
      <c r="E21" t="s">
        <v>1587</v>
      </c>
      <c r="F21">
        <v>21.34</v>
      </c>
      <c r="G21" s="5">
        <f t="shared" si="0"/>
        <v>21.34</v>
      </c>
      <c r="H21">
        <v>65</v>
      </c>
      <c r="I21" s="20">
        <f t="shared" si="1"/>
        <v>65</v>
      </c>
    </row>
    <row r="22" spans="1:9" x14ac:dyDescent="0.3">
      <c r="A22" t="s">
        <v>1588</v>
      </c>
      <c r="B22" t="s">
        <v>3879</v>
      </c>
      <c r="C22" t="s">
        <v>1566</v>
      </c>
      <c r="D22" t="s">
        <v>3854</v>
      </c>
      <c r="E22" t="s">
        <v>1589</v>
      </c>
      <c r="F22">
        <v>131.51</v>
      </c>
      <c r="G22" s="5">
        <f t="shared" si="0"/>
        <v>131.51</v>
      </c>
      <c r="I22" s="20">
        <f t="shared" si="1"/>
        <v>269.73333333333335</v>
      </c>
    </row>
    <row r="23" spans="1:9" x14ac:dyDescent="0.3">
      <c r="A23" t="s">
        <v>1590</v>
      </c>
      <c r="B23" t="s">
        <v>3880</v>
      </c>
      <c r="C23" t="s">
        <v>1544</v>
      </c>
      <c r="D23" t="s">
        <v>3881</v>
      </c>
      <c r="E23" t="s">
        <v>1591</v>
      </c>
      <c r="F23">
        <v>123.46</v>
      </c>
      <c r="G23" s="5">
        <f t="shared" si="0"/>
        <v>123.46</v>
      </c>
      <c r="H23">
        <v>76</v>
      </c>
      <c r="I23" s="20">
        <f t="shared" si="1"/>
        <v>76</v>
      </c>
    </row>
    <row r="24" spans="1:9" x14ac:dyDescent="0.3">
      <c r="A24" t="s">
        <v>1592</v>
      </c>
      <c r="B24" t="s">
        <v>3882</v>
      </c>
      <c r="C24" t="s">
        <v>1566</v>
      </c>
      <c r="D24" t="s">
        <v>3878</v>
      </c>
      <c r="E24" t="s">
        <v>1593</v>
      </c>
      <c r="F24">
        <v>484.62</v>
      </c>
      <c r="G24" s="5">
        <f t="shared" si="0"/>
        <v>484.62</v>
      </c>
      <c r="H24">
        <v>432</v>
      </c>
      <c r="I24" s="20">
        <f t="shared" si="1"/>
        <v>432</v>
      </c>
    </row>
    <row r="25" spans="1:9" x14ac:dyDescent="0.3">
      <c r="A25" t="s">
        <v>1594</v>
      </c>
      <c r="B25" t="s">
        <v>3883</v>
      </c>
      <c r="C25" t="s">
        <v>1547</v>
      </c>
      <c r="D25" t="s">
        <v>3847</v>
      </c>
      <c r="E25" t="s">
        <v>1595</v>
      </c>
      <c r="G25" s="5">
        <f t="shared" si="0"/>
        <v>265.73266666666666</v>
      </c>
      <c r="H25">
        <v>360</v>
      </c>
      <c r="I25" s="20">
        <f t="shared" si="1"/>
        <v>360</v>
      </c>
    </row>
    <row r="26" spans="1:9" x14ac:dyDescent="0.3">
      <c r="A26" t="s">
        <v>1596</v>
      </c>
      <c r="B26" t="s">
        <v>3884</v>
      </c>
      <c r="C26" t="s">
        <v>1566</v>
      </c>
      <c r="D26" t="s">
        <v>3885</v>
      </c>
      <c r="E26" t="s">
        <v>1597</v>
      </c>
      <c r="F26">
        <v>166.06</v>
      </c>
      <c r="G26" s="5">
        <f t="shared" si="0"/>
        <v>166.06</v>
      </c>
      <c r="H26">
        <v>340</v>
      </c>
      <c r="I26" s="20">
        <f t="shared" si="1"/>
        <v>340</v>
      </c>
    </row>
    <row r="27" spans="1:9" x14ac:dyDescent="0.3">
      <c r="A27" t="s">
        <v>1598</v>
      </c>
      <c r="B27" t="s">
        <v>3886</v>
      </c>
      <c r="C27" t="s">
        <v>1547</v>
      </c>
      <c r="D27" t="s">
        <v>3854</v>
      </c>
      <c r="E27" t="s">
        <v>1599</v>
      </c>
      <c r="F27">
        <v>174.02</v>
      </c>
      <c r="G27" s="5">
        <f t="shared" si="0"/>
        <v>174.02</v>
      </c>
      <c r="H27">
        <v>268</v>
      </c>
      <c r="I27" s="20">
        <f t="shared" si="1"/>
        <v>268</v>
      </c>
    </row>
    <row r="28" spans="1:9" x14ac:dyDescent="0.3">
      <c r="A28" t="s">
        <v>1600</v>
      </c>
      <c r="B28" t="s">
        <v>3887</v>
      </c>
      <c r="C28" t="s">
        <v>1563</v>
      </c>
      <c r="D28" t="s">
        <v>3860</v>
      </c>
      <c r="E28" t="s">
        <v>1601</v>
      </c>
      <c r="F28">
        <v>322.41000000000003</v>
      </c>
      <c r="G28" s="5">
        <f t="shared" si="0"/>
        <v>322.41000000000003</v>
      </c>
      <c r="H28">
        <v>213</v>
      </c>
      <c r="I28" s="20">
        <f t="shared" si="1"/>
        <v>213</v>
      </c>
    </row>
    <row r="29" spans="1:9" x14ac:dyDescent="0.3">
      <c r="A29" t="s">
        <v>1602</v>
      </c>
      <c r="B29" t="s">
        <v>3888</v>
      </c>
      <c r="C29" t="s">
        <v>1544</v>
      </c>
      <c r="D29" t="s">
        <v>3870</v>
      </c>
      <c r="E29" t="s">
        <v>1603</v>
      </c>
      <c r="G29" s="5">
        <f t="shared" si="0"/>
        <v>234.80599999999998</v>
      </c>
      <c r="H29">
        <v>378</v>
      </c>
      <c r="I29" s="20">
        <f t="shared" si="1"/>
        <v>378</v>
      </c>
    </row>
    <row r="30" spans="1:9" x14ac:dyDescent="0.3">
      <c r="A30" t="s">
        <v>1604</v>
      </c>
      <c r="B30" t="s">
        <v>3889</v>
      </c>
      <c r="C30" t="s">
        <v>1566</v>
      </c>
      <c r="D30" t="s">
        <v>3854</v>
      </c>
      <c r="E30" t="s">
        <v>1605</v>
      </c>
      <c r="F30">
        <v>38.76</v>
      </c>
      <c r="G30" s="5">
        <f t="shared" si="0"/>
        <v>38.76</v>
      </c>
      <c r="H30">
        <v>137</v>
      </c>
      <c r="I30" s="20">
        <f t="shared" si="1"/>
        <v>137</v>
      </c>
    </row>
    <row r="31" spans="1:9" x14ac:dyDescent="0.3">
      <c r="A31" t="s">
        <v>1606</v>
      </c>
      <c r="B31" t="s">
        <v>3890</v>
      </c>
      <c r="C31" t="s">
        <v>1544</v>
      </c>
      <c r="D31" t="s">
        <v>3870</v>
      </c>
      <c r="E31" t="s">
        <v>1607</v>
      </c>
      <c r="F31">
        <v>218.48</v>
      </c>
      <c r="G31" s="5">
        <f t="shared" si="0"/>
        <v>218.48</v>
      </c>
      <c r="H31">
        <v>276</v>
      </c>
      <c r="I31" s="20">
        <f t="shared" si="1"/>
        <v>276</v>
      </c>
    </row>
    <row r="32" spans="1:9" x14ac:dyDescent="0.3">
      <c r="A32" t="s">
        <v>1608</v>
      </c>
      <c r="B32" t="s">
        <v>3891</v>
      </c>
      <c r="C32" t="s">
        <v>1544</v>
      </c>
      <c r="D32" t="s">
        <v>3864</v>
      </c>
      <c r="E32" t="s">
        <v>1609</v>
      </c>
      <c r="F32">
        <v>19.52</v>
      </c>
      <c r="G32" s="5">
        <f t="shared" si="0"/>
        <v>19.52</v>
      </c>
      <c r="H32">
        <v>57</v>
      </c>
      <c r="I32" s="20">
        <f t="shared" si="1"/>
        <v>57</v>
      </c>
    </row>
    <row r="33" spans="1:9" x14ac:dyDescent="0.3">
      <c r="A33" t="s">
        <v>1610</v>
      </c>
      <c r="B33" t="s">
        <v>3892</v>
      </c>
      <c r="C33" t="s">
        <v>1566</v>
      </c>
      <c r="D33" t="s">
        <v>3893</v>
      </c>
      <c r="E33" t="s">
        <v>1611</v>
      </c>
      <c r="F33">
        <v>204.39</v>
      </c>
      <c r="G33" s="5">
        <f t="shared" si="0"/>
        <v>204.39</v>
      </c>
      <c r="H33">
        <v>281</v>
      </c>
      <c r="I33" s="20">
        <f t="shared" si="1"/>
        <v>281</v>
      </c>
    </row>
    <row r="34" spans="1:9" x14ac:dyDescent="0.3">
      <c r="A34" t="s">
        <v>1612</v>
      </c>
      <c r="B34" t="s">
        <v>3894</v>
      </c>
      <c r="C34" t="s">
        <v>1558</v>
      </c>
      <c r="D34" t="s">
        <v>3856</v>
      </c>
      <c r="E34" t="s">
        <v>1613</v>
      </c>
      <c r="F34">
        <v>283.83</v>
      </c>
      <c r="G34" s="5">
        <f t="shared" si="0"/>
        <v>283.83</v>
      </c>
      <c r="H34">
        <v>244</v>
      </c>
      <c r="I34" s="20">
        <f t="shared" si="1"/>
        <v>244</v>
      </c>
    </row>
    <row r="35" spans="1:9" x14ac:dyDescent="0.3">
      <c r="A35" t="s">
        <v>1614</v>
      </c>
      <c r="B35" t="s">
        <v>3895</v>
      </c>
      <c r="C35" t="s">
        <v>1544</v>
      </c>
      <c r="D35" t="s">
        <v>3870</v>
      </c>
      <c r="E35" t="s">
        <v>1615</v>
      </c>
      <c r="F35">
        <v>179.77</v>
      </c>
      <c r="G35" s="5">
        <f t="shared" si="0"/>
        <v>179.77</v>
      </c>
      <c r="H35">
        <v>305</v>
      </c>
      <c r="I35" s="20">
        <f t="shared" si="1"/>
        <v>305</v>
      </c>
    </row>
    <row r="36" spans="1:9" x14ac:dyDescent="0.3">
      <c r="A36" t="s">
        <v>1616</v>
      </c>
      <c r="B36" t="s">
        <v>3896</v>
      </c>
      <c r="C36" t="s">
        <v>1563</v>
      </c>
      <c r="D36" t="s">
        <v>3845</v>
      </c>
      <c r="E36" t="s">
        <v>1617</v>
      </c>
      <c r="F36">
        <v>419.28</v>
      </c>
      <c r="G36" s="5">
        <f t="shared" si="0"/>
        <v>419.28</v>
      </c>
      <c r="H36">
        <v>86</v>
      </c>
      <c r="I36" s="20">
        <f t="shared" si="1"/>
        <v>86</v>
      </c>
    </row>
    <row r="37" spans="1:9" x14ac:dyDescent="0.3">
      <c r="A37" t="s">
        <v>1618</v>
      </c>
      <c r="B37" t="s">
        <v>3897</v>
      </c>
      <c r="C37" t="s">
        <v>1544</v>
      </c>
      <c r="D37" t="s">
        <v>3858</v>
      </c>
      <c r="E37" t="s">
        <v>1619</v>
      </c>
      <c r="F37">
        <v>382.22</v>
      </c>
      <c r="G37" s="5">
        <f t="shared" si="0"/>
        <v>382.22</v>
      </c>
      <c r="H37">
        <v>329</v>
      </c>
      <c r="I37" s="20">
        <f t="shared" si="1"/>
        <v>329</v>
      </c>
    </row>
    <row r="38" spans="1:9" x14ac:dyDescent="0.3">
      <c r="A38" t="s">
        <v>1620</v>
      </c>
      <c r="B38" t="s">
        <v>3898</v>
      </c>
      <c r="C38" t="s">
        <v>1547</v>
      </c>
      <c r="D38" t="s">
        <v>3847</v>
      </c>
      <c r="E38" t="s">
        <v>1621</v>
      </c>
      <c r="F38">
        <v>223.43</v>
      </c>
      <c r="G38" s="5">
        <f t="shared" si="0"/>
        <v>223.43</v>
      </c>
      <c r="H38">
        <v>154</v>
      </c>
      <c r="I38" s="20">
        <f t="shared" si="1"/>
        <v>154</v>
      </c>
    </row>
    <row r="39" spans="1:9" x14ac:dyDescent="0.3">
      <c r="A39" t="s">
        <v>1622</v>
      </c>
      <c r="B39" t="s">
        <v>3899</v>
      </c>
      <c r="C39" t="s">
        <v>1547</v>
      </c>
      <c r="D39" t="s">
        <v>3900</v>
      </c>
      <c r="E39" t="s">
        <v>1623</v>
      </c>
      <c r="F39">
        <v>353.47</v>
      </c>
      <c r="G39" s="5">
        <f t="shared" si="0"/>
        <v>353.47</v>
      </c>
      <c r="H39">
        <v>214</v>
      </c>
      <c r="I39" s="20">
        <f t="shared" si="1"/>
        <v>214</v>
      </c>
    </row>
    <row r="40" spans="1:9" x14ac:dyDescent="0.3">
      <c r="A40" t="s">
        <v>1624</v>
      </c>
      <c r="B40" t="s">
        <v>3901</v>
      </c>
      <c r="C40" t="s">
        <v>1566</v>
      </c>
      <c r="D40" t="s">
        <v>3885</v>
      </c>
      <c r="E40" t="s">
        <v>1625</v>
      </c>
      <c r="F40">
        <v>135.61000000000001</v>
      </c>
      <c r="G40" s="5">
        <f t="shared" si="0"/>
        <v>135.61000000000001</v>
      </c>
      <c r="H40">
        <v>394</v>
      </c>
      <c r="I40" s="20">
        <f t="shared" si="1"/>
        <v>394</v>
      </c>
    </row>
    <row r="41" spans="1:9" x14ac:dyDescent="0.3">
      <c r="A41" t="s">
        <v>1626</v>
      </c>
      <c r="B41" t="s">
        <v>3902</v>
      </c>
      <c r="C41" t="s">
        <v>1563</v>
      </c>
      <c r="D41" t="s">
        <v>3903</v>
      </c>
      <c r="E41" t="s">
        <v>1627</v>
      </c>
      <c r="F41">
        <v>326.06</v>
      </c>
      <c r="G41" s="5">
        <f t="shared" si="0"/>
        <v>326.06</v>
      </c>
      <c r="H41">
        <v>301</v>
      </c>
      <c r="I41" s="20">
        <f t="shared" si="1"/>
        <v>301</v>
      </c>
    </row>
    <row r="42" spans="1:9" x14ac:dyDescent="0.3">
      <c r="A42" t="s">
        <v>1628</v>
      </c>
      <c r="B42" t="s">
        <v>3904</v>
      </c>
      <c r="C42" t="s">
        <v>1563</v>
      </c>
      <c r="D42" t="s">
        <v>3860</v>
      </c>
      <c r="E42" t="s">
        <v>1629</v>
      </c>
      <c r="F42">
        <v>38.520000000000003</v>
      </c>
      <c r="G42" s="5">
        <f t="shared" si="0"/>
        <v>38.520000000000003</v>
      </c>
      <c r="H42">
        <v>378</v>
      </c>
      <c r="I42" s="20">
        <f t="shared" si="1"/>
        <v>378</v>
      </c>
    </row>
    <row r="43" spans="1:9" x14ac:dyDescent="0.3">
      <c r="A43" t="s">
        <v>1630</v>
      </c>
      <c r="B43" t="s">
        <v>3905</v>
      </c>
      <c r="C43" t="s">
        <v>1566</v>
      </c>
      <c r="D43" t="s">
        <v>3862</v>
      </c>
      <c r="E43" t="s">
        <v>1631</v>
      </c>
      <c r="F43">
        <v>313.26</v>
      </c>
      <c r="G43" s="5">
        <f t="shared" si="0"/>
        <v>313.26</v>
      </c>
      <c r="H43">
        <v>369</v>
      </c>
      <c r="I43" s="20">
        <f t="shared" si="1"/>
        <v>369</v>
      </c>
    </row>
    <row r="44" spans="1:9" x14ac:dyDescent="0.3">
      <c r="A44" t="s">
        <v>1632</v>
      </c>
      <c r="B44" t="s">
        <v>3906</v>
      </c>
      <c r="C44" t="s">
        <v>1563</v>
      </c>
      <c r="D44" t="s">
        <v>3854</v>
      </c>
      <c r="E44" t="s">
        <v>1633</v>
      </c>
      <c r="F44">
        <v>450.71</v>
      </c>
      <c r="G44" s="5">
        <f t="shared" si="0"/>
        <v>450.71</v>
      </c>
      <c r="H44">
        <v>389</v>
      </c>
      <c r="I44" s="20">
        <f t="shared" si="1"/>
        <v>389</v>
      </c>
    </row>
    <row r="45" spans="1:9" x14ac:dyDescent="0.3">
      <c r="A45" t="s">
        <v>1634</v>
      </c>
      <c r="B45" t="s">
        <v>3907</v>
      </c>
      <c r="C45" t="s">
        <v>1563</v>
      </c>
      <c r="D45" t="s">
        <v>3845</v>
      </c>
      <c r="E45" t="s">
        <v>1635</v>
      </c>
      <c r="F45">
        <v>253.33</v>
      </c>
      <c r="G45" s="5">
        <f t="shared" si="0"/>
        <v>253.33</v>
      </c>
      <c r="H45">
        <v>266</v>
      </c>
      <c r="I45" s="20">
        <f t="shared" si="1"/>
        <v>266</v>
      </c>
    </row>
    <row r="46" spans="1:9" x14ac:dyDescent="0.3">
      <c r="A46" t="s">
        <v>1636</v>
      </c>
      <c r="B46" t="s">
        <v>3908</v>
      </c>
      <c r="C46" t="s">
        <v>1566</v>
      </c>
      <c r="D46" t="s">
        <v>3862</v>
      </c>
      <c r="E46" t="s">
        <v>1637</v>
      </c>
      <c r="F46">
        <v>167.12</v>
      </c>
      <c r="G46" s="5">
        <f t="shared" si="0"/>
        <v>167.12</v>
      </c>
      <c r="H46">
        <v>316</v>
      </c>
      <c r="I46" s="20">
        <f t="shared" si="1"/>
        <v>316</v>
      </c>
    </row>
    <row r="47" spans="1:9" x14ac:dyDescent="0.3">
      <c r="A47" t="s">
        <v>1638</v>
      </c>
      <c r="B47" t="s">
        <v>3909</v>
      </c>
      <c r="C47" t="s">
        <v>1566</v>
      </c>
      <c r="D47" t="s">
        <v>3893</v>
      </c>
      <c r="E47" t="s">
        <v>1639</v>
      </c>
      <c r="F47">
        <v>318.91000000000003</v>
      </c>
      <c r="G47" s="5">
        <f t="shared" si="0"/>
        <v>318.91000000000003</v>
      </c>
      <c r="H47">
        <v>114</v>
      </c>
      <c r="I47" s="20">
        <f t="shared" si="1"/>
        <v>114</v>
      </c>
    </row>
    <row r="48" spans="1:9" x14ac:dyDescent="0.3">
      <c r="A48" t="s">
        <v>1640</v>
      </c>
      <c r="B48" t="s">
        <v>3910</v>
      </c>
      <c r="C48" t="s">
        <v>1547</v>
      </c>
      <c r="D48" t="s">
        <v>3849</v>
      </c>
      <c r="E48" t="s">
        <v>1641</v>
      </c>
      <c r="F48">
        <v>167.34</v>
      </c>
      <c r="G48" s="5">
        <f t="shared" si="0"/>
        <v>167.34</v>
      </c>
      <c r="H48">
        <v>296</v>
      </c>
      <c r="I48" s="20">
        <f t="shared" si="1"/>
        <v>296</v>
      </c>
    </row>
    <row r="49" spans="1:9" x14ac:dyDescent="0.3">
      <c r="A49" t="s">
        <v>1642</v>
      </c>
      <c r="B49" t="s">
        <v>3911</v>
      </c>
      <c r="C49" t="s">
        <v>1558</v>
      </c>
      <c r="D49" t="s">
        <v>3912</v>
      </c>
      <c r="E49" t="s">
        <v>1643</v>
      </c>
      <c r="G49" s="5">
        <f t="shared" si="0"/>
        <v>250.41615384615383</v>
      </c>
      <c r="H49">
        <v>431</v>
      </c>
      <c r="I49" s="20">
        <f t="shared" si="1"/>
        <v>431</v>
      </c>
    </row>
    <row r="50" spans="1:9" x14ac:dyDescent="0.3">
      <c r="A50" t="s">
        <v>1644</v>
      </c>
      <c r="B50" t="s">
        <v>3913</v>
      </c>
      <c r="C50" t="s">
        <v>1563</v>
      </c>
      <c r="D50" t="s">
        <v>3854</v>
      </c>
      <c r="E50" t="s">
        <v>1645</v>
      </c>
      <c r="F50">
        <v>177.98</v>
      </c>
      <c r="G50" s="5">
        <f t="shared" si="0"/>
        <v>177.98</v>
      </c>
      <c r="H50">
        <v>103</v>
      </c>
      <c r="I50" s="20">
        <f t="shared" si="1"/>
        <v>103</v>
      </c>
    </row>
    <row r="51" spans="1:9" x14ac:dyDescent="0.3">
      <c r="A51" t="s">
        <v>1646</v>
      </c>
      <c r="B51" t="s">
        <v>3914</v>
      </c>
      <c r="C51" t="s">
        <v>1558</v>
      </c>
      <c r="D51" t="s">
        <v>3915</v>
      </c>
      <c r="E51" t="s">
        <v>1647</v>
      </c>
      <c r="F51">
        <v>43.29</v>
      </c>
      <c r="G51" s="5">
        <f t="shared" si="0"/>
        <v>43.29</v>
      </c>
      <c r="H51">
        <v>267</v>
      </c>
      <c r="I51" s="20">
        <f t="shared" si="1"/>
        <v>267</v>
      </c>
    </row>
    <row r="52" spans="1:9" x14ac:dyDescent="0.3">
      <c r="A52" t="s">
        <v>1648</v>
      </c>
      <c r="B52" t="s">
        <v>3916</v>
      </c>
      <c r="C52" t="s">
        <v>1566</v>
      </c>
      <c r="D52" t="s">
        <v>3862</v>
      </c>
      <c r="E52" t="s">
        <v>1649</v>
      </c>
      <c r="F52">
        <v>190.29</v>
      </c>
      <c r="G52" s="5">
        <f t="shared" si="0"/>
        <v>190.29</v>
      </c>
      <c r="H52">
        <v>260</v>
      </c>
      <c r="I52" s="20">
        <f t="shared" si="1"/>
        <v>260</v>
      </c>
    </row>
    <row r="53" spans="1:9" x14ac:dyDescent="0.3">
      <c r="A53" t="s">
        <v>1650</v>
      </c>
      <c r="B53" t="s">
        <v>3917</v>
      </c>
      <c r="C53" t="s">
        <v>1563</v>
      </c>
      <c r="D53" t="s">
        <v>3854</v>
      </c>
      <c r="E53" t="s">
        <v>1651</v>
      </c>
      <c r="F53">
        <v>88.49</v>
      </c>
      <c r="G53" s="5">
        <f t="shared" si="0"/>
        <v>88.49</v>
      </c>
      <c r="H53">
        <v>246</v>
      </c>
      <c r="I53" s="20">
        <f t="shared" si="1"/>
        <v>246</v>
      </c>
    </row>
    <row r="54" spans="1:9" x14ac:dyDescent="0.3">
      <c r="A54" t="s">
        <v>1652</v>
      </c>
      <c r="B54" t="s">
        <v>3918</v>
      </c>
      <c r="C54" t="s">
        <v>1566</v>
      </c>
      <c r="D54" t="s">
        <v>3893</v>
      </c>
      <c r="E54" t="s">
        <v>1653</v>
      </c>
      <c r="F54">
        <v>212.26</v>
      </c>
      <c r="G54" s="5">
        <f t="shared" si="0"/>
        <v>212.26</v>
      </c>
      <c r="H54">
        <v>82</v>
      </c>
      <c r="I54" s="20">
        <f t="shared" si="1"/>
        <v>82</v>
      </c>
    </row>
    <row r="55" spans="1:9" x14ac:dyDescent="0.3">
      <c r="A55" t="s">
        <v>1654</v>
      </c>
      <c r="B55" t="s">
        <v>3919</v>
      </c>
      <c r="C55" t="s">
        <v>1547</v>
      </c>
      <c r="D55" t="s">
        <v>3852</v>
      </c>
      <c r="E55" t="s">
        <v>1655</v>
      </c>
      <c r="F55">
        <v>386.56</v>
      </c>
      <c r="G55" s="5">
        <f t="shared" si="0"/>
        <v>386.56</v>
      </c>
      <c r="H55">
        <v>125</v>
      </c>
      <c r="I55" s="20">
        <f t="shared" si="1"/>
        <v>125</v>
      </c>
    </row>
    <row r="56" spans="1:9" x14ac:dyDescent="0.3">
      <c r="A56" t="s">
        <v>1656</v>
      </c>
      <c r="B56" t="s">
        <v>3920</v>
      </c>
      <c r="C56" t="s">
        <v>1566</v>
      </c>
      <c r="D56" t="s">
        <v>3854</v>
      </c>
      <c r="E56" t="s">
        <v>1657</v>
      </c>
      <c r="F56">
        <v>434.84</v>
      </c>
      <c r="G56" s="5">
        <f t="shared" si="0"/>
        <v>434.84</v>
      </c>
      <c r="H56">
        <v>185</v>
      </c>
      <c r="I56" s="20">
        <f t="shared" si="1"/>
        <v>185</v>
      </c>
    </row>
    <row r="57" spans="1:9" x14ac:dyDescent="0.3">
      <c r="A57" t="s">
        <v>1658</v>
      </c>
      <c r="B57" t="s">
        <v>3921</v>
      </c>
      <c r="C57" t="s">
        <v>1544</v>
      </c>
      <c r="D57" t="s">
        <v>3870</v>
      </c>
      <c r="E57" t="s">
        <v>1659</v>
      </c>
      <c r="F57">
        <v>81.75</v>
      </c>
      <c r="G57" s="5">
        <f t="shared" si="0"/>
        <v>81.75</v>
      </c>
      <c r="I57" s="20">
        <f t="shared" si="1"/>
        <v>331.33333333333331</v>
      </c>
    </row>
    <row r="58" spans="1:9" x14ac:dyDescent="0.3">
      <c r="A58" t="s">
        <v>1660</v>
      </c>
      <c r="B58" t="s">
        <v>3922</v>
      </c>
      <c r="C58" t="s">
        <v>1544</v>
      </c>
      <c r="D58" t="s">
        <v>3870</v>
      </c>
      <c r="E58" t="s">
        <v>1661</v>
      </c>
      <c r="F58">
        <v>461.47</v>
      </c>
      <c r="G58" s="5">
        <f t="shared" si="0"/>
        <v>461.47</v>
      </c>
      <c r="H58">
        <v>190</v>
      </c>
      <c r="I58" s="20">
        <f t="shared" si="1"/>
        <v>190</v>
      </c>
    </row>
    <row r="59" spans="1:9" x14ac:dyDescent="0.3">
      <c r="A59" t="s">
        <v>1662</v>
      </c>
      <c r="B59" t="s">
        <v>3923</v>
      </c>
      <c r="C59" t="s">
        <v>1566</v>
      </c>
      <c r="D59" t="s">
        <v>3862</v>
      </c>
      <c r="E59" t="s">
        <v>1663</v>
      </c>
      <c r="F59">
        <v>30.62</v>
      </c>
      <c r="G59" s="5">
        <f t="shared" si="0"/>
        <v>30.62</v>
      </c>
      <c r="H59">
        <v>138</v>
      </c>
      <c r="I59" s="20">
        <f t="shared" si="1"/>
        <v>138</v>
      </c>
    </row>
    <row r="60" spans="1:9" x14ac:dyDescent="0.3">
      <c r="A60" t="s">
        <v>1664</v>
      </c>
      <c r="B60" t="s">
        <v>3924</v>
      </c>
      <c r="C60" t="s">
        <v>1547</v>
      </c>
      <c r="D60" t="s">
        <v>3854</v>
      </c>
      <c r="E60" t="s">
        <v>1665</v>
      </c>
      <c r="F60">
        <v>113.83</v>
      </c>
      <c r="G60" s="5">
        <f t="shared" si="0"/>
        <v>113.83</v>
      </c>
      <c r="H60">
        <v>485</v>
      </c>
      <c r="I60" s="20">
        <f t="shared" si="1"/>
        <v>485</v>
      </c>
    </row>
    <row r="61" spans="1:9" x14ac:dyDescent="0.3">
      <c r="A61" t="s">
        <v>1666</v>
      </c>
      <c r="B61" t="s">
        <v>3925</v>
      </c>
      <c r="C61" t="s">
        <v>1558</v>
      </c>
      <c r="D61" t="s">
        <v>3867</v>
      </c>
      <c r="E61" t="s">
        <v>1667</v>
      </c>
      <c r="F61">
        <v>17.309999999999999</v>
      </c>
      <c r="G61" s="5">
        <f t="shared" si="0"/>
        <v>17.309999999999999</v>
      </c>
      <c r="H61">
        <v>399</v>
      </c>
      <c r="I61" s="20">
        <f t="shared" si="1"/>
        <v>399</v>
      </c>
    </row>
    <row r="62" spans="1:9" x14ac:dyDescent="0.3">
      <c r="A62" t="s">
        <v>1668</v>
      </c>
      <c r="B62" t="s">
        <v>3926</v>
      </c>
      <c r="C62" t="s">
        <v>1558</v>
      </c>
      <c r="D62" t="s">
        <v>3915</v>
      </c>
      <c r="E62" t="s">
        <v>1669</v>
      </c>
      <c r="F62">
        <v>482.75</v>
      </c>
      <c r="G62" s="5">
        <f t="shared" si="0"/>
        <v>482.75</v>
      </c>
      <c r="H62">
        <v>444</v>
      </c>
      <c r="I62" s="20">
        <f t="shared" si="1"/>
        <v>444</v>
      </c>
    </row>
    <row r="63" spans="1:9" x14ac:dyDescent="0.3">
      <c r="A63" t="s">
        <v>1670</v>
      </c>
      <c r="B63" t="s">
        <v>3927</v>
      </c>
      <c r="C63" t="s">
        <v>1566</v>
      </c>
      <c r="D63" t="s">
        <v>3878</v>
      </c>
      <c r="E63" t="s">
        <v>1671</v>
      </c>
      <c r="F63">
        <v>103.45</v>
      </c>
      <c r="G63" s="5">
        <f t="shared" si="0"/>
        <v>103.45</v>
      </c>
      <c r="H63">
        <v>465</v>
      </c>
      <c r="I63" s="20">
        <f t="shared" si="1"/>
        <v>465</v>
      </c>
    </row>
    <row r="64" spans="1:9" x14ac:dyDescent="0.3">
      <c r="A64" t="s">
        <v>1672</v>
      </c>
      <c r="B64" t="s">
        <v>3928</v>
      </c>
      <c r="C64" t="s">
        <v>1563</v>
      </c>
      <c r="D64" t="s">
        <v>3845</v>
      </c>
      <c r="E64" t="s">
        <v>1673</v>
      </c>
      <c r="F64">
        <v>86.42</v>
      </c>
      <c r="G64" s="5">
        <f t="shared" si="0"/>
        <v>86.42</v>
      </c>
      <c r="H64">
        <v>222</v>
      </c>
      <c r="I64" s="20">
        <f t="shared" si="1"/>
        <v>222</v>
      </c>
    </row>
    <row r="65" spans="1:9" x14ac:dyDescent="0.3">
      <c r="A65" t="s">
        <v>1674</v>
      </c>
      <c r="B65" t="s">
        <v>3929</v>
      </c>
      <c r="C65" t="s">
        <v>1558</v>
      </c>
      <c r="D65" t="s">
        <v>3856</v>
      </c>
      <c r="E65" t="s">
        <v>1675</v>
      </c>
      <c r="F65">
        <v>266.86</v>
      </c>
      <c r="G65" s="5">
        <f t="shared" si="0"/>
        <v>266.86</v>
      </c>
      <c r="H65">
        <v>458</v>
      </c>
      <c r="I65" s="20">
        <f t="shared" si="1"/>
        <v>458</v>
      </c>
    </row>
    <row r="66" spans="1:9" x14ac:dyDescent="0.3">
      <c r="A66" t="s">
        <v>1676</v>
      </c>
      <c r="B66" t="s">
        <v>3930</v>
      </c>
      <c r="C66" t="s">
        <v>1558</v>
      </c>
      <c r="D66" t="s">
        <v>3912</v>
      </c>
      <c r="E66" t="s">
        <v>1677</v>
      </c>
      <c r="F66">
        <v>299.11</v>
      </c>
      <c r="G66" s="5">
        <f t="shared" ref="G66:G101" si="2">IF(ISBLANK(F66),AVERAGEIF($C$2:$C$101,C66,$F$2:$F$101),F66)</f>
        <v>299.11</v>
      </c>
      <c r="H66">
        <v>118</v>
      </c>
      <c r="I66" s="20">
        <f t="shared" ref="I66:I101" si="3">IF(H66="",AVERAGEIF($D$2:$D$101,D66,$H$2:$H$101),H66)</f>
        <v>118</v>
      </c>
    </row>
    <row r="67" spans="1:9" x14ac:dyDescent="0.3">
      <c r="A67" t="s">
        <v>1678</v>
      </c>
      <c r="B67" t="s">
        <v>3931</v>
      </c>
      <c r="C67" t="s">
        <v>1566</v>
      </c>
      <c r="D67" t="s">
        <v>3862</v>
      </c>
      <c r="E67" t="s">
        <v>1679</v>
      </c>
      <c r="F67">
        <v>240.63</v>
      </c>
      <c r="G67" s="5">
        <f t="shared" si="2"/>
        <v>240.63</v>
      </c>
      <c r="H67">
        <v>423</v>
      </c>
      <c r="I67" s="20">
        <f t="shared" si="3"/>
        <v>423</v>
      </c>
    </row>
    <row r="68" spans="1:9" x14ac:dyDescent="0.3">
      <c r="A68" t="s">
        <v>1680</v>
      </c>
      <c r="B68" t="s">
        <v>3932</v>
      </c>
      <c r="C68" t="s">
        <v>1558</v>
      </c>
      <c r="D68" t="s">
        <v>3867</v>
      </c>
      <c r="E68" t="s">
        <v>1681</v>
      </c>
      <c r="F68">
        <v>340.39</v>
      </c>
      <c r="G68" s="5">
        <f t="shared" si="2"/>
        <v>340.39</v>
      </c>
      <c r="H68">
        <v>177</v>
      </c>
      <c r="I68" s="20">
        <f t="shared" si="3"/>
        <v>177</v>
      </c>
    </row>
    <row r="69" spans="1:9" x14ac:dyDescent="0.3">
      <c r="A69" t="s">
        <v>1682</v>
      </c>
      <c r="B69" t="s">
        <v>3933</v>
      </c>
      <c r="C69" t="s">
        <v>1563</v>
      </c>
      <c r="D69" t="s">
        <v>3854</v>
      </c>
      <c r="E69" t="s">
        <v>1683</v>
      </c>
      <c r="F69">
        <v>349.17</v>
      </c>
      <c r="G69" s="5">
        <f t="shared" si="2"/>
        <v>349.17</v>
      </c>
      <c r="H69">
        <v>476</v>
      </c>
      <c r="I69" s="20">
        <f t="shared" si="3"/>
        <v>476</v>
      </c>
    </row>
    <row r="70" spans="1:9" x14ac:dyDescent="0.3">
      <c r="A70" t="s">
        <v>1684</v>
      </c>
      <c r="B70" t="s">
        <v>3934</v>
      </c>
      <c r="C70" t="s">
        <v>1544</v>
      </c>
      <c r="D70" t="s">
        <v>3935</v>
      </c>
      <c r="E70" t="s">
        <v>1685</v>
      </c>
      <c r="F70">
        <v>243.7</v>
      </c>
      <c r="G70" s="5">
        <f t="shared" si="2"/>
        <v>243.7</v>
      </c>
      <c r="H70">
        <v>130</v>
      </c>
      <c r="I70" s="20">
        <f t="shared" si="3"/>
        <v>130</v>
      </c>
    </row>
    <row r="71" spans="1:9" x14ac:dyDescent="0.3">
      <c r="A71" t="s">
        <v>1686</v>
      </c>
      <c r="B71" t="s">
        <v>3936</v>
      </c>
      <c r="C71" t="s">
        <v>1547</v>
      </c>
      <c r="D71" t="s">
        <v>3852</v>
      </c>
      <c r="E71" t="s">
        <v>1687</v>
      </c>
      <c r="F71">
        <v>218.22</v>
      </c>
      <c r="G71" s="5">
        <f t="shared" si="2"/>
        <v>218.22</v>
      </c>
      <c r="H71">
        <v>224</v>
      </c>
      <c r="I71" s="20">
        <f t="shared" si="3"/>
        <v>224</v>
      </c>
    </row>
    <row r="72" spans="1:9" x14ac:dyDescent="0.3">
      <c r="A72" t="s">
        <v>1688</v>
      </c>
      <c r="B72" t="s">
        <v>3937</v>
      </c>
      <c r="C72" t="s">
        <v>1544</v>
      </c>
      <c r="D72" t="s">
        <v>3881</v>
      </c>
      <c r="E72" t="s">
        <v>1689</v>
      </c>
      <c r="F72">
        <v>138.05000000000001</v>
      </c>
      <c r="G72" s="5">
        <f t="shared" si="2"/>
        <v>138.05000000000001</v>
      </c>
      <c r="H72">
        <v>89</v>
      </c>
      <c r="I72" s="20">
        <f t="shared" si="3"/>
        <v>89</v>
      </c>
    </row>
    <row r="73" spans="1:9" x14ac:dyDescent="0.3">
      <c r="A73" t="s">
        <v>1690</v>
      </c>
      <c r="B73" t="s">
        <v>3938</v>
      </c>
      <c r="C73" t="s">
        <v>1558</v>
      </c>
      <c r="D73" t="s">
        <v>3867</v>
      </c>
      <c r="E73" t="s">
        <v>1691</v>
      </c>
      <c r="F73">
        <v>214.32</v>
      </c>
      <c r="G73" s="5">
        <f t="shared" si="2"/>
        <v>214.32</v>
      </c>
      <c r="H73">
        <v>383</v>
      </c>
      <c r="I73" s="20">
        <f t="shared" si="3"/>
        <v>383</v>
      </c>
    </row>
    <row r="74" spans="1:9" x14ac:dyDescent="0.3">
      <c r="A74" t="s">
        <v>1692</v>
      </c>
      <c r="B74" t="s">
        <v>3939</v>
      </c>
      <c r="C74" t="s">
        <v>1566</v>
      </c>
      <c r="D74" t="s">
        <v>3862</v>
      </c>
      <c r="E74" t="s">
        <v>1693</v>
      </c>
      <c r="F74">
        <v>477.61</v>
      </c>
      <c r="G74" s="5">
        <f t="shared" si="2"/>
        <v>477.61</v>
      </c>
      <c r="H74">
        <v>300</v>
      </c>
      <c r="I74" s="20">
        <f t="shared" si="3"/>
        <v>300</v>
      </c>
    </row>
    <row r="75" spans="1:9" x14ac:dyDescent="0.3">
      <c r="A75" t="s">
        <v>1694</v>
      </c>
      <c r="B75" t="s">
        <v>3940</v>
      </c>
      <c r="C75" t="s">
        <v>1566</v>
      </c>
      <c r="D75" t="s">
        <v>3893</v>
      </c>
      <c r="E75" t="s">
        <v>1695</v>
      </c>
      <c r="F75">
        <v>107.06</v>
      </c>
      <c r="G75" s="5">
        <f t="shared" si="2"/>
        <v>107.06</v>
      </c>
      <c r="H75">
        <v>359</v>
      </c>
      <c r="I75" s="20">
        <f t="shared" si="3"/>
        <v>359</v>
      </c>
    </row>
    <row r="76" spans="1:9" x14ac:dyDescent="0.3">
      <c r="A76" t="s">
        <v>1696</v>
      </c>
      <c r="B76" t="s">
        <v>3941</v>
      </c>
      <c r="C76" t="s">
        <v>1563</v>
      </c>
      <c r="D76" t="s">
        <v>3860</v>
      </c>
      <c r="E76" t="s">
        <v>1697</v>
      </c>
      <c r="F76">
        <v>403.71</v>
      </c>
      <c r="G76" s="5">
        <f t="shared" si="2"/>
        <v>403.71</v>
      </c>
      <c r="H76">
        <v>159</v>
      </c>
      <c r="I76" s="20">
        <f t="shared" si="3"/>
        <v>159</v>
      </c>
    </row>
    <row r="77" spans="1:9" x14ac:dyDescent="0.3">
      <c r="A77" t="s">
        <v>1698</v>
      </c>
      <c r="B77" t="s">
        <v>3942</v>
      </c>
      <c r="C77" t="s">
        <v>1547</v>
      </c>
      <c r="D77" t="s">
        <v>3900</v>
      </c>
      <c r="E77" t="s">
        <v>1699</v>
      </c>
      <c r="F77">
        <v>158.13999999999999</v>
      </c>
      <c r="G77" s="5">
        <f t="shared" si="2"/>
        <v>158.13999999999999</v>
      </c>
      <c r="H77">
        <v>82</v>
      </c>
      <c r="I77" s="20">
        <f t="shared" si="3"/>
        <v>82</v>
      </c>
    </row>
    <row r="78" spans="1:9" x14ac:dyDescent="0.3">
      <c r="A78" t="s">
        <v>1700</v>
      </c>
      <c r="B78" t="s">
        <v>3943</v>
      </c>
      <c r="C78" t="s">
        <v>1563</v>
      </c>
      <c r="D78" t="s">
        <v>3845</v>
      </c>
      <c r="E78" t="s">
        <v>1701</v>
      </c>
      <c r="F78">
        <v>392.89</v>
      </c>
      <c r="G78" s="5">
        <f t="shared" si="2"/>
        <v>392.89</v>
      </c>
      <c r="H78">
        <v>320</v>
      </c>
      <c r="I78" s="20">
        <f t="shared" si="3"/>
        <v>320</v>
      </c>
    </row>
    <row r="79" spans="1:9" x14ac:dyDescent="0.3">
      <c r="A79" t="s">
        <v>1702</v>
      </c>
      <c r="B79" t="s">
        <v>3944</v>
      </c>
      <c r="C79" t="s">
        <v>1563</v>
      </c>
      <c r="D79" t="s">
        <v>3872</v>
      </c>
      <c r="E79" t="s">
        <v>1703</v>
      </c>
      <c r="F79">
        <v>480.9</v>
      </c>
      <c r="G79" s="5">
        <f t="shared" si="2"/>
        <v>480.9</v>
      </c>
      <c r="H79">
        <v>104</v>
      </c>
      <c r="I79" s="20">
        <f t="shared" si="3"/>
        <v>104</v>
      </c>
    </row>
    <row r="80" spans="1:9" x14ac:dyDescent="0.3">
      <c r="A80" t="s">
        <v>1704</v>
      </c>
      <c r="B80" t="s">
        <v>3945</v>
      </c>
      <c r="C80" t="s">
        <v>1544</v>
      </c>
      <c r="D80" t="s">
        <v>3870</v>
      </c>
      <c r="E80" t="s">
        <v>1705</v>
      </c>
      <c r="F80">
        <v>325.26</v>
      </c>
      <c r="G80" s="5">
        <f t="shared" si="2"/>
        <v>325.26</v>
      </c>
      <c r="H80">
        <v>400</v>
      </c>
      <c r="I80" s="20">
        <f t="shared" si="3"/>
        <v>400</v>
      </c>
    </row>
    <row r="81" spans="1:9" x14ac:dyDescent="0.3">
      <c r="A81" t="s">
        <v>1706</v>
      </c>
      <c r="B81" t="s">
        <v>3946</v>
      </c>
      <c r="C81" t="s">
        <v>1544</v>
      </c>
      <c r="D81" t="s">
        <v>3858</v>
      </c>
      <c r="E81" t="s">
        <v>1707</v>
      </c>
      <c r="F81">
        <v>228.53</v>
      </c>
      <c r="G81" s="5">
        <f t="shared" si="2"/>
        <v>228.53</v>
      </c>
      <c r="H81">
        <v>469</v>
      </c>
      <c r="I81" s="20">
        <f t="shared" si="3"/>
        <v>469</v>
      </c>
    </row>
    <row r="82" spans="1:9" x14ac:dyDescent="0.3">
      <c r="A82" t="s">
        <v>1708</v>
      </c>
      <c r="B82" t="s">
        <v>3947</v>
      </c>
      <c r="C82" t="s">
        <v>1544</v>
      </c>
      <c r="D82" t="s">
        <v>3864</v>
      </c>
      <c r="E82" t="s">
        <v>1709</v>
      </c>
      <c r="F82">
        <v>143.43</v>
      </c>
      <c r="G82" s="5">
        <f t="shared" si="2"/>
        <v>143.43</v>
      </c>
      <c r="H82">
        <v>58</v>
      </c>
      <c r="I82" s="20">
        <f t="shared" si="3"/>
        <v>58</v>
      </c>
    </row>
    <row r="83" spans="1:9" x14ac:dyDescent="0.3">
      <c r="A83" t="s">
        <v>1710</v>
      </c>
      <c r="B83" t="s">
        <v>3948</v>
      </c>
      <c r="C83" t="s">
        <v>1566</v>
      </c>
      <c r="D83" t="s">
        <v>3878</v>
      </c>
      <c r="E83" t="s">
        <v>1711</v>
      </c>
      <c r="F83">
        <v>285.54000000000002</v>
      </c>
      <c r="G83" s="5">
        <f t="shared" si="2"/>
        <v>285.54000000000002</v>
      </c>
      <c r="H83">
        <v>358</v>
      </c>
      <c r="I83" s="20">
        <f t="shared" si="3"/>
        <v>358</v>
      </c>
    </row>
    <row r="84" spans="1:9" x14ac:dyDescent="0.3">
      <c r="A84" t="s">
        <v>1712</v>
      </c>
      <c r="B84" t="s">
        <v>3949</v>
      </c>
      <c r="C84" t="s">
        <v>1566</v>
      </c>
      <c r="D84" t="s">
        <v>3862</v>
      </c>
      <c r="E84" t="s">
        <v>1713</v>
      </c>
      <c r="F84">
        <v>152.91999999999999</v>
      </c>
      <c r="G84" s="5">
        <f t="shared" si="2"/>
        <v>152.91999999999999</v>
      </c>
      <c r="H84">
        <v>281</v>
      </c>
      <c r="I84" s="20">
        <f t="shared" si="3"/>
        <v>281</v>
      </c>
    </row>
    <row r="85" spans="1:9" x14ac:dyDescent="0.3">
      <c r="A85" t="s">
        <v>1714</v>
      </c>
      <c r="B85" t="s">
        <v>3950</v>
      </c>
      <c r="C85" t="s">
        <v>1558</v>
      </c>
      <c r="D85" t="s">
        <v>3856</v>
      </c>
      <c r="E85" t="s">
        <v>1715</v>
      </c>
      <c r="G85" s="5">
        <f t="shared" si="2"/>
        <v>250.41615384615383</v>
      </c>
      <c r="H85">
        <v>159</v>
      </c>
      <c r="I85" s="20">
        <f t="shared" si="3"/>
        <v>159</v>
      </c>
    </row>
    <row r="86" spans="1:9" x14ac:dyDescent="0.3">
      <c r="A86" t="s">
        <v>1716</v>
      </c>
      <c r="B86" t="s">
        <v>3951</v>
      </c>
      <c r="C86" t="s">
        <v>1544</v>
      </c>
      <c r="D86" t="s">
        <v>3935</v>
      </c>
      <c r="E86" t="s">
        <v>1717</v>
      </c>
      <c r="F86">
        <v>388.46</v>
      </c>
      <c r="G86" s="5">
        <f t="shared" si="2"/>
        <v>388.46</v>
      </c>
      <c r="H86">
        <v>208</v>
      </c>
      <c r="I86" s="20">
        <f t="shared" si="3"/>
        <v>208</v>
      </c>
    </row>
    <row r="87" spans="1:9" x14ac:dyDescent="0.3">
      <c r="A87" t="s">
        <v>1718</v>
      </c>
      <c r="B87" t="s">
        <v>3952</v>
      </c>
      <c r="C87" t="s">
        <v>1547</v>
      </c>
      <c r="D87" t="s">
        <v>3854</v>
      </c>
      <c r="E87" t="s">
        <v>1719</v>
      </c>
      <c r="F87">
        <v>119.57</v>
      </c>
      <c r="G87" s="5">
        <f t="shared" si="2"/>
        <v>119.57</v>
      </c>
      <c r="H87">
        <v>210</v>
      </c>
      <c r="I87" s="20">
        <f t="shared" si="3"/>
        <v>210</v>
      </c>
    </row>
    <row r="88" spans="1:9" x14ac:dyDescent="0.3">
      <c r="A88" t="s">
        <v>1720</v>
      </c>
      <c r="B88" t="s">
        <v>3953</v>
      </c>
      <c r="C88" t="s">
        <v>1544</v>
      </c>
      <c r="D88" t="s">
        <v>3864</v>
      </c>
      <c r="E88" t="s">
        <v>1721</v>
      </c>
      <c r="F88">
        <v>176.07</v>
      </c>
      <c r="G88" s="5">
        <f t="shared" si="2"/>
        <v>176.07</v>
      </c>
      <c r="H88">
        <v>82</v>
      </c>
      <c r="I88" s="20">
        <f t="shared" si="3"/>
        <v>82</v>
      </c>
    </row>
    <row r="89" spans="1:9" x14ac:dyDescent="0.3">
      <c r="A89" t="s">
        <v>1722</v>
      </c>
      <c r="B89" t="s">
        <v>3954</v>
      </c>
      <c r="C89" t="s">
        <v>1544</v>
      </c>
      <c r="D89" t="s">
        <v>3858</v>
      </c>
      <c r="E89" t="s">
        <v>1723</v>
      </c>
      <c r="F89">
        <v>371.38</v>
      </c>
      <c r="G89" s="5">
        <f t="shared" si="2"/>
        <v>371.38</v>
      </c>
      <c r="H89">
        <v>220</v>
      </c>
      <c r="I89" s="20">
        <f t="shared" si="3"/>
        <v>220</v>
      </c>
    </row>
    <row r="90" spans="1:9" x14ac:dyDescent="0.3">
      <c r="A90" t="s">
        <v>1724</v>
      </c>
      <c r="B90" t="s">
        <v>3955</v>
      </c>
      <c r="C90" t="s">
        <v>1566</v>
      </c>
      <c r="D90" t="s">
        <v>3854</v>
      </c>
      <c r="E90" t="s">
        <v>1725</v>
      </c>
      <c r="F90">
        <v>131.24</v>
      </c>
      <c r="G90" s="5">
        <f t="shared" si="2"/>
        <v>131.24</v>
      </c>
      <c r="H90">
        <v>232</v>
      </c>
      <c r="I90" s="20">
        <f t="shared" si="3"/>
        <v>232</v>
      </c>
    </row>
    <row r="91" spans="1:9" x14ac:dyDescent="0.3">
      <c r="A91" t="s">
        <v>1726</v>
      </c>
      <c r="B91" t="s">
        <v>3956</v>
      </c>
      <c r="C91" t="s">
        <v>1558</v>
      </c>
      <c r="D91" t="s">
        <v>3912</v>
      </c>
      <c r="E91" t="s">
        <v>1727</v>
      </c>
      <c r="F91">
        <v>183.04</v>
      </c>
      <c r="G91" s="5">
        <f t="shared" si="2"/>
        <v>183.04</v>
      </c>
      <c r="H91">
        <v>457</v>
      </c>
      <c r="I91" s="20">
        <f t="shared" si="3"/>
        <v>457</v>
      </c>
    </row>
    <row r="92" spans="1:9" x14ac:dyDescent="0.3">
      <c r="A92" t="s">
        <v>1728</v>
      </c>
      <c r="B92" t="s">
        <v>3957</v>
      </c>
      <c r="C92" t="s">
        <v>1563</v>
      </c>
      <c r="D92" t="s">
        <v>3854</v>
      </c>
      <c r="E92" t="s">
        <v>1729</v>
      </c>
      <c r="F92">
        <v>340.14</v>
      </c>
      <c r="G92" s="5">
        <f t="shared" si="2"/>
        <v>340.14</v>
      </c>
      <c r="H92">
        <v>361</v>
      </c>
      <c r="I92" s="20">
        <f t="shared" si="3"/>
        <v>361</v>
      </c>
    </row>
    <row r="93" spans="1:9" x14ac:dyDescent="0.3">
      <c r="A93" t="s">
        <v>1730</v>
      </c>
      <c r="B93" t="s">
        <v>3958</v>
      </c>
      <c r="C93" t="s">
        <v>1547</v>
      </c>
      <c r="D93" t="s">
        <v>3900</v>
      </c>
      <c r="E93" t="s">
        <v>1731</v>
      </c>
      <c r="F93">
        <v>438.25</v>
      </c>
      <c r="G93" s="5">
        <f t="shared" si="2"/>
        <v>438.25</v>
      </c>
      <c r="H93">
        <v>496</v>
      </c>
      <c r="I93" s="20">
        <f t="shared" si="3"/>
        <v>496</v>
      </c>
    </row>
    <row r="94" spans="1:9" x14ac:dyDescent="0.3">
      <c r="A94" t="s">
        <v>1732</v>
      </c>
      <c r="B94" t="s">
        <v>3959</v>
      </c>
      <c r="C94" t="s">
        <v>1544</v>
      </c>
      <c r="D94" t="s">
        <v>3872</v>
      </c>
      <c r="E94" t="s">
        <v>1733</v>
      </c>
      <c r="F94">
        <v>447.43</v>
      </c>
      <c r="G94" s="5">
        <f t="shared" si="2"/>
        <v>447.43</v>
      </c>
      <c r="H94">
        <v>191</v>
      </c>
      <c r="I94" s="20">
        <f t="shared" si="3"/>
        <v>191</v>
      </c>
    </row>
    <row r="95" spans="1:9" x14ac:dyDescent="0.3">
      <c r="A95" t="s">
        <v>1734</v>
      </c>
      <c r="B95" t="s">
        <v>3960</v>
      </c>
      <c r="C95" t="s">
        <v>1563</v>
      </c>
      <c r="D95" t="s">
        <v>3845</v>
      </c>
      <c r="E95" t="s">
        <v>1735</v>
      </c>
      <c r="F95">
        <v>377.52</v>
      </c>
      <c r="G95" s="5">
        <f t="shared" si="2"/>
        <v>377.52</v>
      </c>
      <c r="H95">
        <v>485</v>
      </c>
      <c r="I95" s="20">
        <f t="shared" si="3"/>
        <v>485</v>
      </c>
    </row>
    <row r="96" spans="1:9" x14ac:dyDescent="0.3">
      <c r="A96" t="s">
        <v>1736</v>
      </c>
      <c r="B96" t="s">
        <v>3961</v>
      </c>
      <c r="C96" t="s">
        <v>1558</v>
      </c>
      <c r="D96" t="s">
        <v>3856</v>
      </c>
      <c r="E96" t="s">
        <v>1737</v>
      </c>
      <c r="F96">
        <v>358.47</v>
      </c>
      <c r="G96" s="5">
        <f t="shared" si="2"/>
        <v>358.47</v>
      </c>
      <c r="H96">
        <v>213</v>
      </c>
      <c r="I96" s="20">
        <f t="shared" si="3"/>
        <v>213</v>
      </c>
    </row>
    <row r="97" spans="1:9" x14ac:dyDescent="0.3">
      <c r="A97" t="s">
        <v>1738</v>
      </c>
      <c r="B97" t="s">
        <v>3962</v>
      </c>
      <c r="C97" t="s">
        <v>1566</v>
      </c>
      <c r="D97" t="s">
        <v>3854</v>
      </c>
      <c r="E97" t="s">
        <v>1739</v>
      </c>
      <c r="F97">
        <v>60.65</v>
      </c>
      <c r="G97" s="5">
        <f t="shared" si="2"/>
        <v>60.65</v>
      </c>
      <c r="H97">
        <v>75</v>
      </c>
      <c r="I97" s="20">
        <f t="shared" si="3"/>
        <v>75</v>
      </c>
    </row>
    <row r="98" spans="1:9" x14ac:dyDescent="0.3">
      <c r="A98" t="s">
        <v>1740</v>
      </c>
      <c r="B98" t="s">
        <v>3963</v>
      </c>
      <c r="C98" t="s">
        <v>1547</v>
      </c>
      <c r="D98" t="s">
        <v>3849</v>
      </c>
      <c r="E98" t="s">
        <v>1741</v>
      </c>
      <c r="F98">
        <v>358.47</v>
      </c>
      <c r="G98" s="5">
        <f t="shared" si="2"/>
        <v>358.47</v>
      </c>
      <c r="H98">
        <v>143</v>
      </c>
      <c r="I98" s="20">
        <f t="shared" si="3"/>
        <v>143</v>
      </c>
    </row>
    <row r="99" spans="1:9" x14ac:dyDescent="0.3">
      <c r="A99" t="s">
        <v>1742</v>
      </c>
      <c r="B99" t="s">
        <v>3964</v>
      </c>
      <c r="C99" t="s">
        <v>1566</v>
      </c>
      <c r="D99" t="s">
        <v>3893</v>
      </c>
      <c r="E99" t="s">
        <v>1743</v>
      </c>
      <c r="F99">
        <v>245.98</v>
      </c>
      <c r="G99" s="5">
        <f t="shared" si="2"/>
        <v>245.98</v>
      </c>
      <c r="H99">
        <v>471</v>
      </c>
      <c r="I99" s="20">
        <f t="shared" si="3"/>
        <v>471</v>
      </c>
    </row>
    <row r="100" spans="1:9" x14ac:dyDescent="0.3">
      <c r="A100" t="s">
        <v>1744</v>
      </c>
      <c r="B100" t="s">
        <v>3965</v>
      </c>
      <c r="C100" t="s">
        <v>1563</v>
      </c>
      <c r="D100" t="s">
        <v>3860</v>
      </c>
      <c r="E100" t="s">
        <v>1745</v>
      </c>
      <c r="F100">
        <v>431.67</v>
      </c>
      <c r="G100" s="5">
        <f t="shared" si="2"/>
        <v>431.67</v>
      </c>
      <c r="H100">
        <v>73</v>
      </c>
      <c r="I100" s="20">
        <f t="shared" si="3"/>
        <v>73</v>
      </c>
    </row>
    <row r="101" spans="1:9" x14ac:dyDescent="0.3">
      <c r="A101" t="s">
        <v>1746</v>
      </c>
      <c r="B101" t="s">
        <v>3966</v>
      </c>
      <c r="C101" t="s">
        <v>1544</v>
      </c>
      <c r="D101" t="s">
        <v>3864</v>
      </c>
      <c r="E101" t="s">
        <v>1747</v>
      </c>
      <c r="F101">
        <v>201.41</v>
      </c>
      <c r="G101" s="5">
        <f t="shared" si="2"/>
        <v>201.41</v>
      </c>
      <c r="H101">
        <v>146</v>
      </c>
      <c r="I101" s="20">
        <f t="shared" si="3"/>
        <v>146</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3DD4-B715-4A1A-968D-E855CF22F82E}">
  <dimension ref="A1:G101"/>
  <sheetViews>
    <sheetView workbookViewId="0">
      <selection activeCell="H3" sqref="H3"/>
    </sheetView>
  </sheetViews>
  <sheetFormatPr defaultRowHeight="14.4" x14ac:dyDescent="0.3"/>
  <cols>
    <col min="1" max="1" width="14.88671875" bestFit="1" customWidth="1"/>
    <col min="2" max="2" width="25.44140625" bestFit="1" customWidth="1"/>
    <col min="3" max="3" width="13" bestFit="1" customWidth="1"/>
    <col min="4" max="4" width="17.21875" bestFit="1" customWidth="1"/>
    <col min="5" max="5" width="27.33203125" bestFit="1" customWidth="1"/>
    <col min="6" max="6" width="13.6640625" customWidth="1"/>
    <col min="7" max="7" width="12.44140625" customWidth="1"/>
  </cols>
  <sheetData>
    <row r="1" spans="1:7" x14ac:dyDescent="0.3">
      <c r="A1" s="3" t="s">
        <v>1536</v>
      </c>
      <c r="B1" s="3" t="s">
        <v>1537</v>
      </c>
      <c r="C1" s="3" t="s">
        <v>1538</v>
      </c>
      <c r="D1" s="3" t="s">
        <v>1539</v>
      </c>
      <c r="E1" s="3" t="s">
        <v>1540</v>
      </c>
      <c r="F1" s="4" t="s">
        <v>1541</v>
      </c>
      <c r="G1" s="4" t="s">
        <v>1542</v>
      </c>
    </row>
    <row r="2" spans="1:7" x14ac:dyDescent="0.3">
      <c r="A2" t="s">
        <v>1543</v>
      </c>
      <c r="B2" t="s">
        <v>3844</v>
      </c>
      <c r="C2" t="s">
        <v>1563</v>
      </c>
      <c r="D2" t="s">
        <v>3845</v>
      </c>
      <c r="E2" t="s">
        <v>1545</v>
      </c>
      <c r="F2" s="5">
        <v>112.42</v>
      </c>
      <c r="G2" s="20">
        <v>416</v>
      </c>
    </row>
    <row r="3" spans="1:7" x14ac:dyDescent="0.3">
      <c r="A3" t="s">
        <v>1546</v>
      </c>
      <c r="B3" t="s">
        <v>3846</v>
      </c>
      <c r="C3" t="s">
        <v>1547</v>
      </c>
      <c r="D3" t="s">
        <v>3847</v>
      </c>
      <c r="E3" t="s">
        <v>1548</v>
      </c>
      <c r="F3" s="5">
        <v>342.56</v>
      </c>
      <c r="G3" s="20">
        <v>181</v>
      </c>
    </row>
    <row r="4" spans="1:7" x14ac:dyDescent="0.3">
      <c r="A4" t="s">
        <v>1549</v>
      </c>
      <c r="B4" t="s">
        <v>3848</v>
      </c>
      <c r="C4" t="s">
        <v>1547</v>
      </c>
      <c r="D4" t="s">
        <v>3849</v>
      </c>
      <c r="E4" t="s">
        <v>1550</v>
      </c>
      <c r="F4" s="5">
        <v>265.73266666666666</v>
      </c>
      <c r="G4" s="20">
        <v>352</v>
      </c>
    </row>
    <row r="5" spans="1:7" x14ac:dyDescent="0.3">
      <c r="A5" t="s">
        <v>1551</v>
      </c>
      <c r="B5" t="s">
        <v>3850</v>
      </c>
      <c r="C5" t="s">
        <v>1547</v>
      </c>
      <c r="D5" t="s">
        <v>3849</v>
      </c>
      <c r="E5" t="s">
        <v>1552</v>
      </c>
      <c r="F5" s="5">
        <v>364.67</v>
      </c>
      <c r="G5" s="20">
        <v>452</v>
      </c>
    </row>
    <row r="6" spans="1:7" x14ac:dyDescent="0.3">
      <c r="A6" t="s">
        <v>1553</v>
      </c>
      <c r="B6" t="s">
        <v>3851</v>
      </c>
      <c r="C6" t="s">
        <v>1547</v>
      </c>
      <c r="D6" t="s">
        <v>3852</v>
      </c>
      <c r="E6" t="s">
        <v>1554</v>
      </c>
      <c r="F6" s="5">
        <v>306.45999999999998</v>
      </c>
      <c r="G6" s="20">
        <v>487</v>
      </c>
    </row>
    <row r="7" spans="1:7" x14ac:dyDescent="0.3">
      <c r="A7" t="s">
        <v>1555</v>
      </c>
      <c r="B7" t="s">
        <v>3853</v>
      </c>
      <c r="C7" t="s">
        <v>1547</v>
      </c>
      <c r="D7" t="s">
        <v>3854</v>
      </c>
      <c r="E7" t="s">
        <v>1556</v>
      </c>
      <c r="F7" s="5">
        <v>261</v>
      </c>
      <c r="G7" s="20">
        <v>59</v>
      </c>
    </row>
    <row r="8" spans="1:7" x14ac:dyDescent="0.3">
      <c r="A8" t="s">
        <v>1557</v>
      </c>
      <c r="B8" t="s">
        <v>3855</v>
      </c>
      <c r="C8" t="s">
        <v>1558</v>
      </c>
      <c r="D8" t="s">
        <v>3856</v>
      </c>
      <c r="E8" t="s">
        <v>1559</v>
      </c>
      <c r="F8" s="5">
        <v>312.8</v>
      </c>
      <c r="G8" s="20">
        <v>350</v>
      </c>
    </row>
    <row r="9" spans="1:7" x14ac:dyDescent="0.3">
      <c r="A9" t="s">
        <v>1560</v>
      </c>
      <c r="B9" t="s">
        <v>3857</v>
      </c>
      <c r="C9" t="s">
        <v>1544</v>
      </c>
      <c r="D9" t="s">
        <v>3858</v>
      </c>
      <c r="E9" t="s">
        <v>1561</v>
      </c>
      <c r="F9" s="5">
        <v>218.86</v>
      </c>
      <c r="G9" s="20">
        <v>170</v>
      </c>
    </row>
    <row r="10" spans="1:7" x14ac:dyDescent="0.3">
      <c r="A10" t="s">
        <v>1562</v>
      </c>
      <c r="B10" t="s">
        <v>3859</v>
      </c>
      <c r="C10" t="s">
        <v>1563</v>
      </c>
      <c r="D10" t="s">
        <v>3860</v>
      </c>
      <c r="E10" t="s">
        <v>1564</v>
      </c>
      <c r="F10" s="5">
        <v>439.07</v>
      </c>
      <c r="G10" s="20">
        <v>142</v>
      </c>
    </row>
    <row r="11" spans="1:7" x14ac:dyDescent="0.3">
      <c r="A11" t="s">
        <v>1565</v>
      </c>
      <c r="B11" t="s">
        <v>3861</v>
      </c>
      <c r="C11" t="s">
        <v>1566</v>
      </c>
      <c r="D11" t="s">
        <v>3862</v>
      </c>
      <c r="E11" t="s">
        <v>1567</v>
      </c>
      <c r="F11" s="5">
        <v>495.72</v>
      </c>
      <c r="G11" s="20">
        <v>323</v>
      </c>
    </row>
    <row r="12" spans="1:7" x14ac:dyDescent="0.3">
      <c r="A12" t="s">
        <v>1568</v>
      </c>
      <c r="B12" t="s">
        <v>3863</v>
      </c>
      <c r="C12" t="s">
        <v>1544</v>
      </c>
      <c r="D12" t="s">
        <v>3864</v>
      </c>
      <c r="E12" t="s">
        <v>1569</v>
      </c>
      <c r="F12" s="5">
        <v>298.86</v>
      </c>
      <c r="G12" s="20">
        <v>308</v>
      </c>
    </row>
    <row r="13" spans="1:7" x14ac:dyDescent="0.3">
      <c r="A13" t="s">
        <v>1570</v>
      </c>
      <c r="B13" t="s">
        <v>3865</v>
      </c>
      <c r="C13" t="s">
        <v>1563</v>
      </c>
      <c r="D13" t="s">
        <v>3854</v>
      </c>
      <c r="E13" t="s">
        <v>1571</v>
      </c>
      <c r="F13" s="5">
        <v>449.4</v>
      </c>
      <c r="G13" s="20">
        <v>269.73333333333335</v>
      </c>
    </row>
    <row r="14" spans="1:7" x14ac:dyDescent="0.3">
      <c r="A14" t="s">
        <v>1572</v>
      </c>
      <c r="B14" t="s">
        <v>3866</v>
      </c>
      <c r="C14" t="s">
        <v>1558</v>
      </c>
      <c r="D14" t="s">
        <v>3867</v>
      </c>
      <c r="E14" t="s">
        <v>1573</v>
      </c>
      <c r="F14" s="5">
        <v>115.82</v>
      </c>
      <c r="G14" s="20">
        <v>460</v>
      </c>
    </row>
    <row r="15" spans="1:7" x14ac:dyDescent="0.3">
      <c r="A15" t="s">
        <v>1574</v>
      </c>
      <c r="B15" t="s">
        <v>3868</v>
      </c>
      <c r="C15" t="s">
        <v>1563</v>
      </c>
      <c r="D15" t="s">
        <v>3854</v>
      </c>
      <c r="E15" t="s">
        <v>1575</v>
      </c>
      <c r="F15" s="5">
        <v>242.23</v>
      </c>
      <c r="G15" s="20">
        <v>453</v>
      </c>
    </row>
    <row r="16" spans="1:7" x14ac:dyDescent="0.3">
      <c r="A16" t="s">
        <v>1576</v>
      </c>
      <c r="B16" t="s">
        <v>3869</v>
      </c>
      <c r="C16" t="s">
        <v>1544</v>
      </c>
      <c r="D16" t="s">
        <v>3870</v>
      </c>
      <c r="E16" t="s">
        <v>1577</v>
      </c>
      <c r="F16" s="5">
        <v>48.01</v>
      </c>
      <c r="G16" s="20">
        <v>439</v>
      </c>
    </row>
    <row r="17" spans="1:7" x14ac:dyDescent="0.3">
      <c r="A17" t="s">
        <v>1578</v>
      </c>
      <c r="B17" t="s">
        <v>3871</v>
      </c>
      <c r="C17" t="s">
        <v>1563</v>
      </c>
      <c r="D17" t="s">
        <v>3872</v>
      </c>
      <c r="E17" t="s">
        <v>1579</v>
      </c>
      <c r="F17" s="5">
        <v>465.34</v>
      </c>
      <c r="G17" s="20">
        <v>301</v>
      </c>
    </row>
    <row r="18" spans="1:7" x14ac:dyDescent="0.3">
      <c r="A18" t="s">
        <v>1580</v>
      </c>
      <c r="B18" t="s">
        <v>3873</v>
      </c>
      <c r="C18" t="s">
        <v>1558</v>
      </c>
      <c r="D18" t="s">
        <v>3874</v>
      </c>
      <c r="E18" t="s">
        <v>1581</v>
      </c>
      <c r="F18" s="5">
        <v>337.42</v>
      </c>
      <c r="G18" s="20">
        <v>256</v>
      </c>
    </row>
    <row r="19" spans="1:7" x14ac:dyDescent="0.3">
      <c r="A19" t="s">
        <v>1582</v>
      </c>
      <c r="B19" t="s">
        <v>3875</v>
      </c>
      <c r="C19" t="s">
        <v>1566</v>
      </c>
      <c r="D19" t="s">
        <v>3854</v>
      </c>
      <c r="E19" t="s">
        <v>1583</v>
      </c>
      <c r="F19" s="5">
        <v>144.53</v>
      </c>
      <c r="G19" s="20">
        <v>367</v>
      </c>
    </row>
    <row r="20" spans="1:7" x14ac:dyDescent="0.3">
      <c r="A20" t="s">
        <v>1584</v>
      </c>
      <c r="B20" t="s">
        <v>3876</v>
      </c>
      <c r="C20" t="s">
        <v>1547</v>
      </c>
      <c r="D20" t="s">
        <v>3852</v>
      </c>
      <c r="E20" t="s">
        <v>1585</v>
      </c>
      <c r="F20" s="5">
        <v>265.73266666666666</v>
      </c>
      <c r="G20" s="20">
        <v>343</v>
      </c>
    </row>
    <row r="21" spans="1:7" x14ac:dyDescent="0.3">
      <c r="A21" t="s">
        <v>1586</v>
      </c>
      <c r="B21" t="s">
        <v>3877</v>
      </c>
      <c r="C21" t="s">
        <v>1566</v>
      </c>
      <c r="D21" t="s">
        <v>3878</v>
      </c>
      <c r="E21" t="s">
        <v>1587</v>
      </c>
      <c r="F21" s="5">
        <v>21.34</v>
      </c>
      <c r="G21" s="20">
        <v>65</v>
      </c>
    </row>
    <row r="22" spans="1:7" x14ac:dyDescent="0.3">
      <c r="A22" t="s">
        <v>1588</v>
      </c>
      <c r="B22" t="s">
        <v>3879</v>
      </c>
      <c r="C22" t="s">
        <v>1566</v>
      </c>
      <c r="D22" t="s">
        <v>3854</v>
      </c>
      <c r="E22" t="s">
        <v>1589</v>
      </c>
      <c r="F22" s="5">
        <v>131.51</v>
      </c>
      <c r="G22" s="20">
        <v>269.73333333333335</v>
      </c>
    </row>
    <row r="23" spans="1:7" x14ac:dyDescent="0.3">
      <c r="A23" t="s">
        <v>1590</v>
      </c>
      <c r="B23" t="s">
        <v>3880</v>
      </c>
      <c r="C23" t="s">
        <v>1544</v>
      </c>
      <c r="D23" t="s">
        <v>3881</v>
      </c>
      <c r="E23" t="s">
        <v>1591</v>
      </c>
      <c r="F23" s="5">
        <v>123.46</v>
      </c>
      <c r="G23" s="20">
        <v>76</v>
      </c>
    </row>
    <row r="24" spans="1:7" x14ac:dyDescent="0.3">
      <c r="A24" t="s">
        <v>1592</v>
      </c>
      <c r="B24" t="s">
        <v>3882</v>
      </c>
      <c r="C24" t="s">
        <v>1566</v>
      </c>
      <c r="D24" t="s">
        <v>3878</v>
      </c>
      <c r="E24" t="s">
        <v>1593</v>
      </c>
      <c r="F24" s="5">
        <v>484.62</v>
      </c>
      <c r="G24" s="20">
        <v>432</v>
      </c>
    </row>
    <row r="25" spans="1:7" x14ac:dyDescent="0.3">
      <c r="A25" t="s">
        <v>1594</v>
      </c>
      <c r="B25" t="s">
        <v>3883</v>
      </c>
      <c r="C25" t="s">
        <v>1547</v>
      </c>
      <c r="D25" t="s">
        <v>3847</v>
      </c>
      <c r="E25" t="s">
        <v>1595</v>
      </c>
      <c r="F25" s="5">
        <v>265.73266666666666</v>
      </c>
      <c r="G25" s="20">
        <v>360</v>
      </c>
    </row>
    <row r="26" spans="1:7" x14ac:dyDescent="0.3">
      <c r="A26" t="s">
        <v>1596</v>
      </c>
      <c r="B26" t="s">
        <v>3884</v>
      </c>
      <c r="C26" t="s">
        <v>1566</v>
      </c>
      <c r="D26" t="s">
        <v>3885</v>
      </c>
      <c r="E26" t="s">
        <v>1597</v>
      </c>
      <c r="F26" s="5">
        <v>166.06</v>
      </c>
      <c r="G26" s="20">
        <v>340</v>
      </c>
    </row>
    <row r="27" spans="1:7" x14ac:dyDescent="0.3">
      <c r="A27" t="s">
        <v>1598</v>
      </c>
      <c r="B27" t="s">
        <v>3886</v>
      </c>
      <c r="C27" t="s">
        <v>1547</v>
      </c>
      <c r="D27" t="s">
        <v>3854</v>
      </c>
      <c r="E27" t="s">
        <v>1599</v>
      </c>
      <c r="F27" s="5">
        <v>174.02</v>
      </c>
      <c r="G27" s="20">
        <v>268</v>
      </c>
    </row>
    <row r="28" spans="1:7" x14ac:dyDescent="0.3">
      <c r="A28" t="s">
        <v>1600</v>
      </c>
      <c r="B28" t="s">
        <v>3887</v>
      </c>
      <c r="C28" t="s">
        <v>1563</v>
      </c>
      <c r="D28" t="s">
        <v>3860</v>
      </c>
      <c r="E28" t="s">
        <v>1601</v>
      </c>
      <c r="F28" s="5">
        <v>322.41000000000003</v>
      </c>
      <c r="G28" s="20">
        <v>213</v>
      </c>
    </row>
    <row r="29" spans="1:7" x14ac:dyDescent="0.3">
      <c r="A29" t="s">
        <v>1602</v>
      </c>
      <c r="B29" t="s">
        <v>3888</v>
      </c>
      <c r="C29" t="s">
        <v>1544</v>
      </c>
      <c r="D29" t="s">
        <v>3870</v>
      </c>
      <c r="E29" t="s">
        <v>1603</v>
      </c>
      <c r="F29" s="5">
        <v>234.80599999999998</v>
      </c>
      <c r="G29" s="20">
        <v>378</v>
      </c>
    </row>
    <row r="30" spans="1:7" x14ac:dyDescent="0.3">
      <c r="A30" t="s">
        <v>1604</v>
      </c>
      <c r="B30" t="s">
        <v>3889</v>
      </c>
      <c r="C30" t="s">
        <v>1566</v>
      </c>
      <c r="D30" t="s">
        <v>3854</v>
      </c>
      <c r="E30" t="s">
        <v>1605</v>
      </c>
      <c r="F30" s="5">
        <v>38.76</v>
      </c>
      <c r="G30" s="20">
        <v>137</v>
      </c>
    </row>
    <row r="31" spans="1:7" x14ac:dyDescent="0.3">
      <c r="A31" t="s">
        <v>1606</v>
      </c>
      <c r="B31" t="s">
        <v>3890</v>
      </c>
      <c r="C31" t="s">
        <v>1544</v>
      </c>
      <c r="D31" t="s">
        <v>3870</v>
      </c>
      <c r="E31" t="s">
        <v>1607</v>
      </c>
      <c r="F31" s="5">
        <v>218.48</v>
      </c>
      <c r="G31" s="20">
        <v>276</v>
      </c>
    </row>
    <row r="32" spans="1:7" x14ac:dyDescent="0.3">
      <c r="A32" t="s">
        <v>1608</v>
      </c>
      <c r="B32" t="s">
        <v>3891</v>
      </c>
      <c r="C32" t="s">
        <v>1544</v>
      </c>
      <c r="D32" t="s">
        <v>3864</v>
      </c>
      <c r="E32" t="s">
        <v>1609</v>
      </c>
      <c r="F32" s="5">
        <v>19.52</v>
      </c>
      <c r="G32" s="20">
        <v>57</v>
      </c>
    </row>
    <row r="33" spans="1:7" x14ac:dyDescent="0.3">
      <c r="A33" t="s">
        <v>1610</v>
      </c>
      <c r="B33" t="s">
        <v>3892</v>
      </c>
      <c r="C33" t="s">
        <v>1566</v>
      </c>
      <c r="D33" t="s">
        <v>3893</v>
      </c>
      <c r="E33" t="s">
        <v>1611</v>
      </c>
      <c r="F33" s="5">
        <v>204.39</v>
      </c>
      <c r="G33" s="20">
        <v>281</v>
      </c>
    </row>
    <row r="34" spans="1:7" x14ac:dyDescent="0.3">
      <c r="A34" t="s">
        <v>1612</v>
      </c>
      <c r="B34" t="s">
        <v>3894</v>
      </c>
      <c r="C34" t="s">
        <v>1558</v>
      </c>
      <c r="D34" t="s">
        <v>3856</v>
      </c>
      <c r="E34" t="s">
        <v>1613</v>
      </c>
      <c r="F34" s="5">
        <v>283.83</v>
      </c>
      <c r="G34" s="20">
        <v>244</v>
      </c>
    </row>
    <row r="35" spans="1:7" x14ac:dyDescent="0.3">
      <c r="A35" t="s">
        <v>1614</v>
      </c>
      <c r="B35" t="s">
        <v>3895</v>
      </c>
      <c r="C35" t="s">
        <v>1544</v>
      </c>
      <c r="D35" t="s">
        <v>3870</v>
      </c>
      <c r="E35" t="s">
        <v>1615</v>
      </c>
      <c r="F35" s="5">
        <v>179.77</v>
      </c>
      <c r="G35" s="20">
        <v>305</v>
      </c>
    </row>
    <row r="36" spans="1:7" x14ac:dyDescent="0.3">
      <c r="A36" t="s">
        <v>1616</v>
      </c>
      <c r="B36" t="s">
        <v>3896</v>
      </c>
      <c r="C36" t="s">
        <v>1563</v>
      </c>
      <c r="D36" t="s">
        <v>3845</v>
      </c>
      <c r="E36" t="s">
        <v>1617</v>
      </c>
      <c r="F36" s="5">
        <v>419.28</v>
      </c>
      <c r="G36" s="20">
        <v>86</v>
      </c>
    </row>
    <row r="37" spans="1:7" x14ac:dyDescent="0.3">
      <c r="A37" t="s">
        <v>1618</v>
      </c>
      <c r="B37" t="s">
        <v>3897</v>
      </c>
      <c r="C37" t="s">
        <v>1544</v>
      </c>
      <c r="D37" t="s">
        <v>3858</v>
      </c>
      <c r="E37" t="s">
        <v>1619</v>
      </c>
      <c r="F37" s="5">
        <v>382.22</v>
      </c>
      <c r="G37" s="20">
        <v>329</v>
      </c>
    </row>
    <row r="38" spans="1:7" x14ac:dyDescent="0.3">
      <c r="A38" t="s">
        <v>1620</v>
      </c>
      <c r="B38" t="s">
        <v>3898</v>
      </c>
      <c r="C38" t="s">
        <v>1547</v>
      </c>
      <c r="D38" t="s">
        <v>3847</v>
      </c>
      <c r="E38" t="s">
        <v>1621</v>
      </c>
      <c r="F38" s="5">
        <v>223.43</v>
      </c>
      <c r="G38" s="20">
        <v>154</v>
      </c>
    </row>
    <row r="39" spans="1:7" x14ac:dyDescent="0.3">
      <c r="A39" t="s">
        <v>1622</v>
      </c>
      <c r="B39" t="s">
        <v>3899</v>
      </c>
      <c r="C39" t="s">
        <v>1547</v>
      </c>
      <c r="D39" t="s">
        <v>3900</v>
      </c>
      <c r="E39" t="s">
        <v>1623</v>
      </c>
      <c r="F39" s="5">
        <v>353.47</v>
      </c>
      <c r="G39" s="20">
        <v>214</v>
      </c>
    </row>
    <row r="40" spans="1:7" x14ac:dyDescent="0.3">
      <c r="A40" t="s">
        <v>1624</v>
      </c>
      <c r="B40" t="s">
        <v>3901</v>
      </c>
      <c r="C40" t="s">
        <v>1566</v>
      </c>
      <c r="D40" t="s">
        <v>3885</v>
      </c>
      <c r="E40" t="s">
        <v>1625</v>
      </c>
      <c r="F40" s="5">
        <v>135.61000000000001</v>
      </c>
      <c r="G40" s="20">
        <v>394</v>
      </c>
    </row>
    <row r="41" spans="1:7" x14ac:dyDescent="0.3">
      <c r="A41" t="s">
        <v>1626</v>
      </c>
      <c r="B41" t="s">
        <v>3902</v>
      </c>
      <c r="C41" t="s">
        <v>1563</v>
      </c>
      <c r="D41" t="s">
        <v>3903</v>
      </c>
      <c r="E41" t="s">
        <v>1627</v>
      </c>
      <c r="F41" s="5">
        <v>326.06</v>
      </c>
      <c r="G41" s="20">
        <v>301</v>
      </c>
    </row>
    <row r="42" spans="1:7" x14ac:dyDescent="0.3">
      <c r="A42" t="s">
        <v>1628</v>
      </c>
      <c r="B42" t="s">
        <v>3904</v>
      </c>
      <c r="C42" t="s">
        <v>1563</v>
      </c>
      <c r="D42" t="s">
        <v>3860</v>
      </c>
      <c r="E42" t="s">
        <v>1629</v>
      </c>
      <c r="F42" s="5">
        <v>38.520000000000003</v>
      </c>
      <c r="G42" s="20">
        <v>378</v>
      </c>
    </row>
    <row r="43" spans="1:7" x14ac:dyDescent="0.3">
      <c r="A43" t="s">
        <v>1630</v>
      </c>
      <c r="B43" t="s">
        <v>3905</v>
      </c>
      <c r="C43" t="s">
        <v>1566</v>
      </c>
      <c r="D43" t="s">
        <v>3862</v>
      </c>
      <c r="E43" t="s">
        <v>1631</v>
      </c>
      <c r="F43" s="5">
        <v>313.26</v>
      </c>
      <c r="G43" s="20">
        <v>369</v>
      </c>
    </row>
    <row r="44" spans="1:7" x14ac:dyDescent="0.3">
      <c r="A44" t="s">
        <v>1632</v>
      </c>
      <c r="B44" t="s">
        <v>3906</v>
      </c>
      <c r="C44" t="s">
        <v>1563</v>
      </c>
      <c r="D44" t="s">
        <v>3854</v>
      </c>
      <c r="E44" t="s">
        <v>1633</v>
      </c>
      <c r="F44" s="5">
        <v>450.71</v>
      </c>
      <c r="G44" s="20">
        <v>389</v>
      </c>
    </row>
    <row r="45" spans="1:7" x14ac:dyDescent="0.3">
      <c r="A45" t="s">
        <v>1634</v>
      </c>
      <c r="B45" t="s">
        <v>3907</v>
      </c>
      <c r="C45" t="s">
        <v>1563</v>
      </c>
      <c r="D45" t="s">
        <v>3845</v>
      </c>
      <c r="E45" t="s">
        <v>1635</v>
      </c>
      <c r="F45" s="5">
        <v>253.33</v>
      </c>
      <c r="G45" s="20">
        <v>266</v>
      </c>
    </row>
    <row r="46" spans="1:7" x14ac:dyDescent="0.3">
      <c r="A46" t="s">
        <v>1636</v>
      </c>
      <c r="B46" t="s">
        <v>3908</v>
      </c>
      <c r="C46" t="s">
        <v>1566</v>
      </c>
      <c r="D46" t="s">
        <v>3862</v>
      </c>
      <c r="E46" t="s">
        <v>1637</v>
      </c>
      <c r="F46" s="5">
        <v>167.12</v>
      </c>
      <c r="G46" s="20">
        <v>316</v>
      </c>
    </row>
    <row r="47" spans="1:7" x14ac:dyDescent="0.3">
      <c r="A47" t="s">
        <v>1638</v>
      </c>
      <c r="B47" t="s">
        <v>3909</v>
      </c>
      <c r="C47" t="s">
        <v>1566</v>
      </c>
      <c r="D47" t="s">
        <v>3893</v>
      </c>
      <c r="E47" t="s">
        <v>1639</v>
      </c>
      <c r="F47" s="5">
        <v>318.91000000000003</v>
      </c>
      <c r="G47" s="20">
        <v>114</v>
      </c>
    </row>
    <row r="48" spans="1:7" x14ac:dyDescent="0.3">
      <c r="A48" t="s">
        <v>1640</v>
      </c>
      <c r="B48" t="s">
        <v>3910</v>
      </c>
      <c r="C48" t="s">
        <v>1547</v>
      </c>
      <c r="D48" t="s">
        <v>3849</v>
      </c>
      <c r="E48" t="s">
        <v>1641</v>
      </c>
      <c r="F48" s="5">
        <v>167.34</v>
      </c>
      <c r="G48" s="20">
        <v>296</v>
      </c>
    </row>
    <row r="49" spans="1:7" x14ac:dyDescent="0.3">
      <c r="A49" t="s">
        <v>1642</v>
      </c>
      <c r="B49" t="s">
        <v>3911</v>
      </c>
      <c r="C49" t="s">
        <v>1558</v>
      </c>
      <c r="D49" t="s">
        <v>3912</v>
      </c>
      <c r="E49" t="s">
        <v>1643</v>
      </c>
      <c r="F49" s="5">
        <v>250.41615384615383</v>
      </c>
      <c r="G49" s="20">
        <v>431</v>
      </c>
    </row>
    <row r="50" spans="1:7" x14ac:dyDescent="0.3">
      <c r="A50" t="s">
        <v>1644</v>
      </c>
      <c r="B50" t="s">
        <v>3913</v>
      </c>
      <c r="C50" t="s">
        <v>1563</v>
      </c>
      <c r="D50" t="s">
        <v>3854</v>
      </c>
      <c r="E50" t="s">
        <v>1645</v>
      </c>
      <c r="F50" s="5">
        <v>177.98</v>
      </c>
      <c r="G50" s="20">
        <v>103</v>
      </c>
    </row>
    <row r="51" spans="1:7" x14ac:dyDescent="0.3">
      <c r="A51" t="s">
        <v>1646</v>
      </c>
      <c r="B51" t="s">
        <v>3914</v>
      </c>
      <c r="C51" t="s">
        <v>1558</v>
      </c>
      <c r="D51" t="s">
        <v>3915</v>
      </c>
      <c r="E51" t="s">
        <v>1647</v>
      </c>
      <c r="F51" s="5">
        <v>43.29</v>
      </c>
      <c r="G51" s="20">
        <v>267</v>
      </c>
    </row>
    <row r="52" spans="1:7" x14ac:dyDescent="0.3">
      <c r="A52" t="s">
        <v>1648</v>
      </c>
      <c r="B52" t="s">
        <v>3916</v>
      </c>
      <c r="C52" t="s">
        <v>1566</v>
      </c>
      <c r="D52" t="s">
        <v>3862</v>
      </c>
      <c r="E52" t="s">
        <v>1649</v>
      </c>
      <c r="F52" s="5">
        <v>190.29</v>
      </c>
      <c r="G52" s="20">
        <v>260</v>
      </c>
    </row>
    <row r="53" spans="1:7" x14ac:dyDescent="0.3">
      <c r="A53" t="s">
        <v>1650</v>
      </c>
      <c r="B53" t="s">
        <v>3917</v>
      </c>
      <c r="C53" t="s">
        <v>1563</v>
      </c>
      <c r="D53" t="s">
        <v>3854</v>
      </c>
      <c r="E53" t="s">
        <v>1651</v>
      </c>
      <c r="F53" s="5">
        <v>88.49</v>
      </c>
      <c r="G53" s="20">
        <v>246</v>
      </c>
    </row>
    <row r="54" spans="1:7" x14ac:dyDescent="0.3">
      <c r="A54" t="s">
        <v>1652</v>
      </c>
      <c r="B54" t="s">
        <v>3918</v>
      </c>
      <c r="C54" t="s">
        <v>1566</v>
      </c>
      <c r="D54" t="s">
        <v>3893</v>
      </c>
      <c r="E54" t="s">
        <v>1653</v>
      </c>
      <c r="F54" s="5">
        <v>212.26</v>
      </c>
      <c r="G54" s="20">
        <v>82</v>
      </c>
    </row>
    <row r="55" spans="1:7" x14ac:dyDescent="0.3">
      <c r="A55" t="s">
        <v>1654</v>
      </c>
      <c r="B55" t="s">
        <v>3919</v>
      </c>
      <c r="C55" t="s">
        <v>1547</v>
      </c>
      <c r="D55" t="s">
        <v>3852</v>
      </c>
      <c r="E55" t="s">
        <v>1655</v>
      </c>
      <c r="F55" s="5">
        <v>386.56</v>
      </c>
      <c r="G55" s="20">
        <v>125</v>
      </c>
    </row>
    <row r="56" spans="1:7" x14ac:dyDescent="0.3">
      <c r="A56" t="s">
        <v>1656</v>
      </c>
      <c r="B56" t="s">
        <v>3920</v>
      </c>
      <c r="C56" t="s">
        <v>1566</v>
      </c>
      <c r="D56" t="s">
        <v>3854</v>
      </c>
      <c r="E56" t="s">
        <v>1657</v>
      </c>
      <c r="F56" s="5">
        <v>434.84</v>
      </c>
      <c r="G56" s="20">
        <v>185</v>
      </c>
    </row>
    <row r="57" spans="1:7" x14ac:dyDescent="0.3">
      <c r="A57" t="s">
        <v>1658</v>
      </c>
      <c r="B57" t="s">
        <v>3921</v>
      </c>
      <c r="C57" t="s">
        <v>1544</v>
      </c>
      <c r="D57" t="s">
        <v>3870</v>
      </c>
      <c r="E57" t="s">
        <v>1659</v>
      </c>
      <c r="F57" s="5">
        <v>81.75</v>
      </c>
      <c r="G57" s="20">
        <v>331.33333333333331</v>
      </c>
    </row>
    <row r="58" spans="1:7" x14ac:dyDescent="0.3">
      <c r="A58" t="s">
        <v>1660</v>
      </c>
      <c r="B58" t="s">
        <v>3922</v>
      </c>
      <c r="C58" t="s">
        <v>1544</v>
      </c>
      <c r="D58" t="s">
        <v>3870</v>
      </c>
      <c r="E58" t="s">
        <v>1661</v>
      </c>
      <c r="F58" s="5">
        <v>461.47</v>
      </c>
      <c r="G58" s="20">
        <v>190</v>
      </c>
    </row>
    <row r="59" spans="1:7" x14ac:dyDescent="0.3">
      <c r="A59" t="s">
        <v>1662</v>
      </c>
      <c r="B59" t="s">
        <v>3923</v>
      </c>
      <c r="C59" t="s">
        <v>1566</v>
      </c>
      <c r="D59" t="s">
        <v>3862</v>
      </c>
      <c r="E59" t="s">
        <v>1663</v>
      </c>
      <c r="F59" s="5">
        <v>30.62</v>
      </c>
      <c r="G59" s="20">
        <v>138</v>
      </c>
    </row>
    <row r="60" spans="1:7" x14ac:dyDescent="0.3">
      <c r="A60" t="s">
        <v>1664</v>
      </c>
      <c r="B60" t="s">
        <v>3924</v>
      </c>
      <c r="C60" t="s">
        <v>1547</v>
      </c>
      <c r="D60" t="s">
        <v>3854</v>
      </c>
      <c r="E60" t="s">
        <v>1665</v>
      </c>
      <c r="F60" s="5">
        <v>113.83</v>
      </c>
      <c r="G60" s="20">
        <v>485</v>
      </c>
    </row>
    <row r="61" spans="1:7" x14ac:dyDescent="0.3">
      <c r="A61" t="s">
        <v>1666</v>
      </c>
      <c r="B61" t="s">
        <v>3925</v>
      </c>
      <c r="C61" t="s">
        <v>1558</v>
      </c>
      <c r="D61" t="s">
        <v>3867</v>
      </c>
      <c r="E61" t="s">
        <v>1667</v>
      </c>
      <c r="F61" s="5">
        <v>17.309999999999999</v>
      </c>
      <c r="G61" s="20">
        <v>399</v>
      </c>
    </row>
    <row r="62" spans="1:7" x14ac:dyDescent="0.3">
      <c r="A62" t="s">
        <v>1668</v>
      </c>
      <c r="B62" t="s">
        <v>3926</v>
      </c>
      <c r="C62" t="s">
        <v>1558</v>
      </c>
      <c r="D62" t="s">
        <v>3915</v>
      </c>
      <c r="E62" t="s">
        <v>1669</v>
      </c>
      <c r="F62" s="5">
        <v>482.75</v>
      </c>
      <c r="G62" s="20">
        <v>444</v>
      </c>
    </row>
    <row r="63" spans="1:7" x14ac:dyDescent="0.3">
      <c r="A63" t="s">
        <v>1670</v>
      </c>
      <c r="B63" t="s">
        <v>3927</v>
      </c>
      <c r="C63" t="s">
        <v>1566</v>
      </c>
      <c r="D63" t="s">
        <v>3878</v>
      </c>
      <c r="E63" t="s">
        <v>1671</v>
      </c>
      <c r="F63" s="5">
        <v>103.45</v>
      </c>
      <c r="G63" s="20">
        <v>465</v>
      </c>
    </row>
    <row r="64" spans="1:7" x14ac:dyDescent="0.3">
      <c r="A64" t="s">
        <v>1672</v>
      </c>
      <c r="B64" t="s">
        <v>3928</v>
      </c>
      <c r="C64" t="s">
        <v>1563</v>
      </c>
      <c r="D64" t="s">
        <v>3845</v>
      </c>
      <c r="E64" t="s">
        <v>1673</v>
      </c>
      <c r="F64" s="5">
        <v>86.42</v>
      </c>
      <c r="G64" s="20">
        <v>222</v>
      </c>
    </row>
    <row r="65" spans="1:7" x14ac:dyDescent="0.3">
      <c r="A65" t="s">
        <v>1674</v>
      </c>
      <c r="B65" t="s">
        <v>3929</v>
      </c>
      <c r="C65" t="s">
        <v>1558</v>
      </c>
      <c r="D65" t="s">
        <v>3856</v>
      </c>
      <c r="E65" t="s">
        <v>1675</v>
      </c>
      <c r="F65" s="5">
        <v>266.86</v>
      </c>
      <c r="G65" s="20">
        <v>458</v>
      </c>
    </row>
    <row r="66" spans="1:7" x14ac:dyDescent="0.3">
      <c r="A66" t="s">
        <v>1676</v>
      </c>
      <c r="B66" t="s">
        <v>3930</v>
      </c>
      <c r="C66" t="s">
        <v>1558</v>
      </c>
      <c r="D66" t="s">
        <v>3912</v>
      </c>
      <c r="E66" t="s">
        <v>1677</v>
      </c>
      <c r="F66" s="5">
        <v>299.11</v>
      </c>
      <c r="G66" s="20">
        <v>118</v>
      </c>
    </row>
    <row r="67" spans="1:7" x14ac:dyDescent="0.3">
      <c r="A67" t="s">
        <v>1678</v>
      </c>
      <c r="B67" t="s">
        <v>3931</v>
      </c>
      <c r="C67" t="s">
        <v>1566</v>
      </c>
      <c r="D67" t="s">
        <v>3862</v>
      </c>
      <c r="E67" t="s">
        <v>1679</v>
      </c>
      <c r="F67" s="5">
        <v>240.63</v>
      </c>
      <c r="G67" s="20">
        <v>423</v>
      </c>
    </row>
    <row r="68" spans="1:7" x14ac:dyDescent="0.3">
      <c r="A68" t="s">
        <v>1680</v>
      </c>
      <c r="B68" t="s">
        <v>3932</v>
      </c>
      <c r="C68" t="s">
        <v>1558</v>
      </c>
      <c r="D68" t="s">
        <v>3867</v>
      </c>
      <c r="E68" t="s">
        <v>1681</v>
      </c>
      <c r="F68" s="5">
        <v>340.39</v>
      </c>
      <c r="G68" s="20">
        <v>177</v>
      </c>
    </row>
    <row r="69" spans="1:7" x14ac:dyDescent="0.3">
      <c r="A69" t="s">
        <v>1682</v>
      </c>
      <c r="B69" t="s">
        <v>3933</v>
      </c>
      <c r="C69" t="s">
        <v>1563</v>
      </c>
      <c r="D69" t="s">
        <v>3854</v>
      </c>
      <c r="E69" t="s">
        <v>1683</v>
      </c>
      <c r="F69" s="5">
        <v>349.17</v>
      </c>
      <c r="G69" s="20">
        <v>476</v>
      </c>
    </row>
    <row r="70" spans="1:7" x14ac:dyDescent="0.3">
      <c r="A70" t="s">
        <v>1684</v>
      </c>
      <c r="B70" t="s">
        <v>3934</v>
      </c>
      <c r="C70" t="s">
        <v>1544</v>
      </c>
      <c r="D70" t="s">
        <v>3935</v>
      </c>
      <c r="E70" t="s">
        <v>1685</v>
      </c>
      <c r="F70" s="5">
        <v>243.7</v>
      </c>
      <c r="G70" s="20">
        <v>130</v>
      </c>
    </row>
    <row r="71" spans="1:7" x14ac:dyDescent="0.3">
      <c r="A71" t="s">
        <v>1686</v>
      </c>
      <c r="B71" t="s">
        <v>3936</v>
      </c>
      <c r="C71" t="s">
        <v>1547</v>
      </c>
      <c r="D71" t="s">
        <v>3852</v>
      </c>
      <c r="E71" t="s">
        <v>1687</v>
      </c>
      <c r="F71" s="5">
        <v>218.22</v>
      </c>
      <c r="G71" s="20">
        <v>224</v>
      </c>
    </row>
    <row r="72" spans="1:7" x14ac:dyDescent="0.3">
      <c r="A72" t="s">
        <v>1688</v>
      </c>
      <c r="B72" t="s">
        <v>3937</v>
      </c>
      <c r="C72" t="s">
        <v>1544</v>
      </c>
      <c r="D72" t="s">
        <v>3881</v>
      </c>
      <c r="E72" t="s">
        <v>1689</v>
      </c>
      <c r="F72" s="5">
        <v>138.05000000000001</v>
      </c>
      <c r="G72" s="20">
        <v>89</v>
      </c>
    </row>
    <row r="73" spans="1:7" x14ac:dyDescent="0.3">
      <c r="A73" t="s">
        <v>1690</v>
      </c>
      <c r="B73" t="s">
        <v>3938</v>
      </c>
      <c r="C73" t="s">
        <v>1558</v>
      </c>
      <c r="D73" t="s">
        <v>3867</v>
      </c>
      <c r="E73" t="s">
        <v>1691</v>
      </c>
      <c r="F73" s="5">
        <v>214.32</v>
      </c>
      <c r="G73" s="20">
        <v>383</v>
      </c>
    </row>
    <row r="74" spans="1:7" x14ac:dyDescent="0.3">
      <c r="A74" t="s">
        <v>1692</v>
      </c>
      <c r="B74" t="s">
        <v>3939</v>
      </c>
      <c r="C74" t="s">
        <v>1566</v>
      </c>
      <c r="D74" t="s">
        <v>3862</v>
      </c>
      <c r="E74" t="s">
        <v>1693</v>
      </c>
      <c r="F74" s="5">
        <v>477.61</v>
      </c>
      <c r="G74" s="20">
        <v>300</v>
      </c>
    </row>
    <row r="75" spans="1:7" x14ac:dyDescent="0.3">
      <c r="A75" t="s">
        <v>1694</v>
      </c>
      <c r="B75" t="s">
        <v>3940</v>
      </c>
      <c r="C75" t="s">
        <v>1566</v>
      </c>
      <c r="D75" t="s">
        <v>3893</v>
      </c>
      <c r="E75" t="s">
        <v>1695</v>
      </c>
      <c r="F75" s="5">
        <v>107.06</v>
      </c>
      <c r="G75" s="20">
        <v>359</v>
      </c>
    </row>
    <row r="76" spans="1:7" x14ac:dyDescent="0.3">
      <c r="A76" t="s">
        <v>1696</v>
      </c>
      <c r="B76" t="s">
        <v>3941</v>
      </c>
      <c r="C76" t="s">
        <v>1563</v>
      </c>
      <c r="D76" t="s">
        <v>3860</v>
      </c>
      <c r="E76" t="s">
        <v>1697</v>
      </c>
      <c r="F76" s="5">
        <v>403.71</v>
      </c>
      <c r="G76" s="20">
        <v>159</v>
      </c>
    </row>
    <row r="77" spans="1:7" x14ac:dyDescent="0.3">
      <c r="A77" t="s">
        <v>1698</v>
      </c>
      <c r="B77" t="s">
        <v>3942</v>
      </c>
      <c r="C77" t="s">
        <v>1547</v>
      </c>
      <c r="D77" t="s">
        <v>3900</v>
      </c>
      <c r="E77" t="s">
        <v>1699</v>
      </c>
      <c r="F77" s="5">
        <v>158.13999999999999</v>
      </c>
      <c r="G77" s="20">
        <v>82</v>
      </c>
    </row>
    <row r="78" spans="1:7" x14ac:dyDescent="0.3">
      <c r="A78" t="s">
        <v>1700</v>
      </c>
      <c r="B78" t="s">
        <v>3943</v>
      </c>
      <c r="C78" t="s">
        <v>1563</v>
      </c>
      <c r="D78" t="s">
        <v>3845</v>
      </c>
      <c r="E78" t="s">
        <v>1701</v>
      </c>
      <c r="F78" s="5">
        <v>392.89</v>
      </c>
      <c r="G78" s="20">
        <v>320</v>
      </c>
    </row>
    <row r="79" spans="1:7" x14ac:dyDescent="0.3">
      <c r="A79" t="s">
        <v>1702</v>
      </c>
      <c r="B79" t="s">
        <v>3944</v>
      </c>
      <c r="C79" t="s">
        <v>1563</v>
      </c>
      <c r="D79" t="s">
        <v>3872</v>
      </c>
      <c r="E79" t="s">
        <v>1703</v>
      </c>
      <c r="F79" s="5">
        <v>480.9</v>
      </c>
      <c r="G79" s="20">
        <v>104</v>
      </c>
    </row>
    <row r="80" spans="1:7" x14ac:dyDescent="0.3">
      <c r="A80" t="s">
        <v>1704</v>
      </c>
      <c r="B80" t="s">
        <v>3945</v>
      </c>
      <c r="C80" t="s">
        <v>1544</v>
      </c>
      <c r="D80" t="s">
        <v>3870</v>
      </c>
      <c r="E80" t="s">
        <v>1705</v>
      </c>
      <c r="F80" s="5">
        <v>325.26</v>
      </c>
      <c r="G80" s="20">
        <v>400</v>
      </c>
    </row>
    <row r="81" spans="1:7" x14ac:dyDescent="0.3">
      <c r="A81" t="s">
        <v>1706</v>
      </c>
      <c r="B81" t="s">
        <v>3946</v>
      </c>
      <c r="C81" t="s">
        <v>1544</v>
      </c>
      <c r="D81" t="s">
        <v>3858</v>
      </c>
      <c r="E81" t="s">
        <v>1707</v>
      </c>
      <c r="F81" s="5">
        <v>228.53</v>
      </c>
      <c r="G81" s="20">
        <v>469</v>
      </c>
    </row>
    <row r="82" spans="1:7" x14ac:dyDescent="0.3">
      <c r="A82" t="s">
        <v>1708</v>
      </c>
      <c r="B82" t="s">
        <v>3947</v>
      </c>
      <c r="C82" t="s">
        <v>1544</v>
      </c>
      <c r="D82" t="s">
        <v>3864</v>
      </c>
      <c r="E82" t="s">
        <v>1709</v>
      </c>
      <c r="F82" s="5">
        <v>143.43</v>
      </c>
      <c r="G82" s="20">
        <v>58</v>
      </c>
    </row>
    <row r="83" spans="1:7" x14ac:dyDescent="0.3">
      <c r="A83" t="s">
        <v>1710</v>
      </c>
      <c r="B83" t="s">
        <v>3948</v>
      </c>
      <c r="C83" t="s">
        <v>1566</v>
      </c>
      <c r="D83" t="s">
        <v>3878</v>
      </c>
      <c r="E83" t="s">
        <v>1711</v>
      </c>
      <c r="F83" s="5">
        <v>285.54000000000002</v>
      </c>
      <c r="G83" s="20">
        <v>358</v>
      </c>
    </row>
    <row r="84" spans="1:7" x14ac:dyDescent="0.3">
      <c r="A84" t="s">
        <v>1712</v>
      </c>
      <c r="B84" t="s">
        <v>3949</v>
      </c>
      <c r="C84" t="s">
        <v>1566</v>
      </c>
      <c r="D84" t="s">
        <v>3862</v>
      </c>
      <c r="E84" t="s">
        <v>1713</v>
      </c>
      <c r="F84" s="5">
        <v>152.91999999999999</v>
      </c>
      <c r="G84" s="20">
        <v>281</v>
      </c>
    </row>
    <row r="85" spans="1:7" x14ac:dyDescent="0.3">
      <c r="A85" t="s">
        <v>1714</v>
      </c>
      <c r="B85" t="s">
        <v>3950</v>
      </c>
      <c r="C85" t="s">
        <v>1558</v>
      </c>
      <c r="D85" t="s">
        <v>3856</v>
      </c>
      <c r="E85" t="s">
        <v>1715</v>
      </c>
      <c r="F85" s="5">
        <v>250.41615384615383</v>
      </c>
      <c r="G85" s="20">
        <v>159</v>
      </c>
    </row>
    <row r="86" spans="1:7" x14ac:dyDescent="0.3">
      <c r="A86" t="s">
        <v>1716</v>
      </c>
      <c r="B86" t="s">
        <v>3951</v>
      </c>
      <c r="C86" t="s">
        <v>1544</v>
      </c>
      <c r="D86" t="s">
        <v>3935</v>
      </c>
      <c r="E86" t="s">
        <v>1717</v>
      </c>
      <c r="F86" s="5">
        <v>388.46</v>
      </c>
      <c r="G86" s="20">
        <v>208</v>
      </c>
    </row>
    <row r="87" spans="1:7" x14ac:dyDescent="0.3">
      <c r="A87" t="s">
        <v>1718</v>
      </c>
      <c r="B87" t="s">
        <v>3952</v>
      </c>
      <c r="C87" t="s">
        <v>1547</v>
      </c>
      <c r="D87" t="s">
        <v>3854</v>
      </c>
      <c r="E87" t="s">
        <v>1719</v>
      </c>
      <c r="F87" s="5">
        <v>119.57</v>
      </c>
      <c r="G87" s="20">
        <v>210</v>
      </c>
    </row>
    <row r="88" spans="1:7" x14ac:dyDescent="0.3">
      <c r="A88" t="s">
        <v>1720</v>
      </c>
      <c r="B88" t="s">
        <v>3953</v>
      </c>
      <c r="C88" t="s">
        <v>1544</v>
      </c>
      <c r="D88" t="s">
        <v>3864</v>
      </c>
      <c r="E88" t="s">
        <v>1721</v>
      </c>
      <c r="F88" s="5">
        <v>176.07</v>
      </c>
      <c r="G88" s="20">
        <v>82</v>
      </c>
    </row>
    <row r="89" spans="1:7" x14ac:dyDescent="0.3">
      <c r="A89" t="s">
        <v>1722</v>
      </c>
      <c r="B89" t="s">
        <v>3954</v>
      </c>
      <c r="C89" t="s">
        <v>1544</v>
      </c>
      <c r="D89" t="s">
        <v>3858</v>
      </c>
      <c r="E89" t="s">
        <v>1723</v>
      </c>
      <c r="F89" s="5">
        <v>371.38</v>
      </c>
      <c r="G89" s="20">
        <v>220</v>
      </c>
    </row>
    <row r="90" spans="1:7" x14ac:dyDescent="0.3">
      <c r="A90" t="s">
        <v>1724</v>
      </c>
      <c r="B90" t="s">
        <v>3955</v>
      </c>
      <c r="C90" t="s">
        <v>1566</v>
      </c>
      <c r="D90" t="s">
        <v>3854</v>
      </c>
      <c r="E90" t="s">
        <v>1725</v>
      </c>
      <c r="F90" s="5">
        <v>131.24</v>
      </c>
      <c r="G90" s="20">
        <v>232</v>
      </c>
    </row>
    <row r="91" spans="1:7" x14ac:dyDescent="0.3">
      <c r="A91" t="s">
        <v>1726</v>
      </c>
      <c r="B91" t="s">
        <v>3956</v>
      </c>
      <c r="C91" t="s">
        <v>1558</v>
      </c>
      <c r="D91" t="s">
        <v>3912</v>
      </c>
      <c r="E91" t="s">
        <v>1727</v>
      </c>
      <c r="F91" s="5">
        <v>183.04</v>
      </c>
      <c r="G91" s="20">
        <v>457</v>
      </c>
    </row>
    <row r="92" spans="1:7" x14ac:dyDescent="0.3">
      <c r="A92" t="s">
        <v>1728</v>
      </c>
      <c r="B92" t="s">
        <v>3957</v>
      </c>
      <c r="C92" t="s">
        <v>1563</v>
      </c>
      <c r="D92" t="s">
        <v>3854</v>
      </c>
      <c r="E92" t="s">
        <v>1729</v>
      </c>
      <c r="F92" s="5">
        <v>340.14</v>
      </c>
      <c r="G92" s="20">
        <v>361</v>
      </c>
    </row>
    <row r="93" spans="1:7" x14ac:dyDescent="0.3">
      <c r="A93" t="s">
        <v>1730</v>
      </c>
      <c r="B93" t="s">
        <v>3958</v>
      </c>
      <c r="C93" t="s">
        <v>1547</v>
      </c>
      <c r="D93" t="s">
        <v>3900</v>
      </c>
      <c r="E93" t="s">
        <v>1731</v>
      </c>
      <c r="F93" s="5">
        <v>438.25</v>
      </c>
      <c r="G93" s="20">
        <v>496</v>
      </c>
    </row>
    <row r="94" spans="1:7" x14ac:dyDescent="0.3">
      <c r="A94" t="s">
        <v>1732</v>
      </c>
      <c r="B94" t="s">
        <v>3959</v>
      </c>
      <c r="C94" t="s">
        <v>1544</v>
      </c>
      <c r="D94" t="s">
        <v>3872</v>
      </c>
      <c r="E94" t="s">
        <v>1733</v>
      </c>
      <c r="F94" s="5">
        <v>447.43</v>
      </c>
      <c r="G94" s="20">
        <v>191</v>
      </c>
    </row>
    <row r="95" spans="1:7" x14ac:dyDescent="0.3">
      <c r="A95" t="s">
        <v>1734</v>
      </c>
      <c r="B95" t="s">
        <v>3960</v>
      </c>
      <c r="C95" t="s">
        <v>1563</v>
      </c>
      <c r="D95" t="s">
        <v>3845</v>
      </c>
      <c r="E95" t="s">
        <v>1735</v>
      </c>
      <c r="F95" s="5">
        <v>377.52</v>
      </c>
      <c r="G95" s="20">
        <v>485</v>
      </c>
    </row>
    <row r="96" spans="1:7" x14ac:dyDescent="0.3">
      <c r="A96" t="s">
        <v>1736</v>
      </c>
      <c r="B96" t="s">
        <v>3961</v>
      </c>
      <c r="C96" t="s">
        <v>1558</v>
      </c>
      <c r="D96" t="s">
        <v>3856</v>
      </c>
      <c r="E96" t="s">
        <v>1737</v>
      </c>
      <c r="F96" s="5">
        <v>358.47</v>
      </c>
      <c r="G96" s="20">
        <v>213</v>
      </c>
    </row>
    <row r="97" spans="1:7" x14ac:dyDescent="0.3">
      <c r="A97" t="s">
        <v>1738</v>
      </c>
      <c r="B97" t="s">
        <v>3962</v>
      </c>
      <c r="C97" t="s">
        <v>1566</v>
      </c>
      <c r="D97" t="s">
        <v>3854</v>
      </c>
      <c r="E97" t="s">
        <v>1739</v>
      </c>
      <c r="F97" s="5">
        <v>60.65</v>
      </c>
      <c r="G97" s="20">
        <v>75</v>
      </c>
    </row>
    <row r="98" spans="1:7" x14ac:dyDescent="0.3">
      <c r="A98" t="s">
        <v>1740</v>
      </c>
      <c r="B98" t="s">
        <v>3963</v>
      </c>
      <c r="C98" t="s">
        <v>1547</v>
      </c>
      <c r="D98" t="s">
        <v>3849</v>
      </c>
      <c r="E98" t="s">
        <v>1741</v>
      </c>
      <c r="F98" s="5">
        <v>358.47</v>
      </c>
      <c r="G98" s="20">
        <v>143</v>
      </c>
    </row>
    <row r="99" spans="1:7" x14ac:dyDescent="0.3">
      <c r="A99" t="s">
        <v>1742</v>
      </c>
      <c r="B99" t="s">
        <v>3964</v>
      </c>
      <c r="C99" t="s">
        <v>1566</v>
      </c>
      <c r="D99" t="s">
        <v>3893</v>
      </c>
      <c r="E99" t="s">
        <v>1743</v>
      </c>
      <c r="F99" s="5">
        <v>245.98</v>
      </c>
      <c r="G99" s="20">
        <v>471</v>
      </c>
    </row>
    <row r="100" spans="1:7" x14ac:dyDescent="0.3">
      <c r="A100" t="s">
        <v>1744</v>
      </c>
      <c r="B100" t="s">
        <v>3965</v>
      </c>
      <c r="C100" t="s">
        <v>1563</v>
      </c>
      <c r="D100" t="s">
        <v>3860</v>
      </c>
      <c r="E100" t="s">
        <v>1745</v>
      </c>
      <c r="F100" s="5">
        <v>431.67</v>
      </c>
      <c r="G100" s="20">
        <v>73</v>
      </c>
    </row>
    <row r="101" spans="1:7" x14ac:dyDescent="0.3">
      <c r="A101" t="s">
        <v>1746</v>
      </c>
      <c r="B101" t="s">
        <v>3966</v>
      </c>
      <c r="C101" t="s">
        <v>1544</v>
      </c>
      <c r="D101" t="s">
        <v>3864</v>
      </c>
      <c r="E101" t="s">
        <v>1747</v>
      </c>
      <c r="F101" s="5">
        <v>201.41</v>
      </c>
      <c r="G101" s="20">
        <v>146</v>
      </c>
    </row>
  </sheetData>
  <conditionalFormatting sqref="F2:F101">
    <cfRule type="dataBar" priority="2">
      <dataBar>
        <cfvo type="min"/>
        <cfvo type="max"/>
        <color rgb="FF638EC6"/>
      </dataBar>
      <extLst>
        <ext xmlns:x14="http://schemas.microsoft.com/office/spreadsheetml/2009/9/main" uri="{B025F937-C7B1-47D3-B67F-A62EFF666E3E}">
          <x14:id>{9B439452-D7B1-43FB-9D6D-56F9AE6889E2}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B439452-D7B1-43FB-9D6D-56F9AE6889E2}">
            <x14:dataBar minLength="0" maxLength="100" gradient="0">
              <x14:cfvo type="autoMin"/>
              <x14:cfvo type="autoMax"/>
              <x14:negativeFillColor rgb="FFFF0000"/>
              <x14:axisColor rgb="FF000000"/>
            </x14:dataBar>
          </x14:cfRule>
          <xm:sqref>F2:F101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2" sqref="C2"/>
    </sheetView>
  </sheetViews>
  <sheetFormatPr defaultRowHeight="14.4" x14ac:dyDescent="0.3"/>
  <cols>
    <col min="1" max="1" width="7.5546875" customWidth="1"/>
    <col min="2" max="2" width="14.21875" customWidth="1"/>
    <col min="3" max="3" width="11.109375" customWidth="1"/>
    <col min="4" max="4" width="9.33203125" customWidth="1"/>
    <col min="5" max="5" width="10.5546875" bestFit="1"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76CF6-2056-4AF4-A24F-B82F89AC3856}">
  <dimension ref="A1:E21"/>
  <sheetViews>
    <sheetView workbookViewId="0">
      <selection activeCell="J17" sqref="J17"/>
    </sheetView>
  </sheetViews>
  <sheetFormatPr defaultRowHeight="14.4" x14ac:dyDescent="0.3"/>
  <cols>
    <col min="1" max="1" width="12.6640625" bestFit="1" customWidth="1"/>
    <col min="2" max="2" width="30.77734375" customWidth="1"/>
    <col min="3" max="3" width="11.21875" bestFit="1" customWidth="1"/>
    <col min="4" max="4" width="20.21875" customWidth="1"/>
    <col min="5" max="5" width="15" bestFit="1" customWidth="1"/>
    <col min="7" max="7" width="18.5546875" bestFit="1" customWidth="1"/>
    <col min="8" max="8" width="15.5546875" bestFit="1" customWidth="1"/>
    <col min="9" max="9" width="6.44140625" bestFit="1" customWidth="1"/>
    <col min="10" max="10" width="6.21875" bestFit="1" customWidth="1"/>
    <col min="11" max="11" width="10.77734375" bestFit="1" customWidth="1"/>
    <col min="12" max="12" width="18.5546875" bestFit="1" customWidth="1"/>
    <col min="13" max="13" width="12" bestFit="1" customWidth="1"/>
    <col min="14" max="14" width="23.33203125" bestFit="1" customWidth="1"/>
    <col min="15" max="15" width="16.77734375" bestFit="1" customWidth="1"/>
    <col min="16" max="16" width="13.109375" bestFit="1" customWidth="1"/>
    <col min="17" max="17" width="12" bestFit="1" customWidth="1"/>
    <col min="18" max="18" width="14.6640625" bestFit="1" customWidth="1"/>
    <col min="19" max="19" width="11" bestFit="1" customWidth="1"/>
    <col min="20" max="20" width="11.6640625" bestFit="1" customWidth="1"/>
    <col min="21" max="21" width="17.44140625" bestFit="1" customWidth="1"/>
    <col min="22" max="22" width="15.33203125" bestFit="1" customWidth="1"/>
    <col min="23" max="23" width="11.109375" bestFit="1" customWidth="1"/>
    <col min="24" max="24" width="14.5546875" bestFit="1" customWidth="1"/>
    <col min="25" max="25" width="9.33203125" bestFit="1" customWidth="1"/>
    <col min="26" max="26" width="18.21875" bestFit="1" customWidth="1"/>
    <col min="27" max="27" width="15.6640625" bestFit="1" customWidth="1"/>
    <col min="28" max="28" width="10.77734375" bestFit="1" customWidth="1"/>
  </cols>
  <sheetData>
    <row r="1" spans="1:5" x14ac:dyDescent="0.3">
      <c r="A1" s="3" t="s">
        <v>1748</v>
      </c>
      <c r="B1" s="3" t="s">
        <v>1749</v>
      </c>
      <c r="C1" s="3" t="s">
        <v>1750</v>
      </c>
      <c r="D1" s="3" t="s">
        <v>4</v>
      </c>
      <c r="E1" s="3"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conditionalFormatting sqref="C2:C21">
    <cfRule type="uniqueValues" dxfId="4" priority="1"/>
  </conditionalFormatting>
  <conditionalFormatting sqref="E2:E21">
    <cfRule type="containsText" dxfId="3" priority="2" operator="containsText" text="Out">
      <formula>NOT(ISERROR(SEARCH("Out",E2)))</formula>
    </cfRule>
    <cfRule type="containsText" dxfId="2" priority="3" operator="containsText" text="Out">
      <formula>NOT(ISERROR(SEARCH("Out",E2)))</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M11" sqref="M11"/>
    </sheetView>
  </sheetViews>
  <sheetFormatPr defaultRowHeight="14.4" x14ac:dyDescent="0.3"/>
  <cols>
    <col min="1" max="1" width="7.44140625" customWidth="1"/>
    <col min="2" max="2" width="12.5546875" customWidth="1"/>
    <col min="3" max="3" width="13.109375" customWidth="1"/>
    <col min="4" max="4" width="10.5546875" customWidth="1"/>
    <col min="5" max="5" width="9.109375" customWidth="1"/>
    <col min="6" max="6" width="9" customWidth="1"/>
    <col min="7" max="7" width="9.21875" customWidth="1"/>
    <col min="8" max="8" width="11.88671875" customWidth="1"/>
    <col min="9" max="9" width="11.6640625" customWidth="1"/>
    <col min="10" max="10" width="11"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autoFilter ref="A1:J2001" xr:uid="{00000000-0001-0000-0300-000000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63B4-03E3-4124-82E9-B036457B85BB}">
  <dimension ref="A1:N2001"/>
  <sheetViews>
    <sheetView topLeftCell="E1" workbookViewId="0">
      <selection activeCell="G3" sqref="G3"/>
    </sheetView>
  </sheetViews>
  <sheetFormatPr defaultRowHeight="14.4" x14ac:dyDescent="0.3"/>
  <cols>
    <col min="1" max="1" width="10.6640625" customWidth="1"/>
    <col min="2" max="2" width="15.109375" bestFit="1" customWidth="1"/>
    <col min="3" max="3" width="16.33203125" bestFit="1" customWidth="1"/>
    <col min="4" max="4" width="14.88671875" bestFit="1" customWidth="1"/>
    <col min="5" max="5" width="12.6640625" bestFit="1" customWidth="1"/>
    <col min="6" max="7" width="12.77734375" bestFit="1" customWidth="1"/>
    <col min="8" max="8" width="13.77734375" customWidth="1"/>
    <col min="9" max="9" width="16.33203125" customWidth="1"/>
    <col min="10" max="11" width="16.109375" customWidth="1"/>
    <col min="12" max="14" width="18.21875" bestFit="1" customWidth="1"/>
  </cols>
  <sheetData>
    <row r="1" spans="1:14" x14ac:dyDescent="0.3">
      <c r="A1" s="13" t="s">
        <v>1816</v>
      </c>
      <c r="B1" s="14" t="s">
        <v>1817</v>
      </c>
      <c r="C1" s="13" t="s">
        <v>0</v>
      </c>
      <c r="D1" s="13" t="s">
        <v>1536</v>
      </c>
      <c r="E1" s="13" t="s">
        <v>1748</v>
      </c>
      <c r="F1" s="13" t="s">
        <v>1818</v>
      </c>
      <c r="G1" s="19" t="s">
        <v>1818</v>
      </c>
      <c r="H1" s="13" t="s">
        <v>1819</v>
      </c>
      <c r="I1" s="19" t="s">
        <v>1819</v>
      </c>
      <c r="J1" s="13" t="s">
        <v>1820</v>
      </c>
      <c r="K1" s="19" t="s">
        <v>1820</v>
      </c>
      <c r="L1" s="13" t="s">
        <v>1821</v>
      </c>
      <c r="M1" s="13" t="s">
        <v>1822</v>
      </c>
      <c r="N1" s="19" t="s">
        <v>4000</v>
      </c>
    </row>
    <row r="2" spans="1:14" x14ac:dyDescent="0.3">
      <c r="A2" s="9" t="s">
        <v>1823</v>
      </c>
      <c r="B2" s="15">
        <v>45480</v>
      </c>
      <c r="C2" s="10" t="s">
        <v>1272</v>
      </c>
      <c r="D2" s="10" t="s">
        <v>1742</v>
      </c>
      <c r="E2" s="10" t="s">
        <v>1766</v>
      </c>
      <c r="F2" s="10">
        <v>1</v>
      </c>
      <c r="G2" s="10">
        <f t="shared" ref="G2:G65" si="0">IF(F2="",M2/(I2*(1-J2)),F2)</f>
        <v>1</v>
      </c>
      <c r="H2" s="10">
        <f>VLOOKUP(D2,Product_Dim_Cleaned!A:F,6,FALSE)</f>
        <v>245.98</v>
      </c>
      <c r="I2" s="16">
        <f>IF(H2="",VLOOKUP($D2,Product_Dim_Cleaned!$A$2:$F$101,6,FALSE),H2)</f>
        <v>245.98</v>
      </c>
      <c r="J2" s="10">
        <v>0.09</v>
      </c>
      <c r="K2" s="17">
        <f t="shared" ref="K2:K65" si="1">IF(J2="",1-(M2/(G2*I2)),J2)</f>
        <v>0.09</v>
      </c>
      <c r="L2" s="10" t="s">
        <v>1824</v>
      </c>
      <c r="M2" s="10">
        <v>198.41640000000001</v>
      </c>
      <c r="N2" s="16">
        <f t="shared" ref="N2:N65" si="2">IF(M2="",G2*I2*(1-K2),M2)</f>
        <v>198.41640000000001</v>
      </c>
    </row>
    <row r="3" spans="1:14" x14ac:dyDescent="0.3">
      <c r="A3" s="11" t="s">
        <v>1825</v>
      </c>
      <c r="B3" s="18">
        <v>45285</v>
      </c>
      <c r="C3" s="12" t="s">
        <v>1440</v>
      </c>
      <c r="D3" s="12" t="s">
        <v>1696</v>
      </c>
      <c r="E3" s="12" t="s">
        <v>1807</v>
      </c>
      <c r="F3" s="12">
        <v>3</v>
      </c>
      <c r="G3" s="10">
        <f t="shared" si="0"/>
        <v>3</v>
      </c>
      <c r="H3" s="12">
        <v>104.47</v>
      </c>
      <c r="I3" s="16">
        <f>IF(H3="",VLOOKUP($D3,Product_Dim_Cleaned!$A$2:$F$101,6,FALSE),H3)</f>
        <v>104.47</v>
      </c>
      <c r="J3" s="12">
        <v>0.27</v>
      </c>
      <c r="K3" s="17">
        <f t="shared" si="1"/>
        <v>0.27</v>
      </c>
      <c r="L3" s="12" t="s">
        <v>1826</v>
      </c>
      <c r="M3" s="12">
        <v>228.7893</v>
      </c>
      <c r="N3" s="16">
        <f t="shared" si="2"/>
        <v>228.7893</v>
      </c>
    </row>
    <row r="4" spans="1:14" x14ac:dyDescent="0.3">
      <c r="A4" s="9" t="s">
        <v>1827</v>
      </c>
      <c r="B4" s="15">
        <v>45446</v>
      </c>
      <c r="C4" s="10" t="s">
        <v>211</v>
      </c>
      <c r="D4" s="10" t="s">
        <v>1646</v>
      </c>
      <c r="E4" s="10" t="s">
        <v>1782</v>
      </c>
      <c r="F4" s="10">
        <v>4</v>
      </c>
      <c r="G4" s="10">
        <f t="shared" si="0"/>
        <v>4</v>
      </c>
      <c r="H4" s="10">
        <v>914.05</v>
      </c>
      <c r="I4" s="16">
        <f>IF(H4="",VLOOKUP($D4,Product_Dim_Cleaned!$A$2:$F$101,6,FALSE),H4)</f>
        <v>914.05</v>
      </c>
      <c r="J4" s="10">
        <v>0.25</v>
      </c>
      <c r="K4" s="17">
        <f t="shared" si="1"/>
        <v>0.25</v>
      </c>
      <c r="L4" s="10" t="s">
        <v>1824</v>
      </c>
      <c r="M4" s="10">
        <v>2742.15</v>
      </c>
      <c r="N4" s="16">
        <f t="shared" si="2"/>
        <v>2742.15</v>
      </c>
    </row>
    <row r="5" spans="1:14" x14ac:dyDescent="0.3">
      <c r="A5" s="11" t="s">
        <v>1828</v>
      </c>
      <c r="B5" s="18">
        <v>45259</v>
      </c>
      <c r="C5" s="12" t="s">
        <v>1086</v>
      </c>
      <c r="D5" s="12" t="s">
        <v>1700</v>
      </c>
      <c r="E5" s="12" t="s">
        <v>1782</v>
      </c>
      <c r="F5" s="12">
        <v>1</v>
      </c>
      <c r="G5" s="10">
        <f t="shared" si="0"/>
        <v>1</v>
      </c>
      <c r="H5" s="12">
        <v>921.51</v>
      </c>
      <c r="I5" s="16">
        <f>IF(H5="",VLOOKUP($D5,Product_Dim_Cleaned!$A$2:$F$101,6,FALSE),H5)</f>
        <v>921.51</v>
      </c>
      <c r="J5" s="12">
        <v>0.16</v>
      </c>
      <c r="K5" s="17">
        <f t="shared" si="1"/>
        <v>0.16</v>
      </c>
      <c r="L5" s="12" t="s">
        <v>1829</v>
      </c>
      <c r="M5" s="12">
        <v>774.0684</v>
      </c>
      <c r="N5" s="16">
        <f t="shared" si="2"/>
        <v>774.0684</v>
      </c>
    </row>
    <row r="6" spans="1:14" x14ac:dyDescent="0.3">
      <c r="A6" s="9" t="s">
        <v>1830</v>
      </c>
      <c r="B6" s="15">
        <v>45297</v>
      </c>
      <c r="C6" s="10" t="s">
        <v>1516</v>
      </c>
      <c r="D6" s="10" t="s">
        <v>1666</v>
      </c>
      <c r="E6" s="10" t="s">
        <v>1773</v>
      </c>
      <c r="F6" s="10">
        <v>3</v>
      </c>
      <c r="G6" s="10">
        <f t="shared" si="0"/>
        <v>3</v>
      </c>
      <c r="H6" s="10">
        <v>745.3</v>
      </c>
      <c r="I6" s="16">
        <f>IF(H6="",VLOOKUP($D6,Product_Dim_Cleaned!$A$2:$F$101,6,FALSE),H6)</f>
        <v>745.3</v>
      </c>
      <c r="J6" s="10">
        <v>0.18</v>
      </c>
      <c r="K6" s="17">
        <f t="shared" si="1"/>
        <v>0.18</v>
      </c>
      <c r="L6" s="10" t="s">
        <v>1824</v>
      </c>
      <c r="M6" s="10">
        <v>1833.4380000000001</v>
      </c>
      <c r="N6" s="16">
        <f t="shared" si="2"/>
        <v>1833.4380000000001</v>
      </c>
    </row>
    <row r="7" spans="1:14" x14ac:dyDescent="0.3">
      <c r="A7" s="11" t="s">
        <v>1831</v>
      </c>
      <c r="B7" s="18">
        <v>45499</v>
      </c>
      <c r="C7" s="12" t="s">
        <v>405</v>
      </c>
      <c r="D7" s="12" t="s">
        <v>1578</v>
      </c>
      <c r="E7" s="12" t="s">
        <v>1779</v>
      </c>
      <c r="F7" s="12">
        <v>3</v>
      </c>
      <c r="G7" s="10">
        <f t="shared" si="0"/>
        <v>3</v>
      </c>
      <c r="H7" s="12">
        <v>147.01</v>
      </c>
      <c r="I7" s="16">
        <f>IF(H7="",VLOOKUP($D7,Product_Dim_Cleaned!$A$2:$F$101,6,FALSE),H7)</f>
        <v>147.01</v>
      </c>
      <c r="J7" s="12">
        <v>0.19</v>
      </c>
      <c r="K7" s="17">
        <f t="shared" si="1"/>
        <v>0.19</v>
      </c>
      <c r="L7" s="12" t="s">
        <v>1829</v>
      </c>
      <c r="M7" s="12">
        <v>357.23430000000002</v>
      </c>
      <c r="N7" s="16">
        <f t="shared" si="2"/>
        <v>357.23430000000002</v>
      </c>
    </row>
    <row r="8" spans="1:14" x14ac:dyDescent="0.3">
      <c r="A8" s="9" t="s">
        <v>1832</v>
      </c>
      <c r="B8" s="15">
        <v>45850</v>
      </c>
      <c r="C8" s="10" t="s">
        <v>75</v>
      </c>
      <c r="D8" s="10" t="s">
        <v>1660</v>
      </c>
      <c r="E8" s="10" t="s">
        <v>1769</v>
      </c>
      <c r="F8" s="10">
        <v>2</v>
      </c>
      <c r="G8" s="10">
        <f t="shared" si="0"/>
        <v>2</v>
      </c>
      <c r="H8" s="10">
        <v>785.31</v>
      </c>
      <c r="I8" s="16">
        <f>IF(H8="",VLOOKUP($D8,Product_Dim_Cleaned!$A$2:$F$101,6,FALSE),H8)</f>
        <v>785.31</v>
      </c>
      <c r="J8" s="10">
        <v>0.15</v>
      </c>
      <c r="K8" s="17">
        <f t="shared" si="1"/>
        <v>0.15</v>
      </c>
      <c r="L8" s="10" t="s">
        <v>1826</v>
      </c>
      <c r="M8" s="10">
        <v>1335.027</v>
      </c>
      <c r="N8" s="16">
        <f t="shared" si="2"/>
        <v>1335.027</v>
      </c>
    </row>
    <row r="9" spans="1:14" x14ac:dyDescent="0.3">
      <c r="A9" s="11" t="s">
        <v>1833</v>
      </c>
      <c r="B9" s="18">
        <v>45248</v>
      </c>
      <c r="C9" s="12" t="s">
        <v>511</v>
      </c>
      <c r="D9" s="12" t="s">
        <v>1688</v>
      </c>
      <c r="E9" s="12" t="s">
        <v>1782</v>
      </c>
      <c r="F9" s="12">
        <v>4</v>
      </c>
      <c r="G9" s="10">
        <f t="shared" si="0"/>
        <v>4</v>
      </c>
      <c r="H9" s="12">
        <v>342.39</v>
      </c>
      <c r="I9" s="16">
        <f>IF(H9="",VLOOKUP($D9,Product_Dim_Cleaned!$A$2:$F$101,6,FALSE),H9)</f>
        <v>342.39</v>
      </c>
      <c r="J9" s="12">
        <v>0.23</v>
      </c>
      <c r="K9" s="17">
        <f t="shared" si="1"/>
        <v>0.23</v>
      </c>
      <c r="L9" s="12" t="s">
        <v>1826</v>
      </c>
      <c r="M9" s="12">
        <v>1054.5612000000001</v>
      </c>
      <c r="N9" s="16">
        <f t="shared" si="2"/>
        <v>1054.5612000000001</v>
      </c>
    </row>
    <row r="10" spans="1:14" x14ac:dyDescent="0.3">
      <c r="A10" s="9" t="s">
        <v>1834</v>
      </c>
      <c r="B10" s="15">
        <v>45781</v>
      </c>
      <c r="C10" s="10" t="s">
        <v>616</v>
      </c>
      <c r="D10" s="10" t="s">
        <v>1746</v>
      </c>
      <c r="E10" s="10" t="s">
        <v>1773</v>
      </c>
      <c r="F10" s="10"/>
      <c r="G10" s="10">
        <f t="shared" si="0"/>
        <v>3.0000000000000004</v>
      </c>
      <c r="H10" s="10">
        <v>448.25</v>
      </c>
      <c r="I10" s="16">
        <f>IF(H10="",VLOOKUP($D10,Product_Dim_Cleaned!$A$2:$F$101,6,FALSE),H10)</f>
        <v>448.25</v>
      </c>
      <c r="J10" s="10">
        <v>7.0000000000000007E-2</v>
      </c>
      <c r="K10" s="17">
        <f t="shared" si="1"/>
        <v>7.0000000000000007E-2</v>
      </c>
      <c r="L10" s="10" t="s">
        <v>1826</v>
      </c>
      <c r="M10" s="10">
        <v>1250.6175000000001</v>
      </c>
      <c r="N10" s="16">
        <f t="shared" si="2"/>
        <v>1250.6175000000001</v>
      </c>
    </row>
    <row r="11" spans="1:14" x14ac:dyDescent="0.3">
      <c r="A11" s="11" t="s">
        <v>1835</v>
      </c>
      <c r="B11" s="18">
        <v>45869</v>
      </c>
      <c r="C11" s="12" t="s">
        <v>1431</v>
      </c>
      <c r="D11" s="12" t="s">
        <v>1614</v>
      </c>
      <c r="E11" s="12" t="s">
        <v>1752</v>
      </c>
      <c r="F11" s="12">
        <v>2</v>
      </c>
      <c r="G11" s="10">
        <f t="shared" si="0"/>
        <v>2</v>
      </c>
      <c r="H11" s="12">
        <v>873.17</v>
      </c>
      <c r="I11" s="16">
        <f>IF(H11="",VLOOKUP($D11,Product_Dim_Cleaned!$A$2:$F$101,6,FALSE),H11)</f>
        <v>873.17</v>
      </c>
      <c r="J11" s="12">
        <v>0.23</v>
      </c>
      <c r="K11" s="17">
        <f t="shared" si="1"/>
        <v>0.23</v>
      </c>
      <c r="L11" s="12" t="s">
        <v>1826</v>
      </c>
      <c r="M11" s="12">
        <v>1344.6818000000001</v>
      </c>
      <c r="N11" s="16">
        <f t="shared" si="2"/>
        <v>1344.6818000000001</v>
      </c>
    </row>
    <row r="12" spans="1:14" x14ac:dyDescent="0.3">
      <c r="A12" s="9" t="s">
        <v>1836</v>
      </c>
      <c r="B12" s="15">
        <v>45335</v>
      </c>
      <c r="C12" s="10" t="s">
        <v>241</v>
      </c>
      <c r="D12" s="10" t="s">
        <v>1596</v>
      </c>
      <c r="E12" s="10" t="s">
        <v>1799</v>
      </c>
      <c r="F12" s="10">
        <v>1</v>
      </c>
      <c r="G12" s="10">
        <f t="shared" si="0"/>
        <v>1</v>
      </c>
      <c r="H12" s="10">
        <v>278.63</v>
      </c>
      <c r="I12" s="16">
        <f>IF(H12="",VLOOKUP($D12,Product_Dim_Cleaned!$A$2:$F$101,6,FALSE),H12)</f>
        <v>278.63</v>
      </c>
      <c r="J12" s="10">
        <v>7.0000000000000007E-2</v>
      </c>
      <c r="K12" s="17">
        <f t="shared" si="1"/>
        <v>7.0000000000000007E-2</v>
      </c>
      <c r="L12" s="10" t="s">
        <v>1824</v>
      </c>
      <c r="M12" s="10">
        <v>259.1259</v>
      </c>
      <c r="N12" s="16">
        <f t="shared" si="2"/>
        <v>259.1259</v>
      </c>
    </row>
    <row r="13" spans="1:14" x14ac:dyDescent="0.3">
      <c r="A13" s="11" t="s">
        <v>1837</v>
      </c>
      <c r="B13" s="18">
        <v>45801</v>
      </c>
      <c r="C13" s="12" t="s">
        <v>1008</v>
      </c>
      <c r="D13" s="12" t="s">
        <v>1626</v>
      </c>
      <c r="E13" s="12" t="s">
        <v>1757</v>
      </c>
      <c r="F13" s="12">
        <v>4</v>
      </c>
      <c r="G13" s="10">
        <f t="shared" si="0"/>
        <v>4</v>
      </c>
      <c r="H13" s="12">
        <v>286.92</v>
      </c>
      <c r="I13" s="16">
        <f>IF(H13="",VLOOKUP($D13,Product_Dim_Cleaned!$A$2:$F$101,6,FALSE),H13)</f>
        <v>286.92</v>
      </c>
      <c r="J13" s="12">
        <v>0.17</v>
      </c>
      <c r="K13" s="17">
        <f t="shared" si="1"/>
        <v>0.17</v>
      </c>
      <c r="L13" s="12" t="s">
        <v>1824</v>
      </c>
      <c r="M13" s="12">
        <v>952.57439999999997</v>
      </c>
      <c r="N13" s="16">
        <f t="shared" si="2"/>
        <v>952.57439999999997</v>
      </c>
    </row>
    <row r="14" spans="1:14" x14ac:dyDescent="0.3">
      <c r="A14" s="9" t="s">
        <v>1838</v>
      </c>
      <c r="B14" s="15">
        <v>45528</v>
      </c>
      <c r="C14" s="10" t="s">
        <v>761</v>
      </c>
      <c r="D14" s="10" t="s">
        <v>1724</v>
      </c>
      <c r="E14" s="10" t="s">
        <v>1769</v>
      </c>
      <c r="F14" s="10">
        <v>4</v>
      </c>
      <c r="G14" s="10">
        <f t="shared" si="0"/>
        <v>4</v>
      </c>
      <c r="H14" s="10">
        <v>644.58000000000004</v>
      </c>
      <c r="I14" s="16">
        <f>IF(H14="",VLOOKUP($D14,Product_Dim_Cleaned!$A$2:$F$101,6,FALSE),H14)</f>
        <v>644.58000000000004</v>
      </c>
      <c r="J14" s="10">
        <v>0.01</v>
      </c>
      <c r="K14" s="17">
        <f t="shared" si="1"/>
        <v>0.01</v>
      </c>
      <c r="L14" s="10" t="s">
        <v>1824</v>
      </c>
      <c r="M14" s="10">
        <v>2552.5367999999999</v>
      </c>
      <c r="N14" s="16">
        <f t="shared" si="2"/>
        <v>2552.5367999999999</v>
      </c>
    </row>
    <row r="15" spans="1:14" x14ac:dyDescent="0.3">
      <c r="A15" s="11" t="s">
        <v>1839</v>
      </c>
      <c r="B15" s="18">
        <v>45875</v>
      </c>
      <c r="C15" s="12" t="s">
        <v>1371</v>
      </c>
      <c r="D15" s="12" t="s">
        <v>1616</v>
      </c>
      <c r="E15" s="12" t="s">
        <v>1804</v>
      </c>
      <c r="F15" s="12">
        <v>2</v>
      </c>
      <c r="G15" s="10">
        <f t="shared" si="0"/>
        <v>2</v>
      </c>
      <c r="H15" s="12">
        <v>316.89999999999998</v>
      </c>
      <c r="I15" s="16">
        <f>IF(H15="",VLOOKUP($D15,Product_Dim_Cleaned!$A$2:$F$101,6,FALSE),H15)</f>
        <v>316.89999999999998</v>
      </c>
      <c r="J15" s="12">
        <v>0.3</v>
      </c>
      <c r="K15" s="17">
        <f t="shared" si="1"/>
        <v>0.3</v>
      </c>
      <c r="L15" s="12" t="s">
        <v>1826</v>
      </c>
      <c r="M15" s="12">
        <v>443.66</v>
      </c>
      <c r="N15" s="16">
        <f t="shared" si="2"/>
        <v>443.66</v>
      </c>
    </row>
    <row r="16" spans="1:14" x14ac:dyDescent="0.3">
      <c r="A16" s="9" t="s">
        <v>1840</v>
      </c>
      <c r="B16" s="15">
        <v>45829</v>
      </c>
      <c r="C16" s="10" t="s">
        <v>1092</v>
      </c>
      <c r="D16" s="10" t="s">
        <v>1596</v>
      </c>
      <c r="E16" s="10" t="s">
        <v>1801</v>
      </c>
      <c r="F16" s="10">
        <v>4</v>
      </c>
      <c r="G16" s="10">
        <f t="shared" si="0"/>
        <v>4</v>
      </c>
      <c r="H16" s="10">
        <v>403.47</v>
      </c>
      <c r="I16" s="16">
        <f>IF(H16="",VLOOKUP($D16,Product_Dim_Cleaned!$A$2:$F$101,6,FALSE),H16)</f>
        <v>403.47</v>
      </c>
      <c r="J16" s="10">
        <v>0.28999999999999998</v>
      </c>
      <c r="K16" s="17">
        <f t="shared" si="1"/>
        <v>0.28999999999999998</v>
      </c>
      <c r="L16" s="10" t="s">
        <v>1826</v>
      </c>
      <c r="M16" s="10">
        <v>1145.8548000000001</v>
      </c>
      <c r="N16" s="16">
        <f t="shared" si="2"/>
        <v>1145.8548000000001</v>
      </c>
    </row>
    <row r="17" spans="1:14" x14ac:dyDescent="0.3">
      <c r="A17" s="11" t="s">
        <v>1841</v>
      </c>
      <c r="B17" s="18">
        <v>45636</v>
      </c>
      <c r="C17" s="12" t="s">
        <v>1349</v>
      </c>
      <c r="D17" s="12" t="s">
        <v>1620</v>
      </c>
      <c r="E17" s="12" t="s">
        <v>1786</v>
      </c>
      <c r="F17" s="12"/>
      <c r="G17" s="10">
        <f t="shared" si="0"/>
        <v>2.9999999999999996</v>
      </c>
      <c r="H17" s="12">
        <v>871.34</v>
      </c>
      <c r="I17" s="16">
        <f>IF(H17="",VLOOKUP($D17,Product_Dim_Cleaned!$A$2:$F$101,6,FALSE),H17)</f>
        <v>871.34</v>
      </c>
      <c r="J17" s="12">
        <v>0.04</v>
      </c>
      <c r="K17" s="17">
        <f t="shared" si="1"/>
        <v>0.04</v>
      </c>
      <c r="L17" s="12" t="s">
        <v>1829</v>
      </c>
      <c r="M17" s="12">
        <v>2509.4591999999998</v>
      </c>
      <c r="N17" s="16">
        <f t="shared" si="2"/>
        <v>2509.4591999999998</v>
      </c>
    </row>
    <row r="18" spans="1:14" x14ac:dyDescent="0.3">
      <c r="A18" s="9" t="s">
        <v>1842</v>
      </c>
      <c r="B18" s="15">
        <v>45913</v>
      </c>
      <c r="C18" s="10" t="s">
        <v>878</v>
      </c>
      <c r="D18" s="10" t="s">
        <v>1678</v>
      </c>
      <c r="E18" s="10" t="s">
        <v>1813</v>
      </c>
      <c r="F18" s="10">
        <v>2</v>
      </c>
      <c r="G18" s="10">
        <f t="shared" si="0"/>
        <v>2</v>
      </c>
      <c r="H18" s="10">
        <v>451.98</v>
      </c>
      <c r="I18" s="16">
        <f>IF(H18="",VLOOKUP($D18,Product_Dim_Cleaned!$A$2:$F$101,6,FALSE),H18)</f>
        <v>451.98</v>
      </c>
      <c r="J18" s="10">
        <v>0.25</v>
      </c>
      <c r="K18" s="17">
        <f t="shared" si="1"/>
        <v>0.25</v>
      </c>
      <c r="L18" s="10" t="s">
        <v>1824</v>
      </c>
      <c r="M18" s="10">
        <v>677.97</v>
      </c>
      <c r="N18" s="16">
        <f t="shared" si="2"/>
        <v>677.97</v>
      </c>
    </row>
    <row r="19" spans="1:14" x14ac:dyDescent="0.3">
      <c r="A19" s="11" t="s">
        <v>1843</v>
      </c>
      <c r="B19" s="18">
        <v>45637</v>
      </c>
      <c r="C19" s="12" t="s">
        <v>288</v>
      </c>
      <c r="D19" s="12" t="s">
        <v>1602</v>
      </c>
      <c r="E19" s="12" t="s">
        <v>1769</v>
      </c>
      <c r="F19" s="12">
        <v>2</v>
      </c>
      <c r="G19" s="10">
        <f t="shared" si="0"/>
        <v>2</v>
      </c>
      <c r="H19" s="12">
        <v>502.69</v>
      </c>
      <c r="I19" s="16">
        <f>IF(H19="",VLOOKUP($D19,Product_Dim_Cleaned!$A$2:$F$101,6,FALSE),H19)</f>
        <v>502.69</v>
      </c>
      <c r="J19" s="12">
        <v>0.23</v>
      </c>
      <c r="K19" s="17">
        <f t="shared" si="1"/>
        <v>0.23</v>
      </c>
      <c r="L19" s="12" t="s">
        <v>1824</v>
      </c>
      <c r="M19" s="12">
        <v>774.14260000000002</v>
      </c>
      <c r="N19" s="16">
        <f t="shared" si="2"/>
        <v>774.14260000000002</v>
      </c>
    </row>
    <row r="20" spans="1:14" x14ac:dyDescent="0.3">
      <c r="A20" s="9" t="s">
        <v>1844</v>
      </c>
      <c r="B20" s="15">
        <v>45517</v>
      </c>
      <c r="C20" s="10" t="s">
        <v>338</v>
      </c>
      <c r="D20" s="10" t="s">
        <v>1626</v>
      </c>
      <c r="E20" s="10" t="s">
        <v>1769</v>
      </c>
      <c r="F20" s="10">
        <v>2</v>
      </c>
      <c r="G20" s="10">
        <f t="shared" si="0"/>
        <v>2</v>
      </c>
      <c r="H20" s="10">
        <v>559.23</v>
      </c>
      <c r="I20" s="16">
        <f>IF(H20="",VLOOKUP($D20,Product_Dim_Cleaned!$A$2:$F$101,6,FALSE),H20)</f>
        <v>559.23</v>
      </c>
      <c r="J20" s="10">
        <v>0.25</v>
      </c>
      <c r="K20" s="17">
        <f t="shared" si="1"/>
        <v>0.25</v>
      </c>
      <c r="L20" s="10" t="s">
        <v>1829</v>
      </c>
      <c r="M20" s="10">
        <v>838.84500000000003</v>
      </c>
      <c r="N20" s="16">
        <f t="shared" si="2"/>
        <v>838.84500000000003</v>
      </c>
    </row>
    <row r="21" spans="1:14" x14ac:dyDescent="0.3">
      <c r="A21" s="11" t="s">
        <v>1845</v>
      </c>
      <c r="B21" s="18">
        <v>45369</v>
      </c>
      <c r="C21" s="12" t="s">
        <v>767</v>
      </c>
      <c r="D21" s="12" t="s">
        <v>1668</v>
      </c>
      <c r="E21" s="12" t="s">
        <v>1797</v>
      </c>
      <c r="F21" s="12">
        <v>4</v>
      </c>
      <c r="G21" s="10">
        <f t="shared" si="0"/>
        <v>4</v>
      </c>
      <c r="H21" s="12"/>
      <c r="I21" s="16">
        <f>IF(H21="",VLOOKUP($D21,Product_Dim_Cleaned!$A$2:$F$101,6,FALSE),H21)</f>
        <v>482.75</v>
      </c>
      <c r="J21" s="12">
        <v>0.04</v>
      </c>
      <c r="K21" s="17">
        <f t="shared" si="1"/>
        <v>0.04</v>
      </c>
      <c r="L21" s="12" t="s">
        <v>1829</v>
      </c>
      <c r="M21" s="12">
        <v>1782.4512</v>
      </c>
      <c r="N21" s="16">
        <f t="shared" si="2"/>
        <v>1782.4512</v>
      </c>
    </row>
    <row r="22" spans="1:14" x14ac:dyDescent="0.3">
      <c r="A22" s="9" t="s">
        <v>1846</v>
      </c>
      <c r="B22" s="15">
        <v>45843</v>
      </c>
      <c r="C22" s="10" t="s">
        <v>487</v>
      </c>
      <c r="D22" s="10" t="s">
        <v>1692</v>
      </c>
      <c r="E22" s="10" t="s">
        <v>1807</v>
      </c>
      <c r="F22" s="10">
        <v>3</v>
      </c>
      <c r="G22" s="10">
        <f t="shared" si="0"/>
        <v>3</v>
      </c>
      <c r="H22" s="10">
        <v>986.04</v>
      </c>
      <c r="I22" s="16">
        <f>IF(H22="",VLOOKUP($D22,Product_Dim_Cleaned!$A$2:$F$101,6,FALSE),H22)</f>
        <v>986.04</v>
      </c>
      <c r="J22" s="10">
        <v>0.27</v>
      </c>
      <c r="K22" s="17">
        <f t="shared" si="1"/>
        <v>0.27</v>
      </c>
      <c r="L22" s="10" t="s">
        <v>1829</v>
      </c>
      <c r="M22" s="10">
        <v>2159.4276</v>
      </c>
      <c r="N22" s="16">
        <f t="shared" si="2"/>
        <v>2159.4276</v>
      </c>
    </row>
    <row r="23" spans="1:14" x14ac:dyDescent="0.3">
      <c r="A23" s="11" t="s">
        <v>1847</v>
      </c>
      <c r="B23" s="18">
        <v>45447</v>
      </c>
      <c r="C23" s="12" t="s">
        <v>1235</v>
      </c>
      <c r="D23" s="12" t="s">
        <v>1634</v>
      </c>
      <c r="E23" s="12" t="s">
        <v>1810</v>
      </c>
      <c r="F23" s="12">
        <v>1</v>
      </c>
      <c r="G23" s="10">
        <f t="shared" si="0"/>
        <v>1</v>
      </c>
      <c r="H23" s="12">
        <v>589.55999999999995</v>
      </c>
      <c r="I23" s="16">
        <f>IF(H23="",VLOOKUP($D23,Product_Dim_Cleaned!$A$2:$F$101,6,FALSE),H23)</f>
        <v>589.55999999999995</v>
      </c>
      <c r="J23" s="12">
        <v>0.22</v>
      </c>
      <c r="K23" s="17">
        <f t="shared" si="1"/>
        <v>0.22</v>
      </c>
      <c r="L23" s="12" t="s">
        <v>1824</v>
      </c>
      <c r="M23" s="12">
        <v>459.85680000000002</v>
      </c>
      <c r="N23" s="16">
        <f t="shared" si="2"/>
        <v>459.85680000000002</v>
      </c>
    </row>
    <row r="24" spans="1:14" x14ac:dyDescent="0.3">
      <c r="A24" s="9" t="s">
        <v>1848</v>
      </c>
      <c r="B24" s="15">
        <v>45394</v>
      </c>
      <c r="C24" s="10" t="s">
        <v>1466</v>
      </c>
      <c r="D24" s="10" t="s">
        <v>1686</v>
      </c>
      <c r="E24" s="10" t="s">
        <v>1789</v>
      </c>
      <c r="F24" s="10">
        <v>3</v>
      </c>
      <c r="G24" s="10">
        <f t="shared" si="0"/>
        <v>3</v>
      </c>
      <c r="H24" s="10">
        <v>979.42</v>
      </c>
      <c r="I24" s="16">
        <f>IF(H24="",VLOOKUP($D24,Product_Dim_Cleaned!$A$2:$F$101,6,FALSE),H24)</f>
        <v>979.42</v>
      </c>
      <c r="J24" s="10">
        <v>0.03</v>
      </c>
      <c r="K24" s="17">
        <f t="shared" si="1"/>
        <v>0.03</v>
      </c>
      <c r="L24" s="10" t="s">
        <v>1826</v>
      </c>
      <c r="M24" s="10">
        <v>2850.1122</v>
      </c>
      <c r="N24" s="16">
        <f t="shared" si="2"/>
        <v>2850.1122</v>
      </c>
    </row>
    <row r="25" spans="1:14" x14ac:dyDescent="0.3">
      <c r="A25" s="11" t="s">
        <v>1849</v>
      </c>
      <c r="B25" s="18">
        <v>45466</v>
      </c>
      <c r="C25" s="12" t="s">
        <v>1151</v>
      </c>
      <c r="D25" s="12" t="s">
        <v>1572</v>
      </c>
      <c r="E25" s="12" t="s">
        <v>1782</v>
      </c>
      <c r="F25" s="12">
        <v>1</v>
      </c>
      <c r="G25" s="10">
        <f t="shared" si="0"/>
        <v>1</v>
      </c>
      <c r="H25" s="12">
        <v>719.28</v>
      </c>
      <c r="I25" s="16">
        <f>IF(H25="",VLOOKUP($D25,Product_Dim_Cleaned!$A$2:$F$101,6,FALSE),H25)</f>
        <v>719.28</v>
      </c>
      <c r="J25" s="12">
        <v>0.08</v>
      </c>
      <c r="K25" s="17">
        <f t="shared" si="1"/>
        <v>0.08</v>
      </c>
      <c r="L25" s="12" t="s">
        <v>1824</v>
      </c>
      <c r="M25" s="12">
        <v>661.73760000000004</v>
      </c>
      <c r="N25" s="16">
        <f t="shared" si="2"/>
        <v>661.73760000000004</v>
      </c>
    </row>
    <row r="26" spans="1:14" x14ac:dyDescent="0.3">
      <c r="A26" s="9" t="s">
        <v>1850</v>
      </c>
      <c r="B26" s="15">
        <v>45908</v>
      </c>
      <c r="C26" s="10" t="s">
        <v>613</v>
      </c>
      <c r="D26" s="10" t="s">
        <v>1682</v>
      </c>
      <c r="E26" s="10" t="s">
        <v>1776</v>
      </c>
      <c r="F26" s="10">
        <v>3</v>
      </c>
      <c r="G26" s="10">
        <f t="shared" si="0"/>
        <v>3</v>
      </c>
      <c r="H26" s="10">
        <v>77.599999999999994</v>
      </c>
      <c r="I26" s="16">
        <f>IF(H26="",VLOOKUP($D26,Product_Dim_Cleaned!$A$2:$F$101,6,FALSE),H26)</f>
        <v>77.599999999999994</v>
      </c>
      <c r="J26" s="10">
        <v>7.0000000000000007E-2</v>
      </c>
      <c r="K26" s="17">
        <f t="shared" si="1"/>
        <v>7.0000000000000007E-2</v>
      </c>
      <c r="L26" s="10" t="s">
        <v>1824</v>
      </c>
      <c r="M26" s="10">
        <v>216.50399999999999</v>
      </c>
      <c r="N26" s="16">
        <f t="shared" si="2"/>
        <v>216.50399999999999</v>
      </c>
    </row>
    <row r="27" spans="1:14" x14ac:dyDescent="0.3">
      <c r="A27" s="11" t="s">
        <v>1851</v>
      </c>
      <c r="B27" s="18">
        <v>45552</v>
      </c>
      <c r="C27" s="12" t="s">
        <v>1190</v>
      </c>
      <c r="D27" s="12" t="s">
        <v>1555</v>
      </c>
      <c r="E27" s="12" t="s">
        <v>1766</v>
      </c>
      <c r="F27" s="12">
        <v>4</v>
      </c>
      <c r="G27" s="10">
        <f t="shared" si="0"/>
        <v>4</v>
      </c>
      <c r="H27" s="12">
        <v>852.71</v>
      </c>
      <c r="I27" s="16">
        <f>IF(H27="",VLOOKUP($D27,Product_Dim_Cleaned!$A$2:$F$101,6,FALSE),H27)</f>
        <v>852.71</v>
      </c>
      <c r="J27" s="12">
        <v>0.14000000000000001</v>
      </c>
      <c r="K27" s="17">
        <f t="shared" si="1"/>
        <v>0.14000000000000001</v>
      </c>
      <c r="L27" s="12" t="s">
        <v>1826</v>
      </c>
      <c r="M27" s="12">
        <v>2933.3224</v>
      </c>
      <c r="N27" s="16">
        <f t="shared" si="2"/>
        <v>2933.3224</v>
      </c>
    </row>
    <row r="28" spans="1:14" x14ac:dyDescent="0.3">
      <c r="A28" s="9" t="s">
        <v>1852</v>
      </c>
      <c r="B28" s="15">
        <v>45294</v>
      </c>
      <c r="C28" s="10" t="s">
        <v>693</v>
      </c>
      <c r="D28" s="10" t="s">
        <v>1744</v>
      </c>
      <c r="E28" s="10" t="s">
        <v>1782</v>
      </c>
      <c r="F28" s="10">
        <v>4</v>
      </c>
      <c r="G28" s="10">
        <f t="shared" si="0"/>
        <v>4</v>
      </c>
      <c r="H28" s="10">
        <v>156.16</v>
      </c>
      <c r="I28" s="16">
        <f>IF(H28="",VLOOKUP($D28,Product_Dim_Cleaned!$A$2:$F$101,6,FALSE),H28)</f>
        <v>156.16</v>
      </c>
      <c r="J28" s="10"/>
      <c r="K28" s="17">
        <f t="shared" si="1"/>
        <v>3.9999999999999925E-2</v>
      </c>
      <c r="L28" s="10" t="s">
        <v>1824</v>
      </c>
      <c r="M28" s="10">
        <v>599.65440000000001</v>
      </c>
      <c r="N28" s="16">
        <f t="shared" si="2"/>
        <v>599.65440000000001</v>
      </c>
    </row>
    <row r="29" spans="1:14" x14ac:dyDescent="0.3">
      <c r="A29" s="11" t="s">
        <v>1853</v>
      </c>
      <c r="B29" s="18">
        <v>45710</v>
      </c>
      <c r="C29" s="12" t="s">
        <v>654</v>
      </c>
      <c r="D29" s="12" t="s">
        <v>1702</v>
      </c>
      <c r="E29" s="12" t="s">
        <v>1782</v>
      </c>
      <c r="F29" s="12">
        <v>3</v>
      </c>
      <c r="G29" s="10">
        <f t="shared" si="0"/>
        <v>3</v>
      </c>
      <c r="H29" s="12">
        <v>815.49</v>
      </c>
      <c r="I29" s="16">
        <f>IF(H29="",VLOOKUP($D29,Product_Dim_Cleaned!$A$2:$F$101,6,FALSE),H29)</f>
        <v>815.49</v>
      </c>
      <c r="J29" s="12">
        <v>0.17</v>
      </c>
      <c r="K29" s="17">
        <f t="shared" si="1"/>
        <v>0.17</v>
      </c>
      <c r="L29" s="12" t="s">
        <v>1824</v>
      </c>
      <c r="M29" s="12">
        <v>2030.5700999999999</v>
      </c>
      <c r="N29" s="16">
        <f t="shared" si="2"/>
        <v>2030.5700999999999</v>
      </c>
    </row>
    <row r="30" spans="1:14" x14ac:dyDescent="0.3">
      <c r="A30" s="9" t="s">
        <v>1854</v>
      </c>
      <c r="B30" s="15">
        <v>45923</v>
      </c>
      <c r="C30" s="10" t="s">
        <v>499</v>
      </c>
      <c r="D30" s="10" t="s">
        <v>1574</v>
      </c>
      <c r="E30" s="10" t="s">
        <v>1761</v>
      </c>
      <c r="F30" s="10">
        <v>2</v>
      </c>
      <c r="G30" s="10">
        <f t="shared" si="0"/>
        <v>2</v>
      </c>
      <c r="H30" s="10">
        <v>74.209999999999994</v>
      </c>
      <c r="I30" s="16">
        <f>IF(H30="",VLOOKUP($D30,Product_Dim_Cleaned!$A$2:$F$101,6,FALSE),H30)</f>
        <v>74.209999999999994</v>
      </c>
      <c r="J30" s="10">
        <v>0.11</v>
      </c>
      <c r="K30" s="17">
        <f t="shared" si="1"/>
        <v>0.11</v>
      </c>
      <c r="L30" s="10" t="s">
        <v>1826</v>
      </c>
      <c r="M30" s="10">
        <v>132.09379999999999</v>
      </c>
      <c r="N30" s="16">
        <f t="shared" si="2"/>
        <v>132.09379999999999</v>
      </c>
    </row>
    <row r="31" spans="1:14" x14ac:dyDescent="0.3">
      <c r="A31" s="11" t="s">
        <v>1855</v>
      </c>
      <c r="B31" s="18">
        <v>45302</v>
      </c>
      <c r="C31" s="12" t="s">
        <v>1092</v>
      </c>
      <c r="D31" s="12" t="s">
        <v>1746</v>
      </c>
      <c r="E31" s="12" t="s">
        <v>1766</v>
      </c>
      <c r="F31" s="12"/>
      <c r="G31" s="10">
        <f t="shared" si="0"/>
        <v>4</v>
      </c>
      <c r="H31" s="12">
        <v>451.67</v>
      </c>
      <c r="I31" s="16">
        <f>IF(H31="",VLOOKUP($D31,Product_Dim_Cleaned!$A$2:$F$101,6,FALSE),H31)</f>
        <v>451.67</v>
      </c>
      <c r="J31" s="12">
        <v>0.15</v>
      </c>
      <c r="K31" s="17">
        <f t="shared" si="1"/>
        <v>0.15</v>
      </c>
      <c r="L31" s="12" t="s">
        <v>1824</v>
      </c>
      <c r="M31" s="12">
        <v>1535.6780000000001</v>
      </c>
      <c r="N31" s="16">
        <f t="shared" si="2"/>
        <v>1535.6780000000001</v>
      </c>
    </row>
    <row r="32" spans="1:14" x14ac:dyDescent="0.3">
      <c r="A32" s="9" t="s">
        <v>1856</v>
      </c>
      <c r="B32" s="15">
        <v>45217</v>
      </c>
      <c r="C32" s="10" t="s">
        <v>118</v>
      </c>
      <c r="D32" s="10" t="s">
        <v>1555</v>
      </c>
      <c r="E32" s="10" t="s">
        <v>1813</v>
      </c>
      <c r="F32" s="10">
        <v>1</v>
      </c>
      <c r="G32" s="10">
        <f t="shared" si="0"/>
        <v>1</v>
      </c>
      <c r="H32" s="10">
        <v>429.38</v>
      </c>
      <c r="I32" s="16">
        <f>IF(H32="",VLOOKUP($D32,Product_Dim_Cleaned!$A$2:$F$101,6,FALSE),H32)</f>
        <v>429.38</v>
      </c>
      <c r="J32" s="10">
        <v>0.13</v>
      </c>
      <c r="K32" s="17">
        <f t="shared" si="1"/>
        <v>0.13</v>
      </c>
      <c r="L32" s="10" t="s">
        <v>1826</v>
      </c>
      <c r="M32" s="10">
        <v>373.56060000000002</v>
      </c>
      <c r="N32" s="16">
        <f t="shared" si="2"/>
        <v>373.56060000000002</v>
      </c>
    </row>
    <row r="33" spans="1:14" x14ac:dyDescent="0.3">
      <c r="A33" s="11" t="s">
        <v>1857</v>
      </c>
      <c r="B33" s="18">
        <v>45593</v>
      </c>
      <c r="C33" s="12" t="s">
        <v>1281</v>
      </c>
      <c r="D33" s="12" t="s">
        <v>1654</v>
      </c>
      <c r="E33" s="12" t="s">
        <v>1794</v>
      </c>
      <c r="F33" s="12">
        <v>2</v>
      </c>
      <c r="G33" s="10">
        <f t="shared" si="0"/>
        <v>2</v>
      </c>
      <c r="H33" s="12">
        <v>148.96</v>
      </c>
      <c r="I33" s="16">
        <f>IF(H33="",VLOOKUP($D33,Product_Dim_Cleaned!$A$2:$F$101,6,FALSE),H33)</f>
        <v>148.96</v>
      </c>
      <c r="J33" s="12">
        <v>0.03</v>
      </c>
      <c r="K33" s="17">
        <f t="shared" si="1"/>
        <v>0.03</v>
      </c>
      <c r="L33" s="12" t="s">
        <v>1829</v>
      </c>
      <c r="M33" s="12">
        <v>288.98239999999998</v>
      </c>
      <c r="N33" s="16">
        <f t="shared" si="2"/>
        <v>288.98239999999998</v>
      </c>
    </row>
    <row r="34" spans="1:14" x14ac:dyDescent="0.3">
      <c r="A34" s="9" t="s">
        <v>1858</v>
      </c>
      <c r="B34" s="15">
        <v>45597</v>
      </c>
      <c r="C34" s="10" t="s">
        <v>1240</v>
      </c>
      <c r="D34" s="10" t="s">
        <v>1698</v>
      </c>
      <c r="E34" s="10" t="s">
        <v>1782</v>
      </c>
      <c r="F34" s="10">
        <v>4</v>
      </c>
      <c r="G34" s="10">
        <f t="shared" si="0"/>
        <v>4</v>
      </c>
      <c r="H34" s="10">
        <v>313.83</v>
      </c>
      <c r="I34" s="16">
        <f>IF(H34="",VLOOKUP($D34,Product_Dim_Cleaned!$A$2:$F$101,6,FALSE),H34)</f>
        <v>313.83</v>
      </c>
      <c r="J34" s="10">
        <v>0.08</v>
      </c>
      <c r="K34" s="17">
        <f t="shared" si="1"/>
        <v>0.08</v>
      </c>
      <c r="L34" s="10" t="s">
        <v>1824</v>
      </c>
      <c r="M34" s="10">
        <v>1154.8943999999999</v>
      </c>
      <c r="N34" s="16">
        <f t="shared" si="2"/>
        <v>1154.8943999999999</v>
      </c>
    </row>
    <row r="35" spans="1:14" x14ac:dyDescent="0.3">
      <c r="A35" s="11" t="s">
        <v>1859</v>
      </c>
      <c r="B35" s="18">
        <v>45620</v>
      </c>
      <c r="C35" s="12" t="s">
        <v>1400</v>
      </c>
      <c r="D35" s="12" t="s">
        <v>1572</v>
      </c>
      <c r="E35" s="12" t="s">
        <v>1776</v>
      </c>
      <c r="F35" s="12">
        <v>2</v>
      </c>
      <c r="G35" s="10">
        <f t="shared" si="0"/>
        <v>2</v>
      </c>
      <c r="H35" s="12">
        <v>717.31</v>
      </c>
      <c r="I35" s="16">
        <f>IF(H35="",VLOOKUP($D35,Product_Dim_Cleaned!$A$2:$F$101,6,FALSE),H35)</f>
        <v>717.31</v>
      </c>
      <c r="J35" s="12">
        <v>0.15</v>
      </c>
      <c r="K35" s="17">
        <f t="shared" si="1"/>
        <v>0.15</v>
      </c>
      <c r="L35" s="12" t="s">
        <v>1824</v>
      </c>
      <c r="M35" s="12">
        <v>1219.4269999999999</v>
      </c>
      <c r="N35" s="16">
        <f t="shared" si="2"/>
        <v>1219.4269999999999</v>
      </c>
    </row>
    <row r="36" spans="1:14" x14ac:dyDescent="0.3">
      <c r="A36" s="9" t="s">
        <v>1860</v>
      </c>
      <c r="B36" s="15">
        <v>45215</v>
      </c>
      <c r="C36" s="10" t="s">
        <v>1080</v>
      </c>
      <c r="D36" s="10" t="s">
        <v>1706</v>
      </c>
      <c r="E36" s="10" t="s">
        <v>1757</v>
      </c>
      <c r="F36" s="10"/>
      <c r="G36" s="10">
        <f t="shared" si="0"/>
        <v>2.9999999999999996</v>
      </c>
      <c r="H36" s="10">
        <v>873.22</v>
      </c>
      <c r="I36" s="16">
        <f>IF(H36="",VLOOKUP($D36,Product_Dim_Cleaned!$A$2:$F$101,6,FALSE),H36)</f>
        <v>873.22</v>
      </c>
      <c r="J36" s="10">
        <v>0.18</v>
      </c>
      <c r="K36" s="17">
        <f t="shared" si="1"/>
        <v>0.18</v>
      </c>
      <c r="L36" s="10" t="s">
        <v>1824</v>
      </c>
      <c r="M36" s="10">
        <v>2148.1212</v>
      </c>
      <c r="N36" s="16">
        <f t="shared" si="2"/>
        <v>2148.1212</v>
      </c>
    </row>
    <row r="37" spans="1:14" x14ac:dyDescent="0.3">
      <c r="A37" s="11" t="s">
        <v>1861</v>
      </c>
      <c r="B37" s="18">
        <v>45878</v>
      </c>
      <c r="C37" s="12" t="s">
        <v>708</v>
      </c>
      <c r="D37" s="12" t="s">
        <v>1580</v>
      </c>
      <c r="E37" s="12" t="s">
        <v>1766</v>
      </c>
      <c r="F37" s="12">
        <v>4</v>
      </c>
      <c r="G37" s="10">
        <f t="shared" si="0"/>
        <v>4</v>
      </c>
      <c r="H37" s="12">
        <v>109.36</v>
      </c>
      <c r="I37" s="16">
        <f>IF(H37="",VLOOKUP($D37,Product_Dim_Cleaned!$A$2:$F$101,6,FALSE),H37)</f>
        <v>109.36</v>
      </c>
      <c r="J37" s="12">
        <v>0.19</v>
      </c>
      <c r="K37" s="17">
        <f t="shared" si="1"/>
        <v>0.19</v>
      </c>
      <c r="L37" s="12" t="s">
        <v>1829</v>
      </c>
      <c r="M37" s="12">
        <v>354.32639999999998</v>
      </c>
      <c r="N37" s="16">
        <f t="shared" si="2"/>
        <v>354.32639999999998</v>
      </c>
    </row>
    <row r="38" spans="1:14" x14ac:dyDescent="0.3">
      <c r="A38" s="9" t="s">
        <v>1862</v>
      </c>
      <c r="B38" s="15">
        <v>45635</v>
      </c>
      <c r="C38" s="10" t="s">
        <v>310</v>
      </c>
      <c r="D38" s="10" t="s">
        <v>1555</v>
      </c>
      <c r="E38" s="10" t="s">
        <v>1779</v>
      </c>
      <c r="F38" s="10">
        <v>3</v>
      </c>
      <c r="G38" s="10">
        <f t="shared" si="0"/>
        <v>3</v>
      </c>
      <c r="H38" s="10">
        <v>559.52</v>
      </c>
      <c r="I38" s="16">
        <f>IF(H38="",VLOOKUP($D38,Product_Dim_Cleaned!$A$2:$F$101,6,FALSE),H38)</f>
        <v>559.52</v>
      </c>
      <c r="J38" s="10">
        <v>0.16</v>
      </c>
      <c r="K38" s="17">
        <f t="shared" si="1"/>
        <v>0.16</v>
      </c>
      <c r="L38" s="10" t="s">
        <v>1826</v>
      </c>
      <c r="M38" s="10">
        <v>1409.9903999999999</v>
      </c>
      <c r="N38" s="16">
        <f t="shared" si="2"/>
        <v>1409.9903999999999</v>
      </c>
    </row>
    <row r="39" spans="1:14" x14ac:dyDescent="0.3">
      <c r="A39" s="11" t="s">
        <v>1863</v>
      </c>
      <c r="B39" s="18">
        <v>45329</v>
      </c>
      <c r="C39" s="12" t="s">
        <v>1513</v>
      </c>
      <c r="D39" s="12" t="s">
        <v>1568</v>
      </c>
      <c r="E39" s="12" t="s">
        <v>1807</v>
      </c>
      <c r="F39" s="12">
        <v>3</v>
      </c>
      <c r="G39" s="10">
        <f t="shared" si="0"/>
        <v>3</v>
      </c>
      <c r="H39" s="12">
        <v>121.76</v>
      </c>
      <c r="I39" s="16">
        <f>IF(H39="",VLOOKUP($D39,Product_Dim_Cleaned!$A$2:$F$101,6,FALSE),H39)</f>
        <v>121.76</v>
      </c>
      <c r="J39" s="12">
        <v>0.27</v>
      </c>
      <c r="K39" s="17">
        <f t="shared" si="1"/>
        <v>0.27</v>
      </c>
      <c r="L39" s="12" t="s">
        <v>1826</v>
      </c>
      <c r="M39" s="12">
        <v>266.65440000000001</v>
      </c>
      <c r="N39" s="16">
        <f t="shared" si="2"/>
        <v>266.65440000000001</v>
      </c>
    </row>
    <row r="40" spans="1:14" x14ac:dyDescent="0.3">
      <c r="A40" s="9" t="s">
        <v>1864</v>
      </c>
      <c r="B40" s="15">
        <v>45378</v>
      </c>
      <c r="C40" s="10" t="s">
        <v>622</v>
      </c>
      <c r="D40" s="10" t="s">
        <v>1614</v>
      </c>
      <c r="E40" s="10" t="s">
        <v>1797</v>
      </c>
      <c r="F40" s="10">
        <v>4</v>
      </c>
      <c r="G40" s="10">
        <f t="shared" si="0"/>
        <v>4</v>
      </c>
      <c r="H40" s="10">
        <v>735.32</v>
      </c>
      <c r="I40" s="16">
        <f>IF(H40="",VLOOKUP($D40,Product_Dim_Cleaned!$A$2:$F$101,6,FALSE),H40)</f>
        <v>735.32</v>
      </c>
      <c r="J40" s="10">
        <v>0.06</v>
      </c>
      <c r="K40" s="17">
        <f t="shared" si="1"/>
        <v>0.06</v>
      </c>
      <c r="L40" s="10" t="s">
        <v>1829</v>
      </c>
      <c r="M40" s="10">
        <v>2764.8031999999998</v>
      </c>
      <c r="N40" s="16">
        <f t="shared" si="2"/>
        <v>2764.8031999999998</v>
      </c>
    </row>
    <row r="41" spans="1:14" x14ac:dyDescent="0.3">
      <c r="A41" s="11" t="s">
        <v>1865</v>
      </c>
      <c r="B41" s="18">
        <v>45264</v>
      </c>
      <c r="C41" s="12" t="s">
        <v>1337</v>
      </c>
      <c r="D41" s="12" t="s">
        <v>1736</v>
      </c>
      <c r="E41" s="12" t="s">
        <v>1766</v>
      </c>
      <c r="F41" s="12">
        <v>2</v>
      </c>
      <c r="G41" s="10">
        <f t="shared" si="0"/>
        <v>2</v>
      </c>
      <c r="H41" s="12">
        <v>600.73</v>
      </c>
      <c r="I41" s="16">
        <f>IF(H41="",VLOOKUP($D41,Product_Dim_Cleaned!$A$2:$F$101,6,FALSE),H41)</f>
        <v>600.73</v>
      </c>
      <c r="J41" s="12">
        <v>0.08</v>
      </c>
      <c r="K41" s="17">
        <f t="shared" si="1"/>
        <v>0.08</v>
      </c>
      <c r="L41" s="12" t="s">
        <v>1824</v>
      </c>
      <c r="M41" s="12">
        <v>1105.3432</v>
      </c>
      <c r="N41" s="16">
        <f t="shared" si="2"/>
        <v>1105.3432</v>
      </c>
    </row>
    <row r="42" spans="1:14" x14ac:dyDescent="0.3">
      <c r="A42" s="9" t="s">
        <v>1866</v>
      </c>
      <c r="B42" s="15">
        <v>45486</v>
      </c>
      <c r="C42" s="10" t="s">
        <v>264</v>
      </c>
      <c r="D42" s="10" t="s">
        <v>1600</v>
      </c>
      <c r="E42" s="10" t="s">
        <v>1813</v>
      </c>
      <c r="F42" s="10">
        <v>2</v>
      </c>
      <c r="G42" s="10">
        <f t="shared" si="0"/>
        <v>2</v>
      </c>
      <c r="H42" s="10">
        <v>873.86</v>
      </c>
      <c r="I42" s="16">
        <f>IF(H42="",VLOOKUP($D42,Product_Dim_Cleaned!$A$2:$F$101,6,FALSE),H42)</f>
        <v>873.86</v>
      </c>
      <c r="J42" s="10">
        <v>7.0000000000000007E-2</v>
      </c>
      <c r="K42" s="17">
        <f t="shared" si="1"/>
        <v>7.0000000000000007E-2</v>
      </c>
      <c r="L42" s="10" t="s">
        <v>1829</v>
      </c>
      <c r="M42" s="10">
        <v>1625.3796</v>
      </c>
      <c r="N42" s="16">
        <f t="shared" si="2"/>
        <v>1625.3796</v>
      </c>
    </row>
    <row r="43" spans="1:14" x14ac:dyDescent="0.3">
      <c r="A43" s="11" t="s">
        <v>1867</v>
      </c>
      <c r="B43" s="18">
        <v>45241</v>
      </c>
      <c r="C43" s="12" t="s">
        <v>954</v>
      </c>
      <c r="D43" s="12" t="s">
        <v>1594</v>
      </c>
      <c r="E43" s="12" t="s">
        <v>1782</v>
      </c>
      <c r="F43" s="12">
        <v>3</v>
      </c>
      <c r="G43" s="10">
        <f t="shared" si="0"/>
        <v>3</v>
      </c>
      <c r="H43" s="12">
        <v>342.47</v>
      </c>
      <c r="I43" s="16">
        <f>IF(H43="",VLOOKUP($D43,Product_Dim_Cleaned!$A$2:$F$101,6,FALSE),H43)</f>
        <v>342.47</v>
      </c>
      <c r="J43" s="12">
        <v>0.08</v>
      </c>
      <c r="K43" s="17">
        <f t="shared" si="1"/>
        <v>0.08</v>
      </c>
      <c r="L43" s="12" t="s">
        <v>1826</v>
      </c>
      <c r="M43" s="12">
        <v>945.21720000000016</v>
      </c>
      <c r="N43" s="16">
        <f t="shared" si="2"/>
        <v>945.21720000000016</v>
      </c>
    </row>
    <row r="44" spans="1:14" x14ac:dyDescent="0.3">
      <c r="A44" s="9" t="s">
        <v>1868</v>
      </c>
      <c r="B44" s="15">
        <v>45649</v>
      </c>
      <c r="C44" s="10" t="s">
        <v>1053</v>
      </c>
      <c r="D44" s="10" t="s">
        <v>1606</v>
      </c>
      <c r="E44" s="10" t="s">
        <v>1786</v>
      </c>
      <c r="F44" s="10">
        <v>2</v>
      </c>
      <c r="G44" s="10">
        <f t="shared" si="0"/>
        <v>2</v>
      </c>
      <c r="H44" s="10">
        <v>915.15</v>
      </c>
      <c r="I44" s="16">
        <f>IF(H44="",VLOOKUP($D44,Product_Dim_Cleaned!$A$2:$F$101,6,FALSE),H44)</f>
        <v>915.15</v>
      </c>
      <c r="J44" s="10">
        <v>0.16</v>
      </c>
      <c r="K44" s="17">
        <f t="shared" si="1"/>
        <v>0.16</v>
      </c>
      <c r="L44" s="10" t="s">
        <v>1826</v>
      </c>
      <c r="M44" s="10">
        <v>1537.452</v>
      </c>
      <c r="N44" s="16">
        <f t="shared" si="2"/>
        <v>1537.452</v>
      </c>
    </row>
    <row r="45" spans="1:14" x14ac:dyDescent="0.3">
      <c r="A45" s="11" t="s">
        <v>1869</v>
      </c>
      <c r="B45" s="18">
        <v>45677</v>
      </c>
      <c r="C45" s="12" t="s">
        <v>304</v>
      </c>
      <c r="D45" s="12" t="s">
        <v>1614</v>
      </c>
      <c r="E45" s="12" t="s">
        <v>1807</v>
      </c>
      <c r="F45" s="12"/>
      <c r="G45" s="10">
        <f t="shared" si="0"/>
        <v>3</v>
      </c>
      <c r="H45" s="12">
        <v>863.11</v>
      </c>
      <c r="I45" s="16">
        <f>IF(H45="",VLOOKUP($D45,Product_Dim_Cleaned!$A$2:$F$101,6,FALSE),H45)</f>
        <v>863.11</v>
      </c>
      <c r="J45" s="12">
        <v>0.28000000000000003</v>
      </c>
      <c r="K45" s="17">
        <f t="shared" si="1"/>
        <v>0.28000000000000003</v>
      </c>
      <c r="L45" s="12" t="s">
        <v>1826</v>
      </c>
      <c r="M45" s="12">
        <v>1864.3176000000001</v>
      </c>
      <c r="N45" s="16">
        <f t="shared" si="2"/>
        <v>1864.3176000000001</v>
      </c>
    </row>
    <row r="46" spans="1:14" x14ac:dyDescent="0.3">
      <c r="A46" s="9" t="s">
        <v>1870</v>
      </c>
      <c r="B46" s="15">
        <v>45538</v>
      </c>
      <c r="C46" s="10" t="s">
        <v>663</v>
      </c>
      <c r="D46" s="10" t="s">
        <v>1634</v>
      </c>
      <c r="E46" s="10" t="s">
        <v>1794</v>
      </c>
      <c r="F46" s="10">
        <v>2</v>
      </c>
      <c r="G46" s="10">
        <f t="shared" si="0"/>
        <v>2</v>
      </c>
      <c r="H46" s="10">
        <v>209.32</v>
      </c>
      <c r="I46" s="16">
        <f>IF(H46="",VLOOKUP($D46,Product_Dim_Cleaned!$A$2:$F$101,6,FALSE),H46)</f>
        <v>209.32</v>
      </c>
      <c r="J46" s="10">
        <v>0.23</v>
      </c>
      <c r="K46" s="17">
        <f t="shared" si="1"/>
        <v>0.23</v>
      </c>
      <c r="L46" s="10" t="s">
        <v>1829</v>
      </c>
      <c r="M46" s="10">
        <v>322.3528</v>
      </c>
      <c r="N46" s="16">
        <f t="shared" si="2"/>
        <v>322.3528</v>
      </c>
    </row>
    <row r="47" spans="1:14" x14ac:dyDescent="0.3">
      <c r="A47" s="11" t="s">
        <v>1871</v>
      </c>
      <c r="B47" s="18">
        <v>45606</v>
      </c>
      <c r="C47" s="12" t="s">
        <v>1449</v>
      </c>
      <c r="D47" s="12" t="s">
        <v>1666</v>
      </c>
      <c r="E47" s="12" t="s">
        <v>1782</v>
      </c>
      <c r="F47" s="12">
        <v>4</v>
      </c>
      <c r="G47" s="10">
        <f t="shared" si="0"/>
        <v>4</v>
      </c>
      <c r="H47" s="12">
        <v>288.60000000000002</v>
      </c>
      <c r="I47" s="16">
        <f>IF(H47="",VLOOKUP($D47,Product_Dim_Cleaned!$A$2:$F$101,6,FALSE),H47)</f>
        <v>288.60000000000002</v>
      </c>
      <c r="J47" s="12">
        <v>0.09</v>
      </c>
      <c r="K47" s="17">
        <f t="shared" si="1"/>
        <v>0.09</v>
      </c>
      <c r="L47" s="12" t="s">
        <v>1826</v>
      </c>
      <c r="M47" s="12">
        <v>1050.5039999999999</v>
      </c>
      <c r="N47" s="16">
        <f t="shared" si="2"/>
        <v>1050.5039999999999</v>
      </c>
    </row>
    <row r="48" spans="1:14" x14ac:dyDescent="0.3">
      <c r="A48" s="9" t="s">
        <v>1872</v>
      </c>
      <c r="B48" s="15">
        <v>45570</v>
      </c>
      <c r="C48" s="10" t="s">
        <v>258</v>
      </c>
      <c r="D48" s="10" t="s">
        <v>1704</v>
      </c>
      <c r="E48" s="10" t="s">
        <v>1804</v>
      </c>
      <c r="F48" s="10">
        <v>1</v>
      </c>
      <c r="G48" s="10">
        <f t="shared" si="0"/>
        <v>1</v>
      </c>
      <c r="H48" s="10">
        <v>418.69</v>
      </c>
      <c r="I48" s="16">
        <f>IF(H48="",VLOOKUP($D48,Product_Dim_Cleaned!$A$2:$F$101,6,FALSE),H48)</f>
        <v>418.69</v>
      </c>
      <c r="J48" s="10">
        <v>0.06</v>
      </c>
      <c r="K48" s="17">
        <f t="shared" si="1"/>
        <v>0.06</v>
      </c>
      <c r="L48" s="10" t="s">
        <v>1826</v>
      </c>
      <c r="M48" s="10">
        <v>393.5686</v>
      </c>
      <c r="N48" s="16">
        <f t="shared" si="2"/>
        <v>393.5686</v>
      </c>
    </row>
    <row r="49" spans="1:14" x14ac:dyDescent="0.3">
      <c r="A49" s="11" t="s">
        <v>1873</v>
      </c>
      <c r="B49" s="18">
        <v>45466</v>
      </c>
      <c r="C49" s="12" t="s">
        <v>44</v>
      </c>
      <c r="D49" s="12" t="s">
        <v>1608</v>
      </c>
      <c r="E49" s="12" t="s">
        <v>1792</v>
      </c>
      <c r="F49" s="12">
        <v>1</v>
      </c>
      <c r="G49" s="10">
        <f t="shared" si="0"/>
        <v>1</v>
      </c>
      <c r="H49" s="12">
        <v>135.78</v>
      </c>
      <c r="I49" s="16">
        <f>IF(H49="",VLOOKUP($D49,Product_Dim_Cleaned!$A$2:$F$101,6,FALSE),H49)</f>
        <v>135.78</v>
      </c>
      <c r="J49" s="12">
        <v>0.14000000000000001</v>
      </c>
      <c r="K49" s="17">
        <f t="shared" si="1"/>
        <v>0.14000000000000001</v>
      </c>
      <c r="L49" s="12" t="s">
        <v>1826</v>
      </c>
      <c r="M49" s="12">
        <v>116.77079999999999</v>
      </c>
      <c r="N49" s="16">
        <f t="shared" si="2"/>
        <v>116.77079999999999</v>
      </c>
    </row>
    <row r="50" spans="1:14" x14ac:dyDescent="0.3">
      <c r="A50" s="9" t="s">
        <v>1874</v>
      </c>
      <c r="B50" s="15">
        <v>45218</v>
      </c>
      <c r="C50" s="10" t="s">
        <v>663</v>
      </c>
      <c r="D50" s="10" t="s">
        <v>1636</v>
      </c>
      <c r="E50" s="10" t="s">
        <v>1807</v>
      </c>
      <c r="F50" s="10">
        <v>1</v>
      </c>
      <c r="G50" s="10">
        <f t="shared" si="0"/>
        <v>1</v>
      </c>
      <c r="H50" s="10">
        <v>517.13</v>
      </c>
      <c r="I50" s="16">
        <f>IF(H50="",VLOOKUP($D50,Product_Dim_Cleaned!$A$2:$F$101,6,FALSE),H50)</f>
        <v>517.13</v>
      </c>
      <c r="J50" s="10">
        <v>0.28000000000000003</v>
      </c>
      <c r="K50" s="17">
        <f t="shared" si="1"/>
        <v>0.28000000000000003</v>
      </c>
      <c r="L50" s="10" t="s">
        <v>1824</v>
      </c>
      <c r="M50" s="10">
        <v>372.33359999999999</v>
      </c>
      <c r="N50" s="16">
        <f t="shared" si="2"/>
        <v>372.33359999999999</v>
      </c>
    </row>
    <row r="51" spans="1:14" x14ac:dyDescent="0.3">
      <c r="A51" s="11" t="s">
        <v>1875</v>
      </c>
      <c r="B51" s="18">
        <v>45607</v>
      </c>
      <c r="C51" s="12" t="s">
        <v>1304</v>
      </c>
      <c r="D51" s="12" t="s">
        <v>1590</v>
      </c>
      <c r="E51" s="12" t="s">
        <v>1804</v>
      </c>
      <c r="F51" s="12">
        <v>2</v>
      </c>
      <c r="G51" s="10">
        <f t="shared" si="0"/>
        <v>2</v>
      </c>
      <c r="H51" s="12">
        <v>384.66</v>
      </c>
      <c r="I51" s="16">
        <f>IF(H51="",VLOOKUP($D51,Product_Dim_Cleaned!$A$2:$F$101,6,FALSE),H51)</f>
        <v>384.66</v>
      </c>
      <c r="J51" s="12">
        <v>0.08</v>
      </c>
      <c r="K51" s="17">
        <f t="shared" si="1"/>
        <v>0.08</v>
      </c>
      <c r="L51" s="12" t="s">
        <v>1829</v>
      </c>
      <c r="M51" s="12">
        <v>707.77440000000013</v>
      </c>
      <c r="N51" s="16">
        <f t="shared" si="2"/>
        <v>707.77440000000013</v>
      </c>
    </row>
    <row r="52" spans="1:14" x14ac:dyDescent="0.3">
      <c r="A52" s="9" t="s">
        <v>1876</v>
      </c>
      <c r="B52" s="15">
        <v>45291</v>
      </c>
      <c r="C52" s="10" t="s">
        <v>258</v>
      </c>
      <c r="D52" s="10" t="s">
        <v>1652</v>
      </c>
      <c r="E52" s="10" t="s">
        <v>1786</v>
      </c>
      <c r="F52" s="10">
        <v>3</v>
      </c>
      <c r="G52" s="10">
        <f t="shared" si="0"/>
        <v>3</v>
      </c>
      <c r="H52" s="10">
        <v>83.7</v>
      </c>
      <c r="I52" s="16">
        <f>IF(H52="",VLOOKUP($D52,Product_Dim_Cleaned!$A$2:$F$101,6,FALSE),H52)</f>
        <v>83.7</v>
      </c>
      <c r="J52" s="10">
        <v>0.24</v>
      </c>
      <c r="K52" s="17">
        <f t="shared" si="1"/>
        <v>0.24</v>
      </c>
      <c r="L52" s="10" t="s">
        <v>1826</v>
      </c>
      <c r="M52" s="10">
        <v>190.83600000000001</v>
      </c>
      <c r="N52" s="16">
        <f t="shared" si="2"/>
        <v>190.83600000000001</v>
      </c>
    </row>
    <row r="53" spans="1:14" x14ac:dyDescent="0.3">
      <c r="A53" s="11" t="s">
        <v>1877</v>
      </c>
      <c r="B53" s="18">
        <v>45689</v>
      </c>
      <c r="C53" s="12" t="s">
        <v>481</v>
      </c>
      <c r="D53" s="12" t="s">
        <v>1686</v>
      </c>
      <c r="E53" s="12" t="s">
        <v>1779</v>
      </c>
      <c r="F53" s="12">
        <v>3</v>
      </c>
      <c r="G53" s="10">
        <f t="shared" si="0"/>
        <v>3</v>
      </c>
      <c r="H53" s="12">
        <v>76.569999999999993</v>
      </c>
      <c r="I53" s="16">
        <f>IF(H53="",VLOOKUP($D53,Product_Dim_Cleaned!$A$2:$F$101,6,FALSE),H53)</f>
        <v>76.569999999999993</v>
      </c>
      <c r="J53" s="12">
        <v>0.26</v>
      </c>
      <c r="K53" s="17">
        <f t="shared" si="1"/>
        <v>0.26</v>
      </c>
      <c r="L53" s="12" t="s">
        <v>1824</v>
      </c>
      <c r="M53" s="12">
        <v>169.9854</v>
      </c>
      <c r="N53" s="16">
        <f t="shared" si="2"/>
        <v>169.9854</v>
      </c>
    </row>
    <row r="54" spans="1:14" x14ac:dyDescent="0.3">
      <c r="A54" s="9" t="s">
        <v>1878</v>
      </c>
      <c r="B54" s="15">
        <v>45894</v>
      </c>
      <c r="C54" s="10" t="s">
        <v>499</v>
      </c>
      <c r="D54" s="10" t="s">
        <v>1726</v>
      </c>
      <c r="E54" s="10" t="s">
        <v>1776</v>
      </c>
      <c r="F54" s="10">
        <v>3</v>
      </c>
      <c r="G54" s="10">
        <f t="shared" si="0"/>
        <v>3</v>
      </c>
      <c r="H54" s="10"/>
      <c r="I54" s="16">
        <f>IF(H54="",VLOOKUP($D54,Product_Dim_Cleaned!$A$2:$F$101,6,FALSE),H54)</f>
        <v>183.04</v>
      </c>
      <c r="J54" s="10"/>
      <c r="K54" s="17">
        <f t="shared" si="1"/>
        <v>0.114832277097902</v>
      </c>
      <c r="L54" s="10" t="s">
        <v>1824</v>
      </c>
      <c r="M54" s="10">
        <v>486.06330000000003</v>
      </c>
      <c r="N54" s="16">
        <f t="shared" si="2"/>
        <v>486.06330000000003</v>
      </c>
    </row>
    <row r="55" spans="1:14" x14ac:dyDescent="0.3">
      <c r="A55" s="11" t="s">
        <v>1879</v>
      </c>
      <c r="B55" s="18">
        <v>45677</v>
      </c>
      <c r="C55" s="12" t="s">
        <v>1020</v>
      </c>
      <c r="D55" s="12" t="s">
        <v>1588</v>
      </c>
      <c r="E55" s="12" t="s">
        <v>1782</v>
      </c>
      <c r="F55" s="12">
        <v>1</v>
      </c>
      <c r="G55" s="10">
        <f t="shared" si="0"/>
        <v>1</v>
      </c>
      <c r="H55" s="12">
        <v>900.35</v>
      </c>
      <c r="I55" s="16">
        <f>IF(H55="",VLOOKUP($D55,Product_Dim_Cleaned!$A$2:$F$101,6,FALSE),H55)</f>
        <v>900.35</v>
      </c>
      <c r="J55" s="12">
        <v>0.13</v>
      </c>
      <c r="K55" s="17">
        <f t="shared" si="1"/>
        <v>0.13</v>
      </c>
      <c r="L55" s="12" t="s">
        <v>1829</v>
      </c>
      <c r="M55" s="12">
        <v>783.30449999999996</v>
      </c>
      <c r="N55" s="16">
        <f t="shared" si="2"/>
        <v>783.30449999999996</v>
      </c>
    </row>
    <row r="56" spans="1:14" x14ac:dyDescent="0.3">
      <c r="A56" s="9" t="s">
        <v>1880</v>
      </c>
      <c r="B56" s="15">
        <v>45706</v>
      </c>
      <c r="C56" s="10" t="s">
        <v>341</v>
      </c>
      <c r="D56" s="10" t="s">
        <v>1628</v>
      </c>
      <c r="E56" s="10" t="s">
        <v>1789</v>
      </c>
      <c r="F56" s="10">
        <v>4</v>
      </c>
      <c r="G56" s="10">
        <f t="shared" si="0"/>
        <v>4</v>
      </c>
      <c r="H56" s="10">
        <v>428.09</v>
      </c>
      <c r="I56" s="16">
        <f>IF(H56="",VLOOKUP($D56,Product_Dim_Cleaned!$A$2:$F$101,6,FALSE),H56)</f>
        <v>428.09</v>
      </c>
      <c r="J56" s="10">
        <v>7.0000000000000007E-2</v>
      </c>
      <c r="K56" s="17">
        <f t="shared" si="1"/>
        <v>7.0000000000000007E-2</v>
      </c>
      <c r="L56" s="10" t="s">
        <v>1824</v>
      </c>
      <c r="M56" s="10">
        <v>1592.4947999999999</v>
      </c>
      <c r="N56" s="16">
        <f t="shared" si="2"/>
        <v>1592.4947999999999</v>
      </c>
    </row>
    <row r="57" spans="1:14" x14ac:dyDescent="0.3">
      <c r="A57" s="11" t="s">
        <v>1881</v>
      </c>
      <c r="B57" s="18">
        <v>45589</v>
      </c>
      <c r="C57" s="12" t="s">
        <v>1292</v>
      </c>
      <c r="D57" s="12" t="s">
        <v>1646</v>
      </c>
      <c r="E57" s="12" t="s">
        <v>1792</v>
      </c>
      <c r="F57" s="12">
        <v>2</v>
      </c>
      <c r="G57" s="10">
        <f t="shared" si="0"/>
        <v>2</v>
      </c>
      <c r="H57" s="12">
        <v>559.71</v>
      </c>
      <c r="I57" s="16">
        <f>IF(H57="",VLOOKUP($D57,Product_Dim_Cleaned!$A$2:$F$101,6,FALSE),H57)</f>
        <v>559.71</v>
      </c>
      <c r="J57" s="12">
        <v>0.3</v>
      </c>
      <c r="K57" s="17">
        <f t="shared" si="1"/>
        <v>0.3</v>
      </c>
      <c r="L57" s="12" t="s">
        <v>1829</v>
      </c>
      <c r="M57" s="12">
        <v>783.59400000000005</v>
      </c>
      <c r="N57" s="16">
        <f t="shared" si="2"/>
        <v>783.59400000000005</v>
      </c>
    </row>
    <row r="58" spans="1:14" x14ac:dyDescent="0.3">
      <c r="A58" s="9" t="s">
        <v>1882</v>
      </c>
      <c r="B58" s="15">
        <v>45282</v>
      </c>
      <c r="C58" s="10" t="s">
        <v>292</v>
      </c>
      <c r="D58" s="10" t="s">
        <v>1616</v>
      </c>
      <c r="E58" s="10" t="s">
        <v>1776</v>
      </c>
      <c r="F58" s="10">
        <v>2</v>
      </c>
      <c r="G58" s="10">
        <f t="shared" si="0"/>
        <v>2</v>
      </c>
      <c r="H58" s="10">
        <v>833.7</v>
      </c>
      <c r="I58" s="16">
        <f>IF(H58="",VLOOKUP($D58,Product_Dim_Cleaned!$A$2:$F$101,6,FALSE),H58)</f>
        <v>833.7</v>
      </c>
      <c r="J58" s="10">
        <v>0.06</v>
      </c>
      <c r="K58" s="17">
        <f t="shared" si="1"/>
        <v>0.06</v>
      </c>
      <c r="L58" s="10" t="s">
        <v>1826</v>
      </c>
      <c r="M58" s="10">
        <v>1567.356</v>
      </c>
      <c r="N58" s="16">
        <f t="shared" si="2"/>
        <v>1567.356</v>
      </c>
    </row>
    <row r="59" spans="1:14" x14ac:dyDescent="0.3">
      <c r="A59" s="11" t="s">
        <v>1883</v>
      </c>
      <c r="B59" s="18">
        <v>45462</v>
      </c>
      <c r="C59" s="12" t="s">
        <v>1440</v>
      </c>
      <c r="D59" s="12" t="s">
        <v>1642</v>
      </c>
      <c r="E59" s="12" t="s">
        <v>1799</v>
      </c>
      <c r="F59" s="12">
        <v>2</v>
      </c>
      <c r="G59" s="10">
        <f t="shared" si="0"/>
        <v>2</v>
      </c>
      <c r="H59" s="12">
        <v>680.16</v>
      </c>
      <c r="I59" s="16">
        <f>IF(H59="",VLOOKUP($D59,Product_Dim_Cleaned!$A$2:$F$101,6,FALSE),H59)</f>
        <v>680.16</v>
      </c>
      <c r="J59" s="12">
        <v>0.28000000000000003</v>
      </c>
      <c r="K59" s="17">
        <f t="shared" si="1"/>
        <v>0.28000000000000003</v>
      </c>
      <c r="L59" s="12" t="s">
        <v>1824</v>
      </c>
      <c r="M59" s="12">
        <v>979.43039999999996</v>
      </c>
      <c r="N59" s="16">
        <f t="shared" si="2"/>
        <v>979.43039999999996</v>
      </c>
    </row>
    <row r="60" spans="1:14" x14ac:dyDescent="0.3">
      <c r="A60" s="9" t="s">
        <v>1884</v>
      </c>
      <c r="B60" s="15">
        <v>45633</v>
      </c>
      <c r="C60" s="10" t="s">
        <v>1257</v>
      </c>
      <c r="D60" s="10" t="s">
        <v>1578</v>
      </c>
      <c r="E60" s="10" t="s">
        <v>1779</v>
      </c>
      <c r="F60" s="10">
        <v>4</v>
      </c>
      <c r="G60" s="10">
        <f t="shared" si="0"/>
        <v>4</v>
      </c>
      <c r="H60" s="10">
        <v>733.42</v>
      </c>
      <c r="I60" s="16">
        <f>IF(H60="",VLOOKUP($D60,Product_Dim_Cleaned!$A$2:$F$101,6,FALSE),H60)</f>
        <v>733.42</v>
      </c>
      <c r="J60" s="10"/>
      <c r="K60" s="17">
        <f t="shared" si="1"/>
        <v>0.13</v>
      </c>
      <c r="L60" s="10" t="s">
        <v>1826</v>
      </c>
      <c r="M60" s="10">
        <v>2552.3015999999998</v>
      </c>
      <c r="N60" s="16">
        <f t="shared" si="2"/>
        <v>2552.3015999999998</v>
      </c>
    </row>
    <row r="61" spans="1:14" x14ac:dyDescent="0.3">
      <c r="A61" s="11" t="s">
        <v>1885</v>
      </c>
      <c r="B61" s="18">
        <v>45257</v>
      </c>
      <c r="C61" s="12" t="s">
        <v>1148</v>
      </c>
      <c r="D61" s="12" t="s">
        <v>1726</v>
      </c>
      <c r="E61" s="12" t="s">
        <v>1792</v>
      </c>
      <c r="F61" s="12">
        <v>1</v>
      </c>
      <c r="G61" s="10">
        <f t="shared" si="0"/>
        <v>1</v>
      </c>
      <c r="H61" s="12">
        <v>996.33</v>
      </c>
      <c r="I61" s="16">
        <f>IF(H61="",VLOOKUP($D61,Product_Dim_Cleaned!$A$2:$F$101,6,FALSE),H61)</f>
        <v>996.33</v>
      </c>
      <c r="J61" s="12">
        <v>0.23</v>
      </c>
      <c r="K61" s="17">
        <f t="shared" si="1"/>
        <v>0.23</v>
      </c>
      <c r="L61" s="12" t="s">
        <v>1826</v>
      </c>
      <c r="M61" s="12">
        <v>767.17410000000007</v>
      </c>
      <c r="N61" s="16">
        <f t="shared" si="2"/>
        <v>767.17410000000007</v>
      </c>
    </row>
    <row r="62" spans="1:14" x14ac:dyDescent="0.3">
      <c r="A62" s="9" t="s">
        <v>1886</v>
      </c>
      <c r="B62" s="15">
        <v>45854</v>
      </c>
      <c r="C62" s="10" t="s">
        <v>1269</v>
      </c>
      <c r="D62" s="10" t="s">
        <v>1610</v>
      </c>
      <c r="E62" s="10" t="s">
        <v>1789</v>
      </c>
      <c r="F62" s="10">
        <v>1</v>
      </c>
      <c r="G62" s="10">
        <f t="shared" si="0"/>
        <v>1</v>
      </c>
      <c r="H62" s="10">
        <v>198.83</v>
      </c>
      <c r="I62" s="16">
        <f>IF(H62="",VLOOKUP($D62,Product_Dim_Cleaned!$A$2:$F$101,6,FALSE),H62)</f>
        <v>198.83</v>
      </c>
      <c r="J62" s="10">
        <v>0.09</v>
      </c>
      <c r="K62" s="17">
        <f t="shared" si="1"/>
        <v>0.09</v>
      </c>
      <c r="L62" s="10" t="s">
        <v>1829</v>
      </c>
      <c r="M62" s="10">
        <v>180.93530000000001</v>
      </c>
      <c r="N62" s="16">
        <f t="shared" si="2"/>
        <v>180.93530000000001</v>
      </c>
    </row>
    <row r="63" spans="1:14" x14ac:dyDescent="0.3">
      <c r="A63" s="11" t="s">
        <v>1887</v>
      </c>
      <c r="B63" s="18">
        <v>45716</v>
      </c>
      <c r="C63" s="12" t="s">
        <v>767</v>
      </c>
      <c r="D63" s="12" t="s">
        <v>1586</v>
      </c>
      <c r="E63" s="12" t="s">
        <v>1779</v>
      </c>
      <c r="F63" s="12">
        <v>1</v>
      </c>
      <c r="G63" s="10">
        <f t="shared" si="0"/>
        <v>1</v>
      </c>
      <c r="H63" s="12">
        <v>374.92</v>
      </c>
      <c r="I63" s="16">
        <f>IF(H63="",VLOOKUP($D63,Product_Dim_Cleaned!$A$2:$F$101,6,FALSE),H63)</f>
        <v>374.92</v>
      </c>
      <c r="J63" s="12">
        <v>0.18</v>
      </c>
      <c r="K63" s="17">
        <f t="shared" si="1"/>
        <v>0.18</v>
      </c>
      <c r="L63" s="12" t="s">
        <v>1826</v>
      </c>
      <c r="M63" s="12">
        <v>307.43439999999998</v>
      </c>
      <c r="N63" s="16">
        <f t="shared" si="2"/>
        <v>307.43439999999998</v>
      </c>
    </row>
    <row r="64" spans="1:14" x14ac:dyDescent="0.3">
      <c r="A64" s="9" t="s">
        <v>1888</v>
      </c>
      <c r="B64" s="15">
        <v>45515</v>
      </c>
      <c r="C64" s="10" t="s">
        <v>1431</v>
      </c>
      <c r="D64" s="10" t="s">
        <v>1734</v>
      </c>
      <c r="E64" s="10" t="s">
        <v>1804</v>
      </c>
      <c r="F64" s="10">
        <v>1</v>
      </c>
      <c r="G64" s="10">
        <f t="shared" si="0"/>
        <v>1</v>
      </c>
      <c r="H64" s="10">
        <v>468.94</v>
      </c>
      <c r="I64" s="16">
        <f>IF(H64="",VLOOKUP($D64,Product_Dim_Cleaned!$A$2:$F$101,6,FALSE),H64)</f>
        <v>468.94</v>
      </c>
      <c r="J64" s="10">
        <v>0.12</v>
      </c>
      <c r="K64" s="17">
        <f t="shared" si="1"/>
        <v>0.12</v>
      </c>
      <c r="L64" s="10" t="s">
        <v>1824</v>
      </c>
      <c r="M64" s="10">
        <v>412.66719999999998</v>
      </c>
      <c r="N64" s="16">
        <f t="shared" si="2"/>
        <v>412.66719999999998</v>
      </c>
    </row>
    <row r="65" spans="1:14" x14ac:dyDescent="0.3">
      <c r="A65" s="11" t="s">
        <v>1889</v>
      </c>
      <c r="B65" s="18">
        <v>45927</v>
      </c>
      <c r="C65" s="12" t="s">
        <v>435</v>
      </c>
      <c r="D65" s="12" t="s">
        <v>1726</v>
      </c>
      <c r="E65" s="12" t="s">
        <v>1794</v>
      </c>
      <c r="F65" s="12">
        <v>2</v>
      </c>
      <c r="G65" s="10">
        <f t="shared" si="0"/>
        <v>2</v>
      </c>
      <c r="H65" s="12">
        <v>121.37</v>
      </c>
      <c r="I65" s="16">
        <f>IF(H65="",VLOOKUP($D65,Product_Dim_Cleaned!$A$2:$F$101,6,FALSE),H65)</f>
        <v>121.37</v>
      </c>
      <c r="J65" s="12">
        <v>0.05</v>
      </c>
      <c r="K65" s="17">
        <f t="shared" si="1"/>
        <v>0.05</v>
      </c>
      <c r="L65" s="12" t="s">
        <v>1824</v>
      </c>
      <c r="M65" s="12">
        <v>230.60300000000001</v>
      </c>
      <c r="N65" s="16">
        <f t="shared" si="2"/>
        <v>230.60300000000001</v>
      </c>
    </row>
    <row r="66" spans="1:14" x14ac:dyDescent="0.3">
      <c r="A66" s="9" t="s">
        <v>1890</v>
      </c>
      <c r="B66" s="15">
        <v>45914</v>
      </c>
      <c r="C66" s="10" t="s">
        <v>815</v>
      </c>
      <c r="D66" s="10" t="s">
        <v>1654</v>
      </c>
      <c r="E66" s="10" t="s">
        <v>1789</v>
      </c>
      <c r="F66" s="10">
        <v>3</v>
      </c>
      <c r="G66" s="10">
        <f t="shared" ref="G66:G129" si="3">IF(F66="",M66/(I66*(1-J66)),F66)</f>
        <v>3</v>
      </c>
      <c r="H66" s="10">
        <v>480.06</v>
      </c>
      <c r="I66" s="16">
        <f>IF(H66="",VLOOKUP($D66,Product_Dim_Cleaned!$A$2:$F$101,6,FALSE),H66)</f>
        <v>480.06</v>
      </c>
      <c r="J66" s="10">
        <v>0.01</v>
      </c>
      <c r="K66" s="17">
        <f t="shared" ref="K66:K129" si="4">IF(J66="",1-(M66/(G66*I66)),J66)</f>
        <v>0.01</v>
      </c>
      <c r="L66" s="10" t="s">
        <v>1824</v>
      </c>
      <c r="M66" s="10"/>
      <c r="N66" s="16">
        <f t="shared" ref="N66:N129" si="5">IF(M66="",G66*I66*(1-K66),M66)</f>
        <v>1425.7782</v>
      </c>
    </row>
    <row r="67" spans="1:14" x14ac:dyDescent="0.3">
      <c r="A67" s="11" t="s">
        <v>1891</v>
      </c>
      <c r="B67" s="18">
        <v>45290</v>
      </c>
      <c r="C67" s="12" t="s">
        <v>541</v>
      </c>
      <c r="D67" s="12" t="s">
        <v>1746</v>
      </c>
      <c r="E67" s="12" t="s">
        <v>1807</v>
      </c>
      <c r="F67" s="12">
        <v>2</v>
      </c>
      <c r="G67" s="10">
        <f t="shared" si="3"/>
        <v>2</v>
      </c>
      <c r="H67" s="12">
        <v>856.57</v>
      </c>
      <c r="I67" s="16">
        <f>IF(H67="",VLOOKUP($D67,Product_Dim_Cleaned!$A$2:$F$101,6,FALSE),H67)</f>
        <v>856.57</v>
      </c>
      <c r="J67" s="12">
        <v>0.24</v>
      </c>
      <c r="K67" s="17">
        <f t="shared" si="4"/>
        <v>0.24</v>
      </c>
      <c r="L67" s="12" t="s">
        <v>1824</v>
      </c>
      <c r="M67" s="12">
        <v>1301.9864</v>
      </c>
      <c r="N67" s="16">
        <f t="shared" si="5"/>
        <v>1301.9864</v>
      </c>
    </row>
    <row r="68" spans="1:14" x14ac:dyDescent="0.3">
      <c r="A68" s="9" t="s">
        <v>1892</v>
      </c>
      <c r="B68" s="15">
        <v>45213</v>
      </c>
      <c r="C68" s="10" t="s">
        <v>857</v>
      </c>
      <c r="D68" s="10" t="s">
        <v>1702</v>
      </c>
      <c r="E68" s="10" t="s">
        <v>1761</v>
      </c>
      <c r="F68" s="10">
        <v>4</v>
      </c>
      <c r="G68" s="10">
        <f t="shared" si="3"/>
        <v>4</v>
      </c>
      <c r="H68" s="10">
        <v>814.25</v>
      </c>
      <c r="I68" s="16">
        <f>IF(H68="",VLOOKUP($D68,Product_Dim_Cleaned!$A$2:$F$101,6,FALSE),H68)</f>
        <v>814.25</v>
      </c>
      <c r="J68" s="10">
        <v>0.18</v>
      </c>
      <c r="K68" s="17">
        <f t="shared" si="4"/>
        <v>0.18</v>
      </c>
      <c r="L68" s="10" t="s">
        <v>1824</v>
      </c>
      <c r="M68" s="10">
        <v>2670.74</v>
      </c>
      <c r="N68" s="16">
        <f t="shared" si="5"/>
        <v>2670.74</v>
      </c>
    </row>
    <row r="69" spans="1:14" x14ac:dyDescent="0.3">
      <c r="A69" s="11" t="s">
        <v>1893</v>
      </c>
      <c r="B69" s="18">
        <v>45255</v>
      </c>
      <c r="C69" s="12" t="s">
        <v>1487</v>
      </c>
      <c r="D69" s="12" t="s">
        <v>1572</v>
      </c>
      <c r="E69" s="12" t="s">
        <v>1761</v>
      </c>
      <c r="F69" s="12">
        <v>1</v>
      </c>
      <c r="G69" s="10">
        <f t="shared" si="3"/>
        <v>1</v>
      </c>
      <c r="H69" s="12">
        <v>989.17</v>
      </c>
      <c r="I69" s="16">
        <f>IF(H69="",VLOOKUP($D69,Product_Dim_Cleaned!$A$2:$F$101,6,FALSE),H69)</f>
        <v>989.17</v>
      </c>
      <c r="J69" s="12">
        <v>0.2</v>
      </c>
      <c r="K69" s="17">
        <f t="shared" si="4"/>
        <v>0.2</v>
      </c>
      <c r="L69" s="12" t="s">
        <v>1826</v>
      </c>
      <c r="M69" s="12">
        <v>791.33600000000001</v>
      </c>
      <c r="N69" s="16">
        <f t="shared" si="5"/>
        <v>791.33600000000001</v>
      </c>
    </row>
    <row r="70" spans="1:14" x14ac:dyDescent="0.3">
      <c r="A70" s="9" t="s">
        <v>1894</v>
      </c>
      <c r="B70" s="15">
        <v>45270</v>
      </c>
      <c r="C70" s="10" t="s">
        <v>1163</v>
      </c>
      <c r="D70" s="10" t="s">
        <v>1692</v>
      </c>
      <c r="E70" s="10" t="s">
        <v>1789</v>
      </c>
      <c r="F70" s="10">
        <v>4</v>
      </c>
      <c r="G70" s="10">
        <f t="shared" si="3"/>
        <v>4</v>
      </c>
      <c r="H70" s="10">
        <v>62.48</v>
      </c>
      <c r="I70" s="16">
        <f>IF(H70="",VLOOKUP($D70,Product_Dim_Cleaned!$A$2:$F$101,6,FALSE),H70)</f>
        <v>62.48</v>
      </c>
      <c r="J70" s="10">
        <v>0.18</v>
      </c>
      <c r="K70" s="17">
        <f t="shared" si="4"/>
        <v>0.18</v>
      </c>
      <c r="L70" s="10" t="s">
        <v>1824</v>
      </c>
      <c r="M70" s="10">
        <v>204.93440000000001</v>
      </c>
      <c r="N70" s="16">
        <f t="shared" si="5"/>
        <v>204.93440000000001</v>
      </c>
    </row>
    <row r="71" spans="1:14" x14ac:dyDescent="0.3">
      <c r="A71" s="11" t="s">
        <v>1895</v>
      </c>
      <c r="B71" s="18">
        <v>45897</v>
      </c>
      <c r="C71" s="12" t="s">
        <v>1313</v>
      </c>
      <c r="D71" s="12" t="s">
        <v>1574</v>
      </c>
      <c r="E71" s="12" t="s">
        <v>1804</v>
      </c>
      <c r="F71" s="12">
        <v>4</v>
      </c>
      <c r="G71" s="10">
        <f t="shared" si="3"/>
        <v>4</v>
      </c>
      <c r="H71" s="12">
        <v>561.24</v>
      </c>
      <c r="I71" s="16">
        <f>IF(H71="",VLOOKUP($D71,Product_Dim_Cleaned!$A$2:$F$101,6,FALSE),H71)</f>
        <v>561.24</v>
      </c>
      <c r="J71" s="12">
        <v>0.24</v>
      </c>
      <c r="K71" s="17">
        <f t="shared" si="4"/>
        <v>0.24</v>
      </c>
      <c r="L71" s="12" t="s">
        <v>1824</v>
      </c>
      <c r="M71" s="12">
        <v>1706.1695999999999</v>
      </c>
      <c r="N71" s="16">
        <f t="shared" si="5"/>
        <v>1706.1695999999999</v>
      </c>
    </row>
    <row r="72" spans="1:14" x14ac:dyDescent="0.3">
      <c r="A72" s="9" t="s">
        <v>1896</v>
      </c>
      <c r="B72" s="15">
        <v>45849</v>
      </c>
      <c r="C72" s="10" t="s">
        <v>218</v>
      </c>
      <c r="D72" s="10" t="s">
        <v>1668</v>
      </c>
      <c r="E72" s="10" t="s">
        <v>1773</v>
      </c>
      <c r="F72" s="10">
        <v>3</v>
      </c>
      <c r="G72" s="10">
        <f t="shared" si="3"/>
        <v>3</v>
      </c>
      <c r="H72" s="10">
        <v>92.24</v>
      </c>
      <c r="I72" s="16">
        <f>IF(H72="",VLOOKUP($D72,Product_Dim_Cleaned!$A$2:$F$101,6,FALSE),H72)</f>
        <v>92.24</v>
      </c>
      <c r="J72" s="10">
        <v>0.28000000000000003</v>
      </c>
      <c r="K72" s="17">
        <f t="shared" si="4"/>
        <v>0.28000000000000003</v>
      </c>
      <c r="L72" s="10" t="s">
        <v>1829</v>
      </c>
      <c r="M72" s="10"/>
      <c r="N72" s="16">
        <f t="shared" si="5"/>
        <v>199.23839999999998</v>
      </c>
    </row>
    <row r="73" spans="1:14" x14ac:dyDescent="0.3">
      <c r="A73" s="11" t="s">
        <v>1897</v>
      </c>
      <c r="B73" s="18">
        <v>45889</v>
      </c>
      <c r="C73" s="12" t="s">
        <v>559</v>
      </c>
      <c r="D73" s="12" t="s">
        <v>1692</v>
      </c>
      <c r="E73" s="12" t="s">
        <v>1757</v>
      </c>
      <c r="F73" s="12">
        <v>2</v>
      </c>
      <c r="G73" s="10">
        <f t="shared" si="3"/>
        <v>2</v>
      </c>
      <c r="H73" s="12">
        <v>668.3</v>
      </c>
      <c r="I73" s="16">
        <f>IF(H73="",VLOOKUP($D73,Product_Dim_Cleaned!$A$2:$F$101,6,FALSE),H73)</f>
        <v>668.3</v>
      </c>
      <c r="J73" s="12">
        <v>7.0000000000000007E-2</v>
      </c>
      <c r="K73" s="17">
        <f t="shared" si="4"/>
        <v>7.0000000000000007E-2</v>
      </c>
      <c r="L73" s="12" t="s">
        <v>1824</v>
      </c>
      <c r="M73" s="12">
        <v>1243.038</v>
      </c>
      <c r="N73" s="16">
        <f t="shared" si="5"/>
        <v>1243.038</v>
      </c>
    </row>
    <row r="74" spans="1:14" x14ac:dyDescent="0.3">
      <c r="A74" s="9" t="s">
        <v>1898</v>
      </c>
      <c r="B74" s="15">
        <v>45533</v>
      </c>
      <c r="C74" s="10" t="s">
        <v>1272</v>
      </c>
      <c r="D74" s="10" t="s">
        <v>1624</v>
      </c>
      <c r="E74" s="10" t="s">
        <v>1773</v>
      </c>
      <c r="F74" s="10">
        <v>1</v>
      </c>
      <c r="G74" s="10">
        <f t="shared" si="3"/>
        <v>1</v>
      </c>
      <c r="H74" s="10">
        <v>553.82000000000005</v>
      </c>
      <c r="I74" s="16">
        <f>IF(H74="",VLOOKUP($D74,Product_Dim_Cleaned!$A$2:$F$101,6,FALSE),H74)</f>
        <v>553.82000000000005</v>
      </c>
      <c r="J74" s="10">
        <v>0.09</v>
      </c>
      <c r="K74" s="17">
        <f t="shared" si="4"/>
        <v>0.09</v>
      </c>
      <c r="L74" s="10" t="s">
        <v>1824</v>
      </c>
      <c r="M74" s="10">
        <v>503.97620000000012</v>
      </c>
      <c r="N74" s="16">
        <f t="shared" si="5"/>
        <v>503.97620000000012</v>
      </c>
    </row>
    <row r="75" spans="1:14" x14ac:dyDescent="0.3">
      <c r="A75" s="11" t="s">
        <v>1899</v>
      </c>
      <c r="B75" s="18">
        <v>45626</v>
      </c>
      <c r="C75" s="12" t="s">
        <v>147</v>
      </c>
      <c r="D75" s="12" t="s">
        <v>1638</v>
      </c>
      <c r="E75" s="12" t="s">
        <v>1792</v>
      </c>
      <c r="F75" s="12">
        <v>2</v>
      </c>
      <c r="G75" s="10">
        <f t="shared" si="3"/>
        <v>2</v>
      </c>
      <c r="H75" s="12">
        <v>556.42999999999995</v>
      </c>
      <c r="I75" s="16">
        <f>IF(H75="",VLOOKUP($D75,Product_Dim_Cleaned!$A$2:$F$101,6,FALSE),H75)</f>
        <v>556.42999999999995</v>
      </c>
      <c r="J75" s="12">
        <v>0.13</v>
      </c>
      <c r="K75" s="17">
        <f t="shared" si="4"/>
        <v>0.13</v>
      </c>
      <c r="L75" s="12" t="s">
        <v>1824</v>
      </c>
      <c r="M75" s="12">
        <v>968.18819999999994</v>
      </c>
      <c r="N75" s="16">
        <f t="shared" si="5"/>
        <v>968.18819999999994</v>
      </c>
    </row>
    <row r="76" spans="1:14" x14ac:dyDescent="0.3">
      <c r="A76" s="9" t="s">
        <v>1900</v>
      </c>
      <c r="B76" s="15">
        <v>45942</v>
      </c>
      <c r="C76" s="10" t="s">
        <v>869</v>
      </c>
      <c r="D76" s="10" t="s">
        <v>1588</v>
      </c>
      <c r="E76" s="10" t="s">
        <v>1782</v>
      </c>
      <c r="F76" s="10">
        <v>1</v>
      </c>
      <c r="G76" s="10">
        <f t="shared" si="3"/>
        <v>1</v>
      </c>
      <c r="H76" s="10">
        <v>184.98</v>
      </c>
      <c r="I76" s="16">
        <f>IF(H76="",VLOOKUP($D76,Product_Dim_Cleaned!$A$2:$F$101,6,FALSE),H76)</f>
        <v>184.98</v>
      </c>
      <c r="J76" s="10">
        <v>0.1</v>
      </c>
      <c r="K76" s="17">
        <f t="shared" si="4"/>
        <v>0.1</v>
      </c>
      <c r="L76" s="10" t="s">
        <v>1829</v>
      </c>
      <c r="M76" s="10">
        <v>166.482</v>
      </c>
      <c r="N76" s="16">
        <f t="shared" si="5"/>
        <v>166.482</v>
      </c>
    </row>
    <row r="77" spans="1:14" x14ac:dyDescent="0.3">
      <c r="A77" s="11" t="s">
        <v>1901</v>
      </c>
      <c r="B77" s="18">
        <v>45500</v>
      </c>
      <c r="C77" s="12" t="s">
        <v>141</v>
      </c>
      <c r="D77" s="12" t="s">
        <v>1742</v>
      </c>
      <c r="E77" s="12" t="s">
        <v>1794</v>
      </c>
      <c r="F77" s="12">
        <v>4</v>
      </c>
      <c r="G77" s="10">
        <f t="shared" si="3"/>
        <v>4</v>
      </c>
      <c r="H77" s="12">
        <v>700.18</v>
      </c>
      <c r="I77" s="16">
        <f>IF(H77="",VLOOKUP($D77,Product_Dim_Cleaned!$A$2:$F$101,6,FALSE),H77)</f>
        <v>700.18</v>
      </c>
      <c r="J77" s="12">
        <v>0.23</v>
      </c>
      <c r="K77" s="17">
        <f t="shared" si="4"/>
        <v>0.23</v>
      </c>
      <c r="L77" s="12" t="s">
        <v>1824</v>
      </c>
      <c r="M77" s="12">
        <v>2156.5544</v>
      </c>
      <c r="N77" s="16">
        <f t="shared" si="5"/>
        <v>2156.5544</v>
      </c>
    </row>
    <row r="78" spans="1:14" x14ac:dyDescent="0.3">
      <c r="A78" s="9" t="s">
        <v>1902</v>
      </c>
      <c r="B78" s="15">
        <v>45285</v>
      </c>
      <c r="C78" s="10" t="s">
        <v>85</v>
      </c>
      <c r="D78" s="10" t="s">
        <v>1700</v>
      </c>
      <c r="E78" s="10" t="s">
        <v>1789</v>
      </c>
      <c r="F78" s="10">
        <v>2</v>
      </c>
      <c r="G78" s="10">
        <f t="shared" si="3"/>
        <v>2</v>
      </c>
      <c r="H78" s="10">
        <v>686.31</v>
      </c>
      <c r="I78" s="16">
        <f>IF(H78="",VLOOKUP($D78,Product_Dim_Cleaned!$A$2:$F$101,6,FALSE),H78)</f>
        <v>686.31</v>
      </c>
      <c r="J78" s="10">
        <v>0.25</v>
      </c>
      <c r="K78" s="17">
        <f t="shared" si="4"/>
        <v>0.25</v>
      </c>
      <c r="L78" s="10" t="s">
        <v>1824</v>
      </c>
      <c r="M78" s="10">
        <v>1029.4649999999999</v>
      </c>
      <c r="N78" s="16">
        <f t="shared" si="5"/>
        <v>1029.4649999999999</v>
      </c>
    </row>
    <row r="79" spans="1:14" x14ac:dyDescent="0.3">
      <c r="A79" s="11" t="s">
        <v>1903</v>
      </c>
      <c r="B79" s="18">
        <v>45800</v>
      </c>
      <c r="C79" s="12" t="s">
        <v>40</v>
      </c>
      <c r="D79" s="12" t="s">
        <v>1682</v>
      </c>
      <c r="E79" s="12" t="s">
        <v>1801</v>
      </c>
      <c r="F79" s="12">
        <v>1</v>
      </c>
      <c r="G79" s="10">
        <f t="shared" si="3"/>
        <v>1</v>
      </c>
      <c r="H79" s="12">
        <v>687.82</v>
      </c>
      <c r="I79" s="16">
        <f>IF(H79="",VLOOKUP($D79,Product_Dim_Cleaned!$A$2:$F$101,6,FALSE),H79)</f>
        <v>687.82</v>
      </c>
      <c r="J79" s="12">
        <v>0.27</v>
      </c>
      <c r="K79" s="17">
        <f t="shared" si="4"/>
        <v>0.27</v>
      </c>
      <c r="L79" s="12" t="s">
        <v>1829</v>
      </c>
      <c r="M79" s="12">
        <v>502.10860000000002</v>
      </c>
      <c r="N79" s="16">
        <f t="shared" si="5"/>
        <v>502.10860000000002</v>
      </c>
    </row>
    <row r="80" spans="1:14" x14ac:dyDescent="0.3">
      <c r="A80" s="9" t="s">
        <v>1904</v>
      </c>
      <c r="B80" s="15">
        <v>45609</v>
      </c>
      <c r="C80" s="10" t="s">
        <v>716</v>
      </c>
      <c r="D80" s="10" t="s">
        <v>1714</v>
      </c>
      <c r="E80" s="10" t="s">
        <v>1782</v>
      </c>
      <c r="F80" s="10">
        <v>2</v>
      </c>
      <c r="G80" s="10">
        <f t="shared" si="3"/>
        <v>2</v>
      </c>
      <c r="H80" s="10">
        <v>900.55</v>
      </c>
      <c r="I80" s="16">
        <f>IF(H80="",VLOOKUP($D80,Product_Dim_Cleaned!$A$2:$F$101,6,FALSE),H80)</f>
        <v>900.55</v>
      </c>
      <c r="J80" s="10">
        <v>0.16</v>
      </c>
      <c r="K80" s="17">
        <f t="shared" si="4"/>
        <v>0.16</v>
      </c>
      <c r="L80" s="10" t="s">
        <v>1824</v>
      </c>
      <c r="M80" s="10">
        <v>1512.924</v>
      </c>
      <c r="N80" s="16">
        <f t="shared" si="5"/>
        <v>1512.924</v>
      </c>
    </row>
    <row r="81" spans="1:14" x14ac:dyDescent="0.3">
      <c r="A81" s="11" t="s">
        <v>1905</v>
      </c>
      <c r="B81" s="18">
        <v>45268</v>
      </c>
      <c r="C81" s="12" t="s">
        <v>402</v>
      </c>
      <c r="D81" s="12" t="s">
        <v>1590</v>
      </c>
      <c r="E81" s="12" t="s">
        <v>1761</v>
      </c>
      <c r="F81" s="12">
        <v>1</v>
      </c>
      <c r="G81" s="10">
        <f t="shared" si="3"/>
        <v>1</v>
      </c>
      <c r="H81" s="12">
        <v>341.17</v>
      </c>
      <c r="I81" s="16">
        <f>IF(H81="",VLOOKUP($D81,Product_Dim_Cleaned!$A$2:$F$101,6,FALSE),H81)</f>
        <v>341.17</v>
      </c>
      <c r="J81" s="12">
        <v>0.15</v>
      </c>
      <c r="K81" s="17">
        <f t="shared" si="4"/>
        <v>0.15</v>
      </c>
      <c r="L81" s="12" t="s">
        <v>1824</v>
      </c>
      <c r="M81" s="12">
        <v>289.99450000000002</v>
      </c>
      <c r="N81" s="16">
        <f t="shared" si="5"/>
        <v>289.99450000000002</v>
      </c>
    </row>
    <row r="82" spans="1:14" x14ac:dyDescent="0.3">
      <c r="A82" s="9" t="s">
        <v>1906</v>
      </c>
      <c r="B82" s="15">
        <v>45885</v>
      </c>
      <c r="C82" s="10" t="s">
        <v>582</v>
      </c>
      <c r="D82" s="10" t="s">
        <v>1652</v>
      </c>
      <c r="E82" s="10" t="s">
        <v>1782</v>
      </c>
      <c r="F82" s="10">
        <v>1</v>
      </c>
      <c r="G82" s="10">
        <f t="shared" si="3"/>
        <v>1</v>
      </c>
      <c r="H82" s="10">
        <v>442.27</v>
      </c>
      <c r="I82" s="16">
        <f>IF(H82="",VLOOKUP($D82,Product_Dim_Cleaned!$A$2:$F$101,6,FALSE),H82)</f>
        <v>442.27</v>
      </c>
      <c r="J82" s="10">
        <v>0.06</v>
      </c>
      <c r="K82" s="17">
        <f t="shared" si="4"/>
        <v>0.06</v>
      </c>
      <c r="L82" s="10" t="s">
        <v>1829</v>
      </c>
      <c r="M82" s="10">
        <v>415.73379999999997</v>
      </c>
      <c r="N82" s="16">
        <f t="shared" si="5"/>
        <v>415.73379999999997</v>
      </c>
    </row>
    <row r="83" spans="1:14" x14ac:dyDescent="0.3">
      <c r="A83" s="11" t="s">
        <v>1907</v>
      </c>
      <c r="B83" s="18">
        <v>45616</v>
      </c>
      <c r="C83" s="12" t="s">
        <v>809</v>
      </c>
      <c r="D83" s="12" t="s">
        <v>1690</v>
      </c>
      <c r="E83" s="12" t="s">
        <v>1786</v>
      </c>
      <c r="F83" s="12">
        <v>1</v>
      </c>
      <c r="G83" s="10">
        <f t="shared" si="3"/>
        <v>1</v>
      </c>
      <c r="H83" s="12">
        <v>363.73</v>
      </c>
      <c r="I83" s="16">
        <f>IF(H83="",VLOOKUP($D83,Product_Dim_Cleaned!$A$2:$F$101,6,FALSE),H83)</f>
        <v>363.73</v>
      </c>
      <c r="J83" s="12">
        <v>0.25</v>
      </c>
      <c r="K83" s="17">
        <f t="shared" si="4"/>
        <v>0.25</v>
      </c>
      <c r="L83" s="12" t="s">
        <v>1826</v>
      </c>
      <c r="M83" s="12">
        <v>272.79750000000001</v>
      </c>
      <c r="N83" s="16">
        <f t="shared" si="5"/>
        <v>272.79750000000001</v>
      </c>
    </row>
    <row r="84" spans="1:14" x14ac:dyDescent="0.3">
      <c r="A84" s="9" t="s">
        <v>1908</v>
      </c>
      <c r="B84" s="15">
        <v>45518</v>
      </c>
      <c r="C84" s="10" t="s">
        <v>1181</v>
      </c>
      <c r="D84" s="10" t="s">
        <v>1730</v>
      </c>
      <c r="E84" s="10" t="s">
        <v>1807</v>
      </c>
      <c r="F84" s="10">
        <v>2</v>
      </c>
      <c r="G84" s="10">
        <f t="shared" si="3"/>
        <v>2</v>
      </c>
      <c r="H84" s="10">
        <v>601.33000000000004</v>
      </c>
      <c r="I84" s="16">
        <f>IF(H84="",VLOOKUP($D84,Product_Dim_Cleaned!$A$2:$F$101,6,FALSE),H84)</f>
        <v>601.33000000000004</v>
      </c>
      <c r="J84" s="10">
        <v>0.16</v>
      </c>
      <c r="K84" s="17">
        <f t="shared" si="4"/>
        <v>0.16</v>
      </c>
      <c r="L84" s="10" t="s">
        <v>1826</v>
      </c>
      <c r="M84" s="10">
        <v>1010.2344000000001</v>
      </c>
      <c r="N84" s="16">
        <f t="shared" si="5"/>
        <v>1010.2344000000001</v>
      </c>
    </row>
    <row r="85" spans="1:14" x14ac:dyDescent="0.3">
      <c r="A85" s="11" t="s">
        <v>1909</v>
      </c>
      <c r="B85" s="18">
        <v>45427</v>
      </c>
      <c r="C85" s="12" t="s">
        <v>1254</v>
      </c>
      <c r="D85" s="12" t="s">
        <v>1582</v>
      </c>
      <c r="E85" s="12" t="s">
        <v>1810</v>
      </c>
      <c r="F85" s="12">
        <v>4</v>
      </c>
      <c r="G85" s="10">
        <f t="shared" si="3"/>
        <v>4</v>
      </c>
      <c r="H85" s="12">
        <v>34.39</v>
      </c>
      <c r="I85" s="16">
        <f>IF(H85="",VLOOKUP($D85,Product_Dim_Cleaned!$A$2:$F$101,6,FALSE),H85)</f>
        <v>34.39</v>
      </c>
      <c r="J85" s="12">
        <v>0.03</v>
      </c>
      <c r="K85" s="17">
        <f t="shared" si="4"/>
        <v>0.03</v>
      </c>
      <c r="L85" s="12" t="s">
        <v>1826</v>
      </c>
      <c r="M85" s="12">
        <v>133.4332</v>
      </c>
      <c r="N85" s="16">
        <f t="shared" si="5"/>
        <v>133.4332</v>
      </c>
    </row>
    <row r="86" spans="1:14" x14ac:dyDescent="0.3">
      <c r="A86" s="9" t="s">
        <v>1910</v>
      </c>
      <c r="B86" s="15">
        <v>45268</v>
      </c>
      <c r="C86" s="10" t="s">
        <v>1313</v>
      </c>
      <c r="D86" s="10" t="s">
        <v>1640</v>
      </c>
      <c r="E86" s="10" t="s">
        <v>1807</v>
      </c>
      <c r="F86" s="10">
        <v>1</v>
      </c>
      <c r="G86" s="10">
        <f t="shared" si="3"/>
        <v>1</v>
      </c>
      <c r="H86" s="10">
        <v>773.57</v>
      </c>
      <c r="I86" s="16">
        <f>IF(H86="",VLOOKUP($D86,Product_Dim_Cleaned!$A$2:$F$101,6,FALSE),H86)</f>
        <v>773.57</v>
      </c>
      <c r="J86" s="10">
        <v>0.05</v>
      </c>
      <c r="K86" s="17">
        <f t="shared" si="4"/>
        <v>0.05</v>
      </c>
      <c r="L86" s="10" t="s">
        <v>1829</v>
      </c>
      <c r="M86" s="10"/>
      <c r="N86" s="16">
        <f t="shared" si="5"/>
        <v>734.89150000000006</v>
      </c>
    </row>
    <row r="87" spans="1:14" x14ac:dyDescent="0.3">
      <c r="A87" s="11" t="s">
        <v>1911</v>
      </c>
      <c r="B87" s="18">
        <v>45282</v>
      </c>
      <c r="C87" s="12" t="s">
        <v>205</v>
      </c>
      <c r="D87" s="12" t="s">
        <v>1724</v>
      </c>
      <c r="E87" s="12" t="s">
        <v>1779</v>
      </c>
      <c r="F87" s="12">
        <v>4</v>
      </c>
      <c r="G87" s="10">
        <f t="shared" si="3"/>
        <v>4</v>
      </c>
      <c r="H87" s="12">
        <v>127.1</v>
      </c>
      <c r="I87" s="16">
        <f>IF(H87="",VLOOKUP($D87,Product_Dim_Cleaned!$A$2:$F$101,6,FALSE),H87)</f>
        <v>127.1</v>
      </c>
      <c r="J87" s="12">
        <v>0.24</v>
      </c>
      <c r="K87" s="17">
        <f t="shared" si="4"/>
        <v>0.24</v>
      </c>
      <c r="L87" s="12" t="s">
        <v>1829</v>
      </c>
      <c r="M87" s="12">
        <v>386.38400000000001</v>
      </c>
      <c r="N87" s="16">
        <f t="shared" si="5"/>
        <v>386.38400000000001</v>
      </c>
    </row>
    <row r="88" spans="1:14" x14ac:dyDescent="0.3">
      <c r="A88" s="9" t="s">
        <v>1912</v>
      </c>
      <c r="B88" s="15">
        <v>45545</v>
      </c>
      <c r="C88" s="10" t="s">
        <v>957</v>
      </c>
      <c r="D88" s="10" t="s">
        <v>1588</v>
      </c>
      <c r="E88" s="10" t="s">
        <v>1766</v>
      </c>
      <c r="F88" s="10">
        <v>3</v>
      </c>
      <c r="G88" s="10">
        <f t="shared" si="3"/>
        <v>3</v>
      </c>
      <c r="H88" s="10">
        <v>899.58</v>
      </c>
      <c r="I88" s="16">
        <f>IF(H88="",VLOOKUP($D88,Product_Dim_Cleaned!$A$2:$F$101,6,FALSE),H88)</f>
        <v>899.58</v>
      </c>
      <c r="J88" s="10">
        <v>0.28000000000000003</v>
      </c>
      <c r="K88" s="17">
        <f t="shared" si="4"/>
        <v>0.28000000000000003</v>
      </c>
      <c r="L88" s="10" t="s">
        <v>1826</v>
      </c>
      <c r="M88" s="10">
        <v>1943.0927999999999</v>
      </c>
      <c r="N88" s="16">
        <f t="shared" si="5"/>
        <v>1943.0927999999999</v>
      </c>
    </row>
    <row r="89" spans="1:14" x14ac:dyDescent="0.3">
      <c r="A89" s="11" t="s">
        <v>1913</v>
      </c>
      <c r="B89" s="18">
        <v>45755</v>
      </c>
      <c r="C89" s="12" t="s">
        <v>1029</v>
      </c>
      <c r="D89" s="12" t="s">
        <v>1546</v>
      </c>
      <c r="E89" s="12" t="s">
        <v>1789</v>
      </c>
      <c r="F89" s="12">
        <v>3</v>
      </c>
      <c r="G89" s="10">
        <f t="shared" si="3"/>
        <v>3</v>
      </c>
      <c r="H89" s="12">
        <v>964.39</v>
      </c>
      <c r="I89" s="16">
        <f>IF(H89="",VLOOKUP($D89,Product_Dim_Cleaned!$A$2:$F$101,6,FALSE),H89)</f>
        <v>964.39</v>
      </c>
      <c r="J89" s="12">
        <v>0.04</v>
      </c>
      <c r="K89" s="17">
        <f t="shared" si="4"/>
        <v>0.04</v>
      </c>
      <c r="L89" s="12" t="s">
        <v>1824</v>
      </c>
      <c r="M89" s="12">
        <v>2777.4432000000002</v>
      </c>
      <c r="N89" s="16">
        <f t="shared" si="5"/>
        <v>2777.4432000000002</v>
      </c>
    </row>
    <row r="90" spans="1:14" x14ac:dyDescent="0.3">
      <c r="A90" s="9" t="s">
        <v>1914</v>
      </c>
      <c r="B90" s="15">
        <v>45588</v>
      </c>
      <c r="C90" s="10" t="s">
        <v>604</v>
      </c>
      <c r="D90" s="10" t="s">
        <v>1624</v>
      </c>
      <c r="E90" s="10" t="s">
        <v>1752</v>
      </c>
      <c r="F90" s="10">
        <v>2</v>
      </c>
      <c r="G90" s="10">
        <f t="shared" si="3"/>
        <v>2</v>
      </c>
      <c r="H90" s="10">
        <v>217.83</v>
      </c>
      <c r="I90" s="16">
        <f>IF(H90="",VLOOKUP($D90,Product_Dim_Cleaned!$A$2:$F$101,6,FALSE),H90)</f>
        <v>217.83</v>
      </c>
      <c r="J90" s="10">
        <v>0.14000000000000001</v>
      </c>
      <c r="K90" s="17">
        <f t="shared" si="4"/>
        <v>0.14000000000000001</v>
      </c>
      <c r="L90" s="10" t="s">
        <v>1826</v>
      </c>
      <c r="M90" s="10">
        <v>374.66759999999999</v>
      </c>
      <c r="N90" s="16">
        <f t="shared" si="5"/>
        <v>374.66759999999999</v>
      </c>
    </row>
    <row r="91" spans="1:14" x14ac:dyDescent="0.3">
      <c r="A91" s="11" t="s">
        <v>1915</v>
      </c>
      <c r="B91" s="18">
        <v>45848</v>
      </c>
      <c r="C91" s="12" t="s">
        <v>484</v>
      </c>
      <c r="D91" s="12" t="s">
        <v>1582</v>
      </c>
      <c r="E91" s="12" t="s">
        <v>1757</v>
      </c>
      <c r="F91" s="12">
        <v>4</v>
      </c>
      <c r="G91" s="10">
        <f t="shared" si="3"/>
        <v>4</v>
      </c>
      <c r="H91" s="12">
        <v>187.71</v>
      </c>
      <c r="I91" s="16">
        <f>IF(H91="",VLOOKUP($D91,Product_Dim_Cleaned!$A$2:$F$101,6,FALSE),H91)</f>
        <v>187.71</v>
      </c>
      <c r="J91" s="12">
        <v>0.06</v>
      </c>
      <c r="K91" s="17">
        <f t="shared" si="4"/>
        <v>0.06</v>
      </c>
      <c r="L91" s="12" t="s">
        <v>1829</v>
      </c>
      <c r="M91" s="12">
        <v>705.78959999999995</v>
      </c>
      <c r="N91" s="16">
        <f t="shared" si="5"/>
        <v>705.78959999999995</v>
      </c>
    </row>
    <row r="92" spans="1:14" x14ac:dyDescent="0.3">
      <c r="A92" s="9" t="s">
        <v>1916</v>
      </c>
      <c r="B92" s="15">
        <v>45577</v>
      </c>
      <c r="C92" s="10" t="s">
        <v>52</v>
      </c>
      <c r="D92" s="10" t="s">
        <v>1614</v>
      </c>
      <c r="E92" s="10" t="s">
        <v>1810</v>
      </c>
      <c r="F92" s="10">
        <v>2</v>
      </c>
      <c r="G92" s="10">
        <f t="shared" si="3"/>
        <v>2</v>
      </c>
      <c r="H92" s="10">
        <v>350.12</v>
      </c>
      <c r="I92" s="16">
        <f>IF(H92="",VLOOKUP($D92,Product_Dim_Cleaned!$A$2:$F$101,6,FALSE),H92)</f>
        <v>350.12</v>
      </c>
      <c r="J92" s="10">
        <v>0.12</v>
      </c>
      <c r="K92" s="17">
        <f t="shared" si="4"/>
        <v>0.12</v>
      </c>
      <c r="L92" s="10" t="s">
        <v>1829</v>
      </c>
      <c r="M92" s="10">
        <v>616.21119999999996</v>
      </c>
      <c r="N92" s="16">
        <f t="shared" si="5"/>
        <v>616.21119999999996</v>
      </c>
    </row>
    <row r="93" spans="1:14" x14ac:dyDescent="0.3">
      <c r="A93" s="11" t="s">
        <v>1917</v>
      </c>
      <c r="B93" s="18">
        <v>45312</v>
      </c>
      <c r="C93" s="12" t="s">
        <v>1263</v>
      </c>
      <c r="D93" s="12" t="s">
        <v>1580</v>
      </c>
      <c r="E93" s="12" t="s">
        <v>1757</v>
      </c>
      <c r="F93" s="12">
        <v>4</v>
      </c>
      <c r="G93" s="10">
        <f t="shared" si="3"/>
        <v>4</v>
      </c>
      <c r="H93" s="12">
        <v>102.19</v>
      </c>
      <c r="I93" s="16">
        <f>IF(H93="",VLOOKUP($D93,Product_Dim_Cleaned!$A$2:$F$101,6,FALSE),H93)</f>
        <v>102.19</v>
      </c>
      <c r="J93" s="12">
        <v>0.17</v>
      </c>
      <c r="K93" s="17">
        <f t="shared" si="4"/>
        <v>0.17</v>
      </c>
      <c r="L93" s="12" t="s">
        <v>1826</v>
      </c>
      <c r="M93" s="12">
        <v>339.27080000000001</v>
      </c>
      <c r="N93" s="16">
        <f t="shared" si="5"/>
        <v>339.27080000000001</v>
      </c>
    </row>
    <row r="94" spans="1:14" x14ac:dyDescent="0.3">
      <c r="A94" s="9" t="s">
        <v>1918</v>
      </c>
      <c r="B94" s="15">
        <v>45350</v>
      </c>
      <c r="C94" s="10" t="s">
        <v>40</v>
      </c>
      <c r="D94" s="10" t="s">
        <v>1720</v>
      </c>
      <c r="E94" s="10" t="s">
        <v>1769</v>
      </c>
      <c r="F94" s="10">
        <v>1</v>
      </c>
      <c r="G94" s="10">
        <f t="shared" si="3"/>
        <v>1</v>
      </c>
      <c r="H94" s="10">
        <v>696.53</v>
      </c>
      <c r="I94" s="16">
        <f>IF(H94="",VLOOKUP($D94,Product_Dim_Cleaned!$A$2:$F$101,6,FALSE),H94)</f>
        <v>696.53</v>
      </c>
      <c r="J94" s="10">
        <v>0.17</v>
      </c>
      <c r="K94" s="17">
        <f t="shared" si="4"/>
        <v>0.17</v>
      </c>
      <c r="L94" s="10" t="s">
        <v>1824</v>
      </c>
      <c r="M94" s="10">
        <v>578.11989999999992</v>
      </c>
      <c r="N94" s="16">
        <f t="shared" si="5"/>
        <v>578.11989999999992</v>
      </c>
    </row>
    <row r="95" spans="1:14" x14ac:dyDescent="0.3">
      <c r="A95" s="11" t="s">
        <v>1919</v>
      </c>
      <c r="B95" s="18">
        <v>45657</v>
      </c>
      <c r="C95" s="12" t="s">
        <v>241</v>
      </c>
      <c r="D95" s="12" t="s">
        <v>1586</v>
      </c>
      <c r="E95" s="12" t="s">
        <v>1769</v>
      </c>
      <c r="F95" s="12">
        <v>2</v>
      </c>
      <c r="G95" s="10">
        <f t="shared" si="3"/>
        <v>2</v>
      </c>
      <c r="H95" s="12">
        <v>327.52</v>
      </c>
      <c r="I95" s="16">
        <f>IF(H95="",VLOOKUP($D95,Product_Dim_Cleaned!$A$2:$F$101,6,FALSE),H95)</f>
        <v>327.52</v>
      </c>
      <c r="J95" s="12">
        <v>0.15</v>
      </c>
      <c r="K95" s="17">
        <f t="shared" si="4"/>
        <v>0.15</v>
      </c>
      <c r="L95" s="12" t="s">
        <v>1826</v>
      </c>
      <c r="M95" s="12">
        <v>556.78399999999999</v>
      </c>
      <c r="N95" s="16">
        <f t="shared" si="5"/>
        <v>556.78399999999999</v>
      </c>
    </row>
    <row r="96" spans="1:14" x14ac:dyDescent="0.3">
      <c r="A96" s="9" t="s">
        <v>1920</v>
      </c>
      <c r="B96" s="15">
        <v>45530</v>
      </c>
      <c r="C96" s="10" t="s">
        <v>942</v>
      </c>
      <c r="D96" s="10" t="s">
        <v>1742</v>
      </c>
      <c r="E96" s="10" t="s">
        <v>1813</v>
      </c>
      <c r="F96" s="10">
        <v>2</v>
      </c>
      <c r="G96" s="10">
        <f t="shared" si="3"/>
        <v>2</v>
      </c>
      <c r="H96" s="10">
        <v>569.36</v>
      </c>
      <c r="I96" s="16">
        <f>IF(H96="",VLOOKUP($D96,Product_Dim_Cleaned!$A$2:$F$101,6,FALSE),H96)</f>
        <v>569.36</v>
      </c>
      <c r="J96" s="10">
        <v>0.01</v>
      </c>
      <c r="K96" s="17">
        <f t="shared" si="4"/>
        <v>0.01</v>
      </c>
      <c r="L96" s="10" t="s">
        <v>1826</v>
      </c>
      <c r="M96" s="10"/>
      <c r="N96" s="16">
        <f t="shared" si="5"/>
        <v>1127.3327999999999</v>
      </c>
    </row>
    <row r="97" spans="1:14" x14ac:dyDescent="0.3">
      <c r="A97" s="11" t="s">
        <v>1921</v>
      </c>
      <c r="B97" s="18">
        <v>45556</v>
      </c>
      <c r="C97" s="12" t="s">
        <v>1011</v>
      </c>
      <c r="D97" s="12" t="s">
        <v>1746</v>
      </c>
      <c r="E97" s="12" t="s">
        <v>1776</v>
      </c>
      <c r="F97" s="12">
        <v>2</v>
      </c>
      <c r="G97" s="10">
        <f t="shared" si="3"/>
        <v>2</v>
      </c>
      <c r="H97" s="12">
        <v>68.290000000000006</v>
      </c>
      <c r="I97" s="16">
        <f>IF(H97="",VLOOKUP($D97,Product_Dim_Cleaned!$A$2:$F$101,6,FALSE),H97)</f>
        <v>68.290000000000006</v>
      </c>
      <c r="J97" s="12">
        <v>0.14000000000000001</v>
      </c>
      <c r="K97" s="17">
        <f t="shared" si="4"/>
        <v>0.14000000000000001</v>
      </c>
      <c r="L97" s="12" t="s">
        <v>1829</v>
      </c>
      <c r="M97" s="12">
        <v>117.4588</v>
      </c>
      <c r="N97" s="16">
        <f t="shared" si="5"/>
        <v>117.4588</v>
      </c>
    </row>
    <row r="98" spans="1:14" x14ac:dyDescent="0.3">
      <c r="A98" s="9" t="s">
        <v>1922</v>
      </c>
      <c r="B98" s="15">
        <v>45523</v>
      </c>
      <c r="C98" s="10" t="s">
        <v>782</v>
      </c>
      <c r="D98" s="10" t="s">
        <v>1648</v>
      </c>
      <c r="E98" s="10" t="s">
        <v>1789</v>
      </c>
      <c r="F98" s="10">
        <v>1</v>
      </c>
      <c r="G98" s="10">
        <f t="shared" si="3"/>
        <v>1</v>
      </c>
      <c r="H98" s="10">
        <v>842.9</v>
      </c>
      <c r="I98" s="16">
        <f>IF(H98="",VLOOKUP($D98,Product_Dim_Cleaned!$A$2:$F$101,6,FALSE),H98)</f>
        <v>842.9</v>
      </c>
      <c r="J98" s="10">
        <v>0.06</v>
      </c>
      <c r="K98" s="17">
        <f t="shared" si="4"/>
        <v>0.06</v>
      </c>
      <c r="L98" s="10" t="s">
        <v>1829</v>
      </c>
      <c r="M98" s="10">
        <v>792.32599999999991</v>
      </c>
      <c r="N98" s="16">
        <f t="shared" si="5"/>
        <v>792.32599999999991</v>
      </c>
    </row>
    <row r="99" spans="1:14" x14ac:dyDescent="0.3">
      <c r="A99" s="11" t="s">
        <v>1923</v>
      </c>
      <c r="B99" s="18">
        <v>45587</v>
      </c>
      <c r="C99" s="12" t="s">
        <v>911</v>
      </c>
      <c r="D99" s="12" t="s">
        <v>1551</v>
      </c>
      <c r="E99" s="12" t="s">
        <v>1766</v>
      </c>
      <c r="F99" s="12">
        <v>3</v>
      </c>
      <c r="G99" s="10">
        <f t="shared" si="3"/>
        <v>3</v>
      </c>
      <c r="H99" s="12">
        <v>751.94</v>
      </c>
      <c r="I99" s="16">
        <f>IF(H99="",VLOOKUP($D99,Product_Dim_Cleaned!$A$2:$F$101,6,FALSE),H99)</f>
        <v>751.94</v>
      </c>
      <c r="J99" s="12">
        <v>0.26</v>
      </c>
      <c r="K99" s="17">
        <f t="shared" si="4"/>
        <v>0.26</v>
      </c>
      <c r="L99" s="12" t="s">
        <v>1826</v>
      </c>
      <c r="M99" s="12">
        <v>1669.3068000000001</v>
      </c>
      <c r="N99" s="16">
        <f t="shared" si="5"/>
        <v>1669.3068000000001</v>
      </c>
    </row>
    <row r="100" spans="1:14" x14ac:dyDescent="0.3">
      <c r="A100" s="9" t="s">
        <v>1924</v>
      </c>
      <c r="B100" s="15">
        <v>45580</v>
      </c>
      <c r="C100" s="10" t="s">
        <v>449</v>
      </c>
      <c r="D100" s="10" t="s">
        <v>1660</v>
      </c>
      <c r="E100" s="10" t="s">
        <v>1779</v>
      </c>
      <c r="F100" s="10">
        <v>4</v>
      </c>
      <c r="G100" s="10">
        <f t="shared" si="3"/>
        <v>4</v>
      </c>
      <c r="H100" s="10">
        <v>476.28</v>
      </c>
      <c r="I100" s="16">
        <f>IF(H100="",VLOOKUP($D100,Product_Dim_Cleaned!$A$2:$F$101,6,FALSE),H100)</f>
        <v>476.28</v>
      </c>
      <c r="J100" s="10">
        <v>0.17</v>
      </c>
      <c r="K100" s="17">
        <f t="shared" si="4"/>
        <v>0.17</v>
      </c>
      <c r="L100" s="10" t="s">
        <v>1824</v>
      </c>
      <c r="M100" s="10">
        <v>1581.2496000000001</v>
      </c>
      <c r="N100" s="16">
        <f t="shared" si="5"/>
        <v>1581.2496000000001</v>
      </c>
    </row>
    <row r="101" spans="1:14" x14ac:dyDescent="0.3">
      <c r="A101" s="11" t="s">
        <v>1925</v>
      </c>
      <c r="B101" s="18">
        <v>45479</v>
      </c>
      <c r="C101" s="12" t="s">
        <v>1023</v>
      </c>
      <c r="D101" s="12" t="s">
        <v>1656</v>
      </c>
      <c r="E101" s="12" t="s">
        <v>1766</v>
      </c>
      <c r="F101" s="12">
        <v>3</v>
      </c>
      <c r="G101" s="10">
        <f t="shared" si="3"/>
        <v>3</v>
      </c>
      <c r="H101" s="12">
        <v>541.99</v>
      </c>
      <c r="I101" s="16">
        <f>IF(H101="",VLOOKUP($D101,Product_Dim_Cleaned!$A$2:$F$101,6,FALSE),H101)</f>
        <v>541.99</v>
      </c>
      <c r="J101" s="12">
        <v>0.24</v>
      </c>
      <c r="K101" s="17">
        <f t="shared" si="4"/>
        <v>0.24</v>
      </c>
      <c r="L101" s="12" t="s">
        <v>1829</v>
      </c>
      <c r="M101" s="12">
        <v>1235.7372</v>
      </c>
      <c r="N101" s="16">
        <f t="shared" si="5"/>
        <v>1235.7372</v>
      </c>
    </row>
    <row r="102" spans="1:14" x14ac:dyDescent="0.3">
      <c r="A102" s="9" t="s">
        <v>1926</v>
      </c>
      <c r="B102" s="15">
        <v>45677</v>
      </c>
      <c r="C102" s="10" t="s">
        <v>1154</v>
      </c>
      <c r="D102" s="10" t="s">
        <v>1614</v>
      </c>
      <c r="E102" s="10" t="s">
        <v>1773</v>
      </c>
      <c r="F102" s="10">
        <v>2</v>
      </c>
      <c r="G102" s="10">
        <f t="shared" si="3"/>
        <v>2</v>
      </c>
      <c r="H102" s="10">
        <v>401.5</v>
      </c>
      <c r="I102" s="16">
        <f>IF(H102="",VLOOKUP($D102,Product_Dim_Cleaned!$A$2:$F$101,6,FALSE),H102)</f>
        <v>401.5</v>
      </c>
      <c r="J102" s="10">
        <v>0.18</v>
      </c>
      <c r="K102" s="17">
        <f t="shared" si="4"/>
        <v>0.18</v>
      </c>
      <c r="L102" s="10" t="s">
        <v>1824</v>
      </c>
      <c r="M102" s="10">
        <v>658.46</v>
      </c>
      <c r="N102" s="16">
        <f t="shared" si="5"/>
        <v>658.46</v>
      </c>
    </row>
    <row r="103" spans="1:14" x14ac:dyDescent="0.3">
      <c r="A103" s="11" t="s">
        <v>1927</v>
      </c>
      <c r="B103" s="18">
        <v>45453</v>
      </c>
      <c r="C103" s="12" t="s">
        <v>304</v>
      </c>
      <c r="D103" s="12" t="s">
        <v>1598</v>
      </c>
      <c r="E103" s="12" t="s">
        <v>1797</v>
      </c>
      <c r="F103" s="12">
        <v>3</v>
      </c>
      <c r="G103" s="10">
        <f t="shared" si="3"/>
        <v>3</v>
      </c>
      <c r="H103" s="12">
        <v>359.56</v>
      </c>
      <c r="I103" s="16">
        <f>IF(H103="",VLOOKUP($D103,Product_Dim_Cleaned!$A$2:$F$101,6,FALSE),H103)</f>
        <v>359.56</v>
      </c>
      <c r="J103" s="12">
        <v>0.17</v>
      </c>
      <c r="K103" s="17">
        <f t="shared" si="4"/>
        <v>0.17</v>
      </c>
      <c r="L103" s="12" t="s">
        <v>1826</v>
      </c>
      <c r="M103" s="12">
        <v>895.30439999999999</v>
      </c>
      <c r="N103" s="16">
        <f t="shared" si="5"/>
        <v>895.30439999999999</v>
      </c>
    </row>
    <row r="104" spans="1:14" x14ac:dyDescent="0.3">
      <c r="A104" s="9" t="s">
        <v>1928</v>
      </c>
      <c r="B104" s="15">
        <v>45552</v>
      </c>
      <c r="C104" s="10" t="s">
        <v>347</v>
      </c>
      <c r="D104" s="10" t="s">
        <v>1708</v>
      </c>
      <c r="E104" s="10" t="s">
        <v>1794</v>
      </c>
      <c r="F104" s="10">
        <v>2</v>
      </c>
      <c r="G104" s="10">
        <f t="shared" si="3"/>
        <v>2</v>
      </c>
      <c r="H104" s="10">
        <v>471.88</v>
      </c>
      <c r="I104" s="16">
        <f>IF(H104="",VLOOKUP($D104,Product_Dim_Cleaned!$A$2:$F$101,6,FALSE),H104)</f>
        <v>471.88</v>
      </c>
      <c r="J104" s="10">
        <v>0.24</v>
      </c>
      <c r="K104" s="17">
        <f t="shared" si="4"/>
        <v>0.24</v>
      </c>
      <c r="L104" s="10" t="s">
        <v>1826</v>
      </c>
      <c r="M104" s="10">
        <v>717.25760000000002</v>
      </c>
      <c r="N104" s="16">
        <f t="shared" si="5"/>
        <v>717.25760000000002</v>
      </c>
    </row>
    <row r="105" spans="1:14" x14ac:dyDescent="0.3">
      <c r="A105" s="11" t="s">
        <v>1929</v>
      </c>
      <c r="B105" s="18">
        <v>45907</v>
      </c>
      <c r="C105" s="12" t="s">
        <v>601</v>
      </c>
      <c r="D105" s="12" t="s">
        <v>1616</v>
      </c>
      <c r="E105" s="12" t="s">
        <v>1769</v>
      </c>
      <c r="F105" s="12">
        <v>4</v>
      </c>
      <c r="G105" s="10">
        <f t="shared" si="3"/>
        <v>4</v>
      </c>
      <c r="H105" s="12">
        <v>925.19</v>
      </c>
      <c r="I105" s="16">
        <f>IF(H105="",VLOOKUP($D105,Product_Dim_Cleaned!$A$2:$F$101,6,FALSE),H105)</f>
        <v>925.19</v>
      </c>
      <c r="J105" s="12">
        <v>0.19</v>
      </c>
      <c r="K105" s="17">
        <f t="shared" si="4"/>
        <v>0.19</v>
      </c>
      <c r="L105" s="12" t="s">
        <v>1826</v>
      </c>
      <c r="M105" s="12">
        <v>2997.615600000001</v>
      </c>
      <c r="N105" s="16">
        <f t="shared" si="5"/>
        <v>2997.615600000001</v>
      </c>
    </row>
    <row r="106" spans="1:14" x14ac:dyDescent="0.3">
      <c r="A106" s="9" t="s">
        <v>1930</v>
      </c>
      <c r="B106" s="15">
        <v>45330</v>
      </c>
      <c r="C106" s="10" t="s">
        <v>121</v>
      </c>
      <c r="D106" s="10" t="s">
        <v>1720</v>
      </c>
      <c r="E106" s="10" t="s">
        <v>1792</v>
      </c>
      <c r="F106" s="10">
        <v>2</v>
      </c>
      <c r="G106" s="10">
        <f t="shared" si="3"/>
        <v>2</v>
      </c>
      <c r="H106" s="10">
        <v>879.63</v>
      </c>
      <c r="I106" s="16">
        <f>IF(H106="",VLOOKUP($D106,Product_Dim_Cleaned!$A$2:$F$101,6,FALSE),H106)</f>
        <v>879.63</v>
      </c>
      <c r="J106" s="10">
        <v>7.0000000000000007E-2</v>
      </c>
      <c r="K106" s="17">
        <f t="shared" si="4"/>
        <v>7.0000000000000007E-2</v>
      </c>
      <c r="L106" s="10" t="s">
        <v>1829</v>
      </c>
      <c r="M106" s="10">
        <v>1636.1117999999999</v>
      </c>
      <c r="N106" s="16">
        <f t="shared" si="5"/>
        <v>1636.1117999999999</v>
      </c>
    </row>
    <row r="107" spans="1:14" x14ac:dyDescent="0.3">
      <c r="A107" s="11" t="s">
        <v>1931</v>
      </c>
      <c r="B107" s="18">
        <v>45214</v>
      </c>
      <c r="C107" s="12" t="s">
        <v>20</v>
      </c>
      <c r="D107" s="12" t="s">
        <v>1706</v>
      </c>
      <c r="E107" s="12" t="s">
        <v>1807</v>
      </c>
      <c r="F107" s="12">
        <v>2</v>
      </c>
      <c r="G107" s="10">
        <f t="shared" si="3"/>
        <v>2</v>
      </c>
      <c r="H107" s="12">
        <v>418.23</v>
      </c>
      <c r="I107" s="16">
        <f>IF(H107="",VLOOKUP($D107,Product_Dim_Cleaned!$A$2:$F$101,6,FALSE),H107)</f>
        <v>418.23</v>
      </c>
      <c r="J107" s="12">
        <v>0.28000000000000003</v>
      </c>
      <c r="K107" s="17">
        <f t="shared" si="4"/>
        <v>0.28000000000000003</v>
      </c>
      <c r="L107" s="12" t="s">
        <v>1824</v>
      </c>
      <c r="M107" s="12">
        <v>602.25120000000004</v>
      </c>
      <c r="N107" s="16">
        <f t="shared" si="5"/>
        <v>602.25120000000004</v>
      </c>
    </row>
    <row r="108" spans="1:14" x14ac:dyDescent="0.3">
      <c r="A108" s="9" t="s">
        <v>1932</v>
      </c>
      <c r="B108" s="15">
        <v>45891</v>
      </c>
      <c r="C108" s="10" t="s">
        <v>857</v>
      </c>
      <c r="D108" s="10" t="s">
        <v>1586</v>
      </c>
      <c r="E108" s="10" t="s">
        <v>1810</v>
      </c>
      <c r="F108" s="10">
        <v>3</v>
      </c>
      <c r="G108" s="10">
        <f t="shared" si="3"/>
        <v>3</v>
      </c>
      <c r="H108" s="10">
        <v>551.72</v>
      </c>
      <c r="I108" s="16">
        <f>IF(H108="",VLOOKUP($D108,Product_Dim_Cleaned!$A$2:$F$101,6,FALSE),H108)</f>
        <v>551.72</v>
      </c>
      <c r="J108" s="10">
        <v>0.03</v>
      </c>
      <c r="K108" s="17">
        <f t="shared" si="4"/>
        <v>0.03</v>
      </c>
      <c r="L108" s="10" t="s">
        <v>1829</v>
      </c>
      <c r="M108" s="10">
        <v>1605.5052000000001</v>
      </c>
      <c r="N108" s="16">
        <f t="shared" si="5"/>
        <v>1605.5052000000001</v>
      </c>
    </row>
    <row r="109" spans="1:14" x14ac:dyDescent="0.3">
      <c r="A109" s="11" t="s">
        <v>1933</v>
      </c>
      <c r="B109" s="18">
        <v>45323</v>
      </c>
      <c r="C109" s="12" t="s">
        <v>1062</v>
      </c>
      <c r="D109" s="12" t="s">
        <v>1720</v>
      </c>
      <c r="E109" s="12" t="s">
        <v>1779</v>
      </c>
      <c r="F109" s="12">
        <v>4</v>
      </c>
      <c r="G109" s="10">
        <f t="shared" si="3"/>
        <v>4</v>
      </c>
      <c r="H109" s="12">
        <v>525.61</v>
      </c>
      <c r="I109" s="16">
        <f>IF(H109="",VLOOKUP($D109,Product_Dim_Cleaned!$A$2:$F$101,6,FALSE),H109)</f>
        <v>525.61</v>
      </c>
      <c r="J109" s="12">
        <v>0.02</v>
      </c>
      <c r="K109" s="17">
        <f t="shared" si="4"/>
        <v>0.02</v>
      </c>
      <c r="L109" s="12" t="s">
        <v>1826</v>
      </c>
      <c r="M109" s="12">
        <v>2060.3912</v>
      </c>
      <c r="N109" s="16">
        <f t="shared" si="5"/>
        <v>2060.3912</v>
      </c>
    </row>
    <row r="110" spans="1:14" x14ac:dyDescent="0.3">
      <c r="A110" s="9" t="s">
        <v>1934</v>
      </c>
      <c r="B110" s="15">
        <v>45785</v>
      </c>
      <c r="C110" s="10" t="s">
        <v>160</v>
      </c>
      <c r="D110" s="10" t="s">
        <v>1592</v>
      </c>
      <c r="E110" s="10" t="s">
        <v>1797</v>
      </c>
      <c r="F110" s="10">
        <v>3</v>
      </c>
      <c r="G110" s="10">
        <f t="shared" si="3"/>
        <v>3</v>
      </c>
      <c r="H110" s="10">
        <v>815.3</v>
      </c>
      <c r="I110" s="16">
        <f>IF(H110="",VLOOKUP($D110,Product_Dim_Cleaned!$A$2:$F$101,6,FALSE),H110)</f>
        <v>815.3</v>
      </c>
      <c r="J110" s="10">
        <v>0.03</v>
      </c>
      <c r="K110" s="17">
        <f t="shared" si="4"/>
        <v>0.03</v>
      </c>
      <c r="L110" s="10" t="s">
        <v>1824</v>
      </c>
      <c r="M110" s="10">
        <v>2372.5230000000001</v>
      </c>
      <c r="N110" s="16">
        <f t="shared" si="5"/>
        <v>2372.5230000000001</v>
      </c>
    </row>
    <row r="111" spans="1:14" x14ac:dyDescent="0.3">
      <c r="A111" s="11" t="s">
        <v>1935</v>
      </c>
      <c r="B111" s="18">
        <v>45738</v>
      </c>
      <c r="C111" s="12" t="s">
        <v>696</v>
      </c>
      <c r="D111" s="12" t="s">
        <v>1730</v>
      </c>
      <c r="E111" s="12" t="s">
        <v>1752</v>
      </c>
      <c r="F111" s="12">
        <v>3</v>
      </c>
      <c r="G111" s="10">
        <f t="shared" si="3"/>
        <v>3</v>
      </c>
      <c r="H111" s="12">
        <v>376.46</v>
      </c>
      <c r="I111" s="16">
        <f>IF(H111="",VLOOKUP($D111,Product_Dim_Cleaned!$A$2:$F$101,6,FALSE),H111)</f>
        <v>376.46</v>
      </c>
      <c r="J111" s="12">
        <v>0.09</v>
      </c>
      <c r="K111" s="17">
        <f t="shared" si="4"/>
        <v>0.09</v>
      </c>
      <c r="L111" s="12" t="s">
        <v>1829</v>
      </c>
      <c r="M111" s="12">
        <v>1027.7357999999999</v>
      </c>
      <c r="N111" s="16">
        <f t="shared" si="5"/>
        <v>1027.7357999999999</v>
      </c>
    </row>
    <row r="112" spans="1:14" x14ac:dyDescent="0.3">
      <c r="A112" s="9" t="s">
        <v>1936</v>
      </c>
      <c r="B112" s="15">
        <v>45851</v>
      </c>
      <c r="C112" s="10" t="s">
        <v>40</v>
      </c>
      <c r="D112" s="10" t="s">
        <v>1632</v>
      </c>
      <c r="E112" s="10" t="s">
        <v>1782</v>
      </c>
      <c r="F112" s="10">
        <v>4</v>
      </c>
      <c r="G112" s="10">
        <f t="shared" si="3"/>
        <v>4</v>
      </c>
      <c r="H112" s="10">
        <v>239.83</v>
      </c>
      <c r="I112" s="16">
        <f>IF(H112="",VLOOKUP($D112,Product_Dim_Cleaned!$A$2:$F$101,6,FALSE),H112)</f>
        <v>239.83</v>
      </c>
      <c r="J112" s="10">
        <v>0.08</v>
      </c>
      <c r="K112" s="17">
        <f t="shared" si="4"/>
        <v>0.08</v>
      </c>
      <c r="L112" s="10" t="s">
        <v>1824</v>
      </c>
      <c r="M112" s="10">
        <v>882.57440000000008</v>
      </c>
      <c r="N112" s="16">
        <f t="shared" si="5"/>
        <v>882.57440000000008</v>
      </c>
    </row>
    <row r="113" spans="1:14" x14ac:dyDescent="0.3">
      <c r="A113" s="11" t="s">
        <v>1937</v>
      </c>
      <c r="B113" s="18">
        <v>45798</v>
      </c>
      <c r="C113" s="12" t="s">
        <v>414</v>
      </c>
      <c r="D113" s="12" t="s">
        <v>1728</v>
      </c>
      <c r="E113" s="12" t="s">
        <v>1766</v>
      </c>
      <c r="F113" s="12">
        <v>2</v>
      </c>
      <c r="G113" s="10">
        <f t="shared" si="3"/>
        <v>2</v>
      </c>
      <c r="H113" s="12">
        <v>845.71</v>
      </c>
      <c r="I113" s="16">
        <f>IF(H113="",VLOOKUP($D113,Product_Dim_Cleaned!$A$2:$F$101,6,FALSE),H113)</f>
        <v>845.71</v>
      </c>
      <c r="J113" s="12">
        <v>0.01</v>
      </c>
      <c r="K113" s="17">
        <f t="shared" si="4"/>
        <v>0.01</v>
      </c>
      <c r="L113" s="12" t="s">
        <v>1826</v>
      </c>
      <c r="M113" s="12">
        <v>1674.5057999999999</v>
      </c>
      <c r="N113" s="16">
        <f t="shared" si="5"/>
        <v>1674.5057999999999</v>
      </c>
    </row>
    <row r="114" spans="1:14" x14ac:dyDescent="0.3">
      <c r="A114" s="9" t="s">
        <v>1938</v>
      </c>
      <c r="B114" s="15">
        <v>45705</v>
      </c>
      <c r="C114" s="10" t="s">
        <v>314</v>
      </c>
      <c r="D114" s="10" t="s">
        <v>1700</v>
      </c>
      <c r="E114" s="10" t="s">
        <v>1797</v>
      </c>
      <c r="F114" s="10">
        <v>3</v>
      </c>
      <c r="G114" s="10">
        <f t="shared" si="3"/>
        <v>3</v>
      </c>
      <c r="H114" s="10">
        <v>948.69</v>
      </c>
      <c r="I114" s="16">
        <f>IF(H114="",VLOOKUP($D114,Product_Dim_Cleaned!$A$2:$F$101,6,FALSE),H114)</f>
        <v>948.69</v>
      </c>
      <c r="J114" s="10">
        <v>0.28999999999999998</v>
      </c>
      <c r="K114" s="17">
        <f t="shared" si="4"/>
        <v>0.28999999999999998</v>
      </c>
      <c r="L114" s="10" t="s">
        <v>1824</v>
      </c>
      <c r="M114" s="10">
        <v>2020.7097000000001</v>
      </c>
      <c r="N114" s="16">
        <f t="shared" si="5"/>
        <v>2020.7097000000001</v>
      </c>
    </row>
    <row r="115" spans="1:14" x14ac:dyDescent="0.3">
      <c r="A115" s="11" t="s">
        <v>1939</v>
      </c>
      <c r="B115" s="18">
        <v>45413</v>
      </c>
      <c r="C115" s="12" t="s">
        <v>1440</v>
      </c>
      <c r="D115" s="12" t="s">
        <v>1602</v>
      </c>
      <c r="E115" s="12" t="s">
        <v>1789</v>
      </c>
      <c r="F115" s="12">
        <v>1</v>
      </c>
      <c r="G115" s="10">
        <f t="shared" si="3"/>
        <v>1</v>
      </c>
      <c r="H115" s="12">
        <v>281.97000000000003</v>
      </c>
      <c r="I115" s="16">
        <f>IF(H115="",VLOOKUP($D115,Product_Dim_Cleaned!$A$2:$F$101,6,FALSE),H115)</f>
        <v>281.97000000000003</v>
      </c>
      <c r="J115" s="12">
        <v>0.2</v>
      </c>
      <c r="K115" s="17">
        <f t="shared" si="4"/>
        <v>0.2</v>
      </c>
      <c r="L115" s="12" t="s">
        <v>1826</v>
      </c>
      <c r="M115" s="12">
        <v>225.57599999999999</v>
      </c>
      <c r="N115" s="16">
        <f t="shared" si="5"/>
        <v>225.57599999999999</v>
      </c>
    </row>
    <row r="116" spans="1:14" x14ac:dyDescent="0.3">
      <c r="A116" s="9" t="s">
        <v>1940</v>
      </c>
      <c r="B116" s="15">
        <v>45482</v>
      </c>
      <c r="C116" s="10" t="s">
        <v>511</v>
      </c>
      <c r="D116" s="10" t="s">
        <v>1730</v>
      </c>
      <c r="E116" s="10" t="s">
        <v>1769</v>
      </c>
      <c r="F116" s="10">
        <v>2</v>
      </c>
      <c r="G116" s="10">
        <f t="shared" si="3"/>
        <v>2</v>
      </c>
      <c r="H116" s="10">
        <v>731.01</v>
      </c>
      <c r="I116" s="16">
        <f>IF(H116="",VLOOKUP($D116,Product_Dim_Cleaned!$A$2:$F$101,6,FALSE),H116)</f>
        <v>731.01</v>
      </c>
      <c r="J116" s="10">
        <v>0.05</v>
      </c>
      <c r="K116" s="17">
        <f t="shared" si="4"/>
        <v>0.05</v>
      </c>
      <c r="L116" s="10" t="s">
        <v>1826</v>
      </c>
      <c r="M116" s="10">
        <v>1388.9190000000001</v>
      </c>
      <c r="N116" s="16">
        <f t="shared" si="5"/>
        <v>1388.9190000000001</v>
      </c>
    </row>
    <row r="117" spans="1:14" x14ac:dyDescent="0.3">
      <c r="A117" s="11" t="s">
        <v>1941</v>
      </c>
      <c r="B117" s="18">
        <v>45925</v>
      </c>
      <c r="C117" s="12" t="s">
        <v>821</v>
      </c>
      <c r="D117" s="12" t="s">
        <v>1718</v>
      </c>
      <c r="E117" s="12" t="s">
        <v>1779</v>
      </c>
      <c r="F117" s="12">
        <v>4</v>
      </c>
      <c r="G117" s="10">
        <f t="shared" si="3"/>
        <v>4</v>
      </c>
      <c r="H117" s="12">
        <v>930.85</v>
      </c>
      <c r="I117" s="16">
        <f>IF(H117="",VLOOKUP($D117,Product_Dim_Cleaned!$A$2:$F$101,6,FALSE),H117)</f>
        <v>930.85</v>
      </c>
      <c r="J117" s="12">
        <v>0.13</v>
      </c>
      <c r="K117" s="17">
        <f t="shared" si="4"/>
        <v>0.13</v>
      </c>
      <c r="L117" s="12" t="s">
        <v>1826</v>
      </c>
      <c r="M117" s="12">
        <v>3239.3580000000002</v>
      </c>
      <c r="N117" s="16">
        <f t="shared" si="5"/>
        <v>3239.3580000000002</v>
      </c>
    </row>
    <row r="118" spans="1:14" x14ac:dyDescent="0.3">
      <c r="A118" s="9" t="s">
        <v>1942</v>
      </c>
      <c r="B118" s="15">
        <v>45420</v>
      </c>
      <c r="C118" s="10" t="s">
        <v>1301</v>
      </c>
      <c r="D118" s="10" t="s">
        <v>1551</v>
      </c>
      <c r="E118" s="10" t="s">
        <v>1782</v>
      </c>
      <c r="F118" s="10">
        <v>4</v>
      </c>
      <c r="G118" s="10">
        <f t="shared" si="3"/>
        <v>4</v>
      </c>
      <c r="H118" s="10">
        <v>770.77</v>
      </c>
      <c r="I118" s="16">
        <f>IF(H118="",VLOOKUP($D118,Product_Dim_Cleaned!$A$2:$F$101,6,FALSE),H118)</f>
        <v>770.77</v>
      </c>
      <c r="J118" s="10">
        <v>0.22</v>
      </c>
      <c r="K118" s="17">
        <f t="shared" si="4"/>
        <v>0.22</v>
      </c>
      <c r="L118" s="10" t="s">
        <v>1824</v>
      </c>
      <c r="M118" s="10">
        <v>2404.8024</v>
      </c>
      <c r="N118" s="16">
        <f t="shared" si="5"/>
        <v>2404.8024</v>
      </c>
    </row>
    <row r="119" spans="1:14" x14ac:dyDescent="0.3">
      <c r="A119" s="11" t="s">
        <v>1943</v>
      </c>
      <c r="B119" s="18">
        <v>45554</v>
      </c>
      <c r="C119" s="12" t="s">
        <v>247</v>
      </c>
      <c r="D119" s="12" t="s">
        <v>1640</v>
      </c>
      <c r="E119" s="12" t="s">
        <v>1769</v>
      </c>
      <c r="F119" s="12">
        <v>3</v>
      </c>
      <c r="G119" s="10">
        <f t="shared" si="3"/>
        <v>3</v>
      </c>
      <c r="H119" s="12">
        <v>479.63</v>
      </c>
      <c r="I119" s="16">
        <f>IF(H119="",VLOOKUP($D119,Product_Dim_Cleaned!$A$2:$F$101,6,FALSE),H119)</f>
        <v>479.63</v>
      </c>
      <c r="J119" s="12">
        <v>0.3</v>
      </c>
      <c r="K119" s="17">
        <f t="shared" si="4"/>
        <v>0.3</v>
      </c>
      <c r="L119" s="12" t="s">
        <v>1826</v>
      </c>
      <c r="M119" s="12">
        <v>1007.223</v>
      </c>
      <c r="N119" s="16">
        <f t="shared" si="5"/>
        <v>1007.223</v>
      </c>
    </row>
    <row r="120" spans="1:14" x14ac:dyDescent="0.3">
      <c r="A120" s="9" t="s">
        <v>1944</v>
      </c>
      <c r="B120" s="15">
        <v>45405</v>
      </c>
      <c r="C120" s="10" t="s">
        <v>372</v>
      </c>
      <c r="D120" s="10" t="s">
        <v>1626</v>
      </c>
      <c r="E120" s="10" t="s">
        <v>1792</v>
      </c>
      <c r="F120" s="10">
        <v>1</v>
      </c>
      <c r="G120" s="10">
        <f t="shared" si="3"/>
        <v>1</v>
      </c>
      <c r="H120" s="10">
        <v>165</v>
      </c>
      <c r="I120" s="16">
        <f>IF(H120="",VLOOKUP($D120,Product_Dim_Cleaned!$A$2:$F$101,6,FALSE),H120)</f>
        <v>165</v>
      </c>
      <c r="J120" s="10">
        <v>0.3</v>
      </c>
      <c r="K120" s="17">
        <f t="shared" si="4"/>
        <v>0.3</v>
      </c>
      <c r="L120" s="10" t="s">
        <v>1829</v>
      </c>
      <c r="M120" s="10">
        <v>115.5</v>
      </c>
      <c r="N120" s="16">
        <f t="shared" si="5"/>
        <v>115.5</v>
      </c>
    </row>
    <row r="121" spans="1:14" x14ac:dyDescent="0.3">
      <c r="A121" s="11" t="s">
        <v>1945</v>
      </c>
      <c r="B121" s="18">
        <v>45503</v>
      </c>
      <c r="C121" s="12" t="s">
        <v>529</v>
      </c>
      <c r="D121" s="12" t="s">
        <v>1586</v>
      </c>
      <c r="E121" s="12" t="s">
        <v>1782</v>
      </c>
      <c r="F121" s="12">
        <v>2</v>
      </c>
      <c r="G121" s="10">
        <f t="shared" si="3"/>
        <v>2</v>
      </c>
      <c r="H121" s="12">
        <v>151.51</v>
      </c>
      <c r="I121" s="16">
        <f>IF(H121="",VLOOKUP($D121,Product_Dim_Cleaned!$A$2:$F$101,6,FALSE),H121)</f>
        <v>151.51</v>
      </c>
      <c r="J121" s="12">
        <v>0.28999999999999998</v>
      </c>
      <c r="K121" s="17">
        <f t="shared" si="4"/>
        <v>0.28999999999999998</v>
      </c>
      <c r="L121" s="12" t="s">
        <v>1829</v>
      </c>
      <c r="M121" s="12">
        <v>215.14420000000001</v>
      </c>
      <c r="N121" s="16">
        <f t="shared" si="5"/>
        <v>215.14420000000001</v>
      </c>
    </row>
    <row r="122" spans="1:14" x14ac:dyDescent="0.3">
      <c r="A122" s="9" t="s">
        <v>1946</v>
      </c>
      <c r="B122" s="15">
        <v>45274</v>
      </c>
      <c r="C122" s="10" t="s">
        <v>743</v>
      </c>
      <c r="D122" s="10" t="s">
        <v>1610</v>
      </c>
      <c r="E122" s="10" t="s">
        <v>1807</v>
      </c>
      <c r="F122" s="10">
        <v>2</v>
      </c>
      <c r="G122" s="10">
        <f t="shared" si="3"/>
        <v>2</v>
      </c>
      <c r="H122" s="10">
        <v>872.93</v>
      </c>
      <c r="I122" s="16">
        <f>IF(H122="",VLOOKUP($D122,Product_Dim_Cleaned!$A$2:$F$101,6,FALSE),H122)</f>
        <v>872.93</v>
      </c>
      <c r="J122" s="10">
        <v>0.28999999999999998</v>
      </c>
      <c r="K122" s="17">
        <f t="shared" si="4"/>
        <v>0.28999999999999998</v>
      </c>
      <c r="L122" s="10" t="s">
        <v>1829</v>
      </c>
      <c r="M122" s="10">
        <v>1239.5606</v>
      </c>
      <c r="N122" s="16">
        <f t="shared" si="5"/>
        <v>1239.5606</v>
      </c>
    </row>
    <row r="123" spans="1:14" x14ac:dyDescent="0.3">
      <c r="A123" s="11" t="s">
        <v>1947</v>
      </c>
      <c r="B123" s="18">
        <v>45558</v>
      </c>
      <c r="C123" s="12" t="s">
        <v>842</v>
      </c>
      <c r="D123" s="12" t="s">
        <v>1592</v>
      </c>
      <c r="E123" s="12" t="s">
        <v>1789</v>
      </c>
      <c r="F123" s="12">
        <v>3</v>
      </c>
      <c r="G123" s="10">
        <f t="shared" si="3"/>
        <v>3</v>
      </c>
      <c r="H123" s="12">
        <v>432.4</v>
      </c>
      <c r="I123" s="16">
        <f>IF(H123="",VLOOKUP($D123,Product_Dim_Cleaned!$A$2:$F$101,6,FALSE),H123)</f>
        <v>432.4</v>
      </c>
      <c r="J123" s="12">
        <v>0.04</v>
      </c>
      <c r="K123" s="17">
        <f t="shared" si="4"/>
        <v>0.04</v>
      </c>
      <c r="L123" s="12" t="s">
        <v>1824</v>
      </c>
      <c r="M123" s="12">
        <v>1245.3119999999999</v>
      </c>
      <c r="N123" s="16">
        <f t="shared" si="5"/>
        <v>1245.3119999999999</v>
      </c>
    </row>
    <row r="124" spans="1:14" x14ac:dyDescent="0.3">
      <c r="A124" s="9" t="s">
        <v>1948</v>
      </c>
      <c r="B124" s="15">
        <v>45886</v>
      </c>
      <c r="C124" s="10" t="s">
        <v>1062</v>
      </c>
      <c r="D124" s="10" t="s">
        <v>1648</v>
      </c>
      <c r="E124" s="10" t="s">
        <v>1779</v>
      </c>
      <c r="F124" s="10">
        <v>2</v>
      </c>
      <c r="G124" s="10">
        <f t="shared" si="3"/>
        <v>2</v>
      </c>
      <c r="H124" s="10">
        <v>197.76</v>
      </c>
      <c r="I124" s="16">
        <f>IF(H124="",VLOOKUP($D124,Product_Dim_Cleaned!$A$2:$F$101,6,FALSE),H124)</f>
        <v>197.76</v>
      </c>
      <c r="J124" s="10">
        <v>0.04</v>
      </c>
      <c r="K124" s="17">
        <f t="shared" si="4"/>
        <v>0.04</v>
      </c>
      <c r="L124" s="10" t="s">
        <v>1824</v>
      </c>
      <c r="M124" s="10">
        <v>379.69920000000002</v>
      </c>
      <c r="N124" s="16">
        <f t="shared" si="5"/>
        <v>379.69920000000002</v>
      </c>
    </row>
    <row r="125" spans="1:14" x14ac:dyDescent="0.3">
      <c r="A125" s="11" t="s">
        <v>1949</v>
      </c>
      <c r="B125" s="18">
        <v>45674</v>
      </c>
      <c r="C125" s="12" t="s">
        <v>1466</v>
      </c>
      <c r="D125" s="12" t="s">
        <v>1628</v>
      </c>
      <c r="E125" s="12" t="s">
        <v>1761</v>
      </c>
      <c r="F125" s="12">
        <v>3</v>
      </c>
      <c r="G125" s="10">
        <f t="shared" si="3"/>
        <v>3</v>
      </c>
      <c r="H125" s="12">
        <v>334.6</v>
      </c>
      <c r="I125" s="16">
        <f>IF(H125="",VLOOKUP($D125,Product_Dim_Cleaned!$A$2:$F$101,6,FALSE),H125)</f>
        <v>334.6</v>
      </c>
      <c r="J125" s="12">
        <v>0.11</v>
      </c>
      <c r="K125" s="17">
        <f t="shared" si="4"/>
        <v>0.11</v>
      </c>
      <c r="L125" s="12" t="s">
        <v>1826</v>
      </c>
      <c r="M125" s="12">
        <v>893.38200000000006</v>
      </c>
      <c r="N125" s="16">
        <f t="shared" si="5"/>
        <v>893.38200000000006</v>
      </c>
    </row>
    <row r="126" spans="1:14" x14ac:dyDescent="0.3">
      <c r="A126" s="9" t="s">
        <v>1950</v>
      </c>
      <c r="B126" s="15">
        <v>45777</v>
      </c>
      <c r="C126" s="10" t="s">
        <v>314</v>
      </c>
      <c r="D126" s="10" t="s">
        <v>1576</v>
      </c>
      <c r="E126" s="10" t="s">
        <v>1766</v>
      </c>
      <c r="F126" s="10">
        <v>2</v>
      </c>
      <c r="G126" s="10">
        <f t="shared" si="3"/>
        <v>2</v>
      </c>
      <c r="H126" s="10">
        <v>44.35</v>
      </c>
      <c r="I126" s="16">
        <f>IF(H126="",VLOOKUP($D126,Product_Dim_Cleaned!$A$2:$F$101,6,FALSE),H126)</f>
        <v>44.35</v>
      </c>
      <c r="J126" s="10">
        <v>0.2</v>
      </c>
      <c r="K126" s="17">
        <f t="shared" si="4"/>
        <v>0.2</v>
      </c>
      <c r="L126" s="10" t="s">
        <v>1829</v>
      </c>
      <c r="M126" s="10">
        <v>70.960000000000008</v>
      </c>
      <c r="N126" s="16">
        <f t="shared" si="5"/>
        <v>70.960000000000008</v>
      </c>
    </row>
    <row r="127" spans="1:14" x14ac:dyDescent="0.3">
      <c r="A127" s="11" t="s">
        <v>1951</v>
      </c>
      <c r="B127" s="18">
        <v>45598</v>
      </c>
      <c r="C127" s="12" t="s">
        <v>1530</v>
      </c>
      <c r="D127" s="12" t="s">
        <v>1562</v>
      </c>
      <c r="E127" s="12" t="s">
        <v>1776</v>
      </c>
      <c r="F127" s="12">
        <v>1</v>
      </c>
      <c r="G127" s="10">
        <f t="shared" si="3"/>
        <v>1</v>
      </c>
      <c r="H127" s="12">
        <v>846.31</v>
      </c>
      <c r="I127" s="16">
        <f>IF(H127="",VLOOKUP($D127,Product_Dim_Cleaned!$A$2:$F$101,6,FALSE),H127)</f>
        <v>846.31</v>
      </c>
      <c r="J127" s="12">
        <v>0.05</v>
      </c>
      <c r="K127" s="17">
        <f t="shared" si="4"/>
        <v>0.05</v>
      </c>
      <c r="L127" s="12" t="s">
        <v>1826</v>
      </c>
      <c r="M127" s="12">
        <v>803.9944999999999</v>
      </c>
      <c r="N127" s="16">
        <f t="shared" si="5"/>
        <v>803.9944999999999</v>
      </c>
    </row>
    <row r="128" spans="1:14" x14ac:dyDescent="0.3">
      <c r="A128" s="9" t="s">
        <v>1952</v>
      </c>
      <c r="B128" s="15">
        <v>45884</v>
      </c>
      <c r="C128" s="10" t="s">
        <v>449</v>
      </c>
      <c r="D128" s="10" t="s">
        <v>1618</v>
      </c>
      <c r="E128" s="10" t="s">
        <v>1794</v>
      </c>
      <c r="F128" s="10">
        <v>1</v>
      </c>
      <c r="G128" s="10">
        <f t="shared" si="3"/>
        <v>1</v>
      </c>
      <c r="H128" s="10">
        <v>996.48</v>
      </c>
      <c r="I128" s="16">
        <f>IF(H128="",VLOOKUP($D128,Product_Dim_Cleaned!$A$2:$F$101,6,FALSE),H128)</f>
        <v>996.48</v>
      </c>
      <c r="J128" s="10">
        <v>7.0000000000000007E-2</v>
      </c>
      <c r="K128" s="17">
        <f t="shared" si="4"/>
        <v>7.0000000000000007E-2</v>
      </c>
      <c r="L128" s="10" t="s">
        <v>1829</v>
      </c>
      <c r="M128" s="10">
        <v>926.7263999999999</v>
      </c>
      <c r="N128" s="16">
        <f t="shared" si="5"/>
        <v>926.7263999999999</v>
      </c>
    </row>
    <row r="129" spans="1:14" x14ac:dyDescent="0.3">
      <c r="A129" s="11" t="s">
        <v>1953</v>
      </c>
      <c r="B129" s="18">
        <v>45916</v>
      </c>
      <c r="C129" s="12" t="s">
        <v>881</v>
      </c>
      <c r="D129" s="12" t="s">
        <v>1734</v>
      </c>
      <c r="E129" s="12" t="s">
        <v>1776</v>
      </c>
      <c r="F129" s="12">
        <v>3</v>
      </c>
      <c r="G129" s="10">
        <f t="shared" si="3"/>
        <v>3</v>
      </c>
      <c r="H129" s="12">
        <v>949.19</v>
      </c>
      <c r="I129" s="16">
        <f>IF(H129="",VLOOKUP($D129,Product_Dim_Cleaned!$A$2:$F$101,6,FALSE),H129)</f>
        <v>949.19</v>
      </c>
      <c r="J129" s="12">
        <v>0.03</v>
      </c>
      <c r="K129" s="17">
        <f t="shared" si="4"/>
        <v>0.03</v>
      </c>
      <c r="L129" s="12" t="s">
        <v>1829</v>
      </c>
      <c r="M129" s="12">
        <v>2762.1428999999998</v>
      </c>
      <c r="N129" s="16">
        <f t="shared" si="5"/>
        <v>2762.1428999999998</v>
      </c>
    </row>
    <row r="130" spans="1:14" x14ac:dyDescent="0.3">
      <c r="A130" s="9" t="s">
        <v>1954</v>
      </c>
      <c r="B130" s="15">
        <v>45347</v>
      </c>
      <c r="C130" s="10" t="s">
        <v>1238</v>
      </c>
      <c r="D130" s="10" t="s">
        <v>1736</v>
      </c>
      <c r="E130" s="10" t="s">
        <v>1786</v>
      </c>
      <c r="F130" s="10">
        <v>2</v>
      </c>
      <c r="G130" s="10">
        <f t="shared" ref="G130:G193" si="6">IF(F130="",M130/(I130*(1-J130)),F130)</f>
        <v>2</v>
      </c>
      <c r="H130" s="10">
        <v>724.97</v>
      </c>
      <c r="I130" s="16">
        <f>IF(H130="",VLOOKUP($D130,Product_Dim_Cleaned!$A$2:$F$101,6,FALSE),H130)</f>
        <v>724.97</v>
      </c>
      <c r="J130" s="10">
        <v>0.1</v>
      </c>
      <c r="K130" s="17">
        <f t="shared" ref="K130:K193" si="7">IF(J130="",1-(M130/(G130*I130)),J130)</f>
        <v>0.1</v>
      </c>
      <c r="L130" s="10" t="s">
        <v>1824</v>
      </c>
      <c r="M130" s="10">
        <v>1304.9459999999999</v>
      </c>
      <c r="N130" s="16">
        <f t="shared" ref="N130:N193" si="8">IF(M130="",G130*I130*(1-K130),M130)</f>
        <v>1304.9459999999999</v>
      </c>
    </row>
    <row r="131" spans="1:14" x14ac:dyDescent="0.3">
      <c r="A131" s="11" t="s">
        <v>1955</v>
      </c>
      <c r="B131" s="18">
        <v>45723</v>
      </c>
      <c r="C131" s="12" t="s">
        <v>993</v>
      </c>
      <c r="D131" s="12" t="s">
        <v>1546</v>
      </c>
      <c r="E131" s="12" t="s">
        <v>1804</v>
      </c>
      <c r="F131" s="12">
        <v>1</v>
      </c>
      <c r="G131" s="10">
        <f t="shared" si="6"/>
        <v>1</v>
      </c>
      <c r="H131" s="12">
        <v>783.25</v>
      </c>
      <c r="I131" s="16">
        <f>IF(H131="",VLOOKUP($D131,Product_Dim_Cleaned!$A$2:$F$101,6,FALSE),H131)</f>
        <v>783.25</v>
      </c>
      <c r="J131" s="12">
        <v>0.3</v>
      </c>
      <c r="K131" s="17">
        <f t="shared" si="7"/>
        <v>0.3</v>
      </c>
      <c r="L131" s="12" t="s">
        <v>1824</v>
      </c>
      <c r="M131" s="12">
        <v>548.27499999999998</v>
      </c>
      <c r="N131" s="16">
        <f t="shared" si="8"/>
        <v>548.27499999999998</v>
      </c>
    </row>
    <row r="132" spans="1:14" x14ac:dyDescent="0.3">
      <c r="A132" s="9" t="s">
        <v>1956</v>
      </c>
      <c r="B132" s="15">
        <v>45495</v>
      </c>
      <c r="C132" s="10" t="s">
        <v>1077</v>
      </c>
      <c r="D132" s="10" t="s">
        <v>1582</v>
      </c>
      <c r="E132" s="10" t="s">
        <v>1766</v>
      </c>
      <c r="F132" s="10">
        <v>1</v>
      </c>
      <c r="G132" s="10">
        <f t="shared" si="6"/>
        <v>1</v>
      </c>
      <c r="H132" s="10">
        <v>942.38</v>
      </c>
      <c r="I132" s="16">
        <f>IF(H132="",VLOOKUP($D132,Product_Dim_Cleaned!$A$2:$F$101,6,FALSE),H132)</f>
        <v>942.38</v>
      </c>
      <c r="J132" s="10">
        <v>0.17</v>
      </c>
      <c r="K132" s="17">
        <f t="shared" si="7"/>
        <v>0.17</v>
      </c>
      <c r="L132" s="10" t="s">
        <v>1824</v>
      </c>
      <c r="M132" s="10">
        <v>782.17539999999997</v>
      </c>
      <c r="N132" s="16">
        <f t="shared" si="8"/>
        <v>782.17539999999997</v>
      </c>
    </row>
    <row r="133" spans="1:14" x14ac:dyDescent="0.3">
      <c r="A133" s="11" t="s">
        <v>1957</v>
      </c>
      <c r="B133" s="18">
        <v>45444</v>
      </c>
      <c r="C133" s="12" t="s">
        <v>1524</v>
      </c>
      <c r="D133" s="12" t="s">
        <v>1650</v>
      </c>
      <c r="E133" s="12" t="s">
        <v>1792</v>
      </c>
      <c r="F133" s="12">
        <v>3</v>
      </c>
      <c r="G133" s="10">
        <f t="shared" si="6"/>
        <v>3</v>
      </c>
      <c r="H133" s="12">
        <v>298.35000000000002</v>
      </c>
      <c r="I133" s="16">
        <f>IF(H133="",VLOOKUP($D133,Product_Dim_Cleaned!$A$2:$F$101,6,FALSE),H133)</f>
        <v>298.35000000000002</v>
      </c>
      <c r="J133" s="12">
        <v>0.05</v>
      </c>
      <c r="K133" s="17">
        <f t="shared" si="7"/>
        <v>0.05</v>
      </c>
      <c r="L133" s="12" t="s">
        <v>1829</v>
      </c>
      <c r="M133" s="12">
        <v>850.29750000000001</v>
      </c>
      <c r="N133" s="16">
        <f t="shared" si="8"/>
        <v>850.29750000000001</v>
      </c>
    </row>
    <row r="134" spans="1:14" x14ac:dyDescent="0.3">
      <c r="A134" s="9" t="s">
        <v>1958</v>
      </c>
      <c r="B134" s="15">
        <v>45662</v>
      </c>
      <c r="C134" s="10" t="s">
        <v>547</v>
      </c>
      <c r="D134" s="10" t="s">
        <v>1644</v>
      </c>
      <c r="E134" s="10" t="s">
        <v>1794</v>
      </c>
      <c r="F134" s="10">
        <v>4</v>
      </c>
      <c r="G134" s="10">
        <f t="shared" si="6"/>
        <v>4</v>
      </c>
      <c r="H134" s="10">
        <v>950.04</v>
      </c>
      <c r="I134" s="16">
        <f>IF(H134="",VLOOKUP($D134,Product_Dim_Cleaned!$A$2:$F$101,6,FALSE),H134)</f>
        <v>950.04</v>
      </c>
      <c r="J134" s="10">
        <v>0.13</v>
      </c>
      <c r="K134" s="17">
        <f t="shared" si="7"/>
        <v>0.13</v>
      </c>
      <c r="L134" s="10" t="s">
        <v>1826</v>
      </c>
      <c r="M134" s="10">
        <v>3306.1392000000001</v>
      </c>
      <c r="N134" s="16">
        <f t="shared" si="8"/>
        <v>3306.1392000000001</v>
      </c>
    </row>
    <row r="135" spans="1:14" x14ac:dyDescent="0.3">
      <c r="A135" s="11" t="s">
        <v>1959</v>
      </c>
      <c r="B135" s="18">
        <v>45910</v>
      </c>
      <c r="C135" s="12" t="s">
        <v>1035</v>
      </c>
      <c r="D135" s="12" t="s">
        <v>1662</v>
      </c>
      <c r="E135" s="12" t="s">
        <v>1769</v>
      </c>
      <c r="F135" s="12">
        <v>2</v>
      </c>
      <c r="G135" s="10">
        <f t="shared" si="6"/>
        <v>2</v>
      </c>
      <c r="H135" s="12">
        <v>267.19</v>
      </c>
      <c r="I135" s="16">
        <f>IF(H135="",VLOOKUP($D135,Product_Dim_Cleaned!$A$2:$F$101,6,FALSE),H135)</f>
        <v>267.19</v>
      </c>
      <c r="J135" s="12">
        <v>7.0000000000000007E-2</v>
      </c>
      <c r="K135" s="17">
        <f t="shared" si="7"/>
        <v>7.0000000000000007E-2</v>
      </c>
      <c r="L135" s="12" t="s">
        <v>1824</v>
      </c>
      <c r="M135" s="12">
        <v>496.97340000000003</v>
      </c>
      <c r="N135" s="16">
        <f t="shared" si="8"/>
        <v>496.97340000000003</v>
      </c>
    </row>
    <row r="136" spans="1:14" x14ac:dyDescent="0.3">
      <c r="A136" s="9" t="s">
        <v>1960</v>
      </c>
      <c r="B136" s="15">
        <v>45827</v>
      </c>
      <c r="C136" s="10" t="s">
        <v>657</v>
      </c>
      <c r="D136" s="10" t="s">
        <v>1722</v>
      </c>
      <c r="E136" s="10" t="s">
        <v>1801</v>
      </c>
      <c r="F136" s="10">
        <v>4</v>
      </c>
      <c r="G136" s="10">
        <f t="shared" si="6"/>
        <v>4</v>
      </c>
      <c r="H136" s="10">
        <v>72.63</v>
      </c>
      <c r="I136" s="16">
        <f>IF(H136="",VLOOKUP($D136,Product_Dim_Cleaned!$A$2:$F$101,6,FALSE),H136)</f>
        <v>72.63</v>
      </c>
      <c r="J136" s="10">
        <v>0.06</v>
      </c>
      <c r="K136" s="17">
        <f t="shared" si="7"/>
        <v>0.06</v>
      </c>
      <c r="L136" s="10" t="s">
        <v>1826</v>
      </c>
      <c r="M136" s="10">
        <v>273.08879999999999</v>
      </c>
      <c r="N136" s="16">
        <f t="shared" si="8"/>
        <v>273.08879999999999</v>
      </c>
    </row>
    <row r="137" spans="1:14" x14ac:dyDescent="0.3">
      <c r="A137" s="11" t="s">
        <v>1961</v>
      </c>
      <c r="B137" s="18">
        <v>45544</v>
      </c>
      <c r="C137" s="12" t="s">
        <v>1325</v>
      </c>
      <c r="D137" s="12" t="s">
        <v>1654</v>
      </c>
      <c r="E137" s="12" t="s">
        <v>1773</v>
      </c>
      <c r="F137" s="12">
        <v>3</v>
      </c>
      <c r="G137" s="10">
        <f t="shared" si="6"/>
        <v>3</v>
      </c>
      <c r="H137" s="12">
        <v>576.52</v>
      </c>
      <c r="I137" s="16">
        <f>IF(H137="",VLOOKUP($D137,Product_Dim_Cleaned!$A$2:$F$101,6,FALSE),H137)</f>
        <v>576.52</v>
      </c>
      <c r="J137" s="12">
        <v>0.22</v>
      </c>
      <c r="K137" s="17">
        <f t="shared" si="7"/>
        <v>0.22</v>
      </c>
      <c r="L137" s="12" t="s">
        <v>1829</v>
      </c>
      <c r="M137" s="12">
        <v>1349.0568000000001</v>
      </c>
      <c r="N137" s="16">
        <f t="shared" si="8"/>
        <v>1349.0568000000001</v>
      </c>
    </row>
    <row r="138" spans="1:14" x14ac:dyDescent="0.3">
      <c r="A138" s="9" t="s">
        <v>1962</v>
      </c>
      <c r="B138" s="15">
        <v>45751</v>
      </c>
      <c r="C138" s="10" t="s">
        <v>1095</v>
      </c>
      <c r="D138" s="10" t="s">
        <v>1690</v>
      </c>
      <c r="E138" s="10" t="s">
        <v>1786</v>
      </c>
      <c r="F138" s="10">
        <v>3</v>
      </c>
      <c r="G138" s="10">
        <f t="shared" si="6"/>
        <v>3</v>
      </c>
      <c r="H138" s="10">
        <v>849.36</v>
      </c>
      <c r="I138" s="16">
        <f>IF(H138="",VLOOKUP($D138,Product_Dim_Cleaned!$A$2:$F$101,6,FALSE),H138)</f>
        <v>849.36</v>
      </c>
      <c r="J138" s="10">
        <v>0.03</v>
      </c>
      <c r="K138" s="17">
        <f t="shared" si="7"/>
        <v>0.03</v>
      </c>
      <c r="L138" s="10" t="s">
        <v>1824</v>
      </c>
      <c r="M138" s="10">
        <v>2471.6376</v>
      </c>
      <c r="N138" s="16">
        <f t="shared" si="8"/>
        <v>2471.6376</v>
      </c>
    </row>
    <row r="139" spans="1:14" x14ac:dyDescent="0.3">
      <c r="A139" s="11" t="s">
        <v>1963</v>
      </c>
      <c r="B139" s="18">
        <v>45392</v>
      </c>
      <c r="C139" s="12" t="s">
        <v>1458</v>
      </c>
      <c r="D139" s="12" t="s">
        <v>1648</v>
      </c>
      <c r="E139" s="12" t="s">
        <v>1776</v>
      </c>
      <c r="F139" s="12">
        <v>1</v>
      </c>
      <c r="G139" s="10">
        <f t="shared" si="6"/>
        <v>1</v>
      </c>
      <c r="H139" s="12">
        <v>245.85</v>
      </c>
      <c r="I139" s="16">
        <f>IF(H139="",VLOOKUP($D139,Product_Dim_Cleaned!$A$2:$F$101,6,FALSE),H139)</f>
        <v>245.85</v>
      </c>
      <c r="J139" s="12">
        <v>0.18</v>
      </c>
      <c r="K139" s="17">
        <f t="shared" si="7"/>
        <v>0.18</v>
      </c>
      <c r="L139" s="12" t="s">
        <v>1829</v>
      </c>
      <c r="M139" s="12">
        <v>201.59700000000001</v>
      </c>
      <c r="N139" s="16">
        <f t="shared" si="8"/>
        <v>201.59700000000001</v>
      </c>
    </row>
    <row r="140" spans="1:14" x14ac:dyDescent="0.3">
      <c r="A140" s="9" t="s">
        <v>1964</v>
      </c>
      <c r="B140" s="15">
        <v>45589</v>
      </c>
      <c r="C140" s="10" t="s">
        <v>589</v>
      </c>
      <c r="D140" s="10" t="s">
        <v>1742</v>
      </c>
      <c r="E140" s="10" t="s">
        <v>1789</v>
      </c>
      <c r="F140" s="10">
        <v>3</v>
      </c>
      <c r="G140" s="10">
        <f t="shared" si="6"/>
        <v>3</v>
      </c>
      <c r="H140" s="10">
        <v>237.68</v>
      </c>
      <c r="I140" s="16">
        <f>IF(H140="",VLOOKUP($D140,Product_Dim_Cleaned!$A$2:$F$101,6,FALSE),H140)</f>
        <v>237.68</v>
      </c>
      <c r="J140" s="10">
        <v>0.1</v>
      </c>
      <c r="K140" s="17">
        <f t="shared" si="7"/>
        <v>0.1</v>
      </c>
      <c r="L140" s="10" t="s">
        <v>1829</v>
      </c>
      <c r="M140" s="10">
        <v>641.73599999999999</v>
      </c>
      <c r="N140" s="16">
        <f t="shared" si="8"/>
        <v>641.73599999999999</v>
      </c>
    </row>
    <row r="141" spans="1:14" x14ac:dyDescent="0.3">
      <c r="A141" s="11" t="s">
        <v>1965</v>
      </c>
      <c r="B141" s="18">
        <v>45756</v>
      </c>
      <c r="C141" s="12" t="s">
        <v>1059</v>
      </c>
      <c r="D141" s="12" t="s">
        <v>1690</v>
      </c>
      <c r="E141" s="12" t="s">
        <v>1799</v>
      </c>
      <c r="F141" s="12">
        <v>4</v>
      </c>
      <c r="G141" s="10">
        <f t="shared" si="6"/>
        <v>4</v>
      </c>
      <c r="H141" s="12">
        <v>715.85</v>
      </c>
      <c r="I141" s="16">
        <f>IF(H141="",VLOOKUP($D141,Product_Dim_Cleaned!$A$2:$F$101,6,FALSE),H141)</f>
        <v>715.85</v>
      </c>
      <c r="J141" s="12">
        <v>0.25</v>
      </c>
      <c r="K141" s="17">
        <f t="shared" si="7"/>
        <v>0.25</v>
      </c>
      <c r="L141" s="12" t="s">
        <v>1826</v>
      </c>
      <c r="M141" s="12">
        <v>2147.5500000000002</v>
      </c>
      <c r="N141" s="16">
        <f t="shared" si="8"/>
        <v>2147.5500000000002</v>
      </c>
    </row>
    <row r="142" spans="1:14" x14ac:dyDescent="0.3">
      <c r="A142" s="9" t="s">
        <v>1966</v>
      </c>
      <c r="B142" s="15">
        <v>45255</v>
      </c>
      <c r="C142" s="10" t="s">
        <v>568</v>
      </c>
      <c r="D142" s="10" t="s">
        <v>1728</v>
      </c>
      <c r="E142" s="10" t="s">
        <v>1773</v>
      </c>
      <c r="F142" s="10">
        <v>2</v>
      </c>
      <c r="G142" s="10">
        <f t="shared" si="6"/>
        <v>2</v>
      </c>
      <c r="H142" s="10">
        <v>478.85</v>
      </c>
      <c r="I142" s="16">
        <f>IF(H142="",VLOOKUP($D142,Product_Dim_Cleaned!$A$2:$F$101,6,FALSE),H142)</f>
        <v>478.85</v>
      </c>
      <c r="J142" s="10">
        <v>0.01</v>
      </c>
      <c r="K142" s="17">
        <f t="shared" si="7"/>
        <v>0.01</v>
      </c>
      <c r="L142" s="10" t="s">
        <v>1829</v>
      </c>
      <c r="M142" s="10">
        <v>948.12300000000005</v>
      </c>
      <c r="N142" s="16">
        <f t="shared" si="8"/>
        <v>948.12300000000005</v>
      </c>
    </row>
    <row r="143" spans="1:14" x14ac:dyDescent="0.3">
      <c r="A143" s="11" t="s">
        <v>1967</v>
      </c>
      <c r="B143" s="18">
        <v>45718</v>
      </c>
      <c r="C143" s="12" t="s">
        <v>396</v>
      </c>
      <c r="D143" s="12" t="s">
        <v>1642</v>
      </c>
      <c r="E143" s="12" t="s">
        <v>1752</v>
      </c>
      <c r="F143" s="12">
        <v>1</v>
      </c>
      <c r="G143" s="10">
        <f t="shared" si="6"/>
        <v>1</v>
      </c>
      <c r="H143" s="12">
        <v>503.95</v>
      </c>
      <c r="I143" s="16">
        <f>IF(H143="",VLOOKUP($D143,Product_Dim_Cleaned!$A$2:$F$101,6,FALSE),H143)</f>
        <v>503.95</v>
      </c>
      <c r="J143" s="12">
        <v>0.26</v>
      </c>
      <c r="K143" s="17">
        <f t="shared" si="7"/>
        <v>0.26</v>
      </c>
      <c r="L143" s="12" t="s">
        <v>1829</v>
      </c>
      <c r="M143" s="12">
        <v>372.923</v>
      </c>
      <c r="N143" s="16">
        <f t="shared" si="8"/>
        <v>372.923</v>
      </c>
    </row>
    <row r="144" spans="1:14" x14ac:dyDescent="0.3">
      <c r="A144" s="9" t="s">
        <v>1968</v>
      </c>
      <c r="B144" s="15">
        <v>45573</v>
      </c>
      <c r="C144" s="10" t="s">
        <v>1243</v>
      </c>
      <c r="D144" s="10" t="s">
        <v>1680</v>
      </c>
      <c r="E144" s="10" t="s">
        <v>1794</v>
      </c>
      <c r="F144" s="10">
        <v>2</v>
      </c>
      <c r="G144" s="10">
        <f t="shared" si="6"/>
        <v>2</v>
      </c>
      <c r="H144" s="10">
        <v>975.48</v>
      </c>
      <c r="I144" s="16">
        <f>IF(H144="",VLOOKUP($D144,Product_Dim_Cleaned!$A$2:$F$101,6,FALSE),H144)</f>
        <v>975.48</v>
      </c>
      <c r="J144" s="10">
        <v>0.26</v>
      </c>
      <c r="K144" s="17">
        <f t="shared" si="7"/>
        <v>0.26</v>
      </c>
      <c r="L144" s="10" t="s">
        <v>1829</v>
      </c>
      <c r="M144" s="10">
        <v>1443.7103999999999</v>
      </c>
      <c r="N144" s="16">
        <f t="shared" si="8"/>
        <v>1443.7103999999999</v>
      </c>
    </row>
    <row r="145" spans="1:14" x14ac:dyDescent="0.3">
      <c r="A145" s="11" t="s">
        <v>1969</v>
      </c>
      <c r="B145" s="18">
        <v>45884</v>
      </c>
      <c r="C145" s="12" t="s">
        <v>1249</v>
      </c>
      <c r="D145" s="12" t="s">
        <v>1616</v>
      </c>
      <c r="E145" s="12" t="s">
        <v>1804</v>
      </c>
      <c r="F145" s="12">
        <v>4</v>
      </c>
      <c r="G145" s="10">
        <f t="shared" si="6"/>
        <v>4</v>
      </c>
      <c r="H145" s="12">
        <v>450.12</v>
      </c>
      <c r="I145" s="16">
        <f>IF(H145="",VLOOKUP($D145,Product_Dim_Cleaned!$A$2:$F$101,6,FALSE),H145)</f>
        <v>450.12</v>
      </c>
      <c r="J145" s="12">
        <v>0.28999999999999998</v>
      </c>
      <c r="K145" s="17">
        <f t="shared" si="7"/>
        <v>0.28999999999999998</v>
      </c>
      <c r="L145" s="12" t="s">
        <v>1829</v>
      </c>
      <c r="M145" s="12">
        <v>1278.3407999999999</v>
      </c>
      <c r="N145" s="16">
        <f t="shared" si="8"/>
        <v>1278.3407999999999</v>
      </c>
    </row>
    <row r="146" spans="1:14" x14ac:dyDescent="0.3">
      <c r="A146" s="9" t="s">
        <v>1970</v>
      </c>
      <c r="B146" s="15">
        <v>45448</v>
      </c>
      <c r="C146" s="10" t="s">
        <v>1349</v>
      </c>
      <c r="D146" s="10" t="s">
        <v>1620</v>
      </c>
      <c r="E146" s="10" t="s">
        <v>1782</v>
      </c>
      <c r="F146" s="10">
        <v>3</v>
      </c>
      <c r="G146" s="10">
        <f t="shared" si="6"/>
        <v>3</v>
      </c>
      <c r="H146" s="10">
        <v>237.24</v>
      </c>
      <c r="I146" s="16">
        <f>IF(H146="",VLOOKUP($D146,Product_Dim_Cleaned!$A$2:$F$101,6,FALSE),H146)</f>
        <v>237.24</v>
      </c>
      <c r="J146" s="10">
        <v>0.24</v>
      </c>
      <c r="K146" s="17">
        <f t="shared" si="7"/>
        <v>0.24</v>
      </c>
      <c r="L146" s="10" t="s">
        <v>1826</v>
      </c>
      <c r="M146" s="10">
        <v>540.90719999999999</v>
      </c>
      <c r="N146" s="16">
        <f t="shared" si="8"/>
        <v>540.90719999999999</v>
      </c>
    </row>
    <row r="147" spans="1:14" x14ac:dyDescent="0.3">
      <c r="A147" s="11" t="s">
        <v>1971</v>
      </c>
      <c r="B147" s="18">
        <v>45522</v>
      </c>
      <c r="C147" s="12" t="s">
        <v>1417</v>
      </c>
      <c r="D147" s="12" t="s">
        <v>1656</v>
      </c>
      <c r="E147" s="12" t="s">
        <v>1801</v>
      </c>
      <c r="F147" s="12">
        <v>2</v>
      </c>
      <c r="G147" s="10">
        <f t="shared" si="6"/>
        <v>2</v>
      </c>
      <c r="H147" s="12">
        <v>536.84</v>
      </c>
      <c r="I147" s="16">
        <f>IF(H147="",VLOOKUP($D147,Product_Dim_Cleaned!$A$2:$F$101,6,FALSE),H147)</f>
        <v>536.84</v>
      </c>
      <c r="J147" s="12">
        <v>0.09</v>
      </c>
      <c r="K147" s="17">
        <f t="shared" si="7"/>
        <v>0.09</v>
      </c>
      <c r="L147" s="12" t="s">
        <v>1829</v>
      </c>
      <c r="M147" s="12">
        <v>977.04880000000014</v>
      </c>
      <c r="N147" s="16">
        <f t="shared" si="8"/>
        <v>977.04880000000014</v>
      </c>
    </row>
    <row r="148" spans="1:14" x14ac:dyDescent="0.3">
      <c r="A148" s="9" t="s">
        <v>1972</v>
      </c>
      <c r="B148" s="15">
        <v>45626</v>
      </c>
      <c r="C148" s="10" t="s">
        <v>1371</v>
      </c>
      <c r="D148" s="10" t="s">
        <v>1620</v>
      </c>
      <c r="E148" s="10" t="s">
        <v>1813</v>
      </c>
      <c r="F148" s="10">
        <v>3</v>
      </c>
      <c r="G148" s="10">
        <f t="shared" si="6"/>
        <v>3</v>
      </c>
      <c r="H148" s="10">
        <v>584.41</v>
      </c>
      <c r="I148" s="16">
        <f>IF(H148="",VLOOKUP($D148,Product_Dim_Cleaned!$A$2:$F$101,6,FALSE),H148)</f>
        <v>584.41</v>
      </c>
      <c r="J148" s="10">
        <v>0</v>
      </c>
      <c r="K148" s="17">
        <f t="shared" si="7"/>
        <v>0</v>
      </c>
      <c r="L148" s="10" t="s">
        <v>1829</v>
      </c>
      <c r="M148" s="10">
        <v>1753.23</v>
      </c>
      <c r="N148" s="16">
        <f t="shared" si="8"/>
        <v>1753.23</v>
      </c>
    </row>
    <row r="149" spans="1:14" x14ac:dyDescent="0.3">
      <c r="A149" s="11" t="s">
        <v>1973</v>
      </c>
      <c r="B149" s="18">
        <v>45617</v>
      </c>
      <c r="C149" s="12" t="s">
        <v>932</v>
      </c>
      <c r="D149" s="12" t="s">
        <v>1712</v>
      </c>
      <c r="E149" s="12" t="s">
        <v>1813</v>
      </c>
      <c r="F149" s="12">
        <v>1</v>
      </c>
      <c r="G149" s="10">
        <f t="shared" si="6"/>
        <v>1</v>
      </c>
      <c r="H149" s="12">
        <v>653.87</v>
      </c>
      <c r="I149" s="16">
        <f>IF(H149="",VLOOKUP($D149,Product_Dim_Cleaned!$A$2:$F$101,6,FALSE),H149)</f>
        <v>653.87</v>
      </c>
      <c r="J149" s="12">
        <v>0.14000000000000001</v>
      </c>
      <c r="K149" s="17">
        <f t="shared" si="7"/>
        <v>0.14000000000000001</v>
      </c>
      <c r="L149" s="12" t="s">
        <v>1826</v>
      </c>
      <c r="M149" s="12">
        <v>562.32820000000004</v>
      </c>
      <c r="N149" s="16">
        <f t="shared" si="8"/>
        <v>562.32820000000004</v>
      </c>
    </row>
    <row r="150" spans="1:14" x14ac:dyDescent="0.3">
      <c r="A150" s="9" t="s">
        <v>1974</v>
      </c>
      <c r="B150" s="15">
        <v>45878</v>
      </c>
      <c r="C150" s="10" t="s">
        <v>1516</v>
      </c>
      <c r="D150" s="10" t="s">
        <v>1722</v>
      </c>
      <c r="E150" s="10" t="s">
        <v>1752</v>
      </c>
      <c r="F150" s="10">
        <v>1</v>
      </c>
      <c r="G150" s="10">
        <f t="shared" si="6"/>
        <v>1</v>
      </c>
      <c r="H150" s="10">
        <v>652.03</v>
      </c>
      <c r="I150" s="16">
        <f>IF(H150="",VLOOKUP($D150,Product_Dim_Cleaned!$A$2:$F$101,6,FALSE),H150)</f>
        <v>652.03</v>
      </c>
      <c r="J150" s="10">
        <v>0.27</v>
      </c>
      <c r="K150" s="17">
        <f t="shared" si="7"/>
        <v>0.27</v>
      </c>
      <c r="L150" s="10" t="s">
        <v>1824</v>
      </c>
      <c r="M150" s="10">
        <v>475.9819</v>
      </c>
      <c r="N150" s="16">
        <f t="shared" si="8"/>
        <v>475.9819</v>
      </c>
    </row>
    <row r="151" spans="1:14" x14ac:dyDescent="0.3">
      <c r="A151" s="11" t="s">
        <v>1975</v>
      </c>
      <c r="B151" s="18">
        <v>45502</v>
      </c>
      <c r="C151" s="12" t="s">
        <v>335</v>
      </c>
      <c r="D151" s="12" t="s">
        <v>1555</v>
      </c>
      <c r="E151" s="12" t="s">
        <v>1794</v>
      </c>
      <c r="F151" s="12">
        <v>3</v>
      </c>
      <c r="G151" s="10">
        <f t="shared" si="6"/>
        <v>3</v>
      </c>
      <c r="H151" s="12">
        <v>513.36</v>
      </c>
      <c r="I151" s="16">
        <f>IF(H151="",VLOOKUP($D151,Product_Dim_Cleaned!$A$2:$F$101,6,FALSE),H151)</f>
        <v>513.36</v>
      </c>
      <c r="J151" s="12">
        <v>7.0000000000000007E-2</v>
      </c>
      <c r="K151" s="17">
        <f t="shared" si="7"/>
        <v>7.0000000000000007E-2</v>
      </c>
      <c r="L151" s="12" t="s">
        <v>1829</v>
      </c>
      <c r="M151" s="12">
        <v>1432.2744</v>
      </c>
      <c r="N151" s="16">
        <f t="shared" si="8"/>
        <v>1432.2744</v>
      </c>
    </row>
    <row r="152" spans="1:14" x14ac:dyDescent="0.3">
      <c r="A152" s="9" t="s">
        <v>1976</v>
      </c>
      <c r="B152" s="15">
        <v>45433</v>
      </c>
      <c r="C152" s="10" t="s">
        <v>251</v>
      </c>
      <c r="D152" s="10" t="s">
        <v>1652</v>
      </c>
      <c r="E152" s="10" t="s">
        <v>1773</v>
      </c>
      <c r="F152" s="10">
        <v>4</v>
      </c>
      <c r="G152" s="10">
        <f t="shared" si="6"/>
        <v>4</v>
      </c>
      <c r="H152" s="10">
        <v>355.64</v>
      </c>
      <c r="I152" s="16">
        <f>IF(H152="",VLOOKUP($D152,Product_Dim_Cleaned!$A$2:$F$101,6,FALSE),H152)</f>
        <v>355.64</v>
      </c>
      <c r="J152" s="10">
        <v>0.16</v>
      </c>
      <c r="K152" s="17">
        <f t="shared" si="7"/>
        <v>0.16</v>
      </c>
      <c r="L152" s="10" t="s">
        <v>1829</v>
      </c>
      <c r="M152" s="10">
        <v>1194.9503999999999</v>
      </c>
      <c r="N152" s="16">
        <f t="shared" si="8"/>
        <v>1194.9503999999999</v>
      </c>
    </row>
    <row r="153" spans="1:14" x14ac:dyDescent="0.3">
      <c r="A153" s="11" t="s">
        <v>1977</v>
      </c>
      <c r="B153" s="18">
        <v>45594</v>
      </c>
      <c r="C153" s="12" t="s">
        <v>97</v>
      </c>
      <c r="D153" s="12" t="s">
        <v>1574</v>
      </c>
      <c r="E153" s="12" t="s">
        <v>1782</v>
      </c>
      <c r="F153" s="12">
        <v>4</v>
      </c>
      <c r="G153" s="10">
        <f t="shared" si="6"/>
        <v>4</v>
      </c>
      <c r="H153" s="12">
        <v>535.4</v>
      </c>
      <c r="I153" s="16">
        <f>IF(H153="",VLOOKUP($D153,Product_Dim_Cleaned!$A$2:$F$101,6,FALSE),H153)</f>
        <v>535.4</v>
      </c>
      <c r="J153" s="12">
        <v>0.26</v>
      </c>
      <c r="K153" s="17">
        <f t="shared" si="7"/>
        <v>0.26</v>
      </c>
      <c r="L153" s="12" t="s">
        <v>1826</v>
      </c>
      <c r="M153" s="12">
        <v>1584.7840000000001</v>
      </c>
      <c r="N153" s="16">
        <f t="shared" si="8"/>
        <v>1584.7840000000001</v>
      </c>
    </row>
    <row r="154" spans="1:14" x14ac:dyDescent="0.3">
      <c r="A154" s="9" t="s">
        <v>1978</v>
      </c>
      <c r="B154" s="15">
        <v>45798</v>
      </c>
      <c r="C154" s="10" t="s">
        <v>779</v>
      </c>
      <c r="D154" s="10" t="s">
        <v>1686</v>
      </c>
      <c r="E154" s="10" t="s">
        <v>1813</v>
      </c>
      <c r="F154" s="10">
        <v>2</v>
      </c>
      <c r="G154" s="10">
        <f t="shared" si="6"/>
        <v>2</v>
      </c>
      <c r="H154" s="10">
        <v>108.74</v>
      </c>
      <c r="I154" s="16">
        <f>IF(H154="",VLOOKUP($D154,Product_Dim_Cleaned!$A$2:$F$101,6,FALSE),H154)</f>
        <v>108.74</v>
      </c>
      <c r="J154" s="10">
        <v>0.11</v>
      </c>
      <c r="K154" s="17">
        <f t="shared" si="7"/>
        <v>0.11</v>
      </c>
      <c r="L154" s="10" t="s">
        <v>1826</v>
      </c>
      <c r="M154" s="10">
        <v>193.55719999999999</v>
      </c>
      <c r="N154" s="16">
        <f t="shared" si="8"/>
        <v>193.55719999999999</v>
      </c>
    </row>
    <row r="155" spans="1:14" x14ac:dyDescent="0.3">
      <c r="A155" s="11" t="s">
        <v>1979</v>
      </c>
      <c r="B155" s="18">
        <v>45579</v>
      </c>
      <c r="C155" s="12" t="s">
        <v>990</v>
      </c>
      <c r="D155" s="12" t="s">
        <v>1570</v>
      </c>
      <c r="E155" s="12" t="s">
        <v>1813</v>
      </c>
      <c r="F155" s="12">
        <v>3</v>
      </c>
      <c r="G155" s="10">
        <f t="shared" si="6"/>
        <v>3</v>
      </c>
      <c r="H155" s="12">
        <v>591.98</v>
      </c>
      <c r="I155" s="16">
        <f>IF(H155="",VLOOKUP($D155,Product_Dim_Cleaned!$A$2:$F$101,6,FALSE),H155)</f>
        <v>591.98</v>
      </c>
      <c r="J155" s="12">
        <v>0.16</v>
      </c>
      <c r="K155" s="17">
        <f t="shared" si="7"/>
        <v>0.16</v>
      </c>
      <c r="L155" s="12" t="s">
        <v>1824</v>
      </c>
      <c r="M155" s="12">
        <v>1491.7896000000001</v>
      </c>
      <c r="N155" s="16">
        <f t="shared" si="8"/>
        <v>1491.7896000000001</v>
      </c>
    </row>
    <row r="156" spans="1:14" x14ac:dyDescent="0.3">
      <c r="A156" s="9" t="s">
        <v>1980</v>
      </c>
      <c r="B156" s="15">
        <v>45613</v>
      </c>
      <c r="C156" s="10" t="s">
        <v>1260</v>
      </c>
      <c r="D156" s="10" t="s">
        <v>1644</v>
      </c>
      <c r="E156" s="10" t="s">
        <v>1761</v>
      </c>
      <c r="F156" s="10">
        <v>1</v>
      </c>
      <c r="G156" s="10">
        <f t="shared" si="6"/>
        <v>1</v>
      </c>
      <c r="H156" s="10">
        <v>345.06</v>
      </c>
      <c r="I156" s="16">
        <f>IF(H156="",VLOOKUP($D156,Product_Dim_Cleaned!$A$2:$F$101,6,FALSE),H156)</f>
        <v>345.06</v>
      </c>
      <c r="J156" s="10">
        <v>0.13</v>
      </c>
      <c r="K156" s="17">
        <f t="shared" si="7"/>
        <v>0.13</v>
      </c>
      <c r="L156" s="10" t="s">
        <v>1829</v>
      </c>
      <c r="M156" s="10">
        <v>300.2022</v>
      </c>
      <c r="N156" s="16">
        <f t="shared" si="8"/>
        <v>300.2022</v>
      </c>
    </row>
    <row r="157" spans="1:14" x14ac:dyDescent="0.3">
      <c r="A157" s="11" t="s">
        <v>1981</v>
      </c>
      <c r="B157" s="18">
        <v>45745</v>
      </c>
      <c r="C157" s="12" t="s">
        <v>969</v>
      </c>
      <c r="D157" s="12" t="s">
        <v>1734</v>
      </c>
      <c r="E157" s="12" t="s">
        <v>1794</v>
      </c>
      <c r="F157" s="12">
        <v>4</v>
      </c>
      <c r="G157" s="10">
        <f t="shared" si="6"/>
        <v>4</v>
      </c>
      <c r="H157" s="12">
        <v>986.41</v>
      </c>
      <c r="I157" s="16">
        <f>IF(H157="",VLOOKUP($D157,Product_Dim_Cleaned!$A$2:$F$101,6,FALSE),H157)</f>
        <v>986.41</v>
      </c>
      <c r="J157" s="12">
        <v>0.22</v>
      </c>
      <c r="K157" s="17">
        <f t="shared" si="7"/>
        <v>0.22</v>
      </c>
      <c r="L157" s="12" t="s">
        <v>1824</v>
      </c>
      <c r="M157" s="12">
        <v>3077.5992000000001</v>
      </c>
      <c r="N157" s="16">
        <f t="shared" si="8"/>
        <v>3077.5992000000001</v>
      </c>
    </row>
    <row r="158" spans="1:14" x14ac:dyDescent="0.3">
      <c r="A158" s="9" t="s">
        <v>1982</v>
      </c>
      <c r="B158" s="15">
        <v>45494</v>
      </c>
      <c r="C158" s="10" t="s">
        <v>1005</v>
      </c>
      <c r="D158" s="10" t="s">
        <v>1646</v>
      </c>
      <c r="E158" s="10" t="s">
        <v>1752</v>
      </c>
      <c r="F158" s="10">
        <v>2</v>
      </c>
      <c r="G158" s="10">
        <f t="shared" si="6"/>
        <v>2</v>
      </c>
      <c r="H158" s="10">
        <v>921.52</v>
      </c>
      <c r="I158" s="16">
        <f>IF(H158="",VLOOKUP($D158,Product_Dim_Cleaned!$A$2:$F$101,6,FALSE),H158)</f>
        <v>921.52</v>
      </c>
      <c r="J158" s="10">
        <v>0</v>
      </c>
      <c r="K158" s="17">
        <f t="shared" si="7"/>
        <v>0</v>
      </c>
      <c r="L158" s="10" t="s">
        <v>1826</v>
      </c>
      <c r="M158" s="10">
        <v>1843.04</v>
      </c>
      <c r="N158" s="16">
        <f t="shared" si="8"/>
        <v>1843.04</v>
      </c>
    </row>
    <row r="159" spans="1:14" x14ac:dyDescent="0.3">
      <c r="A159" s="11" t="s">
        <v>1983</v>
      </c>
      <c r="B159" s="18">
        <v>45883</v>
      </c>
      <c r="C159" s="12" t="s">
        <v>347</v>
      </c>
      <c r="D159" s="12" t="s">
        <v>1658</v>
      </c>
      <c r="E159" s="12" t="s">
        <v>1773</v>
      </c>
      <c r="F159" s="12">
        <v>1</v>
      </c>
      <c r="G159" s="10">
        <f t="shared" si="6"/>
        <v>1</v>
      </c>
      <c r="H159" s="12">
        <v>83.1</v>
      </c>
      <c r="I159" s="16">
        <f>IF(H159="",VLOOKUP($D159,Product_Dim_Cleaned!$A$2:$F$101,6,FALSE),H159)</f>
        <v>83.1</v>
      </c>
      <c r="J159" s="12">
        <v>0.04</v>
      </c>
      <c r="K159" s="17">
        <f t="shared" si="7"/>
        <v>0.04</v>
      </c>
      <c r="L159" s="12" t="s">
        <v>1826</v>
      </c>
      <c r="M159" s="12">
        <v>79.775999999999996</v>
      </c>
      <c r="N159" s="16">
        <f t="shared" si="8"/>
        <v>79.775999999999996</v>
      </c>
    </row>
    <row r="160" spans="1:14" x14ac:dyDescent="0.3">
      <c r="A160" s="9" t="s">
        <v>1984</v>
      </c>
      <c r="B160" s="15">
        <v>45601</v>
      </c>
      <c r="C160" s="10" t="s">
        <v>1154</v>
      </c>
      <c r="D160" s="10" t="s">
        <v>1604</v>
      </c>
      <c r="E160" s="10" t="s">
        <v>1792</v>
      </c>
      <c r="F160" s="10">
        <v>2</v>
      </c>
      <c r="G160" s="10">
        <f t="shared" si="6"/>
        <v>2</v>
      </c>
      <c r="H160" s="10">
        <v>60.98</v>
      </c>
      <c r="I160" s="16">
        <f>IF(H160="",VLOOKUP($D160,Product_Dim_Cleaned!$A$2:$F$101,6,FALSE),H160)</f>
        <v>60.98</v>
      </c>
      <c r="J160" s="10">
        <v>0.23</v>
      </c>
      <c r="K160" s="17">
        <f t="shared" si="7"/>
        <v>0.23</v>
      </c>
      <c r="L160" s="10" t="s">
        <v>1826</v>
      </c>
      <c r="M160" s="10">
        <v>93.909199999999998</v>
      </c>
      <c r="N160" s="16">
        <f t="shared" si="8"/>
        <v>93.909199999999998</v>
      </c>
    </row>
    <row r="161" spans="1:14" x14ac:dyDescent="0.3">
      <c r="A161" s="11" t="s">
        <v>1985</v>
      </c>
      <c r="B161" s="18">
        <v>45454</v>
      </c>
      <c r="C161" s="12" t="s">
        <v>1229</v>
      </c>
      <c r="D161" s="12" t="s">
        <v>1726</v>
      </c>
      <c r="E161" s="12" t="s">
        <v>1804</v>
      </c>
      <c r="F161" s="12">
        <v>2</v>
      </c>
      <c r="G161" s="10">
        <f t="shared" si="6"/>
        <v>2</v>
      </c>
      <c r="H161" s="12">
        <v>122.23</v>
      </c>
      <c r="I161" s="16">
        <f>IF(H161="",VLOOKUP($D161,Product_Dim_Cleaned!$A$2:$F$101,6,FALSE),H161)</f>
        <v>122.23</v>
      </c>
      <c r="J161" s="12">
        <v>0.21</v>
      </c>
      <c r="K161" s="17">
        <f t="shared" si="7"/>
        <v>0.21</v>
      </c>
      <c r="L161" s="12" t="s">
        <v>1829</v>
      </c>
      <c r="M161" s="12">
        <v>193.1234</v>
      </c>
      <c r="N161" s="16">
        <f t="shared" si="8"/>
        <v>193.1234</v>
      </c>
    </row>
    <row r="162" spans="1:14" x14ac:dyDescent="0.3">
      <c r="A162" s="9" t="s">
        <v>1986</v>
      </c>
      <c r="B162" s="15">
        <v>45918</v>
      </c>
      <c r="C162" s="10" t="s">
        <v>89</v>
      </c>
      <c r="D162" s="10" t="s">
        <v>1688</v>
      </c>
      <c r="E162" s="10" t="s">
        <v>1810</v>
      </c>
      <c r="F162" s="10">
        <v>2</v>
      </c>
      <c r="G162" s="10">
        <f t="shared" si="6"/>
        <v>2</v>
      </c>
      <c r="H162" s="10">
        <v>623.38</v>
      </c>
      <c r="I162" s="16">
        <f>IF(H162="",VLOOKUP($D162,Product_Dim_Cleaned!$A$2:$F$101,6,FALSE),H162)</f>
        <v>623.38</v>
      </c>
      <c r="J162" s="10">
        <v>0.13</v>
      </c>
      <c r="K162" s="17">
        <f t="shared" si="7"/>
        <v>0.13</v>
      </c>
      <c r="L162" s="10" t="s">
        <v>1824</v>
      </c>
      <c r="M162" s="10">
        <v>1084.6812</v>
      </c>
      <c r="N162" s="16">
        <f t="shared" si="8"/>
        <v>1084.6812</v>
      </c>
    </row>
    <row r="163" spans="1:14" x14ac:dyDescent="0.3">
      <c r="A163" s="11" t="s">
        <v>1987</v>
      </c>
      <c r="B163" s="18">
        <v>45729</v>
      </c>
      <c r="C163" s="12" t="s">
        <v>218</v>
      </c>
      <c r="D163" s="12" t="s">
        <v>1688</v>
      </c>
      <c r="E163" s="12" t="s">
        <v>1752</v>
      </c>
      <c r="F163" s="12">
        <v>1</v>
      </c>
      <c r="G163" s="10">
        <f t="shared" si="6"/>
        <v>1</v>
      </c>
      <c r="H163" s="12">
        <v>479.58</v>
      </c>
      <c r="I163" s="16">
        <f>IF(H163="",VLOOKUP($D163,Product_Dim_Cleaned!$A$2:$F$101,6,FALSE),H163)</f>
        <v>479.58</v>
      </c>
      <c r="J163" s="12">
        <v>0.05</v>
      </c>
      <c r="K163" s="17">
        <f t="shared" si="7"/>
        <v>0.05</v>
      </c>
      <c r="L163" s="12" t="s">
        <v>1826</v>
      </c>
      <c r="M163" s="12">
        <v>455.60099999999989</v>
      </c>
      <c r="N163" s="16">
        <f t="shared" si="8"/>
        <v>455.60099999999989</v>
      </c>
    </row>
    <row r="164" spans="1:14" x14ac:dyDescent="0.3">
      <c r="A164" s="9" t="s">
        <v>1988</v>
      </c>
      <c r="B164" s="15">
        <v>45276</v>
      </c>
      <c r="C164" s="10" t="s">
        <v>942</v>
      </c>
      <c r="D164" s="10" t="s">
        <v>1694</v>
      </c>
      <c r="E164" s="10" t="s">
        <v>1776</v>
      </c>
      <c r="F164" s="10">
        <v>3</v>
      </c>
      <c r="G164" s="10">
        <f t="shared" si="6"/>
        <v>3</v>
      </c>
      <c r="H164" s="10">
        <v>369.32</v>
      </c>
      <c r="I164" s="16">
        <f>IF(H164="",VLOOKUP($D164,Product_Dim_Cleaned!$A$2:$F$101,6,FALSE),H164)</f>
        <v>369.32</v>
      </c>
      <c r="J164" s="10">
        <v>0.14000000000000001</v>
      </c>
      <c r="K164" s="17">
        <f t="shared" si="7"/>
        <v>0.14000000000000001</v>
      </c>
      <c r="L164" s="10" t="s">
        <v>1826</v>
      </c>
      <c r="M164" s="10">
        <v>952.84559999999999</v>
      </c>
      <c r="N164" s="16">
        <f t="shared" si="8"/>
        <v>952.84559999999999</v>
      </c>
    </row>
    <row r="165" spans="1:14" x14ac:dyDescent="0.3">
      <c r="A165" s="11" t="s">
        <v>1989</v>
      </c>
      <c r="B165" s="18">
        <v>45851</v>
      </c>
      <c r="C165" s="12" t="s">
        <v>278</v>
      </c>
      <c r="D165" s="12" t="s">
        <v>1612</v>
      </c>
      <c r="E165" s="12" t="s">
        <v>1757</v>
      </c>
      <c r="F165" s="12">
        <v>1</v>
      </c>
      <c r="G165" s="10">
        <f t="shared" si="6"/>
        <v>1</v>
      </c>
      <c r="H165" s="12">
        <v>488.31</v>
      </c>
      <c r="I165" s="16">
        <f>IF(H165="",VLOOKUP($D165,Product_Dim_Cleaned!$A$2:$F$101,6,FALSE),H165)</f>
        <v>488.31</v>
      </c>
      <c r="J165" s="12">
        <v>0.03</v>
      </c>
      <c r="K165" s="17">
        <f t="shared" si="7"/>
        <v>0.03</v>
      </c>
      <c r="L165" s="12" t="s">
        <v>1826</v>
      </c>
      <c r="M165" s="12">
        <v>473.66070000000002</v>
      </c>
      <c r="N165" s="16">
        <f t="shared" si="8"/>
        <v>473.66070000000002</v>
      </c>
    </row>
    <row r="166" spans="1:14" x14ac:dyDescent="0.3">
      <c r="A166" s="9" t="s">
        <v>1990</v>
      </c>
      <c r="B166" s="15">
        <v>45418</v>
      </c>
      <c r="C166" s="10" t="s">
        <v>878</v>
      </c>
      <c r="D166" s="10" t="s">
        <v>1656</v>
      </c>
      <c r="E166" s="10" t="s">
        <v>1794</v>
      </c>
      <c r="F166" s="10">
        <v>4</v>
      </c>
      <c r="G166" s="10">
        <f t="shared" si="6"/>
        <v>4</v>
      </c>
      <c r="H166" s="10">
        <v>164.04</v>
      </c>
      <c r="I166" s="16">
        <f>IF(H166="",VLOOKUP($D166,Product_Dim_Cleaned!$A$2:$F$101,6,FALSE),H166)</f>
        <v>164.04</v>
      </c>
      <c r="J166" s="10">
        <v>0.26</v>
      </c>
      <c r="K166" s="17">
        <f t="shared" si="7"/>
        <v>0.26</v>
      </c>
      <c r="L166" s="10" t="s">
        <v>1824</v>
      </c>
      <c r="M166" s="10">
        <v>485.55839999999989</v>
      </c>
      <c r="N166" s="16">
        <f t="shared" si="8"/>
        <v>485.55839999999989</v>
      </c>
    </row>
    <row r="167" spans="1:14" x14ac:dyDescent="0.3">
      <c r="A167" s="11" t="s">
        <v>1991</v>
      </c>
      <c r="B167" s="18">
        <v>45508</v>
      </c>
      <c r="C167" s="12" t="s">
        <v>268</v>
      </c>
      <c r="D167" s="12" t="s">
        <v>1568</v>
      </c>
      <c r="E167" s="12" t="s">
        <v>1807</v>
      </c>
      <c r="F167" s="12">
        <v>3</v>
      </c>
      <c r="G167" s="10">
        <f t="shared" si="6"/>
        <v>3</v>
      </c>
      <c r="H167" s="12">
        <v>707.95</v>
      </c>
      <c r="I167" s="16">
        <f>IF(H167="",VLOOKUP($D167,Product_Dim_Cleaned!$A$2:$F$101,6,FALSE),H167)</f>
        <v>707.95</v>
      </c>
      <c r="J167" s="12">
        <v>0.18</v>
      </c>
      <c r="K167" s="17">
        <f t="shared" si="7"/>
        <v>0.18</v>
      </c>
      <c r="L167" s="12" t="s">
        <v>1826</v>
      </c>
      <c r="M167" s="12">
        <v>1741.557</v>
      </c>
      <c r="N167" s="16">
        <f t="shared" si="8"/>
        <v>1741.557</v>
      </c>
    </row>
    <row r="168" spans="1:14" x14ac:dyDescent="0.3">
      <c r="A168" s="9" t="s">
        <v>1992</v>
      </c>
      <c r="B168" s="15">
        <v>45269</v>
      </c>
      <c r="C168" s="10" t="s">
        <v>934</v>
      </c>
      <c r="D168" s="10" t="s">
        <v>1686</v>
      </c>
      <c r="E168" s="10" t="s">
        <v>1782</v>
      </c>
      <c r="F168" s="10">
        <v>4</v>
      </c>
      <c r="G168" s="10">
        <f t="shared" si="6"/>
        <v>4</v>
      </c>
      <c r="H168" s="10">
        <v>714.47</v>
      </c>
      <c r="I168" s="16">
        <f>IF(H168="",VLOOKUP($D168,Product_Dim_Cleaned!$A$2:$F$101,6,FALSE),H168)</f>
        <v>714.47</v>
      </c>
      <c r="J168" s="10">
        <v>0.18</v>
      </c>
      <c r="K168" s="17">
        <f t="shared" si="7"/>
        <v>0.18</v>
      </c>
      <c r="L168" s="10" t="s">
        <v>1829</v>
      </c>
      <c r="M168" s="10">
        <v>2343.4616000000001</v>
      </c>
      <c r="N168" s="16">
        <f t="shared" si="8"/>
        <v>2343.4616000000001</v>
      </c>
    </row>
    <row r="169" spans="1:14" x14ac:dyDescent="0.3">
      <c r="A169" s="11" t="s">
        <v>1993</v>
      </c>
      <c r="B169" s="18">
        <v>45866</v>
      </c>
      <c r="C169" s="12" t="s">
        <v>1289</v>
      </c>
      <c r="D169" s="12" t="s">
        <v>1706</v>
      </c>
      <c r="E169" s="12" t="s">
        <v>1779</v>
      </c>
      <c r="F169" s="12">
        <v>4</v>
      </c>
      <c r="G169" s="10">
        <f t="shared" si="6"/>
        <v>4</v>
      </c>
      <c r="H169" s="12">
        <v>422.09</v>
      </c>
      <c r="I169" s="16">
        <f>IF(H169="",VLOOKUP($D169,Product_Dim_Cleaned!$A$2:$F$101,6,FALSE),H169)</f>
        <v>422.09</v>
      </c>
      <c r="J169" s="12">
        <v>0.04</v>
      </c>
      <c r="K169" s="17">
        <f t="shared" si="7"/>
        <v>0.04</v>
      </c>
      <c r="L169" s="12" t="s">
        <v>1824</v>
      </c>
      <c r="M169" s="12">
        <v>1620.8255999999999</v>
      </c>
      <c r="N169" s="16">
        <f t="shared" si="8"/>
        <v>1620.8255999999999</v>
      </c>
    </row>
    <row r="170" spans="1:14" x14ac:dyDescent="0.3">
      <c r="A170" s="9" t="s">
        <v>1994</v>
      </c>
      <c r="B170" s="15">
        <v>45462</v>
      </c>
      <c r="C170" s="10" t="s">
        <v>381</v>
      </c>
      <c r="D170" s="10" t="s">
        <v>1608</v>
      </c>
      <c r="E170" s="10" t="s">
        <v>1786</v>
      </c>
      <c r="F170" s="10">
        <v>1</v>
      </c>
      <c r="G170" s="10">
        <f t="shared" si="6"/>
        <v>1</v>
      </c>
      <c r="H170" s="10">
        <v>998.19</v>
      </c>
      <c r="I170" s="16">
        <f>IF(H170="",VLOOKUP($D170,Product_Dim_Cleaned!$A$2:$F$101,6,FALSE),H170)</f>
        <v>998.19</v>
      </c>
      <c r="J170" s="10">
        <v>0.2</v>
      </c>
      <c r="K170" s="17">
        <f t="shared" si="7"/>
        <v>0.2</v>
      </c>
      <c r="L170" s="10" t="s">
        <v>1824</v>
      </c>
      <c r="M170" s="10">
        <v>798.55200000000013</v>
      </c>
      <c r="N170" s="16">
        <f t="shared" si="8"/>
        <v>798.55200000000013</v>
      </c>
    </row>
    <row r="171" spans="1:14" x14ac:dyDescent="0.3">
      <c r="A171" s="11" t="s">
        <v>1995</v>
      </c>
      <c r="B171" s="18">
        <v>45313</v>
      </c>
      <c r="C171" s="12" t="s">
        <v>1166</v>
      </c>
      <c r="D171" s="12" t="s">
        <v>1692</v>
      </c>
      <c r="E171" s="12" t="s">
        <v>1779</v>
      </c>
      <c r="F171" s="12">
        <v>2</v>
      </c>
      <c r="G171" s="10">
        <f t="shared" si="6"/>
        <v>2</v>
      </c>
      <c r="H171" s="12">
        <v>343.42</v>
      </c>
      <c r="I171" s="16">
        <f>IF(H171="",VLOOKUP($D171,Product_Dim_Cleaned!$A$2:$F$101,6,FALSE),H171)</f>
        <v>343.42</v>
      </c>
      <c r="J171" s="12">
        <v>0.12</v>
      </c>
      <c r="K171" s="17">
        <f t="shared" si="7"/>
        <v>0.12</v>
      </c>
      <c r="L171" s="12" t="s">
        <v>1829</v>
      </c>
      <c r="M171" s="12">
        <v>604.41920000000005</v>
      </c>
      <c r="N171" s="16">
        <f t="shared" si="8"/>
        <v>604.41920000000005</v>
      </c>
    </row>
    <row r="172" spans="1:14" x14ac:dyDescent="0.3">
      <c r="A172" s="9" t="s">
        <v>1996</v>
      </c>
      <c r="B172" s="15">
        <v>45390</v>
      </c>
      <c r="C172" s="10" t="s">
        <v>818</v>
      </c>
      <c r="D172" s="10" t="s">
        <v>1616</v>
      </c>
      <c r="E172" s="10" t="s">
        <v>1776</v>
      </c>
      <c r="F172" s="10">
        <v>1</v>
      </c>
      <c r="G172" s="10">
        <f t="shared" si="6"/>
        <v>1</v>
      </c>
      <c r="H172" s="10">
        <v>152.16999999999999</v>
      </c>
      <c r="I172" s="16">
        <f>IF(H172="",VLOOKUP($D172,Product_Dim_Cleaned!$A$2:$F$101,6,FALSE),H172)</f>
        <v>152.16999999999999</v>
      </c>
      <c r="J172" s="10">
        <v>0.28000000000000003</v>
      </c>
      <c r="K172" s="17">
        <f t="shared" si="7"/>
        <v>0.28000000000000003</v>
      </c>
      <c r="L172" s="10" t="s">
        <v>1829</v>
      </c>
      <c r="M172" s="10">
        <v>109.5624</v>
      </c>
      <c r="N172" s="16">
        <f t="shared" si="8"/>
        <v>109.5624</v>
      </c>
    </row>
    <row r="173" spans="1:14" x14ac:dyDescent="0.3">
      <c r="A173" s="11" t="s">
        <v>1997</v>
      </c>
      <c r="B173" s="18">
        <v>45795</v>
      </c>
      <c r="C173" s="12" t="s">
        <v>579</v>
      </c>
      <c r="D173" s="12" t="s">
        <v>1646</v>
      </c>
      <c r="E173" s="12" t="s">
        <v>1792</v>
      </c>
      <c r="F173" s="12">
        <v>1</v>
      </c>
      <c r="G173" s="10">
        <f t="shared" si="6"/>
        <v>1</v>
      </c>
      <c r="H173" s="12">
        <v>325.08</v>
      </c>
      <c r="I173" s="16">
        <f>IF(H173="",VLOOKUP($D173,Product_Dim_Cleaned!$A$2:$F$101,6,FALSE),H173)</f>
        <v>325.08</v>
      </c>
      <c r="J173" s="12">
        <v>0.26</v>
      </c>
      <c r="K173" s="17">
        <f t="shared" si="7"/>
        <v>0.26</v>
      </c>
      <c r="L173" s="12" t="s">
        <v>1826</v>
      </c>
      <c r="M173" s="12">
        <v>240.5592</v>
      </c>
      <c r="N173" s="16">
        <f t="shared" si="8"/>
        <v>240.5592</v>
      </c>
    </row>
    <row r="174" spans="1:14" x14ac:dyDescent="0.3">
      <c r="A174" s="9" t="s">
        <v>1998</v>
      </c>
      <c r="B174" s="15">
        <v>45267</v>
      </c>
      <c r="C174" s="10" t="s">
        <v>1080</v>
      </c>
      <c r="D174" s="10" t="s">
        <v>1726</v>
      </c>
      <c r="E174" s="10" t="s">
        <v>1789</v>
      </c>
      <c r="F174" s="10">
        <v>2</v>
      </c>
      <c r="G174" s="10">
        <f t="shared" si="6"/>
        <v>2</v>
      </c>
      <c r="H174" s="10">
        <v>827.92</v>
      </c>
      <c r="I174" s="16">
        <f>IF(H174="",VLOOKUP($D174,Product_Dim_Cleaned!$A$2:$F$101,6,FALSE),H174)</f>
        <v>827.92</v>
      </c>
      <c r="J174" s="10">
        <v>0.25</v>
      </c>
      <c r="K174" s="17">
        <f t="shared" si="7"/>
        <v>0.25</v>
      </c>
      <c r="L174" s="10" t="s">
        <v>1829</v>
      </c>
      <c r="M174" s="10">
        <v>1241.8800000000001</v>
      </c>
      <c r="N174" s="16">
        <f t="shared" si="8"/>
        <v>1241.8800000000001</v>
      </c>
    </row>
    <row r="175" spans="1:14" x14ac:dyDescent="0.3">
      <c r="A175" s="11" t="s">
        <v>1999</v>
      </c>
      <c r="B175" s="18">
        <v>45314</v>
      </c>
      <c r="C175" s="12" t="s">
        <v>1492</v>
      </c>
      <c r="D175" s="12" t="s">
        <v>1600</v>
      </c>
      <c r="E175" s="12" t="s">
        <v>1761</v>
      </c>
      <c r="F175" s="12">
        <v>2</v>
      </c>
      <c r="G175" s="10">
        <f t="shared" si="6"/>
        <v>2</v>
      </c>
      <c r="H175" s="12">
        <v>593.47</v>
      </c>
      <c r="I175" s="16">
        <f>IF(H175="",VLOOKUP($D175,Product_Dim_Cleaned!$A$2:$F$101,6,FALSE),H175)</f>
        <v>593.47</v>
      </c>
      <c r="J175" s="12">
        <v>0.1</v>
      </c>
      <c r="K175" s="17">
        <f t="shared" si="7"/>
        <v>0.1</v>
      </c>
      <c r="L175" s="12" t="s">
        <v>1829</v>
      </c>
      <c r="M175" s="12">
        <v>1068.2460000000001</v>
      </c>
      <c r="N175" s="16">
        <f t="shared" si="8"/>
        <v>1068.2460000000001</v>
      </c>
    </row>
    <row r="176" spans="1:14" x14ac:dyDescent="0.3">
      <c r="A176" s="9" t="s">
        <v>2000</v>
      </c>
      <c r="B176" s="15">
        <v>45267</v>
      </c>
      <c r="C176" s="10" t="s">
        <v>929</v>
      </c>
      <c r="D176" s="10" t="s">
        <v>1588</v>
      </c>
      <c r="E176" s="10" t="s">
        <v>1779</v>
      </c>
      <c r="F176" s="10">
        <v>4</v>
      </c>
      <c r="G176" s="10">
        <f t="shared" si="6"/>
        <v>4</v>
      </c>
      <c r="H176" s="10">
        <v>756.28</v>
      </c>
      <c r="I176" s="16">
        <f>IF(H176="",VLOOKUP($D176,Product_Dim_Cleaned!$A$2:$F$101,6,FALSE),H176)</f>
        <v>756.28</v>
      </c>
      <c r="J176" s="10">
        <v>0.05</v>
      </c>
      <c r="K176" s="17">
        <f t="shared" si="7"/>
        <v>0.05</v>
      </c>
      <c r="L176" s="10" t="s">
        <v>1829</v>
      </c>
      <c r="M176" s="10">
        <v>2873.864</v>
      </c>
      <c r="N176" s="16">
        <f t="shared" si="8"/>
        <v>2873.864</v>
      </c>
    </row>
    <row r="177" spans="1:14" x14ac:dyDescent="0.3">
      <c r="A177" s="11" t="s">
        <v>2001</v>
      </c>
      <c r="B177" s="18">
        <v>45641</v>
      </c>
      <c r="C177" s="12" t="s">
        <v>1178</v>
      </c>
      <c r="D177" s="12" t="s">
        <v>1732</v>
      </c>
      <c r="E177" s="12" t="s">
        <v>1757</v>
      </c>
      <c r="F177" s="12">
        <v>2</v>
      </c>
      <c r="G177" s="10">
        <f t="shared" si="6"/>
        <v>2</v>
      </c>
      <c r="H177" s="12">
        <v>707.65</v>
      </c>
      <c r="I177" s="16">
        <f>IF(H177="",VLOOKUP($D177,Product_Dim_Cleaned!$A$2:$F$101,6,FALSE),H177)</f>
        <v>707.65</v>
      </c>
      <c r="J177" s="12">
        <v>0.14000000000000001</v>
      </c>
      <c r="K177" s="17">
        <f t="shared" si="7"/>
        <v>0.14000000000000001</v>
      </c>
      <c r="L177" s="12" t="s">
        <v>1824</v>
      </c>
      <c r="M177" s="12">
        <v>1217.1579999999999</v>
      </c>
      <c r="N177" s="16">
        <f t="shared" si="8"/>
        <v>1217.1579999999999</v>
      </c>
    </row>
    <row r="178" spans="1:14" x14ac:dyDescent="0.3">
      <c r="A178" s="9" t="s">
        <v>2002</v>
      </c>
      <c r="B178" s="15">
        <v>45371</v>
      </c>
      <c r="C178" s="10" t="s">
        <v>441</v>
      </c>
      <c r="D178" s="10" t="s">
        <v>1598</v>
      </c>
      <c r="E178" s="10" t="s">
        <v>1801</v>
      </c>
      <c r="F178" s="10">
        <v>1</v>
      </c>
      <c r="G178" s="10">
        <f t="shared" si="6"/>
        <v>1</v>
      </c>
      <c r="H178" s="10">
        <v>857.35</v>
      </c>
      <c r="I178" s="16">
        <f>IF(H178="",VLOOKUP($D178,Product_Dim_Cleaned!$A$2:$F$101,6,FALSE),H178)</f>
        <v>857.35</v>
      </c>
      <c r="J178" s="10">
        <v>0.28000000000000003</v>
      </c>
      <c r="K178" s="17">
        <f t="shared" si="7"/>
        <v>0.28000000000000003</v>
      </c>
      <c r="L178" s="10" t="s">
        <v>1826</v>
      </c>
      <c r="M178" s="10">
        <v>617.29200000000003</v>
      </c>
      <c r="N178" s="16">
        <f t="shared" si="8"/>
        <v>617.29200000000003</v>
      </c>
    </row>
    <row r="179" spans="1:14" x14ac:dyDescent="0.3">
      <c r="A179" s="11" t="s">
        <v>2003</v>
      </c>
      <c r="B179" s="18">
        <v>45670</v>
      </c>
      <c r="C179" s="12" t="s">
        <v>1533</v>
      </c>
      <c r="D179" s="12" t="s">
        <v>1658</v>
      </c>
      <c r="E179" s="12" t="s">
        <v>1782</v>
      </c>
      <c r="F179" s="12">
        <v>1</v>
      </c>
      <c r="G179" s="10">
        <f t="shared" si="6"/>
        <v>1</v>
      </c>
      <c r="H179" s="12">
        <v>79</v>
      </c>
      <c r="I179" s="16">
        <f>IF(H179="",VLOOKUP($D179,Product_Dim_Cleaned!$A$2:$F$101,6,FALSE),H179)</f>
        <v>79</v>
      </c>
      <c r="J179" s="12">
        <v>0.04</v>
      </c>
      <c r="K179" s="17">
        <f t="shared" si="7"/>
        <v>0.04</v>
      </c>
      <c r="L179" s="12" t="s">
        <v>1826</v>
      </c>
      <c r="M179" s="12">
        <v>75.84</v>
      </c>
      <c r="N179" s="16">
        <f t="shared" si="8"/>
        <v>75.84</v>
      </c>
    </row>
    <row r="180" spans="1:14" x14ac:dyDescent="0.3">
      <c r="A180" s="9" t="s">
        <v>2004</v>
      </c>
      <c r="B180" s="15">
        <v>45885</v>
      </c>
      <c r="C180" s="10" t="s">
        <v>244</v>
      </c>
      <c r="D180" s="10" t="s">
        <v>1736</v>
      </c>
      <c r="E180" s="10" t="s">
        <v>1773</v>
      </c>
      <c r="F180" s="10">
        <v>4</v>
      </c>
      <c r="G180" s="10">
        <f t="shared" si="6"/>
        <v>4</v>
      </c>
      <c r="H180" s="10">
        <v>638.91</v>
      </c>
      <c r="I180" s="16">
        <f>IF(H180="",VLOOKUP($D180,Product_Dim_Cleaned!$A$2:$F$101,6,FALSE),H180)</f>
        <v>638.91</v>
      </c>
      <c r="J180" s="10">
        <v>0</v>
      </c>
      <c r="K180" s="17">
        <f t="shared" si="7"/>
        <v>0</v>
      </c>
      <c r="L180" s="10" t="s">
        <v>1829</v>
      </c>
      <c r="M180" s="10">
        <v>2555.64</v>
      </c>
      <c r="N180" s="16">
        <f t="shared" si="8"/>
        <v>2555.64</v>
      </c>
    </row>
    <row r="181" spans="1:14" x14ac:dyDescent="0.3">
      <c r="A181" s="11" t="s">
        <v>2005</v>
      </c>
      <c r="B181" s="18">
        <v>45812</v>
      </c>
      <c r="C181" s="12" t="s">
        <v>295</v>
      </c>
      <c r="D181" s="12" t="s">
        <v>1638</v>
      </c>
      <c r="E181" s="12" t="s">
        <v>1752</v>
      </c>
      <c r="F181" s="12">
        <v>2</v>
      </c>
      <c r="G181" s="10">
        <f t="shared" si="6"/>
        <v>2</v>
      </c>
      <c r="H181" s="12">
        <v>522.16999999999996</v>
      </c>
      <c r="I181" s="16">
        <f>IF(H181="",VLOOKUP($D181,Product_Dim_Cleaned!$A$2:$F$101,6,FALSE),H181)</f>
        <v>522.16999999999996</v>
      </c>
      <c r="J181" s="12">
        <v>0.27</v>
      </c>
      <c r="K181" s="17">
        <f t="shared" si="7"/>
        <v>0.27</v>
      </c>
      <c r="L181" s="12" t="s">
        <v>1824</v>
      </c>
      <c r="M181" s="12">
        <v>762.36819999999989</v>
      </c>
      <c r="N181" s="16">
        <f t="shared" si="8"/>
        <v>762.36819999999989</v>
      </c>
    </row>
    <row r="182" spans="1:14" x14ac:dyDescent="0.3">
      <c r="A182" s="9" t="s">
        <v>2006</v>
      </c>
      <c r="B182" s="15">
        <v>45235</v>
      </c>
      <c r="C182" s="10" t="s">
        <v>1472</v>
      </c>
      <c r="D182" s="10" t="s">
        <v>1626</v>
      </c>
      <c r="E182" s="10" t="s">
        <v>1794</v>
      </c>
      <c r="F182" s="10">
        <v>3</v>
      </c>
      <c r="G182" s="10">
        <f t="shared" si="6"/>
        <v>3</v>
      </c>
      <c r="H182" s="10">
        <v>954.29</v>
      </c>
      <c r="I182" s="16">
        <f>IF(H182="",VLOOKUP($D182,Product_Dim_Cleaned!$A$2:$F$101,6,FALSE),H182)</f>
        <v>954.29</v>
      </c>
      <c r="J182" s="10">
        <v>0.27</v>
      </c>
      <c r="K182" s="17">
        <f t="shared" si="7"/>
        <v>0.27</v>
      </c>
      <c r="L182" s="10" t="s">
        <v>1824</v>
      </c>
      <c r="M182" s="10">
        <v>2089.8951000000002</v>
      </c>
      <c r="N182" s="16">
        <f t="shared" si="8"/>
        <v>2089.8951000000002</v>
      </c>
    </row>
    <row r="183" spans="1:14" x14ac:dyDescent="0.3">
      <c r="A183" s="11" t="s">
        <v>2007</v>
      </c>
      <c r="B183" s="18">
        <v>45710</v>
      </c>
      <c r="C183" s="12" t="s">
        <v>1425</v>
      </c>
      <c r="D183" s="12" t="s">
        <v>1614</v>
      </c>
      <c r="E183" s="12" t="s">
        <v>1797</v>
      </c>
      <c r="F183" s="12">
        <v>3</v>
      </c>
      <c r="G183" s="10">
        <f t="shared" si="6"/>
        <v>3</v>
      </c>
      <c r="H183" s="12">
        <v>53.92</v>
      </c>
      <c r="I183" s="16">
        <f>IF(H183="",VLOOKUP($D183,Product_Dim_Cleaned!$A$2:$F$101,6,FALSE),H183)</f>
        <v>53.92</v>
      </c>
      <c r="J183" s="12">
        <v>0.15</v>
      </c>
      <c r="K183" s="17">
        <f t="shared" si="7"/>
        <v>0.15</v>
      </c>
      <c r="L183" s="12" t="s">
        <v>1826</v>
      </c>
      <c r="M183" s="12">
        <v>137.49600000000001</v>
      </c>
      <c r="N183" s="16">
        <f t="shared" si="8"/>
        <v>137.49600000000001</v>
      </c>
    </row>
    <row r="184" spans="1:14" x14ac:dyDescent="0.3">
      <c r="A184" s="9" t="s">
        <v>2008</v>
      </c>
      <c r="B184" s="15">
        <v>45753</v>
      </c>
      <c r="C184" s="10" t="s">
        <v>1235</v>
      </c>
      <c r="D184" s="10" t="s">
        <v>1616</v>
      </c>
      <c r="E184" s="10" t="s">
        <v>1752</v>
      </c>
      <c r="F184" s="10">
        <v>4</v>
      </c>
      <c r="G184" s="10">
        <f t="shared" si="6"/>
        <v>4</v>
      </c>
      <c r="H184" s="10">
        <v>741.88</v>
      </c>
      <c r="I184" s="16">
        <f>IF(H184="",VLOOKUP($D184,Product_Dim_Cleaned!$A$2:$F$101,6,FALSE),H184)</f>
        <v>741.88</v>
      </c>
      <c r="J184" s="10">
        <v>0.02</v>
      </c>
      <c r="K184" s="17">
        <f t="shared" si="7"/>
        <v>0.02</v>
      </c>
      <c r="L184" s="10" t="s">
        <v>1829</v>
      </c>
      <c r="M184" s="10">
        <v>2908.1696000000002</v>
      </c>
      <c r="N184" s="16">
        <f t="shared" si="8"/>
        <v>2908.1696000000002</v>
      </c>
    </row>
    <row r="185" spans="1:14" x14ac:dyDescent="0.3">
      <c r="A185" s="11" t="s">
        <v>2009</v>
      </c>
      <c r="B185" s="18">
        <v>45594</v>
      </c>
      <c r="C185" s="12" t="s">
        <v>134</v>
      </c>
      <c r="D185" s="12" t="s">
        <v>1640</v>
      </c>
      <c r="E185" s="12" t="s">
        <v>1766</v>
      </c>
      <c r="F185" s="12">
        <v>1</v>
      </c>
      <c r="G185" s="10">
        <f t="shared" si="6"/>
        <v>1</v>
      </c>
      <c r="H185" s="12">
        <v>547.09</v>
      </c>
      <c r="I185" s="16">
        <f>IF(H185="",VLOOKUP($D185,Product_Dim_Cleaned!$A$2:$F$101,6,FALSE),H185)</f>
        <v>547.09</v>
      </c>
      <c r="J185" s="12">
        <v>0.01</v>
      </c>
      <c r="K185" s="17">
        <f t="shared" si="7"/>
        <v>0.01</v>
      </c>
      <c r="L185" s="12" t="s">
        <v>1826</v>
      </c>
      <c r="M185" s="12">
        <v>541.6191</v>
      </c>
      <c r="N185" s="16">
        <f t="shared" si="8"/>
        <v>541.6191</v>
      </c>
    </row>
    <row r="186" spans="1:14" x14ac:dyDescent="0.3">
      <c r="A186" s="9" t="s">
        <v>2010</v>
      </c>
      <c r="B186" s="15">
        <v>45686</v>
      </c>
      <c r="C186" s="10" t="s">
        <v>1504</v>
      </c>
      <c r="D186" s="10" t="s">
        <v>1726</v>
      </c>
      <c r="E186" s="10" t="s">
        <v>1766</v>
      </c>
      <c r="F186" s="10">
        <v>1</v>
      </c>
      <c r="G186" s="10">
        <f t="shared" si="6"/>
        <v>1</v>
      </c>
      <c r="H186" s="10">
        <v>789.35</v>
      </c>
      <c r="I186" s="16">
        <f>IF(H186="",VLOOKUP($D186,Product_Dim_Cleaned!$A$2:$F$101,6,FALSE),H186)</f>
        <v>789.35</v>
      </c>
      <c r="J186" s="10">
        <v>0.14000000000000001</v>
      </c>
      <c r="K186" s="17">
        <f t="shared" si="7"/>
        <v>0.14000000000000001</v>
      </c>
      <c r="L186" s="10" t="s">
        <v>1826</v>
      </c>
      <c r="M186" s="10">
        <v>678.84100000000001</v>
      </c>
      <c r="N186" s="16">
        <f t="shared" si="8"/>
        <v>678.84100000000001</v>
      </c>
    </row>
    <row r="187" spans="1:14" x14ac:dyDescent="0.3">
      <c r="A187" s="11" t="s">
        <v>2011</v>
      </c>
      <c r="B187" s="18">
        <v>45354</v>
      </c>
      <c r="C187" s="12" t="s">
        <v>1328</v>
      </c>
      <c r="D187" s="12" t="s">
        <v>1674</v>
      </c>
      <c r="E187" s="12" t="s">
        <v>1766</v>
      </c>
      <c r="F187" s="12">
        <v>3</v>
      </c>
      <c r="G187" s="10">
        <f t="shared" si="6"/>
        <v>3</v>
      </c>
      <c r="H187" s="12">
        <v>476.78</v>
      </c>
      <c r="I187" s="16">
        <f>IF(H187="",VLOOKUP($D187,Product_Dim_Cleaned!$A$2:$F$101,6,FALSE),H187)</f>
        <v>476.78</v>
      </c>
      <c r="J187" s="12">
        <v>0.09</v>
      </c>
      <c r="K187" s="17">
        <f t="shared" si="7"/>
        <v>0.09</v>
      </c>
      <c r="L187" s="12" t="s">
        <v>1829</v>
      </c>
      <c r="M187" s="12">
        <v>1301.6094000000001</v>
      </c>
      <c r="N187" s="16">
        <f t="shared" si="8"/>
        <v>1301.6094000000001</v>
      </c>
    </row>
    <row r="188" spans="1:14" x14ac:dyDescent="0.3">
      <c r="A188" s="9" t="s">
        <v>2012</v>
      </c>
      <c r="B188" s="15">
        <v>45600</v>
      </c>
      <c r="C188" s="10" t="s">
        <v>1400</v>
      </c>
      <c r="D188" s="10" t="s">
        <v>1706</v>
      </c>
      <c r="E188" s="10" t="s">
        <v>1810</v>
      </c>
      <c r="F188" s="10">
        <v>2</v>
      </c>
      <c r="G188" s="10">
        <f t="shared" si="6"/>
        <v>2</v>
      </c>
      <c r="H188" s="10">
        <v>504.26</v>
      </c>
      <c r="I188" s="16">
        <f>IF(H188="",VLOOKUP($D188,Product_Dim_Cleaned!$A$2:$F$101,6,FALSE),H188)</f>
        <v>504.26</v>
      </c>
      <c r="J188" s="10">
        <v>0.04</v>
      </c>
      <c r="K188" s="17">
        <f t="shared" si="7"/>
        <v>0.04</v>
      </c>
      <c r="L188" s="10" t="s">
        <v>1826</v>
      </c>
      <c r="M188" s="10">
        <v>968.17919999999992</v>
      </c>
      <c r="N188" s="16">
        <f t="shared" si="8"/>
        <v>968.17919999999992</v>
      </c>
    </row>
    <row r="189" spans="1:14" x14ac:dyDescent="0.3">
      <c r="A189" s="11" t="s">
        <v>2013</v>
      </c>
      <c r="B189" s="18">
        <v>45538</v>
      </c>
      <c r="C189" s="12" t="s">
        <v>866</v>
      </c>
      <c r="D189" s="12" t="s">
        <v>1710</v>
      </c>
      <c r="E189" s="12" t="s">
        <v>1776</v>
      </c>
      <c r="F189" s="12">
        <v>2</v>
      </c>
      <c r="G189" s="10">
        <f t="shared" si="6"/>
        <v>2</v>
      </c>
      <c r="H189" s="12">
        <v>549.33000000000004</v>
      </c>
      <c r="I189" s="16">
        <f>IF(H189="",VLOOKUP($D189,Product_Dim_Cleaned!$A$2:$F$101,6,FALSE),H189)</f>
        <v>549.33000000000004</v>
      </c>
      <c r="J189" s="12">
        <v>0.01</v>
      </c>
      <c r="K189" s="17">
        <f t="shared" si="7"/>
        <v>0.01</v>
      </c>
      <c r="L189" s="12" t="s">
        <v>1829</v>
      </c>
      <c r="M189" s="12">
        <v>1087.6733999999999</v>
      </c>
      <c r="N189" s="16">
        <f t="shared" si="8"/>
        <v>1087.6733999999999</v>
      </c>
    </row>
    <row r="190" spans="1:14" x14ac:dyDescent="0.3">
      <c r="A190" s="9" t="s">
        <v>2014</v>
      </c>
      <c r="B190" s="15">
        <v>45411</v>
      </c>
      <c r="C190" s="10" t="s">
        <v>1193</v>
      </c>
      <c r="D190" s="10" t="s">
        <v>1553</v>
      </c>
      <c r="E190" s="10" t="s">
        <v>1766</v>
      </c>
      <c r="F190" s="10">
        <v>3</v>
      </c>
      <c r="G190" s="10">
        <f t="shared" si="6"/>
        <v>3</v>
      </c>
      <c r="H190" s="10">
        <v>620.22</v>
      </c>
      <c r="I190" s="16">
        <f>IF(H190="",VLOOKUP($D190,Product_Dim_Cleaned!$A$2:$F$101,6,FALSE),H190)</f>
        <v>620.22</v>
      </c>
      <c r="J190" s="10">
        <v>0.04</v>
      </c>
      <c r="K190" s="17">
        <f t="shared" si="7"/>
        <v>0.04</v>
      </c>
      <c r="L190" s="10" t="s">
        <v>1824</v>
      </c>
      <c r="M190" s="10">
        <v>1786.2336</v>
      </c>
      <c r="N190" s="16">
        <f t="shared" si="8"/>
        <v>1786.2336</v>
      </c>
    </row>
    <row r="191" spans="1:14" x14ac:dyDescent="0.3">
      <c r="A191" s="11" t="s">
        <v>2015</v>
      </c>
      <c r="B191" s="18">
        <v>45411</v>
      </c>
      <c r="C191" s="12" t="s">
        <v>329</v>
      </c>
      <c r="D191" s="12" t="s">
        <v>1640</v>
      </c>
      <c r="E191" s="12" t="s">
        <v>1766</v>
      </c>
      <c r="F191" s="12">
        <v>1</v>
      </c>
      <c r="G191" s="10">
        <f t="shared" si="6"/>
        <v>1</v>
      </c>
      <c r="H191" s="12">
        <v>580.76</v>
      </c>
      <c r="I191" s="16">
        <f>IF(H191="",VLOOKUP($D191,Product_Dim_Cleaned!$A$2:$F$101,6,FALSE),H191)</f>
        <v>580.76</v>
      </c>
      <c r="J191" s="12">
        <v>0.1</v>
      </c>
      <c r="K191" s="17">
        <f t="shared" si="7"/>
        <v>0.1</v>
      </c>
      <c r="L191" s="12" t="s">
        <v>1829</v>
      </c>
      <c r="M191" s="12">
        <v>522.68399999999997</v>
      </c>
      <c r="N191" s="16">
        <f t="shared" si="8"/>
        <v>522.68399999999997</v>
      </c>
    </row>
    <row r="192" spans="1:14" x14ac:dyDescent="0.3">
      <c r="A192" s="9" t="s">
        <v>2016</v>
      </c>
      <c r="B192" s="15">
        <v>45775</v>
      </c>
      <c r="C192" s="10" t="s">
        <v>1050</v>
      </c>
      <c r="D192" s="10" t="s">
        <v>1690</v>
      </c>
      <c r="E192" s="10" t="s">
        <v>1786</v>
      </c>
      <c r="F192" s="10">
        <v>3</v>
      </c>
      <c r="G192" s="10">
        <f t="shared" si="6"/>
        <v>3</v>
      </c>
      <c r="H192" s="10">
        <v>444.55</v>
      </c>
      <c r="I192" s="16">
        <f>IF(H192="",VLOOKUP($D192,Product_Dim_Cleaned!$A$2:$F$101,6,FALSE),H192)</f>
        <v>444.55</v>
      </c>
      <c r="J192" s="10">
        <v>0.14000000000000001</v>
      </c>
      <c r="K192" s="17">
        <f t="shared" si="7"/>
        <v>0.14000000000000001</v>
      </c>
      <c r="L192" s="10" t="s">
        <v>1826</v>
      </c>
      <c r="M192" s="10">
        <v>1146.9390000000001</v>
      </c>
      <c r="N192" s="16">
        <f t="shared" si="8"/>
        <v>1146.9390000000001</v>
      </c>
    </row>
    <row r="193" spans="1:14" x14ac:dyDescent="0.3">
      <c r="A193" s="11" t="s">
        <v>2017</v>
      </c>
      <c r="B193" s="18">
        <v>45459</v>
      </c>
      <c r="C193" s="12" t="s">
        <v>470</v>
      </c>
      <c r="D193" s="12" t="s">
        <v>1640</v>
      </c>
      <c r="E193" s="12" t="s">
        <v>1810</v>
      </c>
      <c r="F193" s="12">
        <v>1</v>
      </c>
      <c r="G193" s="10">
        <f t="shared" si="6"/>
        <v>1</v>
      </c>
      <c r="H193" s="12">
        <v>804.9</v>
      </c>
      <c r="I193" s="16">
        <f>IF(H193="",VLOOKUP($D193,Product_Dim_Cleaned!$A$2:$F$101,6,FALSE),H193)</f>
        <v>804.9</v>
      </c>
      <c r="J193" s="12">
        <v>0.03</v>
      </c>
      <c r="K193" s="17">
        <f t="shared" si="7"/>
        <v>0.03</v>
      </c>
      <c r="L193" s="12" t="s">
        <v>1826</v>
      </c>
      <c r="M193" s="12">
        <v>780.75299999999993</v>
      </c>
      <c r="N193" s="16">
        <f t="shared" si="8"/>
        <v>780.75299999999993</v>
      </c>
    </row>
    <row r="194" spans="1:14" x14ac:dyDescent="0.3">
      <c r="A194" s="9" t="s">
        <v>2018</v>
      </c>
      <c r="B194" s="15">
        <v>45617</v>
      </c>
      <c r="C194" s="10" t="s">
        <v>1316</v>
      </c>
      <c r="D194" s="10" t="s">
        <v>1732</v>
      </c>
      <c r="E194" s="10" t="s">
        <v>1799</v>
      </c>
      <c r="F194" s="10">
        <v>3</v>
      </c>
      <c r="G194" s="10">
        <f t="shared" ref="G194:G257" si="9">IF(F194="",M194/(I194*(1-J194)),F194)</f>
        <v>3</v>
      </c>
      <c r="H194" s="10">
        <v>361.65</v>
      </c>
      <c r="I194" s="16">
        <f>IF(H194="",VLOOKUP($D194,Product_Dim_Cleaned!$A$2:$F$101,6,FALSE),H194)</f>
        <v>361.65</v>
      </c>
      <c r="J194" s="10">
        <v>0.15</v>
      </c>
      <c r="K194" s="17">
        <f t="shared" ref="K194:K257" si="10">IF(J194="",1-(M194/(G194*I194)),J194)</f>
        <v>0.15</v>
      </c>
      <c r="L194" s="10" t="s">
        <v>1829</v>
      </c>
      <c r="M194" s="10">
        <v>922.20749999999987</v>
      </c>
      <c r="N194" s="16">
        <f t="shared" ref="N194:N257" si="11">IF(M194="",G194*I194*(1-K194),M194)</f>
        <v>922.20749999999987</v>
      </c>
    </row>
    <row r="195" spans="1:14" x14ac:dyDescent="0.3">
      <c r="A195" s="11" t="s">
        <v>2019</v>
      </c>
      <c r="B195" s="18">
        <v>45763</v>
      </c>
      <c r="C195" s="12" t="s">
        <v>541</v>
      </c>
      <c r="D195" s="12" t="s">
        <v>1560</v>
      </c>
      <c r="E195" s="12" t="s">
        <v>1769</v>
      </c>
      <c r="F195" s="12">
        <v>1</v>
      </c>
      <c r="G195" s="10">
        <f t="shared" si="9"/>
        <v>1</v>
      </c>
      <c r="H195" s="12">
        <v>271.76</v>
      </c>
      <c r="I195" s="16">
        <f>IF(H195="",VLOOKUP($D195,Product_Dim_Cleaned!$A$2:$F$101,6,FALSE),H195)</f>
        <v>271.76</v>
      </c>
      <c r="J195" s="12">
        <v>0.03</v>
      </c>
      <c r="K195" s="17">
        <f t="shared" si="10"/>
        <v>0.03</v>
      </c>
      <c r="L195" s="12" t="s">
        <v>1824</v>
      </c>
      <c r="M195" s="12">
        <v>263.60719999999998</v>
      </c>
      <c r="N195" s="16">
        <f t="shared" si="11"/>
        <v>263.60719999999998</v>
      </c>
    </row>
    <row r="196" spans="1:14" x14ac:dyDescent="0.3">
      <c r="A196" s="9" t="s">
        <v>2020</v>
      </c>
      <c r="B196" s="15">
        <v>45618</v>
      </c>
      <c r="C196" s="10" t="s">
        <v>1017</v>
      </c>
      <c r="D196" s="10" t="s">
        <v>1646</v>
      </c>
      <c r="E196" s="10" t="s">
        <v>1789</v>
      </c>
      <c r="F196" s="10">
        <v>3</v>
      </c>
      <c r="G196" s="10">
        <f t="shared" si="9"/>
        <v>3</v>
      </c>
      <c r="H196" s="10">
        <v>958.15</v>
      </c>
      <c r="I196" s="16">
        <f>IF(H196="",VLOOKUP($D196,Product_Dim_Cleaned!$A$2:$F$101,6,FALSE),H196)</f>
        <v>958.15</v>
      </c>
      <c r="J196" s="10">
        <v>0.24</v>
      </c>
      <c r="K196" s="17">
        <f t="shared" si="10"/>
        <v>0.24</v>
      </c>
      <c r="L196" s="10" t="s">
        <v>1829</v>
      </c>
      <c r="M196" s="10">
        <v>2184.5819999999999</v>
      </c>
      <c r="N196" s="16">
        <f t="shared" si="11"/>
        <v>2184.5819999999999</v>
      </c>
    </row>
    <row r="197" spans="1:14" x14ac:dyDescent="0.3">
      <c r="A197" s="11" t="s">
        <v>2021</v>
      </c>
      <c r="B197" s="18">
        <v>45290</v>
      </c>
      <c r="C197" s="12" t="s">
        <v>1325</v>
      </c>
      <c r="D197" s="12" t="s">
        <v>1668</v>
      </c>
      <c r="E197" s="12" t="s">
        <v>1807</v>
      </c>
      <c r="F197" s="12">
        <v>1</v>
      </c>
      <c r="G197" s="10">
        <f t="shared" si="9"/>
        <v>1</v>
      </c>
      <c r="H197" s="12">
        <v>889.19</v>
      </c>
      <c r="I197" s="16">
        <f>IF(H197="",VLOOKUP($D197,Product_Dim_Cleaned!$A$2:$F$101,6,FALSE),H197)</f>
        <v>889.19</v>
      </c>
      <c r="J197" s="12">
        <v>0.03</v>
      </c>
      <c r="K197" s="17">
        <f t="shared" si="10"/>
        <v>0.03</v>
      </c>
      <c r="L197" s="12" t="s">
        <v>1824</v>
      </c>
      <c r="M197" s="12">
        <v>862.51430000000005</v>
      </c>
      <c r="N197" s="16">
        <f t="shared" si="11"/>
        <v>862.51430000000005</v>
      </c>
    </row>
    <row r="198" spans="1:14" x14ac:dyDescent="0.3">
      <c r="A198" s="9" t="s">
        <v>2022</v>
      </c>
      <c r="B198" s="15">
        <v>45904</v>
      </c>
      <c r="C198" s="10" t="s">
        <v>1431</v>
      </c>
      <c r="D198" s="10" t="s">
        <v>1662</v>
      </c>
      <c r="E198" s="10" t="s">
        <v>1804</v>
      </c>
      <c r="F198" s="10">
        <v>4</v>
      </c>
      <c r="G198" s="10">
        <f t="shared" si="9"/>
        <v>4</v>
      </c>
      <c r="H198" s="10">
        <v>689.67</v>
      </c>
      <c r="I198" s="16">
        <f>IF(H198="",VLOOKUP($D198,Product_Dim_Cleaned!$A$2:$F$101,6,FALSE),H198)</f>
        <v>689.67</v>
      </c>
      <c r="J198" s="10">
        <v>0.05</v>
      </c>
      <c r="K198" s="17">
        <f t="shared" si="10"/>
        <v>0.05</v>
      </c>
      <c r="L198" s="10" t="s">
        <v>1829</v>
      </c>
      <c r="M198" s="10">
        <v>2620.7460000000001</v>
      </c>
      <c r="N198" s="16">
        <f t="shared" si="11"/>
        <v>2620.7460000000001</v>
      </c>
    </row>
    <row r="199" spans="1:14" x14ac:dyDescent="0.3">
      <c r="A199" s="11" t="s">
        <v>2023</v>
      </c>
      <c r="B199" s="18">
        <v>45227</v>
      </c>
      <c r="C199" s="12" t="s">
        <v>461</v>
      </c>
      <c r="D199" s="12" t="s">
        <v>1636</v>
      </c>
      <c r="E199" s="12" t="s">
        <v>1792</v>
      </c>
      <c r="F199" s="12">
        <v>1</v>
      </c>
      <c r="G199" s="10">
        <f t="shared" si="9"/>
        <v>1</v>
      </c>
      <c r="H199" s="12">
        <v>541.24</v>
      </c>
      <c r="I199" s="16">
        <f>IF(H199="",VLOOKUP($D199,Product_Dim_Cleaned!$A$2:$F$101,6,FALSE),H199)</f>
        <v>541.24</v>
      </c>
      <c r="J199" s="12">
        <v>0.03</v>
      </c>
      <c r="K199" s="17">
        <f t="shared" si="10"/>
        <v>0.03</v>
      </c>
      <c r="L199" s="12" t="s">
        <v>1826</v>
      </c>
      <c r="M199" s="12">
        <v>525.00279999999998</v>
      </c>
      <c r="N199" s="16">
        <f t="shared" si="11"/>
        <v>525.00279999999998</v>
      </c>
    </row>
    <row r="200" spans="1:14" x14ac:dyDescent="0.3">
      <c r="A200" s="9" t="s">
        <v>2024</v>
      </c>
      <c r="B200" s="15">
        <v>45600</v>
      </c>
      <c r="C200" s="10" t="s">
        <v>1386</v>
      </c>
      <c r="D200" s="10" t="s">
        <v>1710</v>
      </c>
      <c r="E200" s="10" t="s">
        <v>1776</v>
      </c>
      <c r="F200" s="10">
        <v>1</v>
      </c>
      <c r="G200" s="10">
        <f t="shared" si="9"/>
        <v>1</v>
      </c>
      <c r="H200" s="10">
        <v>454.71</v>
      </c>
      <c r="I200" s="16">
        <f>IF(H200="",VLOOKUP($D200,Product_Dim_Cleaned!$A$2:$F$101,6,FALSE),H200)</f>
        <v>454.71</v>
      </c>
      <c r="J200" s="10">
        <v>0.16</v>
      </c>
      <c r="K200" s="17">
        <f t="shared" si="10"/>
        <v>0.16</v>
      </c>
      <c r="L200" s="10" t="s">
        <v>1826</v>
      </c>
      <c r="M200" s="10">
        <v>381.95639999999997</v>
      </c>
      <c r="N200" s="16">
        <f t="shared" si="11"/>
        <v>381.95639999999997</v>
      </c>
    </row>
    <row r="201" spans="1:14" x14ac:dyDescent="0.3">
      <c r="A201" s="11" t="s">
        <v>2025</v>
      </c>
      <c r="B201" s="18">
        <v>45646</v>
      </c>
      <c r="C201" s="12" t="s">
        <v>150</v>
      </c>
      <c r="D201" s="12" t="s">
        <v>1680</v>
      </c>
      <c r="E201" s="12" t="s">
        <v>1773</v>
      </c>
      <c r="F201" s="12">
        <v>2</v>
      </c>
      <c r="G201" s="10">
        <f t="shared" si="9"/>
        <v>2</v>
      </c>
      <c r="H201" s="12">
        <v>397.63</v>
      </c>
      <c r="I201" s="16">
        <f>IF(H201="",VLOOKUP($D201,Product_Dim_Cleaned!$A$2:$F$101,6,FALSE),H201)</f>
        <v>397.63</v>
      </c>
      <c r="J201" s="12">
        <v>0.26</v>
      </c>
      <c r="K201" s="17">
        <f t="shared" si="10"/>
        <v>0.26</v>
      </c>
      <c r="L201" s="12" t="s">
        <v>1824</v>
      </c>
      <c r="M201" s="12">
        <v>588.49239999999998</v>
      </c>
      <c r="N201" s="16">
        <f t="shared" si="11"/>
        <v>588.49239999999998</v>
      </c>
    </row>
    <row r="202" spans="1:14" x14ac:dyDescent="0.3">
      <c r="A202" s="9" t="s">
        <v>2026</v>
      </c>
      <c r="B202" s="15">
        <v>45725</v>
      </c>
      <c r="C202" s="10" t="s">
        <v>565</v>
      </c>
      <c r="D202" s="10" t="s">
        <v>1714</v>
      </c>
      <c r="E202" s="10" t="s">
        <v>1776</v>
      </c>
      <c r="F202" s="10">
        <v>3</v>
      </c>
      <c r="G202" s="10">
        <f t="shared" si="9"/>
        <v>3</v>
      </c>
      <c r="H202" s="10">
        <v>748.56</v>
      </c>
      <c r="I202" s="16">
        <f>IF(H202="",VLOOKUP($D202,Product_Dim_Cleaned!$A$2:$F$101,6,FALSE),H202)</f>
        <v>748.56</v>
      </c>
      <c r="J202" s="10">
        <v>0.26</v>
      </c>
      <c r="K202" s="17">
        <f t="shared" si="10"/>
        <v>0.26</v>
      </c>
      <c r="L202" s="10" t="s">
        <v>1826</v>
      </c>
      <c r="M202" s="10">
        <v>1661.8032000000001</v>
      </c>
      <c r="N202" s="16">
        <f t="shared" si="11"/>
        <v>1661.8032000000001</v>
      </c>
    </row>
    <row r="203" spans="1:14" x14ac:dyDescent="0.3">
      <c r="A203" s="11" t="s">
        <v>2027</v>
      </c>
      <c r="B203" s="18">
        <v>45742</v>
      </c>
      <c r="C203" s="12" t="s">
        <v>487</v>
      </c>
      <c r="D203" s="12" t="s">
        <v>1614</v>
      </c>
      <c r="E203" s="12" t="s">
        <v>1769</v>
      </c>
      <c r="F203" s="12">
        <v>1</v>
      </c>
      <c r="G203" s="10">
        <f t="shared" si="9"/>
        <v>1</v>
      </c>
      <c r="H203" s="12">
        <v>885.72</v>
      </c>
      <c r="I203" s="16">
        <f>IF(H203="",VLOOKUP($D203,Product_Dim_Cleaned!$A$2:$F$101,6,FALSE),H203)</f>
        <v>885.72</v>
      </c>
      <c r="J203" s="12">
        <v>0.15</v>
      </c>
      <c r="K203" s="17">
        <f t="shared" si="10"/>
        <v>0.15</v>
      </c>
      <c r="L203" s="12" t="s">
        <v>1824</v>
      </c>
      <c r="M203" s="12">
        <v>752.86199999999997</v>
      </c>
      <c r="N203" s="16">
        <f t="shared" si="11"/>
        <v>752.86199999999997</v>
      </c>
    </row>
    <row r="204" spans="1:14" x14ac:dyDescent="0.3">
      <c r="A204" s="9" t="s">
        <v>2028</v>
      </c>
      <c r="B204" s="15">
        <v>45750</v>
      </c>
      <c r="C204" s="10" t="s">
        <v>381</v>
      </c>
      <c r="D204" s="10" t="s">
        <v>1672</v>
      </c>
      <c r="E204" s="10" t="s">
        <v>1757</v>
      </c>
      <c r="F204" s="10">
        <v>4</v>
      </c>
      <c r="G204" s="10">
        <f t="shared" si="9"/>
        <v>4</v>
      </c>
      <c r="H204" s="10">
        <v>408.07</v>
      </c>
      <c r="I204" s="16">
        <f>IF(H204="",VLOOKUP($D204,Product_Dim_Cleaned!$A$2:$F$101,6,FALSE),H204)</f>
        <v>408.07</v>
      </c>
      <c r="J204" s="10">
        <v>0.28000000000000003</v>
      </c>
      <c r="K204" s="17">
        <f t="shared" si="10"/>
        <v>0.28000000000000003</v>
      </c>
      <c r="L204" s="10" t="s">
        <v>1829</v>
      </c>
      <c r="M204" s="10">
        <v>1175.2416000000001</v>
      </c>
      <c r="N204" s="16">
        <f t="shared" si="11"/>
        <v>1175.2416000000001</v>
      </c>
    </row>
    <row r="205" spans="1:14" x14ac:dyDescent="0.3">
      <c r="A205" s="11" t="s">
        <v>2029</v>
      </c>
      <c r="B205" s="18">
        <v>45327</v>
      </c>
      <c r="C205" s="12" t="s">
        <v>1455</v>
      </c>
      <c r="D205" s="12" t="s">
        <v>1616</v>
      </c>
      <c r="E205" s="12" t="s">
        <v>1786</v>
      </c>
      <c r="F205" s="12">
        <v>2</v>
      </c>
      <c r="G205" s="10">
        <f t="shared" si="9"/>
        <v>2</v>
      </c>
      <c r="H205" s="12">
        <v>597.07000000000005</v>
      </c>
      <c r="I205" s="16">
        <f>IF(H205="",VLOOKUP($D205,Product_Dim_Cleaned!$A$2:$F$101,6,FALSE),H205)</f>
        <v>597.07000000000005</v>
      </c>
      <c r="J205" s="12">
        <v>0.28000000000000003</v>
      </c>
      <c r="K205" s="17">
        <f t="shared" si="10"/>
        <v>0.28000000000000003</v>
      </c>
      <c r="L205" s="12" t="s">
        <v>1826</v>
      </c>
      <c r="M205" s="12">
        <v>859.7808</v>
      </c>
      <c r="N205" s="16">
        <f t="shared" si="11"/>
        <v>859.7808</v>
      </c>
    </row>
    <row r="206" spans="1:14" x14ac:dyDescent="0.3">
      <c r="A206" s="9" t="s">
        <v>2030</v>
      </c>
      <c r="B206" s="15">
        <v>45465</v>
      </c>
      <c r="C206" s="10" t="s">
        <v>97</v>
      </c>
      <c r="D206" s="10" t="s">
        <v>1682</v>
      </c>
      <c r="E206" s="10" t="s">
        <v>1786</v>
      </c>
      <c r="F206" s="10">
        <v>3</v>
      </c>
      <c r="G206" s="10">
        <f t="shared" si="9"/>
        <v>3</v>
      </c>
      <c r="H206" s="10">
        <v>723.47</v>
      </c>
      <c r="I206" s="16">
        <f>IF(H206="",VLOOKUP($D206,Product_Dim_Cleaned!$A$2:$F$101,6,FALSE),H206)</f>
        <v>723.47</v>
      </c>
      <c r="J206" s="10">
        <v>0.12</v>
      </c>
      <c r="K206" s="17">
        <f t="shared" si="10"/>
        <v>0.12</v>
      </c>
      <c r="L206" s="10" t="s">
        <v>1829</v>
      </c>
      <c r="M206" s="10">
        <v>1909.9608000000001</v>
      </c>
      <c r="N206" s="16">
        <f t="shared" si="11"/>
        <v>1909.9608000000001</v>
      </c>
    </row>
    <row r="207" spans="1:14" x14ac:dyDescent="0.3">
      <c r="A207" s="11" t="s">
        <v>2031</v>
      </c>
      <c r="B207" s="18">
        <v>45883</v>
      </c>
      <c r="C207" s="12" t="s">
        <v>1355</v>
      </c>
      <c r="D207" s="12" t="s">
        <v>1724</v>
      </c>
      <c r="E207" s="12" t="s">
        <v>1773</v>
      </c>
      <c r="F207" s="12">
        <v>1</v>
      </c>
      <c r="G207" s="10">
        <f t="shared" si="9"/>
        <v>1</v>
      </c>
      <c r="H207" s="12">
        <v>479.93</v>
      </c>
      <c r="I207" s="16">
        <f>IF(H207="",VLOOKUP($D207,Product_Dim_Cleaned!$A$2:$F$101,6,FALSE),H207)</f>
        <v>479.93</v>
      </c>
      <c r="J207" s="12">
        <v>0.22</v>
      </c>
      <c r="K207" s="17">
        <f t="shared" si="10"/>
        <v>0.22</v>
      </c>
      <c r="L207" s="12" t="s">
        <v>1824</v>
      </c>
      <c r="M207" s="12">
        <v>374.34539999999998</v>
      </c>
      <c r="N207" s="16">
        <f t="shared" si="11"/>
        <v>374.34539999999998</v>
      </c>
    </row>
    <row r="208" spans="1:14" x14ac:dyDescent="0.3">
      <c r="A208" s="9" t="s">
        <v>2032</v>
      </c>
      <c r="B208" s="15">
        <v>45445</v>
      </c>
      <c r="C208" s="10" t="s">
        <v>779</v>
      </c>
      <c r="D208" s="10" t="s">
        <v>1616</v>
      </c>
      <c r="E208" s="10" t="s">
        <v>1804</v>
      </c>
      <c r="F208" s="10">
        <v>4</v>
      </c>
      <c r="G208" s="10">
        <f t="shared" si="9"/>
        <v>4</v>
      </c>
      <c r="H208" s="10">
        <v>362.81</v>
      </c>
      <c r="I208" s="16">
        <f>IF(H208="",VLOOKUP($D208,Product_Dim_Cleaned!$A$2:$F$101,6,FALSE),H208)</f>
        <v>362.81</v>
      </c>
      <c r="J208" s="10">
        <v>0.21</v>
      </c>
      <c r="K208" s="17">
        <f t="shared" si="10"/>
        <v>0.21</v>
      </c>
      <c r="L208" s="10" t="s">
        <v>1829</v>
      </c>
      <c r="M208" s="10">
        <v>1146.4795999999999</v>
      </c>
      <c r="N208" s="16">
        <f t="shared" si="11"/>
        <v>1146.4795999999999</v>
      </c>
    </row>
    <row r="209" spans="1:14" x14ac:dyDescent="0.3">
      <c r="A209" s="11" t="s">
        <v>2033</v>
      </c>
      <c r="B209" s="18">
        <v>45640</v>
      </c>
      <c r="C209" s="12" t="s">
        <v>610</v>
      </c>
      <c r="D209" s="12" t="s">
        <v>1706</v>
      </c>
      <c r="E209" s="12" t="s">
        <v>1766</v>
      </c>
      <c r="F209" s="12">
        <v>1</v>
      </c>
      <c r="G209" s="10">
        <f t="shared" si="9"/>
        <v>1</v>
      </c>
      <c r="H209" s="12">
        <v>127.11</v>
      </c>
      <c r="I209" s="16">
        <f>IF(H209="",VLOOKUP($D209,Product_Dim_Cleaned!$A$2:$F$101,6,FALSE),H209)</f>
        <v>127.11</v>
      </c>
      <c r="J209" s="12">
        <v>0.01</v>
      </c>
      <c r="K209" s="17">
        <f t="shared" si="10"/>
        <v>0.01</v>
      </c>
      <c r="L209" s="12" t="s">
        <v>1826</v>
      </c>
      <c r="M209" s="12">
        <v>125.8389</v>
      </c>
      <c r="N209" s="16">
        <f t="shared" si="11"/>
        <v>125.8389</v>
      </c>
    </row>
    <row r="210" spans="1:14" x14ac:dyDescent="0.3">
      <c r="A210" s="9" t="s">
        <v>2034</v>
      </c>
      <c r="B210" s="15">
        <v>45411</v>
      </c>
      <c r="C210" s="10" t="s">
        <v>607</v>
      </c>
      <c r="D210" s="10" t="s">
        <v>1616</v>
      </c>
      <c r="E210" s="10" t="s">
        <v>1807</v>
      </c>
      <c r="F210" s="10">
        <v>4</v>
      </c>
      <c r="G210" s="10">
        <f t="shared" si="9"/>
        <v>4</v>
      </c>
      <c r="H210" s="10">
        <v>931.26</v>
      </c>
      <c r="I210" s="16">
        <f>IF(H210="",VLOOKUP($D210,Product_Dim_Cleaned!$A$2:$F$101,6,FALSE),H210)</f>
        <v>931.26</v>
      </c>
      <c r="J210" s="10">
        <v>0.04</v>
      </c>
      <c r="K210" s="17">
        <f t="shared" si="10"/>
        <v>0.04</v>
      </c>
      <c r="L210" s="10" t="s">
        <v>1824</v>
      </c>
      <c r="M210" s="10">
        <v>3576.0383999999999</v>
      </c>
      <c r="N210" s="16">
        <f t="shared" si="11"/>
        <v>3576.0383999999999</v>
      </c>
    </row>
    <row r="211" spans="1:14" x14ac:dyDescent="0.3">
      <c r="A211" s="11" t="s">
        <v>2035</v>
      </c>
      <c r="B211" s="18">
        <v>45224</v>
      </c>
      <c r="C211" s="12" t="s">
        <v>1160</v>
      </c>
      <c r="D211" s="12" t="s">
        <v>1682</v>
      </c>
      <c r="E211" s="12" t="s">
        <v>1782</v>
      </c>
      <c r="F211" s="12">
        <v>1</v>
      </c>
      <c r="G211" s="10">
        <f t="shared" si="9"/>
        <v>1</v>
      </c>
      <c r="H211" s="12">
        <v>620.80999999999995</v>
      </c>
      <c r="I211" s="16">
        <f>IF(H211="",VLOOKUP($D211,Product_Dim_Cleaned!$A$2:$F$101,6,FALSE),H211)</f>
        <v>620.80999999999995</v>
      </c>
      <c r="J211" s="12">
        <v>0.04</v>
      </c>
      <c r="K211" s="17">
        <f t="shared" si="10"/>
        <v>0.04</v>
      </c>
      <c r="L211" s="12" t="s">
        <v>1826</v>
      </c>
      <c r="M211" s="12">
        <v>595.97759999999994</v>
      </c>
      <c r="N211" s="16">
        <f t="shared" si="11"/>
        <v>595.97759999999994</v>
      </c>
    </row>
    <row r="212" spans="1:14" x14ac:dyDescent="0.3">
      <c r="A212" s="9" t="s">
        <v>2036</v>
      </c>
      <c r="B212" s="15">
        <v>45497</v>
      </c>
      <c r="C212" s="10" t="s">
        <v>338</v>
      </c>
      <c r="D212" s="10" t="s">
        <v>1648</v>
      </c>
      <c r="E212" s="10" t="s">
        <v>1761</v>
      </c>
      <c r="F212" s="10">
        <v>1</v>
      </c>
      <c r="G212" s="10">
        <f t="shared" si="9"/>
        <v>1</v>
      </c>
      <c r="H212" s="10">
        <v>823.26</v>
      </c>
      <c r="I212" s="16">
        <f>IF(H212="",VLOOKUP($D212,Product_Dim_Cleaned!$A$2:$F$101,6,FALSE),H212)</f>
        <v>823.26</v>
      </c>
      <c r="J212" s="10">
        <v>0.27</v>
      </c>
      <c r="K212" s="17">
        <f t="shared" si="10"/>
        <v>0.27</v>
      </c>
      <c r="L212" s="10" t="s">
        <v>1829</v>
      </c>
      <c r="M212" s="10">
        <v>600.97979999999995</v>
      </c>
      <c r="N212" s="16">
        <f t="shared" si="11"/>
        <v>600.97979999999995</v>
      </c>
    </row>
    <row r="213" spans="1:14" x14ac:dyDescent="0.3">
      <c r="A213" s="11" t="s">
        <v>2037</v>
      </c>
      <c r="B213" s="18">
        <v>45807</v>
      </c>
      <c r="C213" s="12" t="s">
        <v>59</v>
      </c>
      <c r="D213" s="12" t="s">
        <v>1602</v>
      </c>
      <c r="E213" s="12" t="s">
        <v>1782</v>
      </c>
      <c r="F213" s="12">
        <v>3</v>
      </c>
      <c r="G213" s="10">
        <f t="shared" si="9"/>
        <v>3</v>
      </c>
      <c r="H213" s="12">
        <v>681.01</v>
      </c>
      <c r="I213" s="16">
        <f>IF(H213="",VLOOKUP($D213,Product_Dim_Cleaned!$A$2:$F$101,6,FALSE),H213)</f>
        <v>681.01</v>
      </c>
      <c r="J213" s="12">
        <v>0.27</v>
      </c>
      <c r="K213" s="17">
        <f t="shared" si="10"/>
        <v>0.27</v>
      </c>
      <c r="L213" s="12" t="s">
        <v>1829</v>
      </c>
      <c r="M213" s="12">
        <v>1491.4119000000001</v>
      </c>
      <c r="N213" s="16">
        <f t="shared" si="11"/>
        <v>1491.4119000000001</v>
      </c>
    </row>
    <row r="214" spans="1:14" x14ac:dyDescent="0.3">
      <c r="A214" s="9" t="s">
        <v>2038</v>
      </c>
      <c r="B214" s="15">
        <v>45942</v>
      </c>
      <c r="C214" s="10" t="s">
        <v>1368</v>
      </c>
      <c r="D214" s="10" t="s">
        <v>1660</v>
      </c>
      <c r="E214" s="10" t="s">
        <v>1813</v>
      </c>
      <c r="F214" s="10">
        <v>4</v>
      </c>
      <c r="G214" s="10">
        <f t="shared" si="9"/>
        <v>4</v>
      </c>
      <c r="H214" s="10">
        <v>119.83</v>
      </c>
      <c r="I214" s="16">
        <f>IF(H214="",VLOOKUP($D214,Product_Dim_Cleaned!$A$2:$F$101,6,FALSE),H214)</f>
        <v>119.83</v>
      </c>
      <c r="J214" s="10">
        <v>0.13</v>
      </c>
      <c r="K214" s="17">
        <f t="shared" si="10"/>
        <v>0.13</v>
      </c>
      <c r="L214" s="10" t="s">
        <v>1824</v>
      </c>
      <c r="M214" s="10">
        <v>417.00839999999999</v>
      </c>
      <c r="N214" s="16">
        <f t="shared" si="11"/>
        <v>417.00839999999999</v>
      </c>
    </row>
    <row r="215" spans="1:14" x14ac:dyDescent="0.3">
      <c r="A215" s="11" t="s">
        <v>2039</v>
      </c>
      <c r="B215" s="18">
        <v>45314</v>
      </c>
      <c r="C215" s="12" t="s">
        <v>969</v>
      </c>
      <c r="D215" s="12" t="s">
        <v>1704</v>
      </c>
      <c r="E215" s="12" t="s">
        <v>1761</v>
      </c>
      <c r="F215" s="12">
        <v>1</v>
      </c>
      <c r="G215" s="10">
        <f t="shared" si="9"/>
        <v>1</v>
      </c>
      <c r="H215" s="12">
        <v>575.66</v>
      </c>
      <c r="I215" s="16">
        <f>IF(H215="",VLOOKUP($D215,Product_Dim_Cleaned!$A$2:$F$101,6,FALSE),H215)</f>
        <v>575.66</v>
      </c>
      <c r="J215" s="12">
        <v>0.03</v>
      </c>
      <c r="K215" s="17">
        <f t="shared" si="10"/>
        <v>0.03</v>
      </c>
      <c r="L215" s="12" t="s">
        <v>1826</v>
      </c>
      <c r="M215" s="12">
        <v>558.39019999999994</v>
      </c>
      <c r="N215" s="16">
        <f t="shared" si="11"/>
        <v>558.39019999999994</v>
      </c>
    </row>
    <row r="216" spans="1:14" x14ac:dyDescent="0.3">
      <c r="A216" s="9" t="s">
        <v>2040</v>
      </c>
      <c r="B216" s="15">
        <v>45943</v>
      </c>
      <c r="C216" s="10" t="s">
        <v>651</v>
      </c>
      <c r="D216" s="10" t="s">
        <v>1644</v>
      </c>
      <c r="E216" s="10" t="s">
        <v>1804</v>
      </c>
      <c r="F216" s="10">
        <v>1</v>
      </c>
      <c r="G216" s="10">
        <f t="shared" si="9"/>
        <v>1</v>
      </c>
      <c r="H216" s="10">
        <v>775.84</v>
      </c>
      <c r="I216" s="16">
        <f>IF(H216="",VLOOKUP($D216,Product_Dim_Cleaned!$A$2:$F$101,6,FALSE),H216)</f>
        <v>775.84</v>
      </c>
      <c r="J216" s="10">
        <v>0.26</v>
      </c>
      <c r="K216" s="17">
        <f t="shared" si="10"/>
        <v>0.26</v>
      </c>
      <c r="L216" s="10" t="s">
        <v>1824</v>
      </c>
      <c r="M216" s="10">
        <v>574.12160000000006</v>
      </c>
      <c r="N216" s="16">
        <f t="shared" si="11"/>
        <v>574.12160000000006</v>
      </c>
    </row>
    <row r="217" spans="1:14" x14ac:dyDescent="0.3">
      <c r="A217" s="11" t="s">
        <v>2041</v>
      </c>
      <c r="B217" s="18">
        <v>45356</v>
      </c>
      <c r="C217" s="12" t="s">
        <v>1371</v>
      </c>
      <c r="D217" s="12" t="s">
        <v>1576</v>
      </c>
      <c r="E217" s="12" t="s">
        <v>1786</v>
      </c>
      <c r="F217" s="12">
        <v>3</v>
      </c>
      <c r="G217" s="10">
        <f t="shared" si="9"/>
        <v>3</v>
      </c>
      <c r="H217" s="12">
        <v>318.43</v>
      </c>
      <c r="I217" s="16">
        <f>IF(H217="",VLOOKUP($D217,Product_Dim_Cleaned!$A$2:$F$101,6,FALSE),H217)</f>
        <v>318.43</v>
      </c>
      <c r="J217" s="12">
        <v>0.05</v>
      </c>
      <c r="K217" s="17">
        <f t="shared" si="10"/>
        <v>0.05</v>
      </c>
      <c r="L217" s="12" t="s">
        <v>1824</v>
      </c>
      <c r="M217" s="12">
        <v>907.52549999999997</v>
      </c>
      <c r="N217" s="16">
        <f t="shared" si="11"/>
        <v>907.52549999999997</v>
      </c>
    </row>
    <row r="218" spans="1:14" x14ac:dyDescent="0.3">
      <c r="A218" s="9" t="s">
        <v>2042</v>
      </c>
      <c r="B218" s="15">
        <v>45854</v>
      </c>
      <c r="C218" s="10" t="s">
        <v>514</v>
      </c>
      <c r="D218" s="10" t="s">
        <v>1692</v>
      </c>
      <c r="E218" s="10" t="s">
        <v>1782</v>
      </c>
      <c r="F218" s="10">
        <v>3</v>
      </c>
      <c r="G218" s="10">
        <f t="shared" si="9"/>
        <v>3</v>
      </c>
      <c r="H218" s="10">
        <v>141.6</v>
      </c>
      <c r="I218" s="16">
        <f>IF(H218="",VLOOKUP($D218,Product_Dim_Cleaned!$A$2:$F$101,6,FALSE),H218)</f>
        <v>141.6</v>
      </c>
      <c r="J218" s="10">
        <v>0.08</v>
      </c>
      <c r="K218" s="17">
        <f t="shared" si="10"/>
        <v>0.08</v>
      </c>
      <c r="L218" s="10" t="s">
        <v>1829</v>
      </c>
      <c r="M218" s="10">
        <v>390.81599999999997</v>
      </c>
      <c r="N218" s="16">
        <f t="shared" si="11"/>
        <v>390.81599999999997</v>
      </c>
    </row>
    <row r="219" spans="1:14" x14ac:dyDescent="0.3">
      <c r="A219" s="11" t="s">
        <v>2043</v>
      </c>
      <c r="B219" s="18">
        <v>45219</v>
      </c>
      <c r="C219" s="12" t="s">
        <v>849</v>
      </c>
      <c r="D219" s="12" t="s">
        <v>1578</v>
      </c>
      <c r="E219" s="12" t="s">
        <v>1813</v>
      </c>
      <c r="F219" s="12">
        <v>1</v>
      </c>
      <c r="G219" s="10">
        <f t="shared" si="9"/>
        <v>1</v>
      </c>
      <c r="H219" s="12">
        <v>332.82</v>
      </c>
      <c r="I219" s="16">
        <f>IF(H219="",VLOOKUP($D219,Product_Dim_Cleaned!$A$2:$F$101,6,FALSE),H219)</f>
        <v>332.82</v>
      </c>
      <c r="J219" s="12">
        <v>0.14000000000000001</v>
      </c>
      <c r="K219" s="17">
        <f t="shared" si="10"/>
        <v>0.14000000000000001</v>
      </c>
      <c r="L219" s="12" t="s">
        <v>1826</v>
      </c>
      <c r="M219" s="12">
        <v>286.22519999999997</v>
      </c>
      <c r="N219" s="16">
        <f t="shared" si="11"/>
        <v>286.22519999999997</v>
      </c>
    </row>
    <row r="220" spans="1:14" x14ac:dyDescent="0.3">
      <c r="A220" s="9" t="s">
        <v>2044</v>
      </c>
      <c r="B220" s="15">
        <v>45447</v>
      </c>
      <c r="C220" s="10" t="s">
        <v>788</v>
      </c>
      <c r="D220" s="10" t="s">
        <v>1692</v>
      </c>
      <c r="E220" s="10" t="s">
        <v>1757</v>
      </c>
      <c r="F220" s="10">
        <v>4</v>
      </c>
      <c r="G220" s="10">
        <f t="shared" si="9"/>
        <v>4</v>
      </c>
      <c r="H220" s="10">
        <v>640.97</v>
      </c>
      <c r="I220" s="16">
        <f>IF(H220="",VLOOKUP($D220,Product_Dim_Cleaned!$A$2:$F$101,6,FALSE),H220)</f>
        <v>640.97</v>
      </c>
      <c r="J220" s="10">
        <v>0.11</v>
      </c>
      <c r="K220" s="17">
        <f t="shared" si="10"/>
        <v>0.11</v>
      </c>
      <c r="L220" s="10" t="s">
        <v>1829</v>
      </c>
      <c r="M220" s="10">
        <v>2281.8532</v>
      </c>
      <c r="N220" s="16">
        <f t="shared" si="11"/>
        <v>2281.8532</v>
      </c>
    </row>
    <row r="221" spans="1:14" x14ac:dyDescent="0.3">
      <c r="A221" s="11" t="s">
        <v>2045</v>
      </c>
      <c r="B221" s="18">
        <v>45225</v>
      </c>
      <c r="C221" s="12" t="s">
        <v>663</v>
      </c>
      <c r="D221" s="12" t="s">
        <v>1728</v>
      </c>
      <c r="E221" s="12" t="s">
        <v>1801</v>
      </c>
      <c r="F221" s="12">
        <v>4</v>
      </c>
      <c r="G221" s="10">
        <f t="shared" si="9"/>
        <v>4</v>
      </c>
      <c r="H221" s="12">
        <v>75.37</v>
      </c>
      <c r="I221" s="16">
        <f>IF(H221="",VLOOKUP($D221,Product_Dim_Cleaned!$A$2:$F$101,6,FALSE),H221)</f>
        <v>75.37</v>
      </c>
      <c r="J221" s="12">
        <v>0.02</v>
      </c>
      <c r="K221" s="17">
        <f t="shared" si="10"/>
        <v>0.02</v>
      </c>
      <c r="L221" s="12" t="s">
        <v>1829</v>
      </c>
      <c r="M221" s="12">
        <v>295.4504</v>
      </c>
      <c r="N221" s="16">
        <f t="shared" si="11"/>
        <v>295.4504</v>
      </c>
    </row>
    <row r="222" spans="1:14" x14ac:dyDescent="0.3">
      <c r="A222" s="9" t="s">
        <v>2046</v>
      </c>
      <c r="B222" s="15">
        <v>45754</v>
      </c>
      <c r="C222" s="10" t="s">
        <v>275</v>
      </c>
      <c r="D222" s="10" t="s">
        <v>1580</v>
      </c>
      <c r="E222" s="10" t="s">
        <v>1810</v>
      </c>
      <c r="F222" s="10">
        <v>3</v>
      </c>
      <c r="G222" s="10">
        <f t="shared" si="9"/>
        <v>3</v>
      </c>
      <c r="H222" s="10">
        <v>434.55</v>
      </c>
      <c r="I222" s="16">
        <f>IF(H222="",VLOOKUP($D222,Product_Dim_Cleaned!$A$2:$F$101,6,FALSE),H222)</f>
        <v>434.55</v>
      </c>
      <c r="J222" s="10">
        <v>0.08</v>
      </c>
      <c r="K222" s="17">
        <f t="shared" si="10"/>
        <v>0.08</v>
      </c>
      <c r="L222" s="10" t="s">
        <v>1829</v>
      </c>
      <c r="M222" s="10">
        <v>1199.3579999999999</v>
      </c>
      <c r="N222" s="16">
        <f t="shared" si="11"/>
        <v>1199.3579999999999</v>
      </c>
    </row>
    <row r="223" spans="1:14" x14ac:dyDescent="0.3">
      <c r="A223" s="11" t="s">
        <v>2047</v>
      </c>
      <c r="B223" s="18">
        <v>45729</v>
      </c>
      <c r="C223" s="12" t="s">
        <v>353</v>
      </c>
      <c r="D223" s="12" t="s">
        <v>1600</v>
      </c>
      <c r="E223" s="12" t="s">
        <v>1799</v>
      </c>
      <c r="F223" s="12">
        <v>4</v>
      </c>
      <c r="G223" s="10">
        <f t="shared" si="9"/>
        <v>4</v>
      </c>
      <c r="H223" s="12">
        <v>652.28</v>
      </c>
      <c r="I223" s="16">
        <f>IF(H223="",VLOOKUP($D223,Product_Dim_Cleaned!$A$2:$F$101,6,FALSE),H223)</f>
        <v>652.28</v>
      </c>
      <c r="J223" s="12">
        <v>0.15</v>
      </c>
      <c r="K223" s="17">
        <f t="shared" si="10"/>
        <v>0.15</v>
      </c>
      <c r="L223" s="12" t="s">
        <v>1824</v>
      </c>
      <c r="M223" s="12">
        <v>2217.752</v>
      </c>
      <c r="N223" s="16">
        <f t="shared" si="11"/>
        <v>2217.752</v>
      </c>
    </row>
    <row r="224" spans="1:14" x14ac:dyDescent="0.3">
      <c r="A224" s="9" t="s">
        <v>2048</v>
      </c>
      <c r="B224" s="15">
        <v>45480</v>
      </c>
      <c r="C224" s="10" t="s">
        <v>857</v>
      </c>
      <c r="D224" s="10" t="s">
        <v>1700</v>
      </c>
      <c r="E224" s="10" t="s">
        <v>1807</v>
      </c>
      <c r="F224" s="10">
        <v>3</v>
      </c>
      <c r="G224" s="10">
        <f t="shared" si="9"/>
        <v>3</v>
      </c>
      <c r="H224" s="10">
        <v>207.8</v>
      </c>
      <c r="I224" s="16">
        <f>IF(H224="",VLOOKUP($D224,Product_Dim_Cleaned!$A$2:$F$101,6,FALSE),H224)</f>
        <v>207.8</v>
      </c>
      <c r="J224" s="10">
        <v>0.15</v>
      </c>
      <c r="K224" s="17">
        <f t="shared" si="10"/>
        <v>0.15</v>
      </c>
      <c r="L224" s="10" t="s">
        <v>1824</v>
      </c>
      <c r="M224" s="10">
        <v>529.8900000000001</v>
      </c>
      <c r="N224" s="16">
        <f t="shared" si="11"/>
        <v>529.8900000000001</v>
      </c>
    </row>
    <row r="225" spans="1:14" x14ac:dyDescent="0.3">
      <c r="A225" s="11" t="s">
        <v>2049</v>
      </c>
      <c r="B225" s="18">
        <v>45361</v>
      </c>
      <c r="C225" s="12" t="s">
        <v>1521</v>
      </c>
      <c r="D225" s="12" t="s">
        <v>1670</v>
      </c>
      <c r="E225" s="12" t="s">
        <v>1801</v>
      </c>
      <c r="F225" s="12">
        <v>4</v>
      </c>
      <c r="G225" s="10">
        <f t="shared" si="9"/>
        <v>4</v>
      </c>
      <c r="H225" s="12">
        <v>385.5</v>
      </c>
      <c r="I225" s="16">
        <f>IF(H225="",VLOOKUP($D225,Product_Dim_Cleaned!$A$2:$F$101,6,FALSE),H225)</f>
        <v>385.5</v>
      </c>
      <c r="J225" s="12">
        <v>0.03</v>
      </c>
      <c r="K225" s="17">
        <f t="shared" si="10"/>
        <v>0.03</v>
      </c>
      <c r="L225" s="12" t="s">
        <v>1826</v>
      </c>
      <c r="M225" s="12">
        <v>1495.74</v>
      </c>
      <c r="N225" s="16">
        <f t="shared" si="11"/>
        <v>1495.74</v>
      </c>
    </row>
    <row r="226" spans="1:14" x14ac:dyDescent="0.3">
      <c r="A226" s="9" t="s">
        <v>2050</v>
      </c>
      <c r="B226" s="15">
        <v>45915</v>
      </c>
      <c r="C226" s="10" t="s">
        <v>344</v>
      </c>
      <c r="D226" s="10" t="s">
        <v>1678</v>
      </c>
      <c r="E226" s="10" t="s">
        <v>1776</v>
      </c>
      <c r="F226" s="10">
        <v>3</v>
      </c>
      <c r="G226" s="10">
        <f t="shared" si="9"/>
        <v>3</v>
      </c>
      <c r="H226" s="10">
        <v>548.19000000000005</v>
      </c>
      <c r="I226" s="16">
        <f>IF(H226="",VLOOKUP($D226,Product_Dim_Cleaned!$A$2:$F$101,6,FALSE),H226)</f>
        <v>548.19000000000005</v>
      </c>
      <c r="J226" s="10">
        <v>0.12</v>
      </c>
      <c r="K226" s="17">
        <f t="shared" si="10"/>
        <v>0.12</v>
      </c>
      <c r="L226" s="10" t="s">
        <v>1824</v>
      </c>
      <c r="M226" s="10">
        <v>1447.2216000000001</v>
      </c>
      <c r="N226" s="16">
        <f t="shared" si="11"/>
        <v>1447.2216000000001</v>
      </c>
    </row>
    <row r="227" spans="1:14" x14ac:dyDescent="0.3">
      <c r="A227" s="11" t="s">
        <v>2051</v>
      </c>
      <c r="B227" s="18">
        <v>45607</v>
      </c>
      <c r="C227" s="12" t="s">
        <v>255</v>
      </c>
      <c r="D227" s="12" t="s">
        <v>1694</v>
      </c>
      <c r="E227" s="12" t="s">
        <v>1786</v>
      </c>
      <c r="F227" s="12">
        <v>3</v>
      </c>
      <c r="G227" s="10">
        <f t="shared" si="9"/>
        <v>3</v>
      </c>
      <c r="H227" s="12">
        <v>927.6</v>
      </c>
      <c r="I227" s="16">
        <f>IF(H227="",VLOOKUP($D227,Product_Dim_Cleaned!$A$2:$F$101,6,FALSE),H227)</f>
        <v>927.6</v>
      </c>
      <c r="J227" s="12">
        <v>0.09</v>
      </c>
      <c r="K227" s="17">
        <f t="shared" si="10"/>
        <v>0.09</v>
      </c>
      <c r="L227" s="12" t="s">
        <v>1824</v>
      </c>
      <c r="M227" s="12">
        <v>2532.348</v>
      </c>
      <c r="N227" s="16">
        <f t="shared" si="11"/>
        <v>2532.348</v>
      </c>
    </row>
    <row r="228" spans="1:14" x14ac:dyDescent="0.3">
      <c r="A228" s="9" t="s">
        <v>2052</v>
      </c>
      <c r="B228" s="15">
        <v>45666</v>
      </c>
      <c r="C228" s="10" t="s">
        <v>849</v>
      </c>
      <c r="D228" s="10" t="s">
        <v>1670</v>
      </c>
      <c r="E228" s="10" t="s">
        <v>1766</v>
      </c>
      <c r="F228" s="10">
        <v>4</v>
      </c>
      <c r="G228" s="10">
        <f t="shared" si="9"/>
        <v>4</v>
      </c>
      <c r="H228" s="10">
        <v>585.04</v>
      </c>
      <c r="I228" s="16">
        <f>IF(H228="",VLOOKUP($D228,Product_Dim_Cleaned!$A$2:$F$101,6,FALSE),H228)</f>
        <v>585.04</v>
      </c>
      <c r="J228" s="10">
        <v>0.22</v>
      </c>
      <c r="K228" s="17">
        <f t="shared" si="10"/>
        <v>0.22</v>
      </c>
      <c r="L228" s="10" t="s">
        <v>1826</v>
      </c>
      <c r="M228" s="10">
        <v>1825.3248000000001</v>
      </c>
      <c r="N228" s="16">
        <f t="shared" si="11"/>
        <v>1825.3248000000001</v>
      </c>
    </row>
    <row r="229" spans="1:14" x14ac:dyDescent="0.3">
      <c r="A229" s="11" t="s">
        <v>2053</v>
      </c>
      <c r="B229" s="18">
        <v>45406</v>
      </c>
      <c r="C229" s="12" t="s">
        <v>1533</v>
      </c>
      <c r="D229" s="12" t="s">
        <v>1626</v>
      </c>
      <c r="E229" s="12" t="s">
        <v>1761</v>
      </c>
      <c r="F229" s="12">
        <v>2</v>
      </c>
      <c r="G229" s="10">
        <f t="shared" si="9"/>
        <v>2</v>
      </c>
      <c r="H229" s="12">
        <v>999.89</v>
      </c>
      <c r="I229" s="16">
        <f>IF(H229="",VLOOKUP($D229,Product_Dim_Cleaned!$A$2:$F$101,6,FALSE),H229)</f>
        <v>999.89</v>
      </c>
      <c r="J229" s="12">
        <v>0.09</v>
      </c>
      <c r="K229" s="17">
        <f t="shared" si="10"/>
        <v>0.09</v>
      </c>
      <c r="L229" s="12" t="s">
        <v>1824</v>
      </c>
      <c r="M229" s="12">
        <v>1819.7998</v>
      </c>
      <c r="N229" s="16">
        <f t="shared" si="11"/>
        <v>1819.7998</v>
      </c>
    </row>
    <row r="230" spans="1:14" x14ac:dyDescent="0.3">
      <c r="A230" s="9" t="s">
        <v>2054</v>
      </c>
      <c r="B230" s="15">
        <v>45284</v>
      </c>
      <c r="C230" s="10" t="s">
        <v>378</v>
      </c>
      <c r="D230" s="10" t="s">
        <v>1698</v>
      </c>
      <c r="E230" s="10" t="s">
        <v>1766</v>
      </c>
      <c r="F230" s="10">
        <v>2</v>
      </c>
      <c r="G230" s="10">
        <f t="shared" si="9"/>
        <v>2</v>
      </c>
      <c r="H230" s="10">
        <v>848.98</v>
      </c>
      <c r="I230" s="16">
        <f>IF(H230="",VLOOKUP($D230,Product_Dim_Cleaned!$A$2:$F$101,6,FALSE),H230)</f>
        <v>848.98</v>
      </c>
      <c r="J230" s="10">
        <v>0.04</v>
      </c>
      <c r="K230" s="17">
        <f t="shared" si="10"/>
        <v>0.04</v>
      </c>
      <c r="L230" s="10" t="s">
        <v>1826</v>
      </c>
      <c r="M230" s="10">
        <v>1630.0416</v>
      </c>
      <c r="N230" s="16">
        <f t="shared" si="11"/>
        <v>1630.0416</v>
      </c>
    </row>
    <row r="231" spans="1:14" x14ac:dyDescent="0.3">
      <c r="A231" s="11" t="s">
        <v>2055</v>
      </c>
      <c r="B231" s="18">
        <v>45348</v>
      </c>
      <c r="C231" s="12" t="s">
        <v>481</v>
      </c>
      <c r="D231" s="12" t="s">
        <v>1668</v>
      </c>
      <c r="E231" s="12" t="s">
        <v>1799</v>
      </c>
      <c r="F231" s="12">
        <v>3</v>
      </c>
      <c r="G231" s="10">
        <f t="shared" si="9"/>
        <v>3</v>
      </c>
      <c r="H231" s="12">
        <v>769.56</v>
      </c>
      <c r="I231" s="16">
        <f>IF(H231="",VLOOKUP($D231,Product_Dim_Cleaned!$A$2:$F$101,6,FALSE),H231)</f>
        <v>769.56</v>
      </c>
      <c r="J231" s="12">
        <v>0.08</v>
      </c>
      <c r="K231" s="17">
        <f t="shared" si="10"/>
        <v>0.08</v>
      </c>
      <c r="L231" s="12" t="s">
        <v>1824</v>
      </c>
      <c r="M231" s="12">
        <v>2123.9856</v>
      </c>
      <c r="N231" s="16">
        <f t="shared" si="11"/>
        <v>2123.9856</v>
      </c>
    </row>
    <row r="232" spans="1:14" x14ac:dyDescent="0.3">
      <c r="A232" s="9" t="s">
        <v>2056</v>
      </c>
      <c r="B232" s="15">
        <v>45676</v>
      </c>
      <c r="C232" s="10" t="s">
        <v>188</v>
      </c>
      <c r="D232" s="10" t="s">
        <v>1644</v>
      </c>
      <c r="E232" s="10" t="s">
        <v>1797</v>
      </c>
      <c r="F232" s="10">
        <v>3</v>
      </c>
      <c r="G232" s="10">
        <f t="shared" si="9"/>
        <v>3</v>
      </c>
      <c r="H232" s="10">
        <v>449.88</v>
      </c>
      <c r="I232" s="16">
        <f>IF(H232="",VLOOKUP($D232,Product_Dim_Cleaned!$A$2:$F$101,6,FALSE),H232)</f>
        <v>449.88</v>
      </c>
      <c r="J232" s="10">
        <v>0.1</v>
      </c>
      <c r="K232" s="17">
        <f t="shared" si="10"/>
        <v>0.1</v>
      </c>
      <c r="L232" s="10" t="s">
        <v>1826</v>
      </c>
      <c r="M232" s="10">
        <v>1214.6759999999999</v>
      </c>
      <c r="N232" s="16">
        <f t="shared" si="11"/>
        <v>1214.6759999999999</v>
      </c>
    </row>
    <row r="233" spans="1:14" x14ac:dyDescent="0.3">
      <c r="A233" s="11" t="s">
        <v>2057</v>
      </c>
      <c r="B233" s="18">
        <v>45863</v>
      </c>
      <c r="C233" s="12" t="s">
        <v>875</v>
      </c>
      <c r="D233" s="12" t="s">
        <v>1686</v>
      </c>
      <c r="E233" s="12" t="s">
        <v>1794</v>
      </c>
      <c r="F233" s="12">
        <v>4</v>
      </c>
      <c r="G233" s="10">
        <f t="shared" si="9"/>
        <v>4</v>
      </c>
      <c r="H233" s="12">
        <v>383.74</v>
      </c>
      <c r="I233" s="16">
        <f>IF(H233="",VLOOKUP($D233,Product_Dim_Cleaned!$A$2:$F$101,6,FALSE),H233)</f>
        <v>383.74</v>
      </c>
      <c r="J233" s="12">
        <v>0.01</v>
      </c>
      <c r="K233" s="17">
        <f t="shared" si="10"/>
        <v>0.01</v>
      </c>
      <c r="L233" s="12" t="s">
        <v>1824</v>
      </c>
      <c r="M233" s="12">
        <v>1519.6104</v>
      </c>
      <c r="N233" s="16">
        <f t="shared" si="11"/>
        <v>1519.6104</v>
      </c>
    </row>
    <row r="234" spans="1:14" x14ac:dyDescent="0.3">
      <c r="A234" s="9" t="s">
        <v>2058</v>
      </c>
      <c r="B234" s="15">
        <v>45409</v>
      </c>
      <c r="C234" s="10" t="s">
        <v>499</v>
      </c>
      <c r="D234" s="10" t="s">
        <v>1664</v>
      </c>
      <c r="E234" s="10" t="s">
        <v>1789</v>
      </c>
      <c r="F234" s="10">
        <v>4</v>
      </c>
      <c r="G234" s="10">
        <f t="shared" si="9"/>
        <v>4</v>
      </c>
      <c r="H234" s="10">
        <v>794.97</v>
      </c>
      <c r="I234" s="16">
        <f>IF(H234="",VLOOKUP($D234,Product_Dim_Cleaned!$A$2:$F$101,6,FALSE),H234)</f>
        <v>794.97</v>
      </c>
      <c r="J234" s="10">
        <v>0.24</v>
      </c>
      <c r="K234" s="17">
        <f t="shared" si="10"/>
        <v>0.24</v>
      </c>
      <c r="L234" s="10" t="s">
        <v>1826</v>
      </c>
      <c r="M234" s="10">
        <v>2416.7087999999999</v>
      </c>
      <c r="N234" s="16">
        <f t="shared" si="11"/>
        <v>2416.7087999999999</v>
      </c>
    </row>
    <row r="235" spans="1:14" x14ac:dyDescent="0.3">
      <c r="A235" s="11" t="s">
        <v>2059</v>
      </c>
      <c r="B235" s="18">
        <v>45880</v>
      </c>
      <c r="C235" s="12" t="s">
        <v>52</v>
      </c>
      <c r="D235" s="12" t="s">
        <v>1706</v>
      </c>
      <c r="E235" s="12" t="s">
        <v>1773</v>
      </c>
      <c r="F235" s="12">
        <v>1</v>
      </c>
      <c r="G235" s="10">
        <f t="shared" si="9"/>
        <v>1</v>
      </c>
      <c r="H235" s="12">
        <v>989.63</v>
      </c>
      <c r="I235" s="16">
        <f>IF(H235="",VLOOKUP($D235,Product_Dim_Cleaned!$A$2:$F$101,6,FALSE),H235)</f>
        <v>989.63</v>
      </c>
      <c r="J235" s="12">
        <v>0.05</v>
      </c>
      <c r="K235" s="17">
        <f t="shared" si="10"/>
        <v>0.05</v>
      </c>
      <c r="L235" s="12" t="s">
        <v>1826</v>
      </c>
      <c r="M235" s="12">
        <v>940.1484999999999</v>
      </c>
      <c r="N235" s="16">
        <f t="shared" si="11"/>
        <v>940.1484999999999</v>
      </c>
    </row>
    <row r="236" spans="1:14" x14ac:dyDescent="0.3">
      <c r="A236" s="9" t="s">
        <v>2060</v>
      </c>
      <c r="B236" s="15">
        <v>45731</v>
      </c>
      <c r="C236" s="10" t="s">
        <v>1053</v>
      </c>
      <c r="D236" s="10" t="s">
        <v>1656</v>
      </c>
      <c r="E236" s="10" t="s">
        <v>1752</v>
      </c>
      <c r="F236" s="10">
        <v>1</v>
      </c>
      <c r="G236" s="10">
        <f t="shared" si="9"/>
        <v>1</v>
      </c>
      <c r="H236" s="10">
        <v>447.16</v>
      </c>
      <c r="I236" s="16">
        <f>IF(H236="",VLOOKUP($D236,Product_Dim_Cleaned!$A$2:$F$101,6,FALSE),H236)</f>
        <v>447.16</v>
      </c>
      <c r="J236" s="10">
        <v>0.22</v>
      </c>
      <c r="K236" s="17">
        <f t="shared" si="10"/>
        <v>0.22</v>
      </c>
      <c r="L236" s="10" t="s">
        <v>1829</v>
      </c>
      <c r="M236" s="10">
        <v>348.78480000000002</v>
      </c>
      <c r="N236" s="16">
        <f t="shared" si="11"/>
        <v>348.78480000000002</v>
      </c>
    </row>
    <row r="237" spans="1:14" x14ac:dyDescent="0.3">
      <c r="A237" s="11" t="s">
        <v>2061</v>
      </c>
      <c r="B237" s="18">
        <v>45671</v>
      </c>
      <c r="C237" s="12" t="s">
        <v>44</v>
      </c>
      <c r="D237" s="12" t="s">
        <v>1736</v>
      </c>
      <c r="E237" s="12" t="s">
        <v>1776</v>
      </c>
      <c r="F237" s="12">
        <v>1</v>
      </c>
      <c r="G237" s="10">
        <f t="shared" si="9"/>
        <v>1</v>
      </c>
      <c r="H237" s="12">
        <v>946.9</v>
      </c>
      <c r="I237" s="16">
        <f>IF(H237="",VLOOKUP($D237,Product_Dim_Cleaned!$A$2:$F$101,6,FALSE),H237)</f>
        <v>946.9</v>
      </c>
      <c r="J237" s="12">
        <v>0.28999999999999998</v>
      </c>
      <c r="K237" s="17">
        <f t="shared" si="10"/>
        <v>0.28999999999999998</v>
      </c>
      <c r="L237" s="12" t="s">
        <v>1829</v>
      </c>
      <c r="M237" s="12">
        <v>672.29899999999998</v>
      </c>
      <c r="N237" s="16">
        <f t="shared" si="11"/>
        <v>672.29899999999998</v>
      </c>
    </row>
    <row r="238" spans="1:14" x14ac:dyDescent="0.3">
      <c r="A238" s="9" t="s">
        <v>2062</v>
      </c>
      <c r="B238" s="15">
        <v>45809</v>
      </c>
      <c r="C238" s="10" t="s">
        <v>562</v>
      </c>
      <c r="D238" s="10" t="s">
        <v>1582</v>
      </c>
      <c r="E238" s="10" t="s">
        <v>1752</v>
      </c>
      <c r="F238" s="10">
        <v>4</v>
      </c>
      <c r="G238" s="10">
        <f t="shared" si="9"/>
        <v>4</v>
      </c>
      <c r="H238" s="10">
        <v>469.68</v>
      </c>
      <c r="I238" s="16">
        <f>IF(H238="",VLOOKUP($D238,Product_Dim_Cleaned!$A$2:$F$101,6,FALSE),H238)</f>
        <v>469.68</v>
      </c>
      <c r="J238" s="10">
        <v>0.19</v>
      </c>
      <c r="K238" s="17">
        <f t="shared" si="10"/>
        <v>0.19</v>
      </c>
      <c r="L238" s="10" t="s">
        <v>1824</v>
      </c>
      <c r="M238" s="10">
        <v>1521.7632000000001</v>
      </c>
      <c r="N238" s="16">
        <f t="shared" si="11"/>
        <v>1521.7632000000001</v>
      </c>
    </row>
    <row r="239" spans="1:14" x14ac:dyDescent="0.3">
      <c r="A239" s="11" t="s">
        <v>2063</v>
      </c>
      <c r="B239" s="18">
        <v>45559</v>
      </c>
      <c r="C239" s="12" t="s">
        <v>1518</v>
      </c>
      <c r="D239" s="12" t="s">
        <v>1604</v>
      </c>
      <c r="E239" s="12" t="s">
        <v>1807</v>
      </c>
      <c r="F239" s="12">
        <v>4</v>
      </c>
      <c r="G239" s="10">
        <f t="shared" si="9"/>
        <v>4</v>
      </c>
      <c r="H239" s="12">
        <v>320.64</v>
      </c>
      <c r="I239" s="16">
        <f>IF(H239="",VLOOKUP($D239,Product_Dim_Cleaned!$A$2:$F$101,6,FALSE),H239)</f>
        <v>320.64</v>
      </c>
      <c r="J239" s="12">
        <v>0.2</v>
      </c>
      <c r="K239" s="17">
        <f t="shared" si="10"/>
        <v>0.2</v>
      </c>
      <c r="L239" s="12" t="s">
        <v>1829</v>
      </c>
      <c r="M239" s="12">
        <v>1026.048</v>
      </c>
      <c r="N239" s="16">
        <f t="shared" si="11"/>
        <v>1026.048</v>
      </c>
    </row>
    <row r="240" spans="1:14" x14ac:dyDescent="0.3">
      <c r="A240" s="9" t="s">
        <v>2064</v>
      </c>
      <c r="B240" s="15">
        <v>45253</v>
      </c>
      <c r="C240" s="10" t="s">
        <v>461</v>
      </c>
      <c r="D240" s="10" t="s">
        <v>1578</v>
      </c>
      <c r="E240" s="10" t="s">
        <v>1773</v>
      </c>
      <c r="F240" s="10">
        <v>1</v>
      </c>
      <c r="G240" s="10">
        <f t="shared" si="9"/>
        <v>1</v>
      </c>
      <c r="H240" s="10">
        <v>594.44000000000005</v>
      </c>
      <c r="I240" s="16">
        <f>IF(H240="",VLOOKUP($D240,Product_Dim_Cleaned!$A$2:$F$101,6,FALSE),H240)</f>
        <v>594.44000000000005</v>
      </c>
      <c r="J240" s="10">
        <v>0.21</v>
      </c>
      <c r="K240" s="17">
        <f t="shared" si="10"/>
        <v>0.21</v>
      </c>
      <c r="L240" s="10" t="s">
        <v>1824</v>
      </c>
      <c r="M240" s="10">
        <v>469.60759999999999</v>
      </c>
      <c r="N240" s="16">
        <f t="shared" si="11"/>
        <v>469.60759999999999</v>
      </c>
    </row>
    <row r="241" spans="1:14" x14ac:dyDescent="0.3">
      <c r="A241" s="11" t="s">
        <v>2065</v>
      </c>
      <c r="B241" s="18">
        <v>45861</v>
      </c>
      <c r="C241" s="12" t="s">
        <v>702</v>
      </c>
      <c r="D241" s="12" t="s">
        <v>1720</v>
      </c>
      <c r="E241" s="12" t="s">
        <v>1782</v>
      </c>
      <c r="F241" s="12">
        <v>3</v>
      </c>
      <c r="G241" s="10">
        <f t="shared" si="9"/>
        <v>3</v>
      </c>
      <c r="H241" s="12">
        <v>91.7</v>
      </c>
      <c r="I241" s="16">
        <f>IF(H241="",VLOOKUP($D241,Product_Dim_Cleaned!$A$2:$F$101,6,FALSE),H241)</f>
        <v>91.7</v>
      </c>
      <c r="J241" s="12">
        <v>0.08</v>
      </c>
      <c r="K241" s="17">
        <f t="shared" si="10"/>
        <v>0.08</v>
      </c>
      <c r="L241" s="12" t="s">
        <v>1829</v>
      </c>
      <c r="M241" s="12">
        <v>253.09200000000001</v>
      </c>
      <c r="N241" s="16">
        <f t="shared" si="11"/>
        <v>253.09200000000001</v>
      </c>
    </row>
    <row r="242" spans="1:14" x14ac:dyDescent="0.3">
      <c r="A242" s="9" t="s">
        <v>2066</v>
      </c>
      <c r="B242" s="15">
        <v>45917</v>
      </c>
      <c r="C242" s="10" t="s">
        <v>127</v>
      </c>
      <c r="D242" s="10" t="s">
        <v>1672</v>
      </c>
      <c r="E242" s="10" t="s">
        <v>1794</v>
      </c>
      <c r="F242" s="10">
        <v>3</v>
      </c>
      <c r="G242" s="10">
        <f t="shared" si="9"/>
        <v>3</v>
      </c>
      <c r="H242" s="10">
        <v>741.33</v>
      </c>
      <c r="I242" s="16">
        <f>IF(H242="",VLOOKUP($D242,Product_Dim_Cleaned!$A$2:$F$101,6,FALSE),H242)</f>
        <v>741.33</v>
      </c>
      <c r="J242" s="10">
        <v>0.03</v>
      </c>
      <c r="K242" s="17">
        <f t="shared" si="10"/>
        <v>0.03</v>
      </c>
      <c r="L242" s="10" t="s">
        <v>1824</v>
      </c>
      <c r="M242" s="10">
        <v>2157.2703000000001</v>
      </c>
      <c r="N242" s="16">
        <f t="shared" si="11"/>
        <v>2157.2703000000001</v>
      </c>
    </row>
    <row r="243" spans="1:14" x14ac:dyDescent="0.3">
      <c r="A243" s="11" t="s">
        <v>2067</v>
      </c>
      <c r="B243" s="18">
        <v>45754</v>
      </c>
      <c r="C243" s="12" t="s">
        <v>1466</v>
      </c>
      <c r="D243" s="12" t="s">
        <v>1580</v>
      </c>
      <c r="E243" s="12" t="s">
        <v>1813</v>
      </c>
      <c r="F243" s="12">
        <v>1</v>
      </c>
      <c r="G243" s="10">
        <f t="shared" si="9"/>
        <v>1</v>
      </c>
      <c r="H243" s="12">
        <v>922.78</v>
      </c>
      <c r="I243" s="16">
        <f>IF(H243="",VLOOKUP($D243,Product_Dim_Cleaned!$A$2:$F$101,6,FALSE),H243)</f>
        <v>922.78</v>
      </c>
      <c r="J243" s="12">
        <v>0.28999999999999998</v>
      </c>
      <c r="K243" s="17">
        <f t="shared" si="10"/>
        <v>0.28999999999999998</v>
      </c>
      <c r="L243" s="12" t="s">
        <v>1829</v>
      </c>
      <c r="M243" s="12">
        <v>655.17379999999991</v>
      </c>
      <c r="N243" s="16">
        <f t="shared" si="11"/>
        <v>655.17379999999991</v>
      </c>
    </row>
    <row r="244" spans="1:14" x14ac:dyDescent="0.3">
      <c r="A244" s="9" t="s">
        <v>2068</v>
      </c>
      <c r="B244" s="15">
        <v>45312</v>
      </c>
      <c r="C244" s="10" t="s">
        <v>1023</v>
      </c>
      <c r="D244" s="10" t="s">
        <v>1562</v>
      </c>
      <c r="E244" s="10" t="s">
        <v>1804</v>
      </c>
      <c r="F244" s="10">
        <v>1</v>
      </c>
      <c r="G244" s="10">
        <f t="shared" si="9"/>
        <v>1</v>
      </c>
      <c r="H244" s="10">
        <v>394.35</v>
      </c>
      <c r="I244" s="16">
        <f>IF(H244="",VLOOKUP($D244,Product_Dim_Cleaned!$A$2:$F$101,6,FALSE),H244)</f>
        <v>394.35</v>
      </c>
      <c r="J244" s="10">
        <v>0.09</v>
      </c>
      <c r="K244" s="17">
        <f t="shared" si="10"/>
        <v>0.09</v>
      </c>
      <c r="L244" s="10" t="s">
        <v>1826</v>
      </c>
      <c r="M244" s="10">
        <v>358.85849999999999</v>
      </c>
      <c r="N244" s="16">
        <f t="shared" si="11"/>
        <v>358.85849999999999</v>
      </c>
    </row>
    <row r="245" spans="1:14" x14ac:dyDescent="0.3">
      <c r="A245" s="11" t="s">
        <v>2069</v>
      </c>
      <c r="B245" s="18">
        <v>45480</v>
      </c>
      <c r="C245" s="12" t="s">
        <v>1139</v>
      </c>
      <c r="D245" s="12" t="s">
        <v>1678</v>
      </c>
      <c r="E245" s="12" t="s">
        <v>1792</v>
      </c>
      <c r="F245" s="12">
        <v>2</v>
      </c>
      <c r="G245" s="10">
        <f t="shared" si="9"/>
        <v>2</v>
      </c>
      <c r="H245" s="12">
        <v>703.95</v>
      </c>
      <c r="I245" s="16">
        <f>IF(H245="",VLOOKUP($D245,Product_Dim_Cleaned!$A$2:$F$101,6,FALSE),H245)</f>
        <v>703.95</v>
      </c>
      <c r="J245" s="12">
        <v>0.03</v>
      </c>
      <c r="K245" s="17">
        <f t="shared" si="10"/>
        <v>0.03</v>
      </c>
      <c r="L245" s="12" t="s">
        <v>1824</v>
      </c>
      <c r="M245" s="12">
        <v>1365.663</v>
      </c>
      <c r="N245" s="16">
        <f t="shared" si="11"/>
        <v>1365.663</v>
      </c>
    </row>
    <row r="246" spans="1:14" x14ac:dyDescent="0.3">
      <c r="A246" s="9" t="s">
        <v>2070</v>
      </c>
      <c r="B246" s="15">
        <v>45780</v>
      </c>
      <c r="C246" s="10" t="s">
        <v>654</v>
      </c>
      <c r="D246" s="10" t="s">
        <v>1576</v>
      </c>
      <c r="E246" s="10" t="s">
        <v>1752</v>
      </c>
      <c r="F246" s="10">
        <v>4</v>
      </c>
      <c r="G246" s="10">
        <f t="shared" si="9"/>
        <v>4</v>
      </c>
      <c r="H246" s="10">
        <v>452.67</v>
      </c>
      <c r="I246" s="16">
        <f>IF(H246="",VLOOKUP($D246,Product_Dim_Cleaned!$A$2:$F$101,6,FALSE),H246)</f>
        <v>452.67</v>
      </c>
      <c r="J246" s="10">
        <v>0.28000000000000003</v>
      </c>
      <c r="K246" s="17">
        <f t="shared" si="10"/>
        <v>0.28000000000000003</v>
      </c>
      <c r="L246" s="10" t="s">
        <v>1826</v>
      </c>
      <c r="M246" s="10">
        <v>1303.6895999999999</v>
      </c>
      <c r="N246" s="16">
        <f t="shared" si="11"/>
        <v>1303.6895999999999</v>
      </c>
    </row>
    <row r="247" spans="1:14" x14ac:dyDescent="0.3">
      <c r="A247" s="11" t="s">
        <v>2071</v>
      </c>
      <c r="B247" s="18">
        <v>45349</v>
      </c>
      <c r="C247" s="12" t="s">
        <v>1428</v>
      </c>
      <c r="D247" s="12" t="s">
        <v>1562</v>
      </c>
      <c r="E247" s="12" t="s">
        <v>1779</v>
      </c>
      <c r="F247" s="12">
        <v>2</v>
      </c>
      <c r="G247" s="10">
        <f t="shared" si="9"/>
        <v>2</v>
      </c>
      <c r="H247" s="12">
        <v>377.3</v>
      </c>
      <c r="I247" s="16">
        <f>IF(H247="",VLOOKUP($D247,Product_Dim_Cleaned!$A$2:$F$101,6,FALSE),H247)</f>
        <v>377.3</v>
      </c>
      <c r="J247" s="12">
        <v>0.15</v>
      </c>
      <c r="K247" s="17">
        <f t="shared" si="10"/>
        <v>0.15</v>
      </c>
      <c r="L247" s="12" t="s">
        <v>1826</v>
      </c>
      <c r="M247" s="12">
        <v>641.41</v>
      </c>
      <c r="N247" s="16">
        <f t="shared" si="11"/>
        <v>641.41</v>
      </c>
    </row>
    <row r="248" spans="1:14" x14ac:dyDescent="0.3">
      <c r="A248" s="9" t="s">
        <v>2072</v>
      </c>
      <c r="B248" s="15">
        <v>45846</v>
      </c>
      <c r="C248" s="10" t="s">
        <v>1080</v>
      </c>
      <c r="D248" s="10" t="s">
        <v>1696</v>
      </c>
      <c r="E248" s="10" t="s">
        <v>1779</v>
      </c>
      <c r="F248" s="10">
        <v>2</v>
      </c>
      <c r="G248" s="10">
        <f t="shared" si="9"/>
        <v>2</v>
      </c>
      <c r="H248" s="10">
        <v>130.47999999999999</v>
      </c>
      <c r="I248" s="16">
        <f>IF(H248="",VLOOKUP($D248,Product_Dim_Cleaned!$A$2:$F$101,6,FALSE),H248)</f>
        <v>130.47999999999999</v>
      </c>
      <c r="J248" s="10">
        <v>0.23</v>
      </c>
      <c r="K248" s="17">
        <f t="shared" si="10"/>
        <v>0.23</v>
      </c>
      <c r="L248" s="10" t="s">
        <v>1826</v>
      </c>
      <c r="M248" s="10">
        <v>200.9392</v>
      </c>
      <c r="N248" s="16">
        <f t="shared" si="11"/>
        <v>200.9392</v>
      </c>
    </row>
    <row r="249" spans="1:14" x14ac:dyDescent="0.3">
      <c r="A249" s="11" t="s">
        <v>2073</v>
      </c>
      <c r="B249" s="18">
        <v>45729</v>
      </c>
      <c r="C249" s="12" t="s">
        <v>1349</v>
      </c>
      <c r="D249" s="12" t="s">
        <v>1736</v>
      </c>
      <c r="E249" s="12" t="s">
        <v>1794</v>
      </c>
      <c r="F249" s="12">
        <v>1</v>
      </c>
      <c r="G249" s="10">
        <f t="shared" si="9"/>
        <v>1</v>
      </c>
      <c r="H249" s="12">
        <v>809.45</v>
      </c>
      <c r="I249" s="16">
        <f>IF(H249="",VLOOKUP($D249,Product_Dim_Cleaned!$A$2:$F$101,6,FALSE),H249)</f>
        <v>809.45</v>
      </c>
      <c r="J249" s="12">
        <v>0.09</v>
      </c>
      <c r="K249" s="17">
        <f t="shared" si="10"/>
        <v>0.09</v>
      </c>
      <c r="L249" s="12" t="s">
        <v>1829</v>
      </c>
      <c r="M249" s="12">
        <v>736.59950000000003</v>
      </c>
      <c r="N249" s="16">
        <f t="shared" si="11"/>
        <v>736.59950000000003</v>
      </c>
    </row>
    <row r="250" spans="1:14" x14ac:dyDescent="0.3">
      <c r="A250" s="9" t="s">
        <v>2074</v>
      </c>
      <c r="B250" s="15">
        <v>45768</v>
      </c>
      <c r="C250" s="10" t="s">
        <v>301</v>
      </c>
      <c r="D250" s="10" t="s">
        <v>1638</v>
      </c>
      <c r="E250" s="10" t="s">
        <v>1786</v>
      </c>
      <c r="F250" s="10">
        <v>3</v>
      </c>
      <c r="G250" s="10">
        <f t="shared" si="9"/>
        <v>3</v>
      </c>
      <c r="H250" s="10">
        <v>499.12</v>
      </c>
      <c r="I250" s="16">
        <f>IF(H250="",VLOOKUP($D250,Product_Dim_Cleaned!$A$2:$F$101,6,FALSE),H250)</f>
        <v>499.12</v>
      </c>
      <c r="J250" s="10">
        <v>0.05</v>
      </c>
      <c r="K250" s="17">
        <f t="shared" si="10"/>
        <v>0.05</v>
      </c>
      <c r="L250" s="10" t="s">
        <v>1826</v>
      </c>
      <c r="M250" s="10">
        <v>1422.492</v>
      </c>
      <c r="N250" s="16">
        <f t="shared" si="11"/>
        <v>1422.492</v>
      </c>
    </row>
    <row r="251" spans="1:14" x14ac:dyDescent="0.3">
      <c r="A251" s="11" t="s">
        <v>2075</v>
      </c>
      <c r="B251" s="18">
        <v>45606</v>
      </c>
      <c r="C251" s="12" t="s">
        <v>100</v>
      </c>
      <c r="D251" s="12" t="s">
        <v>1684</v>
      </c>
      <c r="E251" s="12" t="s">
        <v>1766</v>
      </c>
      <c r="F251" s="12">
        <v>2</v>
      </c>
      <c r="G251" s="10">
        <f t="shared" si="9"/>
        <v>2</v>
      </c>
      <c r="H251" s="12">
        <v>894.58</v>
      </c>
      <c r="I251" s="16">
        <f>IF(H251="",VLOOKUP($D251,Product_Dim_Cleaned!$A$2:$F$101,6,FALSE),H251)</f>
        <v>894.58</v>
      </c>
      <c r="J251" s="12">
        <v>0.25</v>
      </c>
      <c r="K251" s="17">
        <f t="shared" si="10"/>
        <v>0.25</v>
      </c>
      <c r="L251" s="12" t="s">
        <v>1824</v>
      </c>
      <c r="M251" s="12">
        <v>1341.87</v>
      </c>
      <c r="N251" s="16">
        <f t="shared" si="11"/>
        <v>1341.87</v>
      </c>
    </row>
    <row r="252" spans="1:14" x14ac:dyDescent="0.3">
      <c r="A252" s="9" t="s">
        <v>2076</v>
      </c>
      <c r="B252" s="15">
        <v>45513</v>
      </c>
      <c r="C252" s="10" t="s">
        <v>449</v>
      </c>
      <c r="D252" s="10" t="s">
        <v>1698</v>
      </c>
      <c r="E252" s="10" t="s">
        <v>1786</v>
      </c>
      <c r="F252" s="10">
        <v>4</v>
      </c>
      <c r="G252" s="10">
        <f t="shared" si="9"/>
        <v>4</v>
      </c>
      <c r="H252" s="10">
        <v>578.39</v>
      </c>
      <c r="I252" s="16">
        <f>IF(H252="",VLOOKUP($D252,Product_Dim_Cleaned!$A$2:$F$101,6,FALSE),H252)</f>
        <v>578.39</v>
      </c>
      <c r="J252" s="10">
        <v>0.01</v>
      </c>
      <c r="K252" s="17">
        <f t="shared" si="10"/>
        <v>0.01</v>
      </c>
      <c r="L252" s="10" t="s">
        <v>1824</v>
      </c>
      <c r="M252" s="10">
        <v>2290.4243999999999</v>
      </c>
      <c r="N252" s="16">
        <f t="shared" si="11"/>
        <v>2290.4243999999999</v>
      </c>
    </row>
    <row r="253" spans="1:14" x14ac:dyDescent="0.3">
      <c r="A253" s="11" t="s">
        <v>2077</v>
      </c>
      <c r="B253" s="18">
        <v>45356</v>
      </c>
      <c r="C253" s="12" t="s">
        <v>1492</v>
      </c>
      <c r="D253" s="12" t="s">
        <v>1630</v>
      </c>
      <c r="E253" s="12" t="s">
        <v>1807</v>
      </c>
      <c r="F253" s="12">
        <v>4</v>
      </c>
      <c r="G253" s="10">
        <f t="shared" si="9"/>
        <v>4</v>
      </c>
      <c r="H253" s="12">
        <v>982.45</v>
      </c>
      <c r="I253" s="16">
        <f>IF(H253="",VLOOKUP($D253,Product_Dim_Cleaned!$A$2:$F$101,6,FALSE),H253)</f>
        <v>982.45</v>
      </c>
      <c r="J253" s="12">
        <v>0.2</v>
      </c>
      <c r="K253" s="17">
        <f t="shared" si="10"/>
        <v>0.2</v>
      </c>
      <c r="L253" s="12" t="s">
        <v>1826</v>
      </c>
      <c r="M253" s="12">
        <v>3143.84</v>
      </c>
      <c r="N253" s="16">
        <f t="shared" si="11"/>
        <v>3143.84</v>
      </c>
    </row>
    <row r="254" spans="1:14" x14ac:dyDescent="0.3">
      <c r="A254" s="9" t="s">
        <v>2078</v>
      </c>
      <c r="B254" s="15">
        <v>45925</v>
      </c>
      <c r="C254" s="10" t="s">
        <v>1389</v>
      </c>
      <c r="D254" s="10" t="s">
        <v>1744</v>
      </c>
      <c r="E254" s="10" t="s">
        <v>1813</v>
      </c>
      <c r="F254" s="10">
        <v>1</v>
      </c>
      <c r="G254" s="10">
        <f t="shared" si="9"/>
        <v>1</v>
      </c>
      <c r="H254" s="10">
        <v>549.52</v>
      </c>
      <c r="I254" s="16">
        <f>IF(H254="",VLOOKUP($D254,Product_Dim_Cleaned!$A$2:$F$101,6,FALSE),H254)</f>
        <v>549.52</v>
      </c>
      <c r="J254" s="10">
        <v>0.1</v>
      </c>
      <c r="K254" s="17">
        <f t="shared" si="10"/>
        <v>0.1</v>
      </c>
      <c r="L254" s="10" t="s">
        <v>1826</v>
      </c>
      <c r="M254" s="10">
        <v>494.56799999999998</v>
      </c>
      <c r="N254" s="16">
        <f t="shared" si="11"/>
        <v>494.56799999999998</v>
      </c>
    </row>
    <row r="255" spans="1:14" x14ac:dyDescent="0.3">
      <c r="A255" s="11" t="s">
        <v>2079</v>
      </c>
      <c r="B255" s="18">
        <v>45876</v>
      </c>
      <c r="C255" s="12" t="s">
        <v>770</v>
      </c>
      <c r="D255" s="12" t="s">
        <v>1732</v>
      </c>
      <c r="E255" s="12" t="s">
        <v>1810</v>
      </c>
      <c r="F255" s="12">
        <v>2</v>
      </c>
      <c r="G255" s="10">
        <f t="shared" si="9"/>
        <v>2</v>
      </c>
      <c r="H255" s="12">
        <v>239.92</v>
      </c>
      <c r="I255" s="16">
        <f>IF(H255="",VLOOKUP($D255,Product_Dim_Cleaned!$A$2:$F$101,6,FALSE),H255)</f>
        <v>239.92</v>
      </c>
      <c r="J255" s="12">
        <v>0.16</v>
      </c>
      <c r="K255" s="17">
        <f t="shared" si="10"/>
        <v>0.16</v>
      </c>
      <c r="L255" s="12" t="s">
        <v>1824</v>
      </c>
      <c r="M255" s="12">
        <v>403.06560000000002</v>
      </c>
      <c r="N255" s="16">
        <f t="shared" si="11"/>
        <v>403.06560000000002</v>
      </c>
    </row>
    <row r="256" spans="1:14" x14ac:dyDescent="0.3">
      <c r="A256" s="9" t="s">
        <v>2080</v>
      </c>
      <c r="B256" s="15">
        <v>45338</v>
      </c>
      <c r="C256" s="10" t="s">
        <v>298</v>
      </c>
      <c r="D256" s="10" t="s">
        <v>1732</v>
      </c>
      <c r="E256" s="10" t="s">
        <v>1776</v>
      </c>
      <c r="F256" s="10">
        <v>2</v>
      </c>
      <c r="G256" s="10">
        <f t="shared" si="9"/>
        <v>2</v>
      </c>
      <c r="H256" s="10">
        <v>878.05</v>
      </c>
      <c r="I256" s="16">
        <f>IF(H256="",VLOOKUP($D256,Product_Dim_Cleaned!$A$2:$F$101,6,FALSE),H256)</f>
        <v>878.05</v>
      </c>
      <c r="J256" s="10">
        <v>0.11</v>
      </c>
      <c r="K256" s="17">
        <f t="shared" si="10"/>
        <v>0.11</v>
      </c>
      <c r="L256" s="10" t="s">
        <v>1826</v>
      </c>
      <c r="M256" s="10">
        <v>1562.9290000000001</v>
      </c>
      <c r="N256" s="16">
        <f t="shared" si="11"/>
        <v>1562.9290000000001</v>
      </c>
    </row>
    <row r="257" spans="1:14" x14ac:dyDescent="0.3">
      <c r="A257" s="11" t="s">
        <v>2081</v>
      </c>
      <c r="B257" s="18">
        <v>45746</v>
      </c>
      <c r="C257" s="12" t="s">
        <v>172</v>
      </c>
      <c r="D257" s="12" t="s">
        <v>1546</v>
      </c>
      <c r="E257" s="12" t="s">
        <v>1786</v>
      </c>
      <c r="F257" s="12">
        <v>3</v>
      </c>
      <c r="G257" s="10">
        <f t="shared" si="9"/>
        <v>3</v>
      </c>
      <c r="H257" s="12">
        <v>546.96</v>
      </c>
      <c r="I257" s="16">
        <f>IF(H257="",VLOOKUP($D257,Product_Dim_Cleaned!$A$2:$F$101,6,FALSE),H257)</f>
        <v>546.96</v>
      </c>
      <c r="J257" s="12">
        <v>0.19</v>
      </c>
      <c r="K257" s="17">
        <f t="shared" si="10"/>
        <v>0.19</v>
      </c>
      <c r="L257" s="12" t="s">
        <v>1824</v>
      </c>
      <c r="M257" s="12">
        <v>1329.1128000000001</v>
      </c>
      <c r="N257" s="16">
        <f t="shared" si="11"/>
        <v>1329.1128000000001</v>
      </c>
    </row>
    <row r="258" spans="1:14" x14ac:dyDescent="0.3">
      <c r="A258" s="9" t="s">
        <v>2082</v>
      </c>
      <c r="B258" s="15">
        <v>45706</v>
      </c>
      <c r="C258" s="10" t="s">
        <v>1452</v>
      </c>
      <c r="D258" s="10" t="s">
        <v>1582</v>
      </c>
      <c r="E258" s="10" t="s">
        <v>1789</v>
      </c>
      <c r="F258" s="10">
        <v>2</v>
      </c>
      <c r="G258" s="10">
        <f t="shared" ref="G258:G321" si="12">IF(F258="",M258/(I258*(1-J258)),F258)</f>
        <v>2</v>
      </c>
      <c r="H258" s="10">
        <v>71.77</v>
      </c>
      <c r="I258" s="16">
        <f>IF(H258="",VLOOKUP($D258,Product_Dim_Cleaned!$A$2:$F$101,6,FALSE),H258)</f>
        <v>71.77</v>
      </c>
      <c r="J258" s="10">
        <v>0.22</v>
      </c>
      <c r="K258" s="17">
        <f t="shared" ref="K258:K321" si="13">IF(J258="",1-(M258/(G258*I258)),J258)</f>
        <v>0.22</v>
      </c>
      <c r="L258" s="10" t="s">
        <v>1824</v>
      </c>
      <c r="M258" s="10">
        <v>111.96120000000001</v>
      </c>
      <c r="N258" s="16">
        <f t="shared" ref="N258:N321" si="14">IF(M258="",G258*I258*(1-K258),M258)</f>
        <v>111.96120000000001</v>
      </c>
    </row>
    <row r="259" spans="1:14" x14ac:dyDescent="0.3">
      <c r="A259" s="11" t="s">
        <v>2083</v>
      </c>
      <c r="B259" s="18">
        <v>45717</v>
      </c>
      <c r="C259" s="12" t="s">
        <v>63</v>
      </c>
      <c r="D259" s="12" t="s">
        <v>1596</v>
      </c>
      <c r="E259" s="12" t="s">
        <v>1757</v>
      </c>
      <c r="F259" s="12">
        <v>2</v>
      </c>
      <c r="G259" s="10">
        <f t="shared" si="12"/>
        <v>2</v>
      </c>
      <c r="H259" s="12">
        <v>679.86</v>
      </c>
      <c r="I259" s="16">
        <f>IF(H259="",VLOOKUP($D259,Product_Dim_Cleaned!$A$2:$F$101,6,FALSE),H259)</f>
        <v>679.86</v>
      </c>
      <c r="J259" s="12">
        <v>0.22</v>
      </c>
      <c r="K259" s="17">
        <f t="shared" si="13"/>
        <v>0.22</v>
      </c>
      <c r="L259" s="12" t="s">
        <v>1829</v>
      </c>
      <c r="M259" s="12">
        <v>1060.5816</v>
      </c>
      <c r="N259" s="16">
        <f t="shared" si="14"/>
        <v>1060.5816</v>
      </c>
    </row>
    <row r="260" spans="1:14" x14ac:dyDescent="0.3">
      <c r="A260" s="9" t="s">
        <v>2084</v>
      </c>
      <c r="B260" s="15">
        <v>45300</v>
      </c>
      <c r="C260" s="10" t="s">
        <v>464</v>
      </c>
      <c r="D260" s="10" t="s">
        <v>1618</v>
      </c>
      <c r="E260" s="10" t="s">
        <v>1807</v>
      </c>
      <c r="F260" s="10">
        <v>1</v>
      </c>
      <c r="G260" s="10">
        <f t="shared" si="12"/>
        <v>1</v>
      </c>
      <c r="H260" s="10">
        <v>222.94</v>
      </c>
      <c r="I260" s="16">
        <f>IF(H260="",VLOOKUP($D260,Product_Dim_Cleaned!$A$2:$F$101,6,FALSE),H260)</f>
        <v>222.94</v>
      </c>
      <c r="J260" s="10">
        <v>0.19</v>
      </c>
      <c r="K260" s="17">
        <f t="shared" si="13"/>
        <v>0.19</v>
      </c>
      <c r="L260" s="10" t="s">
        <v>1824</v>
      </c>
      <c r="M260" s="10">
        <v>180.5814</v>
      </c>
      <c r="N260" s="16">
        <f t="shared" si="14"/>
        <v>180.5814</v>
      </c>
    </row>
    <row r="261" spans="1:14" x14ac:dyDescent="0.3">
      <c r="A261" s="11" t="s">
        <v>2085</v>
      </c>
      <c r="B261" s="18">
        <v>45773</v>
      </c>
      <c r="C261" s="12" t="s">
        <v>794</v>
      </c>
      <c r="D261" s="12" t="s">
        <v>1618</v>
      </c>
      <c r="E261" s="12" t="s">
        <v>1761</v>
      </c>
      <c r="F261" s="12">
        <v>2</v>
      </c>
      <c r="G261" s="10">
        <f t="shared" si="12"/>
        <v>2</v>
      </c>
      <c r="H261" s="12">
        <v>355.3</v>
      </c>
      <c r="I261" s="16">
        <f>IF(H261="",VLOOKUP($D261,Product_Dim_Cleaned!$A$2:$F$101,6,FALSE),H261)</f>
        <v>355.3</v>
      </c>
      <c r="J261" s="12"/>
      <c r="K261" s="17">
        <f t="shared" si="13"/>
        <v>0.17000000000000004</v>
      </c>
      <c r="L261" s="12" t="s">
        <v>1826</v>
      </c>
      <c r="M261" s="12">
        <v>589.798</v>
      </c>
      <c r="N261" s="16">
        <f t="shared" si="14"/>
        <v>589.798</v>
      </c>
    </row>
    <row r="262" spans="1:14" x14ac:dyDescent="0.3">
      <c r="A262" s="9" t="s">
        <v>2086</v>
      </c>
      <c r="B262" s="15">
        <v>45497</v>
      </c>
      <c r="C262" s="10" t="s">
        <v>366</v>
      </c>
      <c r="D262" s="10" t="s">
        <v>1726</v>
      </c>
      <c r="E262" s="10" t="s">
        <v>1813</v>
      </c>
      <c r="F262" s="10">
        <v>4</v>
      </c>
      <c r="G262" s="10">
        <f t="shared" si="12"/>
        <v>4</v>
      </c>
      <c r="H262" s="10">
        <v>611.29999999999995</v>
      </c>
      <c r="I262" s="16">
        <f>IF(H262="",VLOOKUP($D262,Product_Dim_Cleaned!$A$2:$F$101,6,FALSE),H262)</f>
        <v>611.29999999999995</v>
      </c>
      <c r="J262" s="10">
        <v>0.11</v>
      </c>
      <c r="K262" s="17">
        <f t="shared" si="13"/>
        <v>0.11</v>
      </c>
      <c r="L262" s="10" t="s">
        <v>1826</v>
      </c>
      <c r="M262" s="10">
        <v>2176.2280000000001</v>
      </c>
      <c r="N262" s="16">
        <f t="shared" si="14"/>
        <v>2176.2280000000001</v>
      </c>
    </row>
    <row r="263" spans="1:14" x14ac:dyDescent="0.3">
      <c r="A263" s="11" t="s">
        <v>2087</v>
      </c>
      <c r="B263" s="18">
        <v>45742</v>
      </c>
      <c r="C263" s="12" t="s">
        <v>1047</v>
      </c>
      <c r="D263" s="12" t="s">
        <v>1543</v>
      </c>
      <c r="E263" s="12" t="s">
        <v>1782</v>
      </c>
      <c r="F263" s="12">
        <v>4</v>
      </c>
      <c r="G263" s="10">
        <f t="shared" si="12"/>
        <v>4</v>
      </c>
      <c r="H263" s="12">
        <v>849.21</v>
      </c>
      <c r="I263" s="16">
        <f>IF(H263="",VLOOKUP($D263,Product_Dim_Cleaned!$A$2:$F$101,6,FALSE),H263)</f>
        <v>849.21</v>
      </c>
      <c r="J263" s="12">
        <v>7.0000000000000007E-2</v>
      </c>
      <c r="K263" s="17">
        <f t="shared" si="13"/>
        <v>7.0000000000000007E-2</v>
      </c>
      <c r="L263" s="12" t="s">
        <v>1824</v>
      </c>
      <c r="M263" s="12">
        <v>3159.0612000000001</v>
      </c>
      <c r="N263" s="16">
        <f t="shared" si="14"/>
        <v>3159.0612000000001</v>
      </c>
    </row>
    <row r="264" spans="1:14" x14ac:dyDescent="0.3">
      <c r="A264" s="9" t="s">
        <v>2088</v>
      </c>
      <c r="B264" s="15">
        <v>45713</v>
      </c>
      <c r="C264" s="10" t="s">
        <v>681</v>
      </c>
      <c r="D264" s="10" t="s">
        <v>1632</v>
      </c>
      <c r="E264" s="10" t="s">
        <v>1779</v>
      </c>
      <c r="F264" s="10">
        <v>3</v>
      </c>
      <c r="G264" s="10">
        <f t="shared" si="12"/>
        <v>3</v>
      </c>
      <c r="H264" s="10">
        <v>553.12</v>
      </c>
      <c r="I264" s="16">
        <f>IF(H264="",VLOOKUP($D264,Product_Dim_Cleaned!$A$2:$F$101,6,FALSE),H264)</f>
        <v>553.12</v>
      </c>
      <c r="J264" s="10">
        <v>0.28000000000000003</v>
      </c>
      <c r="K264" s="17">
        <f t="shared" si="13"/>
        <v>0.28000000000000003</v>
      </c>
      <c r="L264" s="10" t="s">
        <v>1829</v>
      </c>
      <c r="M264" s="10">
        <v>1194.7392</v>
      </c>
      <c r="N264" s="16">
        <f t="shared" si="14"/>
        <v>1194.7392</v>
      </c>
    </row>
    <row r="265" spans="1:14" x14ac:dyDescent="0.3">
      <c r="A265" s="11" t="s">
        <v>2089</v>
      </c>
      <c r="B265" s="18">
        <v>45826</v>
      </c>
      <c r="C265" s="12" t="s">
        <v>896</v>
      </c>
      <c r="D265" s="12" t="s">
        <v>1730</v>
      </c>
      <c r="E265" s="12" t="s">
        <v>1786</v>
      </c>
      <c r="F265" s="12">
        <v>2</v>
      </c>
      <c r="G265" s="10">
        <f t="shared" si="12"/>
        <v>2</v>
      </c>
      <c r="H265" s="12">
        <v>903.08</v>
      </c>
      <c r="I265" s="16">
        <f>IF(H265="",VLOOKUP($D265,Product_Dim_Cleaned!$A$2:$F$101,6,FALSE),H265)</f>
        <v>903.08</v>
      </c>
      <c r="J265" s="12">
        <v>0.18</v>
      </c>
      <c r="K265" s="17">
        <f t="shared" si="13"/>
        <v>0.18</v>
      </c>
      <c r="L265" s="12" t="s">
        <v>1829</v>
      </c>
      <c r="M265" s="12">
        <v>1481.0512000000001</v>
      </c>
      <c r="N265" s="16">
        <f t="shared" si="14"/>
        <v>1481.0512000000001</v>
      </c>
    </row>
    <row r="266" spans="1:14" x14ac:dyDescent="0.3">
      <c r="A266" s="9" t="s">
        <v>2090</v>
      </c>
      <c r="B266" s="15">
        <v>45648</v>
      </c>
      <c r="C266" s="10" t="s">
        <v>1472</v>
      </c>
      <c r="D266" s="10" t="s">
        <v>1580</v>
      </c>
      <c r="E266" s="10" t="s">
        <v>1792</v>
      </c>
      <c r="F266" s="10">
        <v>4</v>
      </c>
      <c r="G266" s="10">
        <f t="shared" si="12"/>
        <v>4</v>
      </c>
      <c r="H266" s="10">
        <v>640.23</v>
      </c>
      <c r="I266" s="16">
        <f>IF(H266="",VLOOKUP($D266,Product_Dim_Cleaned!$A$2:$F$101,6,FALSE),H266)</f>
        <v>640.23</v>
      </c>
      <c r="J266" s="10">
        <v>0.06</v>
      </c>
      <c r="K266" s="17">
        <f t="shared" si="13"/>
        <v>0.06</v>
      </c>
      <c r="L266" s="10" t="s">
        <v>1829</v>
      </c>
      <c r="M266" s="10">
        <v>2407.2647999999999</v>
      </c>
      <c r="N266" s="16">
        <f t="shared" si="14"/>
        <v>2407.2647999999999</v>
      </c>
    </row>
    <row r="267" spans="1:14" x14ac:dyDescent="0.3">
      <c r="A267" s="11" t="s">
        <v>2091</v>
      </c>
      <c r="B267" s="18">
        <v>45836</v>
      </c>
      <c r="C267" s="12" t="s">
        <v>478</v>
      </c>
      <c r="D267" s="12" t="s">
        <v>1590</v>
      </c>
      <c r="E267" s="12" t="s">
        <v>1776</v>
      </c>
      <c r="F267" s="12">
        <v>1</v>
      </c>
      <c r="G267" s="10">
        <f t="shared" si="12"/>
        <v>1</v>
      </c>
      <c r="H267" s="12">
        <v>518</v>
      </c>
      <c r="I267" s="16">
        <f>IF(H267="",VLOOKUP($D267,Product_Dim_Cleaned!$A$2:$F$101,6,FALSE),H267)</f>
        <v>518</v>
      </c>
      <c r="J267" s="12">
        <v>0.25</v>
      </c>
      <c r="K267" s="17">
        <f t="shared" si="13"/>
        <v>0.25</v>
      </c>
      <c r="L267" s="12" t="s">
        <v>1824</v>
      </c>
      <c r="M267" s="12">
        <v>388.5</v>
      </c>
      <c r="N267" s="16">
        <f t="shared" si="14"/>
        <v>388.5</v>
      </c>
    </row>
    <row r="268" spans="1:14" x14ac:dyDescent="0.3">
      <c r="A268" s="9" t="s">
        <v>2092</v>
      </c>
      <c r="B268" s="15">
        <v>45437</v>
      </c>
      <c r="C268" s="10" t="s">
        <v>1343</v>
      </c>
      <c r="D268" s="10" t="s">
        <v>1676</v>
      </c>
      <c r="E268" s="10" t="s">
        <v>1769</v>
      </c>
      <c r="F268" s="10">
        <v>4</v>
      </c>
      <c r="G268" s="10">
        <f t="shared" si="12"/>
        <v>4</v>
      </c>
      <c r="H268" s="10">
        <v>779.25</v>
      </c>
      <c r="I268" s="16">
        <f>IF(H268="",VLOOKUP($D268,Product_Dim_Cleaned!$A$2:$F$101,6,FALSE),H268)</f>
        <v>779.25</v>
      </c>
      <c r="J268" s="10">
        <v>0.25</v>
      </c>
      <c r="K268" s="17">
        <f t="shared" si="13"/>
        <v>0.25</v>
      </c>
      <c r="L268" s="10" t="s">
        <v>1824</v>
      </c>
      <c r="M268" s="10">
        <v>2337.75</v>
      </c>
      <c r="N268" s="16">
        <f t="shared" si="14"/>
        <v>2337.75</v>
      </c>
    </row>
    <row r="269" spans="1:14" x14ac:dyDescent="0.3">
      <c r="A269" s="11" t="s">
        <v>2093</v>
      </c>
      <c r="B269" s="18">
        <v>45807</v>
      </c>
      <c r="C269" s="12" t="s">
        <v>411</v>
      </c>
      <c r="D269" s="12" t="s">
        <v>1714</v>
      </c>
      <c r="E269" s="12" t="s">
        <v>1779</v>
      </c>
      <c r="F269" s="12">
        <v>2</v>
      </c>
      <c r="G269" s="10">
        <f t="shared" si="12"/>
        <v>2</v>
      </c>
      <c r="H269" s="12">
        <v>467.75</v>
      </c>
      <c r="I269" s="16">
        <f>IF(H269="",VLOOKUP($D269,Product_Dim_Cleaned!$A$2:$F$101,6,FALSE),H269)</f>
        <v>467.75</v>
      </c>
      <c r="J269" s="12">
        <v>0.26</v>
      </c>
      <c r="K269" s="17">
        <f t="shared" si="13"/>
        <v>0.26</v>
      </c>
      <c r="L269" s="12" t="s">
        <v>1824</v>
      </c>
      <c r="M269" s="12">
        <v>692.27</v>
      </c>
      <c r="N269" s="16">
        <f t="shared" si="14"/>
        <v>692.27</v>
      </c>
    </row>
    <row r="270" spans="1:14" x14ac:dyDescent="0.3">
      <c r="A270" s="9" t="s">
        <v>2094</v>
      </c>
      <c r="B270" s="15">
        <v>45555</v>
      </c>
      <c r="C270" s="10" t="s">
        <v>1263</v>
      </c>
      <c r="D270" s="10" t="s">
        <v>1728</v>
      </c>
      <c r="E270" s="10" t="s">
        <v>1810</v>
      </c>
      <c r="F270" s="10">
        <v>3</v>
      </c>
      <c r="G270" s="10">
        <f t="shared" si="12"/>
        <v>3</v>
      </c>
      <c r="H270" s="10"/>
      <c r="I270" s="16">
        <f>IF(H270="",VLOOKUP($D270,Product_Dim_Cleaned!$A$2:$F$101,6,FALSE),H270)</f>
        <v>340.14</v>
      </c>
      <c r="J270" s="10">
        <v>0.06</v>
      </c>
      <c r="K270" s="17">
        <f t="shared" si="13"/>
        <v>0.06</v>
      </c>
      <c r="L270" s="10" t="s">
        <v>1824</v>
      </c>
      <c r="M270" s="10">
        <v>315.24779999999998</v>
      </c>
      <c r="N270" s="16">
        <f t="shared" si="14"/>
        <v>315.24779999999998</v>
      </c>
    </row>
    <row r="271" spans="1:14" x14ac:dyDescent="0.3">
      <c r="A271" s="11" t="s">
        <v>2095</v>
      </c>
      <c r="B271" s="18">
        <v>45803</v>
      </c>
      <c r="C271" s="12" t="s">
        <v>711</v>
      </c>
      <c r="D271" s="12" t="s">
        <v>1622</v>
      </c>
      <c r="E271" s="12" t="s">
        <v>1752</v>
      </c>
      <c r="F271" s="12">
        <v>4</v>
      </c>
      <c r="G271" s="10">
        <f t="shared" si="12"/>
        <v>4</v>
      </c>
      <c r="H271" s="12">
        <v>747.01</v>
      </c>
      <c r="I271" s="16">
        <f>IF(H271="",VLOOKUP($D271,Product_Dim_Cleaned!$A$2:$F$101,6,FALSE),H271)</f>
        <v>747.01</v>
      </c>
      <c r="J271" s="12">
        <v>0.13</v>
      </c>
      <c r="K271" s="17">
        <f t="shared" si="13"/>
        <v>0.13</v>
      </c>
      <c r="L271" s="12" t="s">
        <v>1826</v>
      </c>
      <c r="M271" s="12">
        <v>2599.5947999999999</v>
      </c>
      <c r="N271" s="16">
        <f t="shared" si="14"/>
        <v>2599.5947999999999</v>
      </c>
    </row>
    <row r="272" spans="1:14" x14ac:dyDescent="0.3">
      <c r="A272" s="9" t="s">
        <v>2096</v>
      </c>
      <c r="B272" s="15">
        <v>45735</v>
      </c>
      <c r="C272" s="10" t="s">
        <v>360</v>
      </c>
      <c r="D272" s="10" t="s">
        <v>1726</v>
      </c>
      <c r="E272" s="10" t="s">
        <v>1794</v>
      </c>
      <c r="F272" s="10">
        <v>4</v>
      </c>
      <c r="G272" s="10">
        <f t="shared" si="12"/>
        <v>4</v>
      </c>
      <c r="H272" s="10">
        <v>461.83</v>
      </c>
      <c r="I272" s="16">
        <f>IF(H272="",VLOOKUP($D272,Product_Dim_Cleaned!$A$2:$F$101,6,FALSE),H272)</f>
        <v>461.83</v>
      </c>
      <c r="J272" s="10">
        <v>0.28000000000000003</v>
      </c>
      <c r="K272" s="17">
        <f t="shared" si="13"/>
        <v>0.28000000000000003</v>
      </c>
      <c r="L272" s="10" t="s">
        <v>1826</v>
      </c>
      <c r="M272" s="10">
        <v>1330.0704000000001</v>
      </c>
      <c r="N272" s="16">
        <f t="shared" si="14"/>
        <v>1330.0704000000001</v>
      </c>
    </row>
    <row r="273" spans="1:14" x14ac:dyDescent="0.3">
      <c r="A273" s="11" t="s">
        <v>2097</v>
      </c>
      <c r="B273" s="18">
        <v>45750</v>
      </c>
      <c r="C273" s="12" t="s">
        <v>458</v>
      </c>
      <c r="D273" s="12" t="s">
        <v>1688</v>
      </c>
      <c r="E273" s="12" t="s">
        <v>1782</v>
      </c>
      <c r="F273" s="12">
        <v>2</v>
      </c>
      <c r="G273" s="10">
        <f t="shared" si="12"/>
        <v>2</v>
      </c>
      <c r="H273" s="12">
        <v>105.15</v>
      </c>
      <c r="I273" s="16">
        <f>IF(H273="",VLOOKUP($D273,Product_Dim_Cleaned!$A$2:$F$101,6,FALSE),H273)</f>
        <v>105.15</v>
      </c>
      <c r="J273" s="12">
        <v>0.06</v>
      </c>
      <c r="K273" s="17">
        <f t="shared" si="13"/>
        <v>0.06</v>
      </c>
      <c r="L273" s="12" t="s">
        <v>1824</v>
      </c>
      <c r="M273" s="12">
        <v>197.68199999999999</v>
      </c>
      <c r="N273" s="16">
        <f t="shared" si="14"/>
        <v>197.68199999999999</v>
      </c>
    </row>
    <row r="274" spans="1:14" x14ac:dyDescent="0.3">
      <c r="A274" s="9" t="s">
        <v>2098</v>
      </c>
      <c r="B274" s="15">
        <v>45693</v>
      </c>
      <c r="C274" s="10" t="s">
        <v>134</v>
      </c>
      <c r="D274" s="10" t="s">
        <v>1594</v>
      </c>
      <c r="E274" s="10" t="s">
        <v>1766</v>
      </c>
      <c r="F274" s="10">
        <v>3</v>
      </c>
      <c r="G274" s="10">
        <f t="shared" si="12"/>
        <v>3</v>
      </c>
      <c r="H274" s="10">
        <v>610.24</v>
      </c>
      <c r="I274" s="16">
        <f>IF(H274="",VLOOKUP($D274,Product_Dim_Cleaned!$A$2:$F$101,6,FALSE),H274)</f>
        <v>610.24</v>
      </c>
      <c r="J274" s="10">
        <v>0.17</v>
      </c>
      <c r="K274" s="17">
        <f t="shared" si="13"/>
        <v>0.17</v>
      </c>
      <c r="L274" s="10" t="s">
        <v>1829</v>
      </c>
      <c r="M274" s="10">
        <v>1519.4975999999999</v>
      </c>
      <c r="N274" s="16">
        <f t="shared" si="14"/>
        <v>1519.4975999999999</v>
      </c>
    </row>
    <row r="275" spans="1:14" x14ac:dyDescent="0.3">
      <c r="A275" s="11" t="s">
        <v>2099</v>
      </c>
      <c r="B275" s="18">
        <v>45667</v>
      </c>
      <c r="C275" s="12" t="s">
        <v>984</v>
      </c>
      <c r="D275" s="12" t="s">
        <v>1696</v>
      </c>
      <c r="E275" s="12" t="s">
        <v>1782</v>
      </c>
      <c r="F275" s="12">
        <v>1</v>
      </c>
      <c r="G275" s="10">
        <f t="shared" si="12"/>
        <v>1</v>
      </c>
      <c r="H275" s="12">
        <v>872.12</v>
      </c>
      <c r="I275" s="16">
        <f>IF(H275="",VLOOKUP($D275,Product_Dim_Cleaned!$A$2:$F$101,6,FALSE),H275)</f>
        <v>872.12</v>
      </c>
      <c r="J275" s="12">
        <v>7.0000000000000007E-2</v>
      </c>
      <c r="K275" s="17">
        <f t="shared" si="13"/>
        <v>7.0000000000000007E-2</v>
      </c>
      <c r="L275" s="12" t="s">
        <v>1826</v>
      </c>
      <c r="M275" s="12">
        <v>811.07159999999999</v>
      </c>
      <c r="N275" s="16">
        <f t="shared" si="14"/>
        <v>811.07159999999999</v>
      </c>
    </row>
    <row r="276" spans="1:14" x14ac:dyDescent="0.3">
      <c r="A276" s="9" t="s">
        <v>2100</v>
      </c>
      <c r="B276" s="15">
        <v>45316</v>
      </c>
      <c r="C276" s="10" t="s">
        <v>1343</v>
      </c>
      <c r="D276" s="10" t="s">
        <v>1568</v>
      </c>
      <c r="E276" s="10" t="s">
        <v>1757</v>
      </c>
      <c r="F276" s="10">
        <v>1</v>
      </c>
      <c r="G276" s="10">
        <f t="shared" si="12"/>
        <v>1</v>
      </c>
      <c r="H276" s="10">
        <v>406.79</v>
      </c>
      <c r="I276" s="16">
        <f>IF(H276="",VLOOKUP($D276,Product_Dim_Cleaned!$A$2:$F$101,6,FALSE),H276)</f>
        <v>406.79</v>
      </c>
      <c r="J276" s="10">
        <v>0.03</v>
      </c>
      <c r="K276" s="17">
        <f t="shared" si="13"/>
        <v>0.03</v>
      </c>
      <c r="L276" s="10" t="s">
        <v>1829</v>
      </c>
      <c r="M276" s="10">
        <v>394.58629999999999</v>
      </c>
      <c r="N276" s="16">
        <f t="shared" si="14"/>
        <v>394.58629999999999</v>
      </c>
    </row>
    <row r="277" spans="1:14" x14ac:dyDescent="0.3">
      <c r="A277" s="11" t="s">
        <v>2101</v>
      </c>
      <c r="B277" s="18">
        <v>45932</v>
      </c>
      <c r="C277" s="12" t="s">
        <v>1163</v>
      </c>
      <c r="D277" s="12" t="s">
        <v>1656</v>
      </c>
      <c r="E277" s="12" t="s">
        <v>1799</v>
      </c>
      <c r="F277" s="12">
        <v>1</v>
      </c>
      <c r="G277" s="10">
        <f t="shared" si="12"/>
        <v>1</v>
      </c>
      <c r="H277" s="12">
        <v>606.01</v>
      </c>
      <c r="I277" s="16">
        <f>IF(H277="",VLOOKUP($D277,Product_Dim_Cleaned!$A$2:$F$101,6,FALSE),H277)</f>
        <v>606.01</v>
      </c>
      <c r="J277" s="12">
        <v>0.04</v>
      </c>
      <c r="K277" s="17">
        <f t="shared" si="13"/>
        <v>0.04</v>
      </c>
      <c r="L277" s="12" t="s">
        <v>1826</v>
      </c>
      <c r="M277" s="12">
        <v>581.76959999999997</v>
      </c>
      <c r="N277" s="16">
        <f t="shared" si="14"/>
        <v>581.76959999999997</v>
      </c>
    </row>
    <row r="278" spans="1:14" x14ac:dyDescent="0.3">
      <c r="A278" s="9" t="s">
        <v>2102</v>
      </c>
      <c r="B278" s="15">
        <v>45483</v>
      </c>
      <c r="C278" s="10" t="s">
        <v>1095</v>
      </c>
      <c r="D278" s="10" t="s">
        <v>1582</v>
      </c>
      <c r="E278" s="10" t="s">
        <v>1773</v>
      </c>
      <c r="F278" s="10">
        <v>4</v>
      </c>
      <c r="G278" s="10">
        <f t="shared" si="12"/>
        <v>4</v>
      </c>
      <c r="H278" s="10">
        <v>322.58</v>
      </c>
      <c r="I278" s="16">
        <f>IF(H278="",VLOOKUP($D278,Product_Dim_Cleaned!$A$2:$F$101,6,FALSE),H278)</f>
        <v>322.58</v>
      </c>
      <c r="J278" s="10">
        <v>0.06</v>
      </c>
      <c r="K278" s="17">
        <f t="shared" si="13"/>
        <v>0.06</v>
      </c>
      <c r="L278" s="10" t="s">
        <v>1824</v>
      </c>
      <c r="M278" s="10">
        <v>1212.9007999999999</v>
      </c>
      <c r="N278" s="16">
        <f t="shared" si="14"/>
        <v>1212.9007999999999</v>
      </c>
    </row>
    <row r="279" spans="1:14" x14ac:dyDescent="0.3">
      <c r="A279" s="11" t="s">
        <v>2103</v>
      </c>
      <c r="B279" s="18">
        <v>45661</v>
      </c>
      <c r="C279" s="12" t="s">
        <v>1489</v>
      </c>
      <c r="D279" s="12" t="s">
        <v>1702</v>
      </c>
      <c r="E279" s="12" t="s">
        <v>1810</v>
      </c>
      <c r="F279" s="12">
        <v>4</v>
      </c>
      <c r="G279" s="10">
        <f t="shared" si="12"/>
        <v>4</v>
      </c>
      <c r="H279" s="12">
        <v>463.17</v>
      </c>
      <c r="I279" s="16">
        <f>IF(H279="",VLOOKUP($D279,Product_Dim_Cleaned!$A$2:$F$101,6,FALSE),H279)</f>
        <v>463.17</v>
      </c>
      <c r="J279" s="12">
        <v>0.06</v>
      </c>
      <c r="K279" s="17">
        <f t="shared" si="13"/>
        <v>0.06</v>
      </c>
      <c r="L279" s="12" t="s">
        <v>1826</v>
      </c>
      <c r="M279" s="12">
        <v>1741.5192</v>
      </c>
      <c r="N279" s="16">
        <f t="shared" si="14"/>
        <v>1741.5192</v>
      </c>
    </row>
    <row r="280" spans="1:14" x14ac:dyDescent="0.3">
      <c r="A280" s="9" t="s">
        <v>2104</v>
      </c>
      <c r="B280" s="15">
        <v>45798</v>
      </c>
      <c r="C280" s="10" t="s">
        <v>996</v>
      </c>
      <c r="D280" s="10" t="s">
        <v>1598</v>
      </c>
      <c r="E280" s="10" t="s">
        <v>1779</v>
      </c>
      <c r="F280" s="10">
        <v>4</v>
      </c>
      <c r="G280" s="10">
        <f t="shared" si="12"/>
        <v>4</v>
      </c>
      <c r="H280" s="10">
        <v>285.82</v>
      </c>
      <c r="I280" s="16">
        <f>IF(H280="",VLOOKUP($D280,Product_Dim_Cleaned!$A$2:$F$101,6,FALSE),H280)</f>
        <v>285.82</v>
      </c>
      <c r="J280" s="10">
        <v>0.18</v>
      </c>
      <c r="K280" s="17">
        <f t="shared" si="13"/>
        <v>0.18</v>
      </c>
      <c r="L280" s="10" t="s">
        <v>1826</v>
      </c>
      <c r="M280" s="10">
        <v>937.4896</v>
      </c>
      <c r="N280" s="16">
        <f t="shared" si="14"/>
        <v>937.4896</v>
      </c>
    </row>
    <row r="281" spans="1:14" x14ac:dyDescent="0.3">
      <c r="A281" s="11" t="s">
        <v>2105</v>
      </c>
      <c r="B281" s="18">
        <v>45868</v>
      </c>
      <c r="C281" s="12" t="s">
        <v>1026</v>
      </c>
      <c r="D281" s="12" t="s">
        <v>1622</v>
      </c>
      <c r="E281" s="12" t="s">
        <v>1792</v>
      </c>
      <c r="F281" s="12">
        <v>3</v>
      </c>
      <c r="G281" s="10">
        <f t="shared" si="12"/>
        <v>3</v>
      </c>
      <c r="H281" s="12">
        <v>995.38</v>
      </c>
      <c r="I281" s="16">
        <f>IF(H281="",VLOOKUP($D281,Product_Dim_Cleaned!$A$2:$F$101,6,FALSE),H281)</f>
        <v>995.38</v>
      </c>
      <c r="J281" s="12">
        <v>0.1</v>
      </c>
      <c r="K281" s="17">
        <f t="shared" si="13"/>
        <v>0.1</v>
      </c>
      <c r="L281" s="12" t="s">
        <v>1826</v>
      </c>
      <c r="M281" s="12">
        <v>2687.5259999999998</v>
      </c>
      <c r="N281" s="16">
        <f t="shared" si="14"/>
        <v>2687.5259999999998</v>
      </c>
    </row>
    <row r="282" spans="1:14" x14ac:dyDescent="0.3">
      <c r="A282" s="9" t="s">
        <v>2106</v>
      </c>
      <c r="B282" s="15">
        <v>45757</v>
      </c>
      <c r="C282" s="10" t="s">
        <v>414</v>
      </c>
      <c r="D282" s="10" t="s">
        <v>1672</v>
      </c>
      <c r="E282" s="10" t="s">
        <v>1782</v>
      </c>
      <c r="F282" s="10">
        <v>1</v>
      </c>
      <c r="G282" s="10">
        <f t="shared" si="12"/>
        <v>1</v>
      </c>
      <c r="H282" s="10">
        <v>329.31</v>
      </c>
      <c r="I282" s="16">
        <f>IF(H282="",VLOOKUP($D282,Product_Dim_Cleaned!$A$2:$F$101,6,FALSE),H282)</f>
        <v>329.31</v>
      </c>
      <c r="J282" s="10">
        <v>0.09</v>
      </c>
      <c r="K282" s="17">
        <f t="shared" si="13"/>
        <v>0.09</v>
      </c>
      <c r="L282" s="10" t="s">
        <v>1824</v>
      </c>
      <c r="M282" s="10">
        <v>299.6721</v>
      </c>
      <c r="N282" s="16">
        <f t="shared" si="14"/>
        <v>299.6721</v>
      </c>
    </row>
    <row r="283" spans="1:14" x14ac:dyDescent="0.3">
      <c r="A283" s="11" t="s">
        <v>2107</v>
      </c>
      <c r="B283" s="18">
        <v>45475</v>
      </c>
      <c r="C283" s="12" t="s">
        <v>1507</v>
      </c>
      <c r="D283" s="12" t="s">
        <v>1642</v>
      </c>
      <c r="E283" s="12" t="s">
        <v>1804</v>
      </c>
      <c r="F283" s="12">
        <v>3</v>
      </c>
      <c r="G283" s="10">
        <f t="shared" si="12"/>
        <v>3</v>
      </c>
      <c r="H283" s="12">
        <v>64.2</v>
      </c>
      <c r="I283" s="16">
        <f>IF(H283="",VLOOKUP($D283,Product_Dim_Cleaned!$A$2:$F$101,6,FALSE),H283)</f>
        <v>64.2</v>
      </c>
      <c r="J283" s="12">
        <v>0.08</v>
      </c>
      <c r="K283" s="17">
        <f t="shared" si="13"/>
        <v>0.08</v>
      </c>
      <c r="L283" s="12" t="s">
        <v>1829</v>
      </c>
      <c r="M283" s="12">
        <v>177.19200000000001</v>
      </c>
      <c r="N283" s="16">
        <f t="shared" si="14"/>
        <v>177.19200000000001</v>
      </c>
    </row>
    <row r="284" spans="1:14" x14ac:dyDescent="0.3">
      <c r="A284" s="9" t="s">
        <v>2108</v>
      </c>
      <c r="B284" s="15">
        <v>45829</v>
      </c>
      <c r="C284" s="10" t="s">
        <v>836</v>
      </c>
      <c r="D284" s="10" t="s">
        <v>1570</v>
      </c>
      <c r="E284" s="10" t="s">
        <v>1797</v>
      </c>
      <c r="F284" s="10">
        <v>3</v>
      </c>
      <c r="G284" s="10">
        <f t="shared" si="12"/>
        <v>3</v>
      </c>
      <c r="H284" s="10">
        <v>697.13</v>
      </c>
      <c r="I284" s="16">
        <f>IF(H284="",VLOOKUP($D284,Product_Dim_Cleaned!$A$2:$F$101,6,FALSE),H284)</f>
        <v>697.13</v>
      </c>
      <c r="J284" s="10">
        <v>0.25</v>
      </c>
      <c r="K284" s="17">
        <f t="shared" si="13"/>
        <v>0.25</v>
      </c>
      <c r="L284" s="10" t="s">
        <v>1829</v>
      </c>
      <c r="M284" s="10">
        <v>1568.5425</v>
      </c>
      <c r="N284" s="16">
        <f t="shared" si="14"/>
        <v>1568.5425</v>
      </c>
    </row>
    <row r="285" spans="1:14" x14ac:dyDescent="0.3">
      <c r="A285" s="11" t="s">
        <v>2109</v>
      </c>
      <c r="B285" s="18">
        <v>45639</v>
      </c>
      <c r="C285" s="12" t="s">
        <v>97</v>
      </c>
      <c r="D285" s="12" t="s">
        <v>1565</v>
      </c>
      <c r="E285" s="12" t="s">
        <v>1773</v>
      </c>
      <c r="F285" s="12">
        <v>3</v>
      </c>
      <c r="G285" s="10">
        <f t="shared" si="12"/>
        <v>3</v>
      </c>
      <c r="H285" s="12">
        <v>134.30000000000001</v>
      </c>
      <c r="I285" s="16">
        <f>IF(H285="",VLOOKUP($D285,Product_Dim_Cleaned!$A$2:$F$101,6,FALSE),H285)</f>
        <v>134.30000000000001</v>
      </c>
      <c r="J285" s="12">
        <v>0.14000000000000001</v>
      </c>
      <c r="K285" s="17">
        <f t="shared" si="13"/>
        <v>0.14000000000000001</v>
      </c>
      <c r="L285" s="12" t="s">
        <v>1824</v>
      </c>
      <c r="M285" s="12">
        <v>346.49400000000003</v>
      </c>
      <c r="N285" s="16">
        <f t="shared" si="14"/>
        <v>346.49400000000003</v>
      </c>
    </row>
    <row r="286" spans="1:14" x14ac:dyDescent="0.3">
      <c r="A286" s="9" t="s">
        <v>2110</v>
      </c>
      <c r="B286" s="15">
        <v>45518</v>
      </c>
      <c r="C286" s="10" t="s">
        <v>830</v>
      </c>
      <c r="D286" s="10" t="s">
        <v>1716</v>
      </c>
      <c r="E286" s="10" t="s">
        <v>1797</v>
      </c>
      <c r="F286" s="10">
        <v>1</v>
      </c>
      <c r="G286" s="10">
        <f t="shared" si="12"/>
        <v>1</v>
      </c>
      <c r="H286" s="10">
        <v>520.92999999999995</v>
      </c>
      <c r="I286" s="16">
        <f>IF(H286="",VLOOKUP($D286,Product_Dim_Cleaned!$A$2:$F$101,6,FALSE),H286)</f>
        <v>520.92999999999995</v>
      </c>
      <c r="J286" s="10">
        <v>0.15</v>
      </c>
      <c r="K286" s="17">
        <f t="shared" si="13"/>
        <v>0.15</v>
      </c>
      <c r="L286" s="10" t="s">
        <v>1824</v>
      </c>
      <c r="M286" s="10">
        <v>442.79050000000001</v>
      </c>
      <c r="N286" s="16">
        <f t="shared" si="14"/>
        <v>442.79050000000001</v>
      </c>
    </row>
    <row r="287" spans="1:14" x14ac:dyDescent="0.3">
      <c r="A287" s="11" t="s">
        <v>2111</v>
      </c>
      <c r="B287" s="18">
        <v>45721</v>
      </c>
      <c r="C287" s="12" t="s">
        <v>727</v>
      </c>
      <c r="D287" s="12" t="s">
        <v>1586</v>
      </c>
      <c r="E287" s="12" t="s">
        <v>1779</v>
      </c>
      <c r="F287" s="12">
        <v>2</v>
      </c>
      <c r="G287" s="10">
        <f t="shared" si="12"/>
        <v>2</v>
      </c>
      <c r="H287" s="12">
        <v>350.12</v>
      </c>
      <c r="I287" s="16">
        <f>IF(H287="",VLOOKUP($D287,Product_Dim_Cleaned!$A$2:$F$101,6,FALSE),H287)</f>
        <v>350.12</v>
      </c>
      <c r="J287" s="12">
        <v>0.21</v>
      </c>
      <c r="K287" s="17">
        <f t="shared" si="13"/>
        <v>0.21</v>
      </c>
      <c r="L287" s="12" t="s">
        <v>1829</v>
      </c>
      <c r="M287" s="12">
        <v>553.18960000000004</v>
      </c>
      <c r="N287" s="16">
        <f t="shared" si="14"/>
        <v>553.18960000000004</v>
      </c>
    </row>
    <row r="288" spans="1:14" x14ac:dyDescent="0.3">
      <c r="A288" s="9" t="s">
        <v>2112</v>
      </c>
      <c r="B288" s="15">
        <v>45308</v>
      </c>
      <c r="C288" s="10" t="s">
        <v>1437</v>
      </c>
      <c r="D288" s="10" t="s">
        <v>1644</v>
      </c>
      <c r="E288" s="10" t="s">
        <v>1813</v>
      </c>
      <c r="F288" s="10">
        <v>3</v>
      </c>
      <c r="G288" s="10">
        <f t="shared" si="12"/>
        <v>3</v>
      </c>
      <c r="H288" s="10">
        <v>807.95</v>
      </c>
      <c r="I288" s="16">
        <f>IF(H288="",VLOOKUP($D288,Product_Dim_Cleaned!$A$2:$F$101,6,FALSE),H288)</f>
        <v>807.95</v>
      </c>
      <c r="J288" s="10">
        <v>0.1</v>
      </c>
      <c r="K288" s="17">
        <f t="shared" si="13"/>
        <v>0.1</v>
      </c>
      <c r="L288" s="10" t="s">
        <v>1826</v>
      </c>
      <c r="M288" s="10">
        <v>2181.4650000000011</v>
      </c>
      <c r="N288" s="16">
        <f t="shared" si="14"/>
        <v>2181.4650000000011</v>
      </c>
    </row>
    <row r="289" spans="1:14" x14ac:dyDescent="0.3">
      <c r="A289" s="11" t="s">
        <v>2113</v>
      </c>
      <c r="B289" s="18">
        <v>45889</v>
      </c>
      <c r="C289" s="12" t="s">
        <v>1053</v>
      </c>
      <c r="D289" s="12" t="s">
        <v>1624</v>
      </c>
      <c r="E289" s="12" t="s">
        <v>1776</v>
      </c>
      <c r="F289" s="12">
        <v>4</v>
      </c>
      <c r="G289" s="10">
        <f t="shared" si="12"/>
        <v>4</v>
      </c>
      <c r="H289" s="12">
        <v>766.03</v>
      </c>
      <c r="I289" s="16">
        <f>IF(H289="",VLOOKUP($D289,Product_Dim_Cleaned!$A$2:$F$101,6,FALSE),H289)</f>
        <v>766.03</v>
      </c>
      <c r="J289" s="12">
        <v>0.28999999999999998</v>
      </c>
      <c r="K289" s="17">
        <f t="shared" si="13"/>
        <v>0.28999999999999998</v>
      </c>
      <c r="L289" s="12" t="s">
        <v>1826</v>
      </c>
      <c r="M289" s="12">
        <v>2175.5252</v>
      </c>
      <c r="N289" s="16">
        <f t="shared" si="14"/>
        <v>2175.5252</v>
      </c>
    </row>
    <row r="290" spans="1:14" x14ac:dyDescent="0.3">
      <c r="A290" s="9" t="s">
        <v>2114</v>
      </c>
      <c r="B290" s="15">
        <v>45386</v>
      </c>
      <c r="C290" s="10" t="s">
        <v>601</v>
      </c>
      <c r="D290" s="10" t="s">
        <v>1662</v>
      </c>
      <c r="E290" s="10" t="s">
        <v>1782</v>
      </c>
      <c r="F290" s="10">
        <v>3</v>
      </c>
      <c r="G290" s="10">
        <f t="shared" si="12"/>
        <v>3</v>
      </c>
      <c r="H290" s="10">
        <v>545.1</v>
      </c>
      <c r="I290" s="16">
        <f>IF(H290="",VLOOKUP($D290,Product_Dim_Cleaned!$A$2:$F$101,6,FALSE),H290)</f>
        <v>545.1</v>
      </c>
      <c r="J290" s="10">
        <v>0.08</v>
      </c>
      <c r="K290" s="17">
        <f t="shared" si="13"/>
        <v>0.08</v>
      </c>
      <c r="L290" s="10" t="s">
        <v>1829</v>
      </c>
      <c r="M290" s="10">
        <v>1504.4760000000001</v>
      </c>
      <c r="N290" s="16">
        <f t="shared" si="14"/>
        <v>1504.4760000000001</v>
      </c>
    </row>
    <row r="291" spans="1:14" x14ac:dyDescent="0.3">
      <c r="A291" s="11" t="s">
        <v>2115</v>
      </c>
      <c r="B291" s="18">
        <v>45438</v>
      </c>
      <c r="C291" s="12" t="s">
        <v>839</v>
      </c>
      <c r="D291" s="12" t="s">
        <v>1678</v>
      </c>
      <c r="E291" s="12" t="s">
        <v>1779</v>
      </c>
      <c r="F291" s="12">
        <v>1</v>
      </c>
      <c r="G291" s="10">
        <f t="shared" si="12"/>
        <v>1</v>
      </c>
      <c r="H291" s="12">
        <v>203.61</v>
      </c>
      <c r="I291" s="16">
        <f>IF(H291="",VLOOKUP($D291,Product_Dim_Cleaned!$A$2:$F$101,6,FALSE),H291)</f>
        <v>203.61</v>
      </c>
      <c r="J291" s="12">
        <v>0.24</v>
      </c>
      <c r="K291" s="17">
        <f t="shared" si="13"/>
        <v>0.24</v>
      </c>
      <c r="L291" s="12" t="s">
        <v>1829</v>
      </c>
      <c r="M291" s="12">
        <v>154.74359999999999</v>
      </c>
      <c r="N291" s="16">
        <f t="shared" si="14"/>
        <v>154.74359999999999</v>
      </c>
    </row>
    <row r="292" spans="1:14" x14ac:dyDescent="0.3">
      <c r="A292" s="9" t="s">
        <v>2116</v>
      </c>
      <c r="B292" s="15">
        <v>45856</v>
      </c>
      <c r="C292" s="10" t="s">
        <v>1295</v>
      </c>
      <c r="D292" s="10" t="s">
        <v>1742</v>
      </c>
      <c r="E292" s="10" t="s">
        <v>1801</v>
      </c>
      <c r="F292" s="10">
        <v>4</v>
      </c>
      <c r="G292" s="10">
        <f t="shared" si="12"/>
        <v>4</v>
      </c>
      <c r="H292" s="10">
        <v>493.8</v>
      </c>
      <c r="I292" s="16">
        <f>IF(H292="",VLOOKUP($D292,Product_Dim_Cleaned!$A$2:$F$101,6,FALSE),H292)</f>
        <v>493.8</v>
      </c>
      <c r="J292" s="10">
        <v>0.24</v>
      </c>
      <c r="K292" s="17">
        <f t="shared" si="13"/>
        <v>0.24</v>
      </c>
      <c r="L292" s="10" t="s">
        <v>1829</v>
      </c>
      <c r="M292" s="10">
        <v>1501.152</v>
      </c>
      <c r="N292" s="16">
        <f t="shared" si="14"/>
        <v>1501.152</v>
      </c>
    </row>
    <row r="293" spans="1:14" x14ac:dyDescent="0.3">
      <c r="A293" s="11" t="s">
        <v>2117</v>
      </c>
      <c r="B293" s="18">
        <v>45485</v>
      </c>
      <c r="C293" s="12" t="s">
        <v>78</v>
      </c>
      <c r="D293" s="12" t="s">
        <v>1630</v>
      </c>
      <c r="E293" s="12" t="s">
        <v>1807</v>
      </c>
      <c r="F293" s="12">
        <v>1</v>
      </c>
      <c r="G293" s="10">
        <f t="shared" si="12"/>
        <v>1</v>
      </c>
      <c r="H293" s="12">
        <v>640.54999999999995</v>
      </c>
      <c r="I293" s="16">
        <f>IF(H293="",VLOOKUP($D293,Product_Dim_Cleaned!$A$2:$F$101,6,FALSE),H293)</f>
        <v>640.54999999999995</v>
      </c>
      <c r="J293" s="12">
        <v>0.25</v>
      </c>
      <c r="K293" s="17">
        <f t="shared" si="13"/>
        <v>0.25</v>
      </c>
      <c r="L293" s="12" t="s">
        <v>1824</v>
      </c>
      <c r="M293" s="12">
        <v>480.41250000000002</v>
      </c>
      <c r="N293" s="16">
        <f t="shared" si="14"/>
        <v>480.41250000000002</v>
      </c>
    </row>
    <row r="294" spans="1:14" x14ac:dyDescent="0.3">
      <c r="A294" s="9" t="s">
        <v>2118</v>
      </c>
      <c r="B294" s="15">
        <v>45545</v>
      </c>
      <c r="C294" s="10" t="s">
        <v>414</v>
      </c>
      <c r="D294" s="10" t="s">
        <v>1696</v>
      </c>
      <c r="E294" s="10" t="s">
        <v>1769</v>
      </c>
      <c r="F294" s="10">
        <v>1</v>
      </c>
      <c r="G294" s="10">
        <f t="shared" si="12"/>
        <v>1</v>
      </c>
      <c r="H294" s="10">
        <v>702.53</v>
      </c>
      <c r="I294" s="16">
        <f>IF(H294="",VLOOKUP($D294,Product_Dim_Cleaned!$A$2:$F$101,6,FALSE),H294)</f>
        <v>702.53</v>
      </c>
      <c r="J294" s="10">
        <v>0.3</v>
      </c>
      <c r="K294" s="17">
        <f t="shared" si="13"/>
        <v>0.3</v>
      </c>
      <c r="L294" s="10" t="s">
        <v>1824</v>
      </c>
      <c r="M294" s="10">
        <v>491.77100000000002</v>
      </c>
      <c r="N294" s="16">
        <f t="shared" si="14"/>
        <v>491.77100000000002</v>
      </c>
    </row>
    <row r="295" spans="1:14" x14ac:dyDescent="0.3">
      <c r="A295" s="11" t="s">
        <v>2119</v>
      </c>
      <c r="B295" s="18">
        <v>45826</v>
      </c>
      <c r="C295" s="12" t="s">
        <v>724</v>
      </c>
      <c r="D295" s="12" t="s">
        <v>1626</v>
      </c>
      <c r="E295" s="12" t="s">
        <v>1782</v>
      </c>
      <c r="F295" s="12">
        <v>4</v>
      </c>
      <c r="G295" s="10">
        <f t="shared" si="12"/>
        <v>4</v>
      </c>
      <c r="H295" s="12">
        <v>139.94</v>
      </c>
      <c r="I295" s="16">
        <f>IF(H295="",VLOOKUP($D295,Product_Dim_Cleaned!$A$2:$F$101,6,FALSE),H295)</f>
        <v>139.94</v>
      </c>
      <c r="J295" s="12">
        <v>0.24</v>
      </c>
      <c r="K295" s="17">
        <f t="shared" si="13"/>
        <v>0.24</v>
      </c>
      <c r="L295" s="12" t="s">
        <v>1824</v>
      </c>
      <c r="M295" s="12">
        <v>425.41759999999999</v>
      </c>
      <c r="N295" s="16">
        <f t="shared" si="14"/>
        <v>425.41759999999999</v>
      </c>
    </row>
    <row r="296" spans="1:14" x14ac:dyDescent="0.3">
      <c r="A296" s="9" t="s">
        <v>2120</v>
      </c>
      <c r="B296" s="15">
        <v>45654</v>
      </c>
      <c r="C296" s="10" t="s">
        <v>881</v>
      </c>
      <c r="D296" s="10" t="s">
        <v>1586</v>
      </c>
      <c r="E296" s="10" t="s">
        <v>1782</v>
      </c>
      <c r="F296" s="10">
        <v>2</v>
      </c>
      <c r="G296" s="10">
        <f t="shared" si="12"/>
        <v>2</v>
      </c>
      <c r="H296" s="10">
        <v>230.85</v>
      </c>
      <c r="I296" s="16">
        <f>IF(H296="",VLOOKUP($D296,Product_Dim_Cleaned!$A$2:$F$101,6,FALSE),H296)</f>
        <v>230.85</v>
      </c>
      <c r="J296" s="10">
        <v>0.18</v>
      </c>
      <c r="K296" s="17">
        <f t="shared" si="13"/>
        <v>0.18</v>
      </c>
      <c r="L296" s="10" t="s">
        <v>1824</v>
      </c>
      <c r="M296" s="10">
        <v>378.59399999999999</v>
      </c>
      <c r="N296" s="16">
        <f t="shared" si="14"/>
        <v>378.59399999999999</v>
      </c>
    </row>
    <row r="297" spans="1:14" x14ac:dyDescent="0.3">
      <c r="A297" s="11" t="s">
        <v>2121</v>
      </c>
      <c r="B297" s="18">
        <v>45556</v>
      </c>
      <c r="C297" s="12" t="s">
        <v>687</v>
      </c>
      <c r="D297" s="12" t="s">
        <v>1718</v>
      </c>
      <c r="E297" s="12" t="s">
        <v>1807</v>
      </c>
      <c r="F297" s="12">
        <v>4</v>
      </c>
      <c r="G297" s="10">
        <f t="shared" si="12"/>
        <v>4</v>
      </c>
      <c r="H297" s="12">
        <v>626.35</v>
      </c>
      <c r="I297" s="16">
        <f>IF(H297="",VLOOKUP($D297,Product_Dim_Cleaned!$A$2:$F$101,6,FALSE),H297)</f>
        <v>626.35</v>
      </c>
      <c r="J297" s="12">
        <v>0.25</v>
      </c>
      <c r="K297" s="17">
        <f t="shared" si="13"/>
        <v>0.25</v>
      </c>
      <c r="L297" s="12" t="s">
        <v>1829</v>
      </c>
      <c r="M297" s="12">
        <v>1879.05</v>
      </c>
      <c r="N297" s="16">
        <f t="shared" si="14"/>
        <v>1879.05</v>
      </c>
    </row>
    <row r="298" spans="1:14" x14ac:dyDescent="0.3">
      <c r="A298" s="9" t="s">
        <v>2122</v>
      </c>
      <c r="B298" s="15">
        <v>45434</v>
      </c>
      <c r="C298" s="10" t="s">
        <v>298</v>
      </c>
      <c r="D298" s="10" t="s">
        <v>1630</v>
      </c>
      <c r="E298" s="10" t="s">
        <v>1799</v>
      </c>
      <c r="F298" s="10">
        <v>4</v>
      </c>
      <c r="G298" s="10">
        <f t="shared" si="12"/>
        <v>4</v>
      </c>
      <c r="H298" s="10">
        <v>108.55</v>
      </c>
      <c r="I298" s="16">
        <f>IF(H298="",VLOOKUP($D298,Product_Dim_Cleaned!$A$2:$F$101,6,FALSE),H298)</f>
        <v>108.55</v>
      </c>
      <c r="J298" s="10">
        <v>0.18</v>
      </c>
      <c r="K298" s="17">
        <f t="shared" si="13"/>
        <v>0.18</v>
      </c>
      <c r="L298" s="10" t="s">
        <v>1826</v>
      </c>
      <c r="M298" s="10">
        <v>356.04399999999998</v>
      </c>
      <c r="N298" s="16">
        <f t="shared" si="14"/>
        <v>356.04399999999998</v>
      </c>
    </row>
    <row r="299" spans="1:14" x14ac:dyDescent="0.3">
      <c r="A299" s="11" t="s">
        <v>2123</v>
      </c>
      <c r="B299" s="18">
        <v>45871</v>
      </c>
      <c r="C299" s="12" t="s">
        <v>628</v>
      </c>
      <c r="D299" s="12" t="s">
        <v>1582</v>
      </c>
      <c r="E299" s="12" t="s">
        <v>1757</v>
      </c>
      <c r="F299" s="12">
        <v>4</v>
      </c>
      <c r="G299" s="10">
        <f t="shared" si="12"/>
        <v>4</v>
      </c>
      <c r="H299" s="12">
        <v>353.67</v>
      </c>
      <c r="I299" s="16">
        <f>IF(H299="",VLOOKUP($D299,Product_Dim_Cleaned!$A$2:$F$101,6,FALSE),H299)</f>
        <v>353.67</v>
      </c>
      <c r="J299" s="12">
        <v>0.03</v>
      </c>
      <c r="K299" s="17">
        <f t="shared" si="13"/>
        <v>0.03</v>
      </c>
      <c r="L299" s="12" t="s">
        <v>1829</v>
      </c>
      <c r="M299" s="12">
        <v>1372.2396000000001</v>
      </c>
      <c r="N299" s="16">
        <f t="shared" si="14"/>
        <v>1372.2396000000001</v>
      </c>
    </row>
    <row r="300" spans="1:14" x14ac:dyDescent="0.3">
      <c r="A300" s="9" t="s">
        <v>2124</v>
      </c>
      <c r="B300" s="15">
        <v>45583</v>
      </c>
      <c r="C300" s="10" t="s">
        <v>241</v>
      </c>
      <c r="D300" s="10" t="s">
        <v>1728</v>
      </c>
      <c r="E300" s="10" t="s">
        <v>1757</v>
      </c>
      <c r="F300" s="10">
        <v>4</v>
      </c>
      <c r="G300" s="10">
        <f t="shared" si="12"/>
        <v>4</v>
      </c>
      <c r="H300" s="10">
        <v>61.98</v>
      </c>
      <c r="I300" s="16">
        <f>IF(H300="",VLOOKUP($D300,Product_Dim_Cleaned!$A$2:$F$101,6,FALSE),H300)</f>
        <v>61.98</v>
      </c>
      <c r="J300" s="10">
        <v>0.16</v>
      </c>
      <c r="K300" s="17">
        <f t="shared" si="13"/>
        <v>0.16</v>
      </c>
      <c r="L300" s="10" t="s">
        <v>1824</v>
      </c>
      <c r="M300" s="10">
        <v>208.25280000000001</v>
      </c>
      <c r="N300" s="16">
        <f t="shared" si="14"/>
        <v>208.25280000000001</v>
      </c>
    </row>
    <row r="301" spans="1:14" x14ac:dyDescent="0.3">
      <c r="A301" s="11" t="s">
        <v>2125</v>
      </c>
      <c r="B301" s="18">
        <v>45348</v>
      </c>
      <c r="C301" s="12" t="s">
        <v>702</v>
      </c>
      <c r="D301" s="12" t="s">
        <v>1592</v>
      </c>
      <c r="E301" s="12" t="s">
        <v>1813</v>
      </c>
      <c r="F301" s="12">
        <v>2</v>
      </c>
      <c r="G301" s="10">
        <f t="shared" si="12"/>
        <v>2</v>
      </c>
      <c r="H301" s="12">
        <v>873.1</v>
      </c>
      <c r="I301" s="16">
        <f>IF(H301="",VLOOKUP($D301,Product_Dim_Cleaned!$A$2:$F$101,6,FALSE),H301)</f>
        <v>873.1</v>
      </c>
      <c r="J301" s="12">
        <v>0.12</v>
      </c>
      <c r="K301" s="17">
        <f t="shared" si="13"/>
        <v>0.12</v>
      </c>
      <c r="L301" s="12" t="s">
        <v>1826</v>
      </c>
      <c r="M301" s="12">
        <v>1536.6559999999999</v>
      </c>
      <c r="N301" s="16">
        <f t="shared" si="14"/>
        <v>1536.6559999999999</v>
      </c>
    </row>
    <row r="302" spans="1:14" x14ac:dyDescent="0.3">
      <c r="A302" s="9" t="s">
        <v>2126</v>
      </c>
      <c r="B302" s="15">
        <v>45268</v>
      </c>
      <c r="C302" s="10" t="s">
        <v>648</v>
      </c>
      <c r="D302" s="10" t="s">
        <v>1572</v>
      </c>
      <c r="E302" s="10" t="s">
        <v>1801</v>
      </c>
      <c r="F302" s="10">
        <v>4</v>
      </c>
      <c r="G302" s="10">
        <f t="shared" si="12"/>
        <v>4</v>
      </c>
      <c r="H302" s="10">
        <v>889.47</v>
      </c>
      <c r="I302" s="16">
        <f>IF(H302="",VLOOKUP($D302,Product_Dim_Cleaned!$A$2:$F$101,6,FALSE),H302)</f>
        <v>889.47</v>
      </c>
      <c r="J302" s="10">
        <v>0.24</v>
      </c>
      <c r="K302" s="17">
        <f t="shared" si="13"/>
        <v>0.24</v>
      </c>
      <c r="L302" s="10" t="s">
        <v>1824</v>
      </c>
      <c r="M302" s="10">
        <v>2703.9888000000001</v>
      </c>
      <c r="N302" s="16">
        <f t="shared" si="14"/>
        <v>2703.9888000000001</v>
      </c>
    </row>
    <row r="303" spans="1:14" x14ac:dyDescent="0.3">
      <c r="A303" s="11" t="s">
        <v>2127</v>
      </c>
      <c r="B303" s="18">
        <v>45596</v>
      </c>
      <c r="C303" s="12" t="s">
        <v>118</v>
      </c>
      <c r="D303" s="12" t="s">
        <v>1696</v>
      </c>
      <c r="E303" s="12" t="s">
        <v>1792</v>
      </c>
      <c r="F303" s="12">
        <v>3</v>
      </c>
      <c r="G303" s="10">
        <f t="shared" si="12"/>
        <v>3</v>
      </c>
      <c r="H303" s="12">
        <v>803.76</v>
      </c>
      <c r="I303" s="16">
        <f>IF(H303="",VLOOKUP($D303,Product_Dim_Cleaned!$A$2:$F$101,6,FALSE),H303)</f>
        <v>803.76</v>
      </c>
      <c r="J303" s="12">
        <v>0.19</v>
      </c>
      <c r="K303" s="17">
        <f t="shared" si="13"/>
        <v>0.19</v>
      </c>
      <c r="L303" s="12" t="s">
        <v>1829</v>
      </c>
      <c r="M303" s="12">
        <v>1953.1368</v>
      </c>
      <c r="N303" s="16">
        <f t="shared" si="14"/>
        <v>1953.1368</v>
      </c>
    </row>
    <row r="304" spans="1:14" x14ac:dyDescent="0.3">
      <c r="A304" s="9" t="s">
        <v>2128</v>
      </c>
      <c r="B304" s="15">
        <v>45624</v>
      </c>
      <c r="C304" s="10" t="s">
        <v>1443</v>
      </c>
      <c r="D304" s="10" t="s">
        <v>1698</v>
      </c>
      <c r="E304" s="10" t="s">
        <v>1773</v>
      </c>
      <c r="F304" s="10">
        <v>2</v>
      </c>
      <c r="G304" s="10">
        <f t="shared" si="12"/>
        <v>2</v>
      </c>
      <c r="H304" s="10">
        <v>865.14</v>
      </c>
      <c r="I304" s="16">
        <f>IF(H304="",VLOOKUP($D304,Product_Dim_Cleaned!$A$2:$F$101,6,FALSE),H304)</f>
        <v>865.14</v>
      </c>
      <c r="J304" s="10">
        <v>0.2</v>
      </c>
      <c r="K304" s="17">
        <f t="shared" si="13"/>
        <v>0.2</v>
      </c>
      <c r="L304" s="10" t="s">
        <v>1826</v>
      </c>
      <c r="M304" s="10">
        <v>1384.2239999999999</v>
      </c>
      <c r="N304" s="16">
        <f t="shared" si="14"/>
        <v>1384.2239999999999</v>
      </c>
    </row>
    <row r="305" spans="1:14" x14ac:dyDescent="0.3">
      <c r="A305" s="11" t="s">
        <v>2129</v>
      </c>
      <c r="B305" s="18">
        <v>45813</v>
      </c>
      <c r="C305" s="12" t="s">
        <v>347</v>
      </c>
      <c r="D305" s="12" t="s">
        <v>1610</v>
      </c>
      <c r="E305" s="12" t="s">
        <v>1786</v>
      </c>
      <c r="F305" s="12">
        <v>2</v>
      </c>
      <c r="G305" s="10">
        <f t="shared" si="12"/>
        <v>2</v>
      </c>
      <c r="H305" s="12">
        <v>916.49</v>
      </c>
      <c r="I305" s="16">
        <f>IF(H305="",VLOOKUP($D305,Product_Dim_Cleaned!$A$2:$F$101,6,FALSE),H305)</f>
        <v>916.49</v>
      </c>
      <c r="J305" s="12">
        <v>0.3</v>
      </c>
      <c r="K305" s="17">
        <f t="shared" si="13"/>
        <v>0.3</v>
      </c>
      <c r="L305" s="12" t="s">
        <v>1829</v>
      </c>
      <c r="M305" s="12">
        <v>1283.086</v>
      </c>
      <c r="N305" s="16">
        <f t="shared" si="14"/>
        <v>1283.086</v>
      </c>
    </row>
    <row r="306" spans="1:14" x14ac:dyDescent="0.3">
      <c r="A306" s="9" t="s">
        <v>2130</v>
      </c>
      <c r="B306" s="15">
        <v>45615</v>
      </c>
      <c r="C306" s="10" t="s">
        <v>164</v>
      </c>
      <c r="D306" s="10" t="s">
        <v>1650</v>
      </c>
      <c r="E306" s="10" t="s">
        <v>1794</v>
      </c>
      <c r="F306" s="10">
        <v>3</v>
      </c>
      <c r="G306" s="10">
        <f t="shared" si="12"/>
        <v>3</v>
      </c>
      <c r="H306" s="10">
        <v>781.39</v>
      </c>
      <c r="I306" s="16">
        <f>IF(H306="",VLOOKUP($D306,Product_Dim_Cleaned!$A$2:$F$101,6,FALSE),H306)</f>
        <v>781.39</v>
      </c>
      <c r="J306" s="10">
        <v>0.12</v>
      </c>
      <c r="K306" s="17">
        <f t="shared" si="13"/>
        <v>0.12</v>
      </c>
      <c r="L306" s="10" t="s">
        <v>1824</v>
      </c>
      <c r="M306" s="10">
        <v>2062.8696</v>
      </c>
      <c r="N306" s="16">
        <f t="shared" si="14"/>
        <v>2062.8696</v>
      </c>
    </row>
    <row r="307" spans="1:14" x14ac:dyDescent="0.3">
      <c r="A307" s="11" t="s">
        <v>2131</v>
      </c>
      <c r="B307" s="18">
        <v>45431</v>
      </c>
      <c r="C307" s="12" t="s">
        <v>687</v>
      </c>
      <c r="D307" s="12" t="s">
        <v>1624</v>
      </c>
      <c r="E307" s="12" t="s">
        <v>1794</v>
      </c>
      <c r="F307" s="12">
        <v>4</v>
      </c>
      <c r="G307" s="10">
        <f t="shared" si="12"/>
        <v>4</v>
      </c>
      <c r="H307" s="12">
        <v>619.74</v>
      </c>
      <c r="I307" s="16">
        <f>IF(H307="",VLOOKUP($D307,Product_Dim_Cleaned!$A$2:$F$101,6,FALSE),H307)</f>
        <v>619.74</v>
      </c>
      <c r="J307" s="12">
        <v>0.13</v>
      </c>
      <c r="K307" s="17">
        <f t="shared" si="13"/>
        <v>0.13</v>
      </c>
      <c r="L307" s="12" t="s">
        <v>1829</v>
      </c>
      <c r="M307" s="12">
        <v>2156.6952000000001</v>
      </c>
      <c r="N307" s="16">
        <f t="shared" si="14"/>
        <v>2156.6952000000001</v>
      </c>
    </row>
    <row r="308" spans="1:14" x14ac:dyDescent="0.3">
      <c r="A308" s="9" t="s">
        <v>2132</v>
      </c>
      <c r="B308" s="15">
        <v>45679</v>
      </c>
      <c r="C308" s="10" t="s">
        <v>1481</v>
      </c>
      <c r="D308" s="10" t="s">
        <v>1672</v>
      </c>
      <c r="E308" s="10" t="s">
        <v>1799</v>
      </c>
      <c r="F308" s="10">
        <v>2</v>
      </c>
      <c r="G308" s="10">
        <f t="shared" si="12"/>
        <v>2</v>
      </c>
      <c r="H308" s="10">
        <v>837.76</v>
      </c>
      <c r="I308" s="16">
        <f>IF(H308="",VLOOKUP($D308,Product_Dim_Cleaned!$A$2:$F$101,6,FALSE),H308)</f>
        <v>837.76</v>
      </c>
      <c r="J308" s="10">
        <v>0.03</v>
      </c>
      <c r="K308" s="17">
        <f t="shared" si="13"/>
        <v>0.03</v>
      </c>
      <c r="L308" s="10" t="s">
        <v>1829</v>
      </c>
      <c r="M308" s="10">
        <v>1625.2544</v>
      </c>
      <c r="N308" s="16">
        <f t="shared" si="14"/>
        <v>1625.2544</v>
      </c>
    </row>
    <row r="309" spans="1:14" x14ac:dyDescent="0.3">
      <c r="A309" s="11" t="s">
        <v>2133</v>
      </c>
      <c r="B309" s="18">
        <v>45842</v>
      </c>
      <c r="C309" s="12" t="s">
        <v>1395</v>
      </c>
      <c r="D309" s="12" t="s">
        <v>1728</v>
      </c>
      <c r="E309" s="12" t="s">
        <v>1757</v>
      </c>
      <c r="F309" s="12">
        <v>3</v>
      </c>
      <c r="G309" s="10">
        <f t="shared" si="12"/>
        <v>3</v>
      </c>
      <c r="H309" s="12">
        <v>135.94</v>
      </c>
      <c r="I309" s="16">
        <f>IF(H309="",VLOOKUP($D309,Product_Dim_Cleaned!$A$2:$F$101,6,FALSE),H309)</f>
        <v>135.94</v>
      </c>
      <c r="J309" s="12">
        <v>0.2</v>
      </c>
      <c r="K309" s="17">
        <f t="shared" si="13"/>
        <v>0.2</v>
      </c>
      <c r="L309" s="12" t="s">
        <v>1824</v>
      </c>
      <c r="M309" s="12">
        <v>326.25599999999997</v>
      </c>
      <c r="N309" s="16">
        <f t="shared" si="14"/>
        <v>326.25599999999997</v>
      </c>
    </row>
    <row r="310" spans="1:14" x14ac:dyDescent="0.3">
      <c r="A310" s="9" t="s">
        <v>2134</v>
      </c>
      <c r="B310" s="15">
        <v>45796</v>
      </c>
      <c r="C310" s="10" t="s">
        <v>1475</v>
      </c>
      <c r="D310" s="10" t="s">
        <v>1696</v>
      </c>
      <c r="E310" s="10" t="s">
        <v>1757</v>
      </c>
      <c r="F310" s="10">
        <v>4</v>
      </c>
      <c r="G310" s="10">
        <f t="shared" si="12"/>
        <v>4</v>
      </c>
      <c r="H310" s="10">
        <v>396.53</v>
      </c>
      <c r="I310" s="16">
        <f>IF(H310="",VLOOKUP($D310,Product_Dim_Cleaned!$A$2:$F$101,6,FALSE),H310)</f>
        <v>396.53</v>
      </c>
      <c r="J310" s="10">
        <v>7.0000000000000007E-2</v>
      </c>
      <c r="K310" s="17">
        <f t="shared" si="13"/>
        <v>7.0000000000000007E-2</v>
      </c>
      <c r="L310" s="10" t="s">
        <v>1826</v>
      </c>
      <c r="M310" s="10">
        <v>1475.0916</v>
      </c>
      <c r="N310" s="16">
        <f t="shared" si="14"/>
        <v>1475.0916</v>
      </c>
    </row>
    <row r="311" spans="1:14" x14ac:dyDescent="0.3">
      <c r="A311" s="11" t="s">
        <v>2135</v>
      </c>
      <c r="B311" s="18">
        <v>45264</v>
      </c>
      <c r="C311" s="12" t="s">
        <v>713</v>
      </c>
      <c r="D311" s="12" t="s">
        <v>1606</v>
      </c>
      <c r="E311" s="12" t="s">
        <v>1799</v>
      </c>
      <c r="F311" s="12">
        <v>2</v>
      </c>
      <c r="G311" s="10">
        <f t="shared" si="12"/>
        <v>2</v>
      </c>
      <c r="H311" s="12">
        <v>722.45</v>
      </c>
      <c r="I311" s="16">
        <f>IF(H311="",VLOOKUP($D311,Product_Dim_Cleaned!$A$2:$F$101,6,FALSE),H311)</f>
        <v>722.45</v>
      </c>
      <c r="J311" s="12">
        <v>0.22</v>
      </c>
      <c r="K311" s="17">
        <f t="shared" si="13"/>
        <v>0.22</v>
      </c>
      <c r="L311" s="12" t="s">
        <v>1826</v>
      </c>
      <c r="M311" s="12">
        <v>1127.0219999999999</v>
      </c>
      <c r="N311" s="16">
        <f t="shared" si="14"/>
        <v>1127.0219999999999</v>
      </c>
    </row>
    <row r="312" spans="1:14" x14ac:dyDescent="0.3">
      <c r="A312" s="9" t="s">
        <v>2136</v>
      </c>
      <c r="B312" s="15">
        <v>45504</v>
      </c>
      <c r="C312" s="10" t="s">
        <v>181</v>
      </c>
      <c r="D312" s="10" t="s">
        <v>1676</v>
      </c>
      <c r="E312" s="10" t="s">
        <v>1761</v>
      </c>
      <c r="F312" s="10">
        <v>2</v>
      </c>
      <c r="G312" s="10">
        <f t="shared" si="12"/>
        <v>2</v>
      </c>
      <c r="H312" s="10">
        <v>138.41</v>
      </c>
      <c r="I312" s="16">
        <f>IF(H312="",VLOOKUP($D312,Product_Dim_Cleaned!$A$2:$F$101,6,FALSE),H312)</f>
        <v>138.41</v>
      </c>
      <c r="J312" s="10">
        <v>0.02</v>
      </c>
      <c r="K312" s="17">
        <f t="shared" si="13"/>
        <v>0.02</v>
      </c>
      <c r="L312" s="10" t="s">
        <v>1824</v>
      </c>
      <c r="M312" s="10">
        <v>271.28359999999998</v>
      </c>
      <c r="N312" s="16">
        <f t="shared" si="14"/>
        <v>271.28359999999998</v>
      </c>
    </row>
    <row r="313" spans="1:14" x14ac:dyDescent="0.3">
      <c r="A313" s="11" t="s">
        <v>2137</v>
      </c>
      <c r="B313" s="18">
        <v>45679</v>
      </c>
      <c r="C313" s="12" t="s">
        <v>435</v>
      </c>
      <c r="D313" s="12" t="s">
        <v>1708</v>
      </c>
      <c r="E313" s="12" t="s">
        <v>1761</v>
      </c>
      <c r="F313" s="12">
        <v>4</v>
      </c>
      <c r="G313" s="10">
        <f t="shared" si="12"/>
        <v>4</v>
      </c>
      <c r="H313" s="12">
        <v>741.51</v>
      </c>
      <c r="I313" s="16">
        <f>IF(H313="",VLOOKUP($D313,Product_Dim_Cleaned!$A$2:$F$101,6,FALSE),H313)</f>
        <v>741.51</v>
      </c>
      <c r="J313" s="12">
        <v>0.09</v>
      </c>
      <c r="K313" s="17">
        <f t="shared" si="13"/>
        <v>0.09</v>
      </c>
      <c r="L313" s="12" t="s">
        <v>1829</v>
      </c>
      <c r="M313" s="12">
        <v>2699.0963999999999</v>
      </c>
      <c r="N313" s="16">
        <f t="shared" si="14"/>
        <v>2699.0963999999999</v>
      </c>
    </row>
    <row r="314" spans="1:14" x14ac:dyDescent="0.3">
      <c r="A314" s="9" t="s">
        <v>2138</v>
      </c>
      <c r="B314" s="15">
        <v>45611</v>
      </c>
      <c r="C314" s="10" t="s">
        <v>100</v>
      </c>
      <c r="D314" s="10" t="s">
        <v>1708</v>
      </c>
      <c r="E314" s="10" t="s">
        <v>1807</v>
      </c>
      <c r="F314" s="10">
        <v>2</v>
      </c>
      <c r="G314" s="10">
        <f t="shared" si="12"/>
        <v>2</v>
      </c>
      <c r="H314" s="10">
        <v>588.9</v>
      </c>
      <c r="I314" s="16">
        <f>IF(H314="",VLOOKUP($D314,Product_Dim_Cleaned!$A$2:$F$101,6,FALSE),H314)</f>
        <v>588.9</v>
      </c>
      <c r="J314" s="10">
        <v>0.19</v>
      </c>
      <c r="K314" s="17">
        <f t="shared" si="13"/>
        <v>0.19</v>
      </c>
      <c r="L314" s="10" t="s">
        <v>1826</v>
      </c>
      <c r="M314" s="10">
        <v>954.01800000000003</v>
      </c>
      <c r="N314" s="16">
        <f t="shared" si="14"/>
        <v>954.01800000000003</v>
      </c>
    </row>
    <row r="315" spans="1:14" x14ac:dyDescent="0.3">
      <c r="A315" s="11" t="s">
        <v>2139</v>
      </c>
      <c r="B315" s="18">
        <v>45389</v>
      </c>
      <c r="C315" s="12" t="s">
        <v>960</v>
      </c>
      <c r="D315" s="12" t="s">
        <v>1648</v>
      </c>
      <c r="E315" s="12" t="s">
        <v>1761</v>
      </c>
      <c r="F315" s="12">
        <v>1</v>
      </c>
      <c r="G315" s="10">
        <f t="shared" si="12"/>
        <v>1</v>
      </c>
      <c r="H315" s="12">
        <v>88.92</v>
      </c>
      <c r="I315" s="16">
        <f>IF(H315="",VLOOKUP($D315,Product_Dim_Cleaned!$A$2:$F$101,6,FALSE),H315)</f>
        <v>88.92</v>
      </c>
      <c r="J315" s="12">
        <v>0.19</v>
      </c>
      <c r="K315" s="17">
        <f t="shared" si="13"/>
        <v>0.19</v>
      </c>
      <c r="L315" s="12" t="s">
        <v>1826</v>
      </c>
      <c r="M315" s="12">
        <v>72.025200000000012</v>
      </c>
      <c r="N315" s="16">
        <f t="shared" si="14"/>
        <v>72.025200000000012</v>
      </c>
    </row>
    <row r="316" spans="1:14" x14ac:dyDescent="0.3">
      <c r="A316" s="9" t="s">
        <v>2140</v>
      </c>
      <c r="B316" s="15">
        <v>45339</v>
      </c>
      <c r="C316" s="10" t="s">
        <v>411</v>
      </c>
      <c r="D316" s="10" t="s">
        <v>1670</v>
      </c>
      <c r="E316" s="10" t="s">
        <v>1804</v>
      </c>
      <c r="F316" s="10">
        <v>1</v>
      </c>
      <c r="G316" s="10">
        <f t="shared" si="12"/>
        <v>1</v>
      </c>
      <c r="H316" s="10">
        <v>299.13</v>
      </c>
      <c r="I316" s="16">
        <f>IF(H316="",VLOOKUP($D316,Product_Dim_Cleaned!$A$2:$F$101,6,FALSE),H316)</f>
        <v>299.13</v>
      </c>
      <c r="J316" s="10">
        <v>0.1</v>
      </c>
      <c r="K316" s="17">
        <f t="shared" si="13"/>
        <v>0.1</v>
      </c>
      <c r="L316" s="10" t="s">
        <v>1829</v>
      </c>
      <c r="M316" s="10">
        <v>269.21699999999998</v>
      </c>
      <c r="N316" s="16">
        <f t="shared" si="14"/>
        <v>269.21699999999998</v>
      </c>
    </row>
    <row r="317" spans="1:14" x14ac:dyDescent="0.3">
      <c r="A317" s="11" t="s">
        <v>2141</v>
      </c>
      <c r="B317" s="18">
        <v>45433</v>
      </c>
      <c r="C317" s="12" t="s">
        <v>405</v>
      </c>
      <c r="D317" s="12" t="s">
        <v>1702</v>
      </c>
      <c r="E317" s="12" t="s">
        <v>1766</v>
      </c>
      <c r="F317" s="12">
        <v>2</v>
      </c>
      <c r="G317" s="10">
        <f t="shared" si="12"/>
        <v>2</v>
      </c>
      <c r="H317" s="12">
        <v>548.29999999999995</v>
      </c>
      <c r="I317" s="16">
        <f>IF(H317="",VLOOKUP($D317,Product_Dim_Cleaned!$A$2:$F$101,6,FALSE),H317)</f>
        <v>548.29999999999995</v>
      </c>
      <c r="J317" s="12">
        <v>0.23</v>
      </c>
      <c r="K317" s="17">
        <f t="shared" si="13"/>
        <v>0.23</v>
      </c>
      <c r="L317" s="12" t="s">
        <v>1824</v>
      </c>
      <c r="M317" s="12">
        <v>844.38199999999995</v>
      </c>
      <c r="N317" s="16">
        <f t="shared" si="14"/>
        <v>844.38199999999995</v>
      </c>
    </row>
    <row r="318" spans="1:14" x14ac:dyDescent="0.3">
      <c r="A318" s="9" t="s">
        <v>2142</v>
      </c>
      <c r="B318" s="15">
        <v>45435</v>
      </c>
      <c r="C318" s="10" t="s">
        <v>836</v>
      </c>
      <c r="D318" s="10" t="s">
        <v>1656</v>
      </c>
      <c r="E318" s="10" t="s">
        <v>1789</v>
      </c>
      <c r="F318" s="10">
        <v>3</v>
      </c>
      <c r="G318" s="10">
        <f t="shared" si="12"/>
        <v>3</v>
      </c>
      <c r="H318" s="10">
        <v>977.55</v>
      </c>
      <c r="I318" s="16">
        <f>IF(H318="",VLOOKUP($D318,Product_Dim_Cleaned!$A$2:$F$101,6,FALSE),H318)</f>
        <v>977.55</v>
      </c>
      <c r="J318" s="10">
        <v>0.02</v>
      </c>
      <c r="K318" s="17">
        <f t="shared" si="13"/>
        <v>0.02</v>
      </c>
      <c r="L318" s="10" t="s">
        <v>1826</v>
      </c>
      <c r="M318" s="10">
        <v>2873.9969999999989</v>
      </c>
      <c r="N318" s="16">
        <f t="shared" si="14"/>
        <v>2873.9969999999989</v>
      </c>
    </row>
    <row r="319" spans="1:14" x14ac:dyDescent="0.3">
      <c r="A319" s="11" t="s">
        <v>2143</v>
      </c>
      <c r="B319" s="18">
        <v>45823</v>
      </c>
      <c r="C319" s="12" t="s">
        <v>1086</v>
      </c>
      <c r="D319" s="12" t="s">
        <v>1636</v>
      </c>
      <c r="E319" s="12" t="s">
        <v>1810</v>
      </c>
      <c r="F319" s="12">
        <v>1</v>
      </c>
      <c r="G319" s="10">
        <f t="shared" si="12"/>
        <v>1</v>
      </c>
      <c r="H319" s="12">
        <v>459.42</v>
      </c>
      <c r="I319" s="16">
        <f>IF(H319="",VLOOKUP($D319,Product_Dim_Cleaned!$A$2:$F$101,6,FALSE),H319)</f>
        <v>459.42</v>
      </c>
      <c r="J319" s="12">
        <v>0.28000000000000003</v>
      </c>
      <c r="K319" s="17">
        <f t="shared" si="13"/>
        <v>0.28000000000000003</v>
      </c>
      <c r="L319" s="12" t="s">
        <v>1829</v>
      </c>
      <c r="M319" s="12">
        <v>330.7824</v>
      </c>
      <c r="N319" s="16">
        <f t="shared" si="14"/>
        <v>330.7824</v>
      </c>
    </row>
    <row r="320" spans="1:14" x14ac:dyDescent="0.3">
      <c r="A320" s="9" t="s">
        <v>2144</v>
      </c>
      <c r="B320" s="15">
        <v>45663</v>
      </c>
      <c r="C320" s="10" t="s">
        <v>318</v>
      </c>
      <c r="D320" s="10" t="s">
        <v>1549</v>
      </c>
      <c r="E320" s="10" t="s">
        <v>1769</v>
      </c>
      <c r="F320" s="10">
        <v>2</v>
      </c>
      <c r="G320" s="10">
        <f t="shared" si="12"/>
        <v>2</v>
      </c>
      <c r="H320" s="10">
        <v>123.19</v>
      </c>
      <c r="I320" s="16">
        <f>IF(H320="",VLOOKUP($D320,Product_Dim_Cleaned!$A$2:$F$101,6,FALSE),H320)</f>
        <v>123.19</v>
      </c>
      <c r="J320" s="10">
        <v>0.19</v>
      </c>
      <c r="K320" s="17">
        <f t="shared" si="13"/>
        <v>0.19</v>
      </c>
      <c r="L320" s="10" t="s">
        <v>1824</v>
      </c>
      <c r="M320" s="10">
        <v>199.56780000000001</v>
      </c>
      <c r="N320" s="16">
        <f t="shared" si="14"/>
        <v>199.56780000000001</v>
      </c>
    </row>
    <row r="321" spans="1:14" x14ac:dyDescent="0.3">
      <c r="A321" s="11" t="s">
        <v>2145</v>
      </c>
      <c r="B321" s="18">
        <v>45879</v>
      </c>
      <c r="C321" s="12" t="s">
        <v>1121</v>
      </c>
      <c r="D321" s="12" t="s">
        <v>1658</v>
      </c>
      <c r="E321" s="12" t="s">
        <v>1813</v>
      </c>
      <c r="F321" s="12">
        <v>1</v>
      </c>
      <c r="G321" s="10">
        <f t="shared" si="12"/>
        <v>1</v>
      </c>
      <c r="H321" s="12">
        <v>222.95</v>
      </c>
      <c r="I321" s="16">
        <f>IF(H321="",VLOOKUP($D321,Product_Dim_Cleaned!$A$2:$F$101,6,FALSE),H321)</f>
        <v>222.95</v>
      </c>
      <c r="J321" s="12">
        <v>0.02</v>
      </c>
      <c r="K321" s="17">
        <f t="shared" si="13"/>
        <v>0.02</v>
      </c>
      <c r="L321" s="12" t="s">
        <v>1826</v>
      </c>
      <c r="M321" s="12">
        <v>218.49100000000001</v>
      </c>
      <c r="N321" s="16">
        <f t="shared" si="14"/>
        <v>218.49100000000001</v>
      </c>
    </row>
    <row r="322" spans="1:14" x14ac:dyDescent="0.3">
      <c r="A322" s="9" t="s">
        <v>2146</v>
      </c>
      <c r="B322" s="15">
        <v>45840</v>
      </c>
      <c r="C322" s="10" t="s">
        <v>1044</v>
      </c>
      <c r="D322" s="10" t="s">
        <v>1612</v>
      </c>
      <c r="E322" s="10" t="s">
        <v>1769</v>
      </c>
      <c r="F322" s="10">
        <v>3</v>
      </c>
      <c r="G322" s="10">
        <f t="shared" ref="G322:G385" si="15">IF(F322="",M322/(I322*(1-J322)),F322)</f>
        <v>3</v>
      </c>
      <c r="H322" s="10">
        <v>601.92999999999995</v>
      </c>
      <c r="I322" s="16">
        <f>IF(H322="",VLOOKUP($D322,Product_Dim_Cleaned!$A$2:$F$101,6,FALSE),H322)</f>
        <v>601.92999999999995</v>
      </c>
      <c r="J322" s="10">
        <v>0.14000000000000001</v>
      </c>
      <c r="K322" s="17">
        <f t="shared" ref="K322:K385" si="16">IF(J322="",1-(M322/(G322*I322)),J322)</f>
        <v>0.14000000000000001</v>
      </c>
      <c r="L322" s="10" t="s">
        <v>1824</v>
      </c>
      <c r="M322" s="10">
        <v>1552.9793999999999</v>
      </c>
      <c r="N322" s="16">
        <f t="shared" ref="N322:N385" si="17">IF(M322="",G322*I322*(1-K322),M322)</f>
        <v>1552.9793999999999</v>
      </c>
    </row>
    <row r="323" spans="1:14" x14ac:dyDescent="0.3">
      <c r="A323" s="11" t="s">
        <v>2147</v>
      </c>
      <c r="B323" s="18">
        <v>45380</v>
      </c>
      <c r="C323" s="12" t="s">
        <v>939</v>
      </c>
      <c r="D323" s="12" t="s">
        <v>1686</v>
      </c>
      <c r="E323" s="12" t="s">
        <v>1761</v>
      </c>
      <c r="F323" s="12">
        <v>1</v>
      </c>
      <c r="G323" s="10">
        <f t="shared" si="15"/>
        <v>1</v>
      </c>
      <c r="H323" s="12">
        <v>564.1</v>
      </c>
      <c r="I323" s="16">
        <f>IF(H323="",VLOOKUP($D323,Product_Dim_Cleaned!$A$2:$F$101,6,FALSE),H323)</f>
        <v>564.1</v>
      </c>
      <c r="J323" s="12">
        <v>0.03</v>
      </c>
      <c r="K323" s="17">
        <f t="shared" si="16"/>
        <v>0.03</v>
      </c>
      <c r="L323" s="12" t="s">
        <v>1824</v>
      </c>
      <c r="M323" s="12">
        <v>547.17700000000002</v>
      </c>
      <c r="N323" s="16">
        <f t="shared" si="17"/>
        <v>547.17700000000002</v>
      </c>
    </row>
    <row r="324" spans="1:14" x14ac:dyDescent="0.3">
      <c r="A324" s="9" t="s">
        <v>2148</v>
      </c>
      <c r="B324" s="15">
        <v>45672</v>
      </c>
      <c r="C324" s="10" t="s">
        <v>341</v>
      </c>
      <c r="D324" s="10" t="s">
        <v>1708</v>
      </c>
      <c r="E324" s="10" t="s">
        <v>1773</v>
      </c>
      <c r="F324" s="10">
        <v>1</v>
      </c>
      <c r="G324" s="10">
        <f t="shared" si="15"/>
        <v>1</v>
      </c>
      <c r="H324" s="10">
        <v>516.62</v>
      </c>
      <c r="I324" s="16">
        <f>IF(H324="",VLOOKUP($D324,Product_Dim_Cleaned!$A$2:$F$101,6,FALSE),H324)</f>
        <v>516.62</v>
      </c>
      <c r="J324" s="10">
        <v>0.18</v>
      </c>
      <c r="K324" s="17">
        <f t="shared" si="16"/>
        <v>0.18</v>
      </c>
      <c r="L324" s="10" t="s">
        <v>1824</v>
      </c>
      <c r="M324" s="10">
        <v>423.62840000000011</v>
      </c>
      <c r="N324" s="16">
        <f t="shared" si="17"/>
        <v>423.62840000000011</v>
      </c>
    </row>
    <row r="325" spans="1:14" x14ac:dyDescent="0.3">
      <c r="A325" s="11" t="s">
        <v>2149</v>
      </c>
      <c r="B325" s="18">
        <v>45497</v>
      </c>
      <c r="C325" s="12" t="s">
        <v>1357</v>
      </c>
      <c r="D325" s="12" t="s">
        <v>1674</v>
      </c>
      <c r="E325" s="12" t="s">
        <v>1794</v>
      </c>
      <c r="F325" s="12">
        <v>1</v>
      </c>
      <c r="G325" s="10">
        <f t="shared" si="15"/>
        <v>1</v>
      </c>
      <c r="H325" s="12">
        <v>934.75</v>
      </c>
      <c r="I325" s="16">
        <f>IF(H325="",VLOOKUP($D325,Product_Dim_Cleaned!$A$2:$F$101,6,FALSE),H325)</f>
        <v>934.75</v>
      </c>
      <c r="J325" s="12">
        <v>0.11</v>
      </c>
      <c r="K325" s="17">
        <f t="shared" si="16"/>
        <v>0.11</v>
      </c>
      <c r="L325" s="12" t="s">
        <v>1826</v>
      </c>
      <c r="M325" s="12">
        <v>831.92750000000001</v>
      </c>
      <c r="N325" s="16">
        <f t="shared" si="17"/>
        <v>831.92750000000001</v>
      </c>
    </row>
    <row r="326" spans="1:14" x14ac:dyDescent="0.3">
      <c r="A326" s="9" t="s">
        <v>2150</v>
      </c>
      <c r="B326" s="15">
        <v>45407</v>
      </c>
      <c r="C326" s="10" t="s">
        <v>752</v>
      </c>
      <c r="D326" s="10" t="s">
        <v>1744</v>
      </c>
      <c r="E326" s="10" t="s">
        <v>1779</v>
      </c>
      <c r="F326" s="10">
        <v>4</v>
      </c>
      <c r="G326" s="10">
        <f t="shared" si="15"/>
        <v>4</v>
      </c>
      <c r="H326" s="10">
        <v>548.44000000000005</v>
      </c>
      <c r="I326" s="16">
        <f>IF(H326="",VLOOKUP($D326,Product_Dim_Cleaned!$A$2:$F$101,6,FALSE),H326)</f>
        <v>548.44000000000005</v>
      </c>
      <c r="J326" s="10">
        <v>0.05</v>
      </c>
      <c r="K326" s="17">
        <f t="shared" si="16"/>
        <v>0.05</v>
      </c>
      <c r="L326" s="10" t="s">
        <v>1826</v>
      </c>
      <c r="M326" s="10">
        <v>2084.0720000000001</v>
      </c>
      <c r="N326" s="16">
        <f t="shared" si="17"/>
        <v>2084.0720000000001</v>
      </c>
    </row>
    <row r="327" spans="1:14" x14ac:dyDescent="0.3">
      <c r="A327" s="11" t="s">
        <v>2151</v>
      </c>
      <c r="B327" s="18">
        <v>45764</v>
      </c>
      <c r="C327" s="12" t="s">
        <v>63</v>
      </c>
      <c r="D327" s="12" t="s">
        <v>1622</v>
      </c>
      <c r="E327" s="12" t="s">
        <v>1766</v>
      </c>
      <c r="F327" s="12">
        <v>3</v>
      </c>
      <c r="G327" s="10">
        <f t="shared" si="15"/>
        <v>3</v>
      </c>
      <c r="H327" s="12">
        <v>361.11</v>
      </c>
      <c r="I327" s="16">
        <f>IF(H327="",VLOOKUP($D327,Product_Dim_Cleaned!$A$2:$F$101,6,FALSE),H327)</f>
        <v>361.11</v>
      </c>
      <c r="J327" s="12">
        <v>0.06</v>
      </c>
      <c r="K327" s="17">
        <f t="shared" si="16"/>
        <v>0.06</v>
      </c>
      <c r="L327" s="12" t="s">
        <v>1824</v>
      </c>
      <c r="M327" s="12">
        <v>1018.3302</v>
      </c>
      <c r="N327" s="16">
        <f t="shared" si="17"/>
        <v>1018.3302</v>
      </c>
    </row>
    <row r="328" spans="1:14" x14ac:dyDescent="0.3">
      <c r="A328" s="9" t="s">
        <v>2152</v>
      </c>
      <c r="B328" s="15">
        <v>45924</v>
      </c>
      <c r="C328" s="10" t="s">
        <v>616</v>
      </c>
      <c r="D328" s="10" t="s">
        <v>1574</v>
      </c>
      <c r="E328" s="10" t="s">
        <v>1757</v>
      </c>
      <c r="F328" s="10">
        <v>2</v>
      </c>
      <c r="G328" s="10">
        <f t="shared" si="15"/>
        <v>2</v>
      </c>
      <c r="H328" s="10">
        <v>610.37</v>
      </c>
      <c r="I328" s="16">
        <f>IF(H328="",VLOOKUP($D328,Product_Dim_Cleaned!$A$2:$F$101,6,FALSE),H328)</f>
        <v>610.37</v>
      </c>
      <c r="J328" s="10">
        <v>0.1</v>
      </c>
      <c r="K328" s="17">
        <f t="shared" si="16"/>
        <v>0.1</v>
      </c>
      <c r="L328" s="10" t="s">
        <v>1826</v>
      </c>
      <c r="M328" s="10">
        <v>1098.6659999999999</v>
      </c>
      <c r="N328" s="16">
        <f t="shared" si="17"/>
        <v>1098.6659999999999</v>
      </c>
    </row>
    <row r="329" spans="1:14" x14ac:dyDescent="0.3">
      <c r="A329" s="11" t="s">
        <v>2153</v>
      </c>
      <c r="B329" s="18">
        <v>45240</v>
      </c>
      <c r="C329" s="12" t="s">
        <v>1050</v>
      </c>
      <c r="D329" s="12" t="s">
        <v>1650</v>
      </c>
      <c r="E329" s="12" t="s">
        <v>1804</v>
      </c>
      <c r="F329" s="12">
        <v>1</v>
      </c>
      <c r="G329" s="10">
        <f t="shared" si="15"/>
        <v>1</v>
      </c>
      <c r="H329" s="12">
        <v>272.2</v>
      </c>
      <c r="I329" s="16">
        <f>IF(H329="",VLOOKUP($D329,Product_Dim_Cleaned!$A$2:$F$101,6,FALSE),H329)</f>
        <v>272.2</v>
      </c>
      <c r="J329" s="12">
        <v>0.3</v>
      </c>
      <c r="K329" s="17">
        <f t="shared" si="16"/>
        <v>0.3</v>
      </c>
      <c r="L329" s="12" t="s">
        <v>1824</v>
      </c>
      <c r="M329" s="12">
        <v>190.54</v>
      </c>
      <c r="N329" s="16">
        <f t="shared" si="17"/>
        <v>190.54</v>
      </c>
    </row>
    <row r="330" spans="1:14" x14ac:dyDescent="0.3">
      <c r="A330" s="9" t="s">
        <v>2154</v>
      </c>
      <c r="B330" s="15">
        <v>45349</v>
      </c>
      <c r="C330" s="10" t="s">
        <v>1357</v>
      </c>
      <c r="D330" s="10" t="s">
        <v>1702</v>
      </c>
      <c r="E330" s="10" t="s">
        <v>1776</v>
      </c>
      <c r="F330" s="10">
        <v>3</v>
      </c>
      <c r="G330" s="10">
        <f t="shared" si="15"/>
        <v>3</v>
      </c>
      <c r="H330" s="10">
        <v>573.1</v>
      </c>
      <c r="I330" s="16">
        <f>IF(H330="",VLOOKUP($D330,Product_Dim_Cleaned!$A$2:$F$101,6,FALSE),H330)</f>
        <v>573.1</v>
      </c>
      <c r="J330" s="10">
        <v>0.16</v>
      </c>
      <c r="K330" s="17">
        <f t="shared" si="16"/>
        <v>0.16</v>
      </c>
      <c r="L330" s="10" t="s">
        <v>1829</v>
      </c>
      <c r="M330" s="10">
        <v>1444.212</v>
      </c>
      <c r="N330" s="16">
        <f t="shared" si="17"/>
        <v>1444.212</v>
      </c>
    </row>
    <row r="331" spans="1:14" x14ac:dyDescent="0.3">
      <c r="A331" s="11" t="s">
        <v>2155</v>
      </c>
      <c r="B331" s="18">
        <v>45756</v>
      </c>
      <c r="C331" s="12" t="s">
        <v>1014</v>
      </c>
      <c r="D331" s="12" t="s">
        <v>1557</v>
      </c>
      <c r="E331" s="12" t="s">
        <v>1752</v>
      </c>
      <c r="F331" s="12">
        <v>4</v>
      </c>
      <c r="G331" s="10">
        <f t="shared" si="15"/>
        <v>4</v>
      </c>
      <c r="H331" s="12">
        <v>24.72</v>
      </c>
      <c r="I331" s="16">
        <f>IF(H331="",VLOOKUP($D331,Product_Dim_Cleaned!$A$2:$F$101,6,FALSE),H331)</f>
        <v>24.72</v>
      </c>
      <c r="J331" s="12">
        <v>0.28000000000000003</v>
      </c>
      <c r="K331" s="17">
        <f t="shared" si="16"/>
        <v>0.28000000000000003</v>
      </c>
      <c r="L331" s="12" t="s">
        <v>1824</v>
      </c>
      <c r="M331" s="12">
        <v>71.193599999999989</v>
      </c>
      <c r="N331" s="16">
        <f t="shared" si="17"/>
        <v>71.193599999999989</v>
      </c>
    </row>
    <row r="332" spans="1:14" x14ac:dyDescent="0.3">
      <c r="A332" s="9" t="s">
        <v>2156</v>
      </c>
      <c r="B332" s="15">
        <v>45478</v>
      </c>
      <c r="C332" s="10" t="s">
        <v>803</v>
      </c>
      <c r="D332" s="10" t="s">
        <v>1565</v>
      </c>
      <c r="E332" s="10" t="s">
        <v>1786</v>
      </c>
      <c r="F332" s="10">
        <v>3</v>
      </c>
      <c r="G332" s="10">
        <f t="shared" si="15"/>
        <v>3</v>
      </c>
      <c r="H332" s="10">
        <v>268.89</v>
      </c>
      <c r="I332" s="16">
        <f>IF(H332="",VLOOKUP($D332,Product_Dim_Cleaned!$A$2:$F$101,6,FALSE),H332)</f>
        <v>268.89</v>
      </c>
      <c r="J332" s="10">
        <v>7.0000000000000007E-2</v>
      </c>
      <c r="K332" s="17">
        <f t="shared" si="16"/>
        <v>7.0000000000000007E-2</v>
      </c>
      <c r="L332" s="10" t="s">
        <v>1829</v>
      </c>
      <c r="M332" s="10">
        <v>750.20309999999995</v>
      </c>
      <c r="N332" s="16">
        <f t="shared" si="17"/>
        <v>750.20309999999995</v>
      </c>
    </row>
    <row r="333" spans="1:14" x14ac:dyDescent="0.3">
      <c r="A333" s="11" t="s">
        <v>2157</v>
      </c>
      <c r="B333" s="18">
        <v>45890</v>
      </c>
      <c r="C333" s="12" t="s">
        <v>821</v>
      </c>
      <c r="D333" s="12" t="s">
        <v>1684</v>
      </c>
      <c r="E333" s="12" t="s">
        <v>1786</v>
      </c>
      <c r="F333" s="12">
        <v>1</v>
      </c>
      <c r="G333" s="10">
        <f t="shared" si="15"/>
        <v>1</v>
      </c>
      <c r="H333" s="12">
        <v>78.5</v>
      </c>
      <c r="I333" s="16">
        <f>IF(H333="",VLOOKUP($D333,Product_Dim_Cleaned!$A$2:$F$101,6,FALSE),H333)</f>
        <v>78.5</v>
      </c>
      <c r="J333" s="12">
        <v>0.17</v>
      </c>
      <c r="K333" s="17">
        <f t="shared" si="16"/>
        <v>0.17</v>
      </c>
      <c r="L333" s="12" t="s">
        <v>1829</v>
      </c>
      <c r="M333" s="12">
        <v>65.155000000000001</v>
      </c>
      <c r="N333" s="16">
        <f t="shared" si="17"/>
        <v>65.155000000000001</v>
      </c>
    </row>
    <row r="334" spans="1:14" x14ac:dyDescent="0.3">
      <c r="A334" s="9" t="s">
        <v>2158</v>
      </c>
      <c r="B334" s="15">
        <v>45815</v>
      </c>
      <c r="C334" s="10" t="s">
        <v>455</v>
      </c>
      <c r="D334" s="10" t="s">
        <v>1620</v>
      </c>
      <c r="E334" s="10" t="s">
        <v>1769</v>
      </c>
      <c r="F334" s="10">
        <v>3</v>
      </c>
      <c r="G334" s="10">
        <f t="shared" si="15"/>
        <v>3</v>
      </c>
      <c r="H334" s="10">
        <v>399.42</v>
      </c>
      <c r="I334" s="16">
        <f>IF(H334="",VLOOKUP($D334,Product_Dim_Cleaned!$A$2:$F$101,6,FALSE),H334)</f>
        <v>399.42</v>
      </c>
      <c r="J334" s="10">
        <v>0.02</v>
      </c>
      <c r="K334" s="17">
        <f t="shared" si="16"/>
        <v>0.02</v>
      </c>
      <c r="L334" s="10" t="s">
        <v>1824</v>
      </c>
      <c r="M334" s="10">
        <v>1174.2947999999999</v>
      </c>
      <c r="N334" s="16">
        <f t="shared" si="17"/>
        <v>1174.2947999999999</v>
      </c>
    </row>
    <row r="335" spans="1:14" x14ac:dyDescent="0.3">
      <c r="A335" s="11" t="s">
        <v>2159</v>
      </c>
      <c r="B335" s="18">
        <v>45891</v>
      </c>
      <c r="C335" s="12" t="s">
        <v>307</v>
      </c>
      <c r="D335" s="12" t="s">
        <v>1610</v>
      </c>
      <c r="E335" s="12" t="s">
        <v>1813</v>
      </c>
      <c r="F335" s="12">
        <v>3</v>
      </c>
      <c r="G335" s="10">
        <f t="shared" si="15"/>
        <v>3</v>
      </c>
      <c r="H335" s="12">
        <v>455.82</v>
      </c>
      <c r="I335" s="16">
        <f>IF(H335="",VLOOKUP($D335,Product_Dim_Cleaned!$A$2:$F$101,6,FALSE),H335)</f>
        <v>455.82</v>
      </c>
      <c r="J335" s="12">
        <v>0.01</v>
      </c>
      <c r="K335" s="17">
        <f t="shared" si="16"/>
        <v>0.01</v>
      </c>
      <c r="L335" s="12" t="s">
        <v>1826</v>
      </c>
      <c r="M335" s="12">
        <v>1353.7854</v>
      </c>
      <c r="N335" s="16">
        <f t="shared" si="17"/>
        <v>1353.7854</v>
      </c>
    </row>
    <row r="336" spans="1:14" x14ac:dyDescent="0.3">
      <c r="A336" s="9" t="s">
        <v>2160</v>
      </c>
      <c r="B336" s="15">
        <v>45609</v>
      </c>
      <c r="C336" s="10" t="s">
        <v>1095</v>
      </c>
      <c r="D336" s="10" t="s">
        <v>1648</v>
      </c>
      <c r="E336" s="10" t="s">
        <v>1773</v>
      </c>
      <c r="F336" s="10">
        <v>2</v>
      </c>
      <c r="G336" s="10">
        <f t="shared" si="15"/>
        <v>2</v>
      </c>
      <c r="H336" s="10">
        <v>613.23</v>
      </c>
      <c r="I336" s="16">
        <f>IF(H336="",VLOOKUP($D336,Product_Dim_Cleaned!$A$2:$F$101,6,FALSE),H336)</f>
        <v>613.23</v>
      </c>
      <c r="J336" s="10">
        <v>0.15</v>
      </c>
      <c r="K336" s="17">
        <f t="shared" si="16"/>
        <v>0.15</v>
      </c>
      <c r="L336" s="10" t="s">
        <v>1826</v>
      </c>
      <c r="M336" s="10">
        <v>1042.491</v>
      </c>
      <c r="N336" s="16">
        <f t="shared" si="17"/>
        <v>1042.491</v>
      </c>
    </row>
    <row r="337" spans="1:14" x14ac:dyDescent="0.3">
      <c r="A337" s="11" t="s">
        <v>2161</v>
      </c>
      <c r="B337" s="18">
        <v>45309</v>
      </c>
      <c r="C337" s="12" t="s">
        <v>1414</v>
      </c>
      <c r="D337" s="12" t="s">
        <v>1549</v>
      </c>
      <c r="E337" s="12" t="s">
        <v>1799</v>
      </c>
      <c r="F337" s="12">
        <v>4</v>
      </c>
      <c r="G337" s="10">
        <f t="shared" si="15"/>
        <v>4</v>
      </c>
      <c r="H337" s="12">
        <v>971.9</v>
      </c>
      <c r="I337" s="16">
        <f>IF(H337="",VLOOKUP($D337,Product_Dim_Cleaned!$A$2:$F$101,6,FALSE),H337)</f>
        <v>971.9</v>
      </c>
      <c r="J337" s="12">
        <v>0.28000000000000003</v>
      </c>
      <c r="K337" s="17">
        <f t="shared" si="16"/>
        <v>0.28000000000000003</v>
      </c>
      <c r="L337" s="12" t="s">
        <v>1826</v>
      </c>
      <c r="M337" s="12">
        <v>2799.0720000000001</v>
      </c>
      <c r="N337" s="16">
        <f t="shared" si="17"/>
        <v>2799.0720000000001</v>
      </c>
    </row>
    <row r="338" spans="1:14" x14ac:dyDescent="0.3">
      <c r="A338" s="9" t="s">
        <v>2162</v>
      </c>
      <c r="B338" s="15">
        <v>45519</v>
      </c>
      <c r="C338" s="10" t="s">
        <v>137</v>
      </c>
      <c r="D338" s="10" t="s">
        <v>1604</v>
      </c>
      <c r="E338" s="10" t="s">
        <v>1779</v>
      </c>
      <c r="F338" s="10">
        <v>3</v>
      </c>
      <c r="G338" s="10">
        <f t="shared" si="15"/>
        <v>3</v>
      </c>
      <c r="H338" s="10">
        <v>884.92</v>
      </c>
      <c r="I338" s="16">
        <f>IF(H338="",VLOOKUP($D338,Product_Dim_Cleaned!$A$2:$F$101,6,FALSE),H338)</f>
        <v>884.92</v>
      </c>
      <c r="J338" s="10">
        <v>0.06</v>
      </c>
      <c r="K338" s="17">
        <f t="shared" si="16"/>
        <v>0.06</v>
      </c>
      <c r="L338" s="10" t="s">
        <v>1826</v>
      </c>
      <c r="M338" s="10">
        <v>2495.4744000000001</v>
      </c>
      <c r="N338" s="16">
        <f t="shared" si="17"/>
        <v>2495.4744000000001</v>
      </c>
    </row>
    <row r="339" spans="1:14" x14ac:dyDescent="0.3">
      <c r="A339" s="11" t="s">
        <v>2163</v>
      </c>
      <c r="B339" s="18">
        <v>45921</v>
      </c>
      <c r="C339" s="12" t="s">
        <v>314</v>
      </c>
      <c r="D339" s="12" t="s">
        <v>1562</v>
      </c>
      <c r="E339" s="12" t="s">
        <v>1786</v>
      </c>
      <c r="F339" s="12">
        <v>1</v>
      </c>
      <c r="G339" s="10">
        <f t="shared" si="15"/>
        <v>1</v>
      </c>
      <c r="H339" s="12">
        <v>125</v>
      </c>
      <c r="I339" s="16">
        <f>IF(H339="",VLOOKUP($D339,Product_Dim_Cleaned!$A$2:$F$101,6,FALSE),H339)</f>
        <v>125</v>
      </c>
      <c r="J339" s="12">
        <v>0.23</v>
      </c>
      <c r="K339" s="17">
        <f t="shared" si="16"/>
        <v>0.23</v>
      </c>
      <c r="L339" s="12" t="s">
        <v>1824</v>
      </c>
      <c r="M339" s="12">
        <v>96.25</v>
      </c>
      <c r="N339" s="16">
        <f t="shared" si="17"/>
        <v>96.25</v>
      </c>
    </row>
    <row r="340" spans="1:14" x14ac:dyDescent="0.3">
      <c r="A340" s="9" t="s">
        <v>2164</v>
      </c>
      <c r="B340" s="15">
        <v>45465</v>
      </c>
      <c r="C340" s="10" t="s">
        <v>441</v>
      </c>
      <c r="D340" s="10" t="s">
        <v>1568</v>
      </c>
      <c r="E340" s="10" t="s">
        <v>1801</v>
      </c>
      <c r="F340" s="10">
        <v>2</v>
      </c>
      <c r="G340" s="10">
        <f t="shared" si="15"/>
        <v>2</v>
      </c>
      <c r="H340" s="10">
        <v>188.25</v>
      </c>
      <c r="I340" s="16">
        <f>IF(H340="",VLOOKUP($D340,Product_Dim_Cleaned!$A$2:$F$101,6,FALSE),H340)</f>
        <v>188.25</v>
      </c>
      <c r="J340" s="10">
        <v>0.08</v>
      </c>
      <c r="K340" s="17">
        <f t="shared" si="16"/>
        <v>0.08</v>
      </c>
      <c r="L340" s="10" t="s">
        <v>1826</v>
      </c>
      <c r="M340" s="10">
        <v>346.38</v>
      </c>
      <c r="N340" s="16">
        <f t="shared" si="17"/>
        <v>346.38</v>
      </c>
    </row>
    <row r="341" spans="1:14" x14ac:dyDescent="0.3">
      <c r="A341" s="11" t="s">
        <v>2165</v>
      </c>
      <c r="B341" s="18">
        <v>45303</v>
      </c>
      <c r="C341" s="12" t="s">
        <v>719</v>
      </c>
      <c r="D341" s="12" t="s">
        <v>1640</v>
      </c>
      <c r="E341" s="12" t="s">
        <v>1776</v>
      </c>
      <c r="F341" s="12">
        <v>4</v>
      </c>
      <c r="G341" s="10">
        <f t="shared" si="15"/>
        <v>4</v>
      </c>
      <c r="H341" s="12">
        <v>344.12</v>
      </c>
      <c r="I341" s="16">
        <f>IF(H341="",VLOOKUP($D341,Product_Dim_Cleaned!$A$2:$F$101,6,FALSE),H341)</f>
        <v>344.12</v>
      </c>
      <c r="J341" s="12">
        <v>0.25</v>
      </c>
      <c r="K341" s="17">
        <f t="shared" si="16"/>
        <v>0.25</v>
      </c>
      <c r="L341" s="12" t="s">
        <v>1826</v>
      </c>
      <c r="M341" s="12">
        <v>1032.3599999999999</v>
      </c>
      <c r="N341" s="16">
        <f t="shared" si="17"/>
        <v>1032.3599999999999</v>
      </c>
    </row>
    <row r="342" spans="1:14" x14ac:dyDescent="0.3">
      <c r="A342" s="9" t="s">
        <v>2166</v>
      </c>
      <c r="B342" s="15">
        <v>45218</v>
      </c>
      <c r="C342" s="10" t="s">
        <v>181</v>
      </c>
      <c r="D342" s="10" t="s">
        <v>1582</v>
      </c>
      <c r="E342" s="10" t="s">
        <v>1813</v>
      </c>
      <c r="F342" s="10">
        <v>3</v>
      </c>
      <c r="G342" s="10">
        <f t="shared" si="15"/>
        <v>3</v>
      </c>
      <c r="H342" s="10">
        <v>997.95</v>
      </c>
      <c r="I342" s="16">
        <f>IF(H342="",VLOOKUP($D342,Product_Dim_Cleaned!$A$2:$F$101,6,FALSE),H342)</f>
        <v>997.95</v>
      </c>
      <c r="J342" s="10">
        <v>0.09</v>
      </c>
      <c r="K342" s="17">
        <f t="shared" si="16"/>
        <v>0.09</v>
      </c>
      <c r="L342" s="10" t="s">
        <v>1829</v>
      </c>
      <c r="M342" s="10">
        <v>2724.4034999999999</v>
      </c>
      <c r="N342" s="16">
        <f t="shared" si="17"/>
        <v>2724.4034999999999</v>
      </c>
    </row>
    <row r="343" spans="1:14" x14ac:dyDescent="0.3">
      <c r="A343" s="11" t="s">
        <v>2167</v>
      </c>
      <c r="B343" s="18">
        <v>45727</v>
      </c>
      <c r="C343" s="12" t="s">
        <v>505</v>
      </c>
      <c r="D343" s="12" t="s">
        <v>1570</v>
      </c>
      <c r="E343" s="12" t="s">
        <v>1801</v>
      </c>
      <c r="F343" s="12">
        <v>3</v>
      </c>
      <c r="G343" s="10">
        <f t="shared" si="15"/>
        <v>3</v>
      </c>
      <c r="H343" s="12">
        <v>121.64</v>
      </c>
      <c r="I343" s="16">
        <f>IF(H343="",VLOOKUP($D343,Product_Dim_Cleaned!$A$2:$F$101,6,FALSE),H343)</f>
        <v>121.64</v>
      </c>
      <c r="J343" s="12">
        <v>7.0000000000000007E-2</v>
      </c>
      <c r="K343" s="17">
        <f t="shared" si="16"/>
        <v>7.0000000000000007E-2</v>
      </c>
      <c r="L343" s="12" t="s">
        <v>1826</v>
      </c>
      <c r="M343" s="12">
        <v>339.37560000000002</v>
      </c>
      <c r="N343" s="16">
        <f t="shared" si="17"/>
        <v>339.37560000000002</v>
      </c>
    </row>
    <row r="344" spans="1:14" x14ac:dyDescent="0.3">
      <c r="A344" s="9" t="s">
        <v>2168</v>
      </c>
      <c r="B344" s="15">
        <v>45557</v>
      </c>
      <c r="C344" s="10" t="s">
        <v>716</v>
      </c>
      <c r="D344" s="10" t="s">
        <v>1684</v>
      </c>
      <c r="E344" s="10" t="s">
        <v>1789</v>
      </c>
      <c r="F344" s="10">
        <v>2</v>
      </c>
      <c r="G344" s="10">
        <f t="shared" si="15"/>
        <v>2</v>
      </c>
      <c r="H344" s="10">
        <v>692.72</v>
      </c>
      <c r="I344" s="16">
        <f>IF(H344="",VLOOKUP($D344,Product_Dim_Cleaned!$A$2:$F$101,6,FALSE),H344)</f>
        <v>692.72</v>
      </c>
      <c r="J344" s="10">
        <v>0.13</v>
      </c>
      <c r="K344" s="17">
        <f t="shared" si="16"/>
        <v>0.13</v>
      </c>
      <c r="L344" s="10" t="s">
        <v>1826</v>
      </c>
      <c r="M344" s="10">
        <v>1205.3327999999999</v>
      </c>
      <c r="N344" s="16">
        <f t="shared" si="17"/>
        <v>1205.3327999999999</v>
      </c>
    </row>
    <row r="345" spans="1:14" x14ac:dyDescent="0.3">
      <c r="A345" s="11" t="s">
        <v>2169</v>
      </c>
      <c r="B345" s="18">
        <v>45623</v>
      </c>
      <c r="C345" s="12" t="s">
        <v>114</v>
      </c>
      <c r="D345" s="12" t="s">
        <v>1596</v>
      </c>
      <c r="E345" s="12" t="s">
        <v>1813</v>
      </c>
      <c r="F345" s="12">
        <v>3</v>
      </c>
      <c r="G345" s="10">
        <f t="shared" si="15"/>
        <v>3</v>
      </c>
      <c r="H345" s="12">
        <v>794.59</v>
      </c>
      <c r="I345" s="16">
        <f>IF(H345="",VLOOKUP($D345,Product_Dim_Cleaned!$A$2:$F$101,6,FALSE),H345)</f>
        <v>794.59</v>
      </c>
      <c r="J345" s="12">
        <v>0.03</v>
      </c>
      <c r="K345" s="17">
        <f t="shared" si="16"/>
        <v>0.03</v>
      </c>
      <c r="L345" s="12" t="s">
        <v>1826</v>
      </c>
      <c r="M345" s="12">
        <v>2312.2568999999999</v>
      </c>
      <c r="N345" s="16">
        <f t="shared" si="17"/>
        <v>2312.2568999999999</v>
      </c>
    </row>
    <row r="346" spans="1:14" x14ac:dyDescent="0.3">
      <c r="A346" s="9" t="s">
        <v>2170</v>
      </c>
      <c r="B346" s="15">
        <v>45224</v>
      </c>
      <c r="C346" s="10" t="s">
        <v>67</v>
      </c>
      <c r="D346" s="10" t="s">
        <v>1600</v>
      </c>
      <c r="E346" s="10" t="s">
        <v>1786</v>
      </c>
      <c r="F346" s="10">
        <v>1</v>
      </c>
      <c r="G346" s="10">
        <f t="shared" si="15"/>
        <v>1</v>
      </c>
      <c r="H346" s="10">
        <v>907.95</v>
      </c>
      <c r="I346" s="16">
        <f>IF(H346="",VLOOKUP($D346,Product_Dim_Cleaned!$A$2:$F$101,6,FALSE),H346)</f>
        <v>907.95</v>
      </c>
      <c r="J346" s="10">
        <v>0.1</v>
      </c>
      <c r="K346" s="17">
        <f t="shared" si="16"/>
        <v>0.1</v>
      </c>
      <c r="L346" s="10" t="s">
        <v>1826</v>
      </c>
      <c r="M346" s="10">
        <v>817.15500000000009</v>
      </c>
      <c r="N346" s="16">
        <f t="shared" si="17"/>
        <v>817.15500000000009</v>
      </c>
    </row>
    <row r="347" spans="1:14" x14ac:dyDescent="0.3">
      <c r="A347" s="11" t="s">
        <v>2171</v>
      </c>
      <c r="B347" s="18">
        <v>45940</v>
      </c>
      <c r="C347" s="12" t="s">
        <v>911</v>
      </c>
      <c r="D347" s="12" t="s">
        <v>1648</v>
      </c>
      <c r="E347" s="12" t="s">
        <v>1752</v>
      </c>
      <c r="F347" s="12">
        <v>2</v>
      </c>
      <c r="G347" s="10">
        <f t="shared" si="15"/>
        <v>2</v>
      </c>
      <c r="H347" s="12">
        <v>660.81</v>
      </c>
      <c r="I347" s="16">
        <f>IF(H347="",VLOOKUP($D347,Product_Dim_Cleaned!$A$2:$F$101,6,FALSE),H347)</f>
        <v>660.81</v>
      </c>
      <c r="J347" s="12">
        <v>0.18</v>
      </c>
      <c r="K347" s="17">
        <f t="shared" si="16"/>
        <v>0.18</v>
      </c>
      <c r="L347" s="12" t="s">
        <v>1824</v>
      </c>
      <c r="M347" s="12">
        <v>1083.7284</v>
      </c>
      <c r="N347" s="16">
        <f t="shared" si="17"/>
        <v>1083.7284</v>
      </c>
    </row>
    <row r="348" spans="1:14" x14ac:dyDescent="0.3">
      <c r="A348" s="9" t="s">
        <v>2172</v>
      </c>
      <c r="B348" s="15">
        <v>45915</v>
      </c>
      <c r="C348" s="10" t="s">
        <v>227</v>
      </c>
      <c r="D348" s="10" t="s">
        <v>1650</v>
      </c>
      <c r="E348" s="10" t="s">
        <v>1782</v>
      </c>
      <c r="F348" s="10">
        <v>3</v>
      </c>
      <c r="G348" s="10">
        <f t="shared" si="15"/>
        <v>3</v>
      </c>
      <c r="H348" s="10">
        <v>564.94000000000005</v>
      </c>
      <c r="I348" s="16">
        <f>IF(H348="",VLOOKUP($D348,Product_Dim_Cleaned!$A$2:$F$101,6,FALSE),H348)</f>
        <v>564.94000000000005</v>
      </c>
      <c r="J348" s="10">
        <v>0.22</v>
      </c>
      <c r="K348" s="17">
        <f t="shared" si="16"/>
        <v>0.22</v>
      </c>
      <c r="L348" s="10" t="s">
        <v>1829</v>
      </c>
      <c r="M348" s="10">
        <v>1321.9595999999999</v>
      </c>
      <c r="N348" s="16">
        <f t="shared" si="17"/>
        <v>1321.9595999999999</v>
      </c>
    </row>
    <row r="349" spans="1:14" x14ac:dyDescent="0.3">
      <c r="A349" s="11" t="s">
        <v>2173</v>
      </c>
      <c r="B349" s="18">
        <v>45541</v>
      </c>
      <c r="C349" s="12" t="s">
        <v>205</v>
      </c>
      <c r="D349" s="12" t="s">
        <v>1578</v>
      </c>
      <c r="E349" s="12" t="s">
        <v>1801</v>
      </c>
      <c r="F349" s="12">
        <v>2</v>
      </c>
      <c r="G349" s="10">
        <f t="shared" si="15"/>
        <v>2</v>
      </c>
      <c r="H349" s="12">
        <v>280.37</v>
      </c>
      <c r="I349" s="16">
        <f>IF(H349="",VLOOKUP($D349,Product_Dim_Cleaned!$A$2:$F$101,6,FALSE),H349)</f>
        <v>280.37</v>
      </c>
      <c r="J349" s="12">
        <v>0.22</v>
      </c>
      <c r="K349" s="17">
        <f t="shared" si="16"/>
        <v>0.22</v>
      </c>
      <c r="L349" s="12" t="s">
        <v>1829</v>
      </c>
      <c r="M349" s="12">
        <v>437.37720000000002</v>
      </c>
      <c r="N349" s="16">
        <f t="shared" si="17"/>
        <v>437.37720000000002</v>
      </c>
    </row>
    <row r="350" spans="1:14" x14ac:dyDescent="0.3">
      <c r="A350" s="9" t="s">
        <v>2174</v>
      </c>
      <c r="B350" s="15">
        <v>45489</v>
      </c>
      <c r="C350" s="10" t="s">
        <v>1163</v>
      </c>
      <c r="D350" s="10" t="s">
        <v>1648</v>
      </c>
      <c r="E350" s="10" t="s">
        <v>1766</v>
      </c>
      <c r="F350" s="10">
        <v>2</v>
      </c>
      <c r="G350" s="10">
        <f t="shared" si="15"/>
        <v>2</v>
      </c>
      <c r="H350" s="10">
        <v>85.23</v>
      </c>
      <c r="I350" s="16">
        <f>IF(H350="",VLOOKUP($D350,Product_Dim_Cleaned!$A$2:$F$101,6,FALSE),H350)</f>
        <v>85.23</v>
      </c>
      <c r="J350" s="10">
        <v>0.13</v>
      </c>
      <c r="K350" s="17">
        <f t="shared" si="16"/>
        <v>0.13</v>
      </c>
      <c r="L350" s="10" t="s">
        <v>1824</v>
      </c>
      <c r="M350" s="10">
        <v>148.30019999999999</v>
      </c>
      <c r="N350" s="16">
        <f t="shared" si="17"/>
        <v>148.30019999999999</v>
      </c>
    </row>
    <row r="351" spans="1:14" x14ac:dyDescent="0.3">
      <c r="A351" s="11" t="s">
        <v>2175</v>
      </c>
      <c r="B351" s="18">
        <v>45748</v>
      </c>
      <c r="C351" s="12" t="s">
        <v>984</v>
      </c>
      <c r="D351" s="12" t="s">
        <v>1602</v>
      </c>
      <c r="E351" s="12" t="s">
        <v>1797</v>
      </c>
      <c r="F351" s="12">
        <v>2</v>
      </c>
      <c r="G351" s="10">
        <f t="shared" si="15"/>
        <v>2</v>
      </c>
      <c r="H351" s="12">
        <v>563.29999999999995</v>
      </c>
      <c r="I351" s="16">
        <f>IF(H351="",VLOOKUP($D351,Product_Dim_Cleaned!$A$2:$F$101,6,FALSE),H351)</f>
        <v>563.29999999999995</v>
      </c>
      <c r="J351" s="12">
        <v>0.26</v>
      </c>
      <c r="K351" s="17">
        <f t="shared" si="16"/>
        <v>0.26</v>
      </c>
      <c r="L351" s="12" t="s">
        <v>1824</v>
      </c>
      <c r="M351" s="12">
        <v>833.68399999999997</v>
      </c>
      <c r="N351" s="16">
        <f t="shared" si="17"/>
        <v>833.68399999999997</v>
      </c>
    </row>
    <row r="352" spans="1:14" x14ac:dyDescent="0.3">
      <c r="A352" s="9" t="s">
        <v>2176</v>
      </c>
      <c r="B352" s="15">
        <v>45309</v>
      </c>
      <c r="C352" s="10" t="s">
        <v>134</v>
      </c>
      <c r="D352" s="10" t="s">
        <v>1708</v>
      </c>
      <c r="E352" s="10" t="s">
        <v>1810</v>
      </c>
      <c r="F352" s="10">
        <v>2</v>
      </c>
      <c r="G352" s="10">
        <f t="shared" si="15"/>
        <v>2</v>
      </c>
      <c r="H352" s="10">
        <v>827.81</v>
      </c>
      <c r="I352" s="16">
        <f>IF(H352="",VLOOKUP($D352,Product_Dim_Cleaned!$A$2:$F$101,6,FALSE),H352)</f>
        <v>827.81</v>
      </c>
      <c r="J352" s="10">
        <v>0.04</v>
      </c>
      <c r="K352" s="17">
        <f t="shared" si="16"/>
        <v>0.04</v>
      </c>
      <c r="L352" s="10" t="s">
        <v>1826</v>
      </c>
      <c r="M352" s="10">
        <v>1589.3951999999999</v>
      </c>
      <c r="N352" s="16">
        <f t="shared" si="17"/>
        <v>1589.3951999999999</v>
      </c>
    </row>
    <row r="353" spans="1:14" x14ac:dyDescent="0.3">
      <c r="A353" s="11" t="s">
        <v>2177</v>
      </c>
      <c r="B353" s="18">
        <v>45621</v>
      </c>
      <c r="C353" s="12" t="s">
        <v>696</v>
      </c>
      <c r="D353" s="12" t="s">
        <v>1572</v>
      </c>
      <c r="E353" s="12" t="s">
        <v>1810</v>
      </c>
      <c r="F353" s="12">
        <v>3</v>
      </c>
      <c r="G353" s="10">
        <f t="shared" si="15"/>
        <v>3</v>
      </c>
      <c r="H353" s="12">
        <v>877.71</v>
      </c>
      <c r="I353" s="16">
        <f>IF(H353="",VLOOKUP($D353,Product_Dim_Cleaned!$A$2:$F$101,6,FALSE),H353)</f>
        <v>877.71</v>
      </c>
      <c r="J353" s="12">
        <v>0.12</v>
      </c>
      <c r="K353" s="17">
        <f t="shared" si="16"/>
        <v>0.12</v>
      </c>
      <c r="L353" s="12" t="s">
        <v>1826</v>
      </c>
      <c r="M353" s="12">
        <v>2317.1543999999999</v>
      </c>
      <c r="N353" s="16">
        <f t="shared" si="17"/>
        <v>2317.1543999999999</v>
      </c>
    </row>
    <row r="354" spans="1:14" x14ac:dyDescent="0.3">
      <c r="A354" s="9" t="s">
        <v>2178</v>
      </c>
      <c r="B354" s="15">
        <v>45603</v>
      </c>
      <c r="C354" s="10" t="s">
        <v>821</v>
      </c>
      <c r="D354" s="10" t="s">
        <v>1662</v>
      </c>
      <c r="E354" s="10" t="s">
        <v>1786</v>
      </c>
      <c r="F354" s="10">
        <v>4</v>
      </c>
      <c r="G354" s="10">
        <f t="shared" si="15"/>
        <v>4</v>
      </c>
      <c r="H354" s="10">
        <v>488.56</v>
      </c>
      <c r="I354" s="16">
        <f>IF(H354="",VLOOKUP($D354,Product_Dim_Cleaned!$A$2:$F$101,6,FALSE),H354)</f>
        <v>488.56</v>
      </c>
      <c r="J354" s="10">
        <v>0.26</v>
      </c>
      <c r="K354" s="17">
        <f t="shared" si="16"/>
        <v>0.26</v>
      </c>
      <c r="L354" s="10" t="s">
        <v>1829</v>
      </c>
      <c r="M354" s="10">
        <v>1446.1376</v>
      </c>
      <c r="N354" s="16">
        <f t="shared" si="17"/>
        <v>1446.1376</v>
      </c>
    </row>
    <row r="355" spans="1:14" x14ac:dyDescent="0.3">
      <c r="A355" s="11" t="s">
        <v>2179</v>
      </c>
      <c r="B355" s="18">
        <v>45501</v>
      </c>
      <c r="C355" s="12" t="s">
        <v>369</v>
      </c>
      <c r="D355" s="12" t="s">
        <v>1598</v>
      </c>
      <c r="E355" s="12" t="s">
        <v>1794</v>
      </c>
      <c r="F355" s="12">
        <v>4</v>
      </c>
      <c r="G355" s="10">
        <f t="shared" si="15"/>
        <v>4</v>
      </c>
      <c r="H355" s="12">
        <v>175.91</v>
      </c>
      <c r="I355" s="16">
        <f>IF(H355="",VLOOKUP($D355,Product_Dim_Cleaned!$A$2:$F$101,6,FALSE),H355)</f>
        <v>175.91</v>
      </c>
      <c r="J355" s="12">
        <v>0.13</v>
      </c>
      <c r="K355" s="17">
        <f t="shared" si="16"/>
        <v>0.13</v>
      </c>
      <c r="L355" s="12" t="s">
        <v>1826</v>
      </c>
      <c r="M355" s="12">
        <v>612.16679999999997</v>
      </c>
      <c r="N355" s="16">
        <f t="shared" si="17"/>
        <v>612.16679999999997</v>
      </c>
    </row>
    <row r="356" spans="1:14" x14ac:dyDescent="0.3">
      <c r="A356" s="9" t="s">
        <v>2180</v>
      </c>
      <c r="B356" s="15">
        <v>45398</v>
      </c>
      <c r="C356" s="10" t="s">
        <v>794</v>
      </c>
      <c r="D356" s="10" t="s">
        <v>1722</v>
      </c>
      <c r="E356" s="10" t="s">
        <v>1782</v>
      </c>
      <c r="F356" s="10">
        <v>4</v>
      </c>
      <c r="G356" s="10">
        <f t="shared" si="15"/>
        <v>4</v>
      </c>
      <c r="H356" s="10">
        <v>289.66000000000003</v>
      </c>
      <c r="I356" s="16">
        <f>IF(H356="",VLOOKUP($D356,Product_Dim_Cleaned!$A$2:$F$101,6,FALSE),H356)</f>
        <v>289.66000000000003</v>
      </c>
      <c r="J356" s="10">
        <v>0.25</v>
      </c>
      <c r="K356" s="17">
        <f t="shared" si="16"/>
        <v>0.25</v>
      </c>
      <c r="L356" s="10" t="s">
        <v>1829</v>
      </c>
      <c r="M356" s="10">
        <v>868.98</v>
      </c>
      <c r="N356" s="16">
        <f t="shared" si="17"/>
        <v>868.98</v>
      </c>
    </row>
    <row r="357" spans="1:14" x14ac:dyDescent="0.3">
      <c r="A357" s="11" t="s">
        <v>2181</v>
      </c>
      <c r="B357" s="18">
        <v>45304</v>
      </c>
      <c r="C357" s="12" t="s">
        <v>773</v>
      </c>
      <c r="D357" s="12" t="s">
        <v>1578</v>
      </c>
      <c r="E357" s="12" t="s">
        <v>1801</v>
      </c>
      <c r="F357" s="12">
        <v>2</v>
      </c>
      <c r="G357" s="10">
        <f t="shared" si="15"/>
        <v>2</v>
      </c>
      <c r="H357" s="12">
        <v>899.27</v>
      </c>
      <c r="I357" s="16">
        <f>IF(H357="",VLOOKUP($D357,Product_Dim_Cleaned!$A$2:$F$101,6,FALSE),H357)</f>
        <v>899.27</v>
      </c>
      <c r="J357" s="12">
        <v>0.17</v>
      </c>
      <c r="K357" s="17">
        <f t="shared" si="16"/>
        <v>0.17</v>
      </c>
      <c r="L357" s="12" t="s">
        <v>1824</v>
      </c>
      <c r="M357" s="12">
        <v>1492.7882</v>
      </c>
      <c r="N357" s="16">
        <f t="shared" si="17"/>
        <v>1492.7882</v>
      </c>
    </row>
    <row r="358" spans="1:14" x14ac:dyDescent="0.3">
      <c r="A358" s="9" t="s">
        <v>2182</v>
      </c>
      <c r="B358" s="15">
        <v>45299</v>
      </c>
      <c r="C358" s="10" t="s">
        <v>241</v>
      </c>
      <c r="D358" s="10" t="s">
        <v>1584</v>
      </c>
      <c r="E358" s="10" t="s">
        <v>1757</v>
      </c>
      <c r="F358" s="10">
        <v>1</v>
      </c>
      <c r="G358" s="10">
        <f t="shared" si="15"/>
        <v>1</v>
      </c>
      <c r="H358" s="10">
        <v>691.38</v>
      </c>
      <c r="I358" s="16">
        <f>IF(H358="",VLOOKUP($D358,Product_Dim_Cleaned!$A$2:$F$101,6,FALSE),H358)</f>
        <v>691.38</v>
      </c>
      <c r="J358" s="10">
        <v>0.11</v>
      </c>
      <c r="K358" s="17">
        <f t="shared" si="16"/>
        <v>0.11</v>
      </c>
      <c r="L358" s="10" t="s">
        <v>1829</v>
      </c>
      <c r="M358" s="10">
        <v>615.32820000000004</v>
      </c>
      <c r="N358" s="16">
        <f t="shared" si="17"/>
        <v>615.32820000000004</v>
      </c>
    </row>
    <row r="359" spans="1:14" x14ac:dyDescent="0.3">
      <c r="A359" s="11" t="s">
        <v>2183</v>
      </c>
      <c r="B359" s="18">
        <v>45564</v>
      </c>
      <c r="C359" s="12" t="s">
        <v>550</v>
      </c>
      <c r="D359" s="12" t="s">
        <v>1602</v>
      </c>
      <c r="E359" s="12" t="s">
        <v>1752</v>
      </c>
      <c r="F359" s="12">
        <v>3</v>
      </c>
      <c r="G359" s="10">
        <f t="shared" si="15"/>
        <v>3</v>
      </c>
      <c r="H359" s="12">
        <v>158.72</v>
      </c>
      <c r="I359" s="16">
        <f>IF(H359="",VLOOKUP($D359,Product_Dim_Cleaned!$A$2:$F$101,6,FALSE),H359)</f>
        <v>158.72</v>
      </c>
      <c r="J359" s="12">
        <v>0.13</v>
      </c>
      <c r="K359" s="17">
        <f t="shared" si="16"/>
        <v>0.13</v>
      </c>
      <c r="L359" s="12" t="s">
        <v>1824</v>
      </c>
      <c r="M359" s="12">
        <v>414.25920000000002</v>
      </c>
      <c r="N359" s="16">
        <f t="shared" si="17"/>
        <v>414.25920000000002</v>
      </c>
    </row>
    <row r="360" spans="1:14" x14ac:dyDescent="0.3">
      <c r="A360" s="9" t="s">
        <v>2184</v>
      </c>
      <c r="B360" s="15">
        <v>45413</v>
      </c>
      <c r="C360" s="10" t="s">
        <v>684</v>
      </c>
      <c r="D360" s="10" t="s">
        <v>1668</v>
      </c>
      <c r="E360" s="10" t="s">
        <v>1804</v>
      </c>
      <c r="F360" s="10">
        <v>4</v>
      </c>
      <c r="G360" s="10">
        <f t="shared" si="15"/>
        <v>4</v>
      </c>
      <c r="H360" s="10">
        <v>537.15</v>
      </c>
      <c r="I360" s="16">
        <f>IF(H360="",VLOOKUP($D360,Product_Dim_Cleaned!$A$2:$F$101,6,FALSE),H360)</f>
        <v>537.15</v>
      </c>
      <c r="J360" s="10">
        <v>0.06</v>
      </c>
      <c r="K360" s="17">
        <f t="shared" si="16"/>
        <v>0.06</v>
      </c>
      <c r="L360" s="10" t="s">
        <v>1829</v>
      </c>
      <c r="M360" s="10">
        <v>2019.684</v>
      </c>
      <c r="N360" s="16">
        <f t="shared" si="17"/>
        <v>2019.684</v>
      </c>
    </row>
    <row r="361" spans="1:14" x14ac:dyDescent="0.3">
      <c r="A361" s="11" t="s">
        <v>2185</v>
      </c>
      <c r="B361" s="18">
        <v>45480</v>
      </c>
      <c r="C361" s="12" t="s">
        <v>1295</v>
      </c>
      <c r="D361" s="12" t="s">
        <v>1630</v>
      </c>
      <c r="E361" s="12" t="s">
        <v>1786</v>
      </c>
      <c r="F361" s="12">
        <v>3</v>
      </c>
      <c r="G361" s="10">
        <f t="shared" si="15"/>
        <v>3</v>
      </c>
      <c r="H361" s="12">
        <v>771.7</v>
      </c>
      <c r="I361" s="16">
        <f>IF(H361="",VLOOKUP($D361,Product_Dim_Cleaned!$A$2:$F$101,6,FALSE),H361)</f>
        <v>771.7</v>
      </c>
      <c r="J361" s="12">
        <v>0.05</v>
      </c>
      <c r="K361" s="17">
        <f t="shared" si="16"/>
        <v>0.05</v>
      </c>
      <c r="L361" s="12" t="s">
        <v>1829</v>
      </c>
      <c r="M361" s="12">
        <v>2199.3449999999998</v>
      </c>
      <c r="N361" s="16">
        <f t="shared" si="17"/>
        <v>2199.3449999999998</v>
      </c>
    </row>
    <row r="362" spans="1:14" x14ac:dyDescent="0.3">
      <c r="A362" s="9" t="s">
        <v>2186</v>
      </c>
      <c r="B362" s="15">
        <v>45610</v>
      </c>
      <c r="C362" s="10" t="s">
        <v>381</v>
      </c>
      <c r="D362" s="10" t="s">
        <v>1724</v>
      </c>
      <c r="E362" s="10" t="s">
        <v>1757</v>
      </c>
      <c r="F362" s="10">
        <v>4</v>
      </c>
      <c r="G362" s="10">
        <f t="shared" si="15"/>
        <v>4</v>
      </c>
      <c r="H362" s="10">
        <v>677.25</v>
      </c>
      <c r="I362" s="16">
        <f>IF(H362="",VLOOKUP($D362,Product_Dim_Cleaned!$A$2:$F$101,6,FALSE),H362)</f>
        <v>677.25</v>
      </c>
      <c r="J362" s="10">
        <v>0.14000000000000001</v>
      </c>
      <c r="K362" s="17">
        <f t="shared" si="16"/>
        <v>0.14000000000000001</v>
      </c>
      <c r="L362" s="10" t="s">
        <v>1826</v>
      </c>
      <c r="M362" s="10">
        <v>2329.7399999999998</v>
      </c>
      <c r="N362" s="16">
        <f t="shared" si="17"/>
        <v>2329.7399999999998</v>
      </c>
    </row>
    <row r="363" spans="1:14" x14ac:dyDescent="0.3">
      <c r="A363" s="11" t="s">
        <v>2187</v>
      </c>
      <c r="B363" s="18">
        <v>45763</v>
      </c>
      <c r="C363" s="12" t="s">
        <v>363</v>
      </c>
      <c r="D363" s="12" t="s">
        <v>1744</v>
      </c>
      <c r="E363" s="12" t="s">
        <v>1792</v>
      </c>
      <c r="F363" s="12">
        <v>1</v>
      </c>
      <c r="G363" s="10">
        <f t="shared" si="15"/>
        <v>1</v>
      </c>
      <c r="H363" s="12">
        <v>645.48</v>
      </c>
      <c r="I363" s="16">
        <f>IF(H363="",VLOOKUP($D363,Product_Dim_Cleaned!$A$2:$F$101,6,FALSE),H363)</f>
        <v>645.48</v>
      </c>
      <c r="J363" s="12">
        <v>0.26</v>
      </c>
      <c r="K363" s="17">
        <f t="shared" si="16"/>
        <v>0.26</v>
      </c>
      <c r="L363" s="12" t="s">
        <v>1829</v>
      </c>
      <c r="M363" s="12">
        <v>477.65519999999998</v>
      </c>
      <c r="N363" s="16">
        <f t="shared" si="17"/>
        <v>477.65519999999998</v>
      </c>
    </row>
    <row r="364" spans="1:14" x14ac:dyDescent="0.3">
      <c r="A364" s="9" t="s">
        <v>2188</v>
      </c>
      <c r="B364" s="15">
        <v>45856</v>
      </c>
      <c r="C364" s="10" t="s">
        <v>1127</v>
      </c>
      <c r="D364" s="10" t="s">
        <v>1694</v>
      </c>
      <c r="E364" s="10" t="s">
        <v>1761</v>
      </c>
      <c r="F364" s="10">
        <v>2</v>
      </c>
      <c r="G364" s="10">
        <f t="shared" si="15"/>
        <v>2</v>
      </c>
      <c r="H364" s="10">
        <v>934</v>
      </c>
      <c r="I364" s="16">
        <f>IF(H364="",VLOOKUP($D364,Product_Dim_Cleaned!$A$2:$F$101,6,FALSE),H364)</f>
        <v>934</v>
      </c>
      <c r="J364" s="10">
        <v>0.3</v>
      </c>
      <c r="K364" s="17">
        <f t="shared" si="16"/>
        <v>0.3</v>
      </c>
      <c r="L364" s="10" t="s">
        <v>1829</v>
      </c>
      <c r="M364" s="10">
        <v>1307.5999999999999</v>
      </c>
      <c r="N364" s="16">
        <f t="shared" si="17"/>
        <v>1307.5999999999999</v>
      </c>
    </row>
    <row r="365" spans="1:14" x14ac:dyDescent="0.3">
      <c r="A365" s="11" t="s">
        <v>2189</v>
      </c>
      <c r="B365" s="18">
        <v>45712</v>
      </c>
      <c r="C365" s="12" t="s">
        <v>1050</v>
      </c>
      <c r="D365" s="12" t="s">
        <v>1640</v>
      </c>
      <c r="E365" s="12" t="s">
        <v>1761</v>
      </c>
      <c r="F365" s="12">
        <v>1</v>
      </c>
      <c r="G365" s="10">
        <f t="shared" si="15"/>
        <v>1</v>
      </c>
      <c r="H365" s="12">
        <v>669.53</v>
      </c>
      <c r="I365" s="16">
        <f>IF(H365="",VLOOKUP($D365,Product_Dim_Cleaned!$A$2:$F$101,6,FALSE),H365)</f>
        <v>669.53</v>
      </c>
      <c r="J365" s="12">
        <v>0.2</v>
      </c>
      <c r="K365" s="17">
        <f t="shared" si="16"/>
        <v>0.2</v>
      </c>
      <c r="L365" s="12" t="s">
        <v>1824</v>
      </c>
      <c r="M365" s="12">
        <v>535.62400000000002</v>
      </c>
      <c r="N365" s="16">
        <f t="shared" si="17"/>
        <v>535.62400000000002</v>
      </c>
    </row>
    <row r="366" spans="1:14" x14ac:dyDescent="0.3">
      <c r="A366" s="9" t="s">
        <v>2190</v>
      </c>
      <c r="B366" s="15">
        <v>45723</v>
      </c>
      <c r="C366" s="10" t="s">
        <v>702</v>
      </c>
      <c r="D366" s="10" t="s">
        <v>1618</v>
      </c>
      <c r="E366" s="10" t="s">
        <v>1810</v>
      </c>
      <c r="F366" s="10">
        <v>1</v>
      </c>
      <c r="G366" s="10">
        <f t="shared" si="15"/>
        <v>1</v>
      </c>
      <c r="H366" s="10">
        <v>213.69</v>
      </c>
      <c r="I366" s="16">
        <f>IF(H366="",VLOOKUP($D366,Product_Dim_Cleaned!$A$2:$F$101,6,FALSE),H366)</f>
        <v>213.69</v>
      </c>
      <c r="J366" s="10">
        <v>0.28000000000000003</v>
      </c>
      <c r="K366" s="17">
        <f t="shared" si="16"/>
        <v>0.28000000000000003</v>
      </c>
      <c r="L366" s="10" t="s">
        <v>1829</v>
      </c>
      <c r="M366" s="10">
        <v>153.85679999999999</v>
      </c>
      <c r="N366" s="16">
        <f t="shared" si="17"/>
        <v>153.85679999999999</v>
      </c>
    </row>
    <row r="367" spans="1:14" x14ac:dyDescent="0.3">
      <c r="A367" s="11" t="s">
        <v>2191</v>
      </c>
      <c r="B367" s="18">
        <v>45706</v>
      </c>
      <c r="C367" s="12" t="s">
        <v>281</v>
      </c>
      <c r="D367" s="12" t="s">
        <v>1590</v>
      </c>
      <c r="E367" s="12" t="s">
        <v>1813</v>
      </c>
      <c r="F367" s="12">
        <v>2</v>
      </c>
      <c r="G367" s="10">
        <f t="shared" si="15"/>
        <v>2</v>
      </c>
      <c r="H367" s="12">
        <v>99.1</v>
      </c>
      <c r="I367" s="16">
        <f>IF(H367="",VLOOKUP($D367,Product_Dim_Cleaned!$A$2:$F$101,6,FALSE),H367)</f>
        <v>99.1</v>
      </c>
      <c r="J367" s="12">
        <v>0.2</v>
      </c>
      <c r="K367" s="17">
        <f t="shared" si="16"/>
        <v>0.2</v>
      </c>
      <c r="L367" s="12" t="s">
        <v>1826</v>
      </c>
      <c r="M367" s="12">
        <v>158.56</v>
      </c>
      <c r="N367" s="16">
        <f t="shared" si="17"/>
        <v>158.56</v>
      </c>
    </row>
    <row r="368" spans="1:14" x14ac:dyDescent="0.3">
      <c r="A368" s="9" t="s">
        <v>2192</v>
      </c>
      <c r="B368" s="15">
        <v>45469</v>
      </c>
      <c r="C368" s="10" t="s">
        <v>1157</v>
      </c>
      <c r="D368" s="10" t="s">
        <v>1622</v>
      </c>
      <c r="E368" s="10" t="s">
        <v>1804</v>
      </c>
      <c r="F368" s="10">
        <v>1</v>
      </c>
      <c r="G368" s="10">
        <f t="shared" si="15"/>
        <v>1</v>
      </c>
      <c r="H368" s="10">
        <v>628.98</v>
      </c>
      <c r="I368" s="16">
        <f>IF(H368="",VLOOKUP($D368,Product_Dim_Cleaned!$A$2:$F$101,6,FALSE),H368)</f>
        <v>628.98</v>
      </c>
      <c r="J368" s="10">
        <v>0.03</v>
      </c>
      <c r="K368" s="17">
        <f t="shared" si="16"/>
        <v>0.03</v>
      </c>
      <c r="L368" s="10" t="s">
        <v>1829</v>
      </c>
      <c r="M368" s="10">
        <v>610.11059999999998</v>
      </c>
      <c r="N368" s="16">
        <f t="shared" si="17"/>
        <v>610.11059999999998</v>
      </c>
    </row>
    <row r="369" spans="1:14" x14ac:dyDescent="0.3">
      <c r="A369" s="11" t="s">
        <v>2193</v>
      </c>
      <c r="B369" s="18">
        <v>45711</v>
      </c>
      <c r="C369" s="12" t="s">
        <v>307</v>
      </c>
      <c r="D369" s="12" t="s">
        <v>1716</v>
      </c>
      <c r="E369" s="12" t="s">
        <v>1769</v>
      </c>
      <c r="F369" s="12">
        <v>3</v>
      </c>
      <c r="G369" s="10">
        <f t="shared" si="15"/>
        <v>3</v>
      </c>
      <c r="H369" s="12">
        <v>944.64</v>
      </c>
      <c r="I369" s="16">
        <f>IF(H369="",VLOOKUP($D369,Product_Dim_Cleaned!$A$2:$F$101,6,FALSE),H369)</f>
        <v>944.64</v>
      </c>
      <c r="J369" s="12">
        <v>0.26</v>
      </c>
      <c r="K369" s="17">
        <f t="shared" si="16"/>
        <v>0.26</v>
      </c>
      <c r="L369" s="12" t="s">
        <v>1824</v>
      </c>
      <c r="M369" s="12">
        <v>2097.1008000000002</v>
      </c>
      <c r="N369" s="16">
        <f t="shared" si="17"/>
        <v>2097.1008000000002</v>
      </c>
    </row>
    <row r="370" spans="1:14" x14ac:dyDescent="0.3">
      <c r="A370" s="9" t="s">
        <v>2194</v>
      </c>
      <c r="B370" s="15">
        <v>45823</v>
      </c>
      <c r="C370" s="10" t="s">
        <v>1452</v>
      </c>
      <c r="D370" s="10" t="s">
        <v>1734</v>
      </c>
      <c r="E370" s="10" t="s">
        <v>1794</v>
      </c>
      <c r="F370" s="10">
        <v>2</v>
      </c>
      <c r="G370" s="10">
        <f t="shared" si="15"/>
        <v>2</v>
      </c>
      <c r="H370" s="10">
        <v>121.7</v>
      </c>
      <c r="I370" s="16">
        <f>IF(H370="",VLOOKUP($D370,Product_Dim_Cleaned!$A$2:$F$101,6,FALSE),H370)</f>
        <v>121.7</v>
      </c>
      <c r="J370" s="10">
        <v>0.06</v>
      </c>
      <c r="K370" s="17">
        <f t="shared" si="16"/>
        <v>0.06</v>
      </c>
      <c r="L370" s="10" t="s">
        <v>1829</v>
      </c>
      <c r="M370" s="10">
        <v>228.79599999999999</v>
      </c>
      <c r="N370" s="16">
        <f t="shared" si="17"/>
        <v>228.79599999999999</v>
      </c>
    </row>
    <row r="371" spans="1:14" x14ac:dyDescent="0.3">
      <c r="A371" s="11" t="s">
        <v>2195</v>
      </c>
      <c r="B371" s="18">
        <v>45217</v>
      </c>
      <c r="C371" s="12" t="s">
        <v>1386</v>
      </c>
      <c r="D371" s="12" t="s">
        <v>1678</v>
      </c>
      <c r="E371" s="12" t="s">
        <v>1766</v>
      </c>
      <c r="F371" s="12">
        <v>4</v>
      </c>
      <c r="G371" s="10">
        <f t="shared" si="15"/>
        <v>4</v>
      </c>
      <c r="H371" s="12">
        <v>269.49</v>
      </c>
      <c r="I371" s="16">
        <f>IF(H371="",VLOOKUP($D371,Product_Dim_Cleaned!$A$2:$F$101,6,FALSE),H371)</f>
        <v>269.49</v>
      </c>
      <c r="J371" s="12">
        <v>7.0000000000000007E-2</v>
      </c>
      <c r="K371" s="17">
        <f t="shared" si="16"/>
        <v>7.0000000000000007E-2</v>
      </c>
      <c r="L371" s="12" t="s">
        <v>1826</v>
      </c>
      <c r="M371" s="12">
        <v>1002.5028</v>
      </c>
      <c r="N371" s="16">
        <f t="shared" si="17"/>
        <v>1002.5028</v>
      </c>
    </row>
    <row r="372" spans="1:14" x14ac:dyDescent="0.3">
      <c r="A372" s="9" t="s">
        <v>2196</v>
      </c>
      <c r="B372" s="15">
        <v>45733</v>
      </c>
      <c r="C372" s="10" t="s">
        <v>353</v>
      </c>
      <c r="D372" s="10" t="s">
        <v>1592</v>
      </c>
      <c r="E372" s="10" t="s">
        <v>1810</v>
      </c>
      <c r="F372" s="10">
        <v>1</v>
      </c>
      <c r="G372" s="10">
        <f t="shared" si="15"/>
        <v>1</v>
      </c>
      <c r="H372" s="10">
        <v>678.2</v>
      </c>
      <c r="I372" s="16">
        <f>IF(H372="",VLOOKUP($D372,Product_Dim_Cleaned!$A$2:$F$101,6,FALSE),H372)</f>
        <v>678.2</v>
      </c>
      <c r="J372" s="10">
        <v>0.14000000000000001</v>
      </c>
      <c r="K372" s="17">
        <f t="shared" si="16"/>
        <v>0.14000000000000001</v>
      </c>
      <c r="L372" s="10" t="s">
        <v>1824</v>
      </c>
      <c r="M372" s="10">
        <v>583.25200000000007</v>
      </c>
      <c r="N372" s="16">
        <f t="shared" si="17"/>
        <v>583.25200000000007</v>
      </c>
    </row>
    <row r="373" spans="1:14" x14ac:dyDescent="0.3">
      <c r="A373" s="11" t="s">
        <v>2197</v>
      </c>
      <c r="B373" s="18">
        <v>45520</v>
      </c>
      <c r="C373" s="12" t="s">
        <v>743</v>
      </c>
      <c r="D373" s="12" t="s">
        <v>1728</v>
      </c>
      <c r="E373" s="12" t="s">
        <v>1797</v>
      </c>
      <c r="F373" s="12">
        <v>1</v>
      </c>
      <c r="G373" s="10">
        <f t="shared" si="15"/>
        <v>1</v>
      </c>
      <c r="H373" s="12">
        <v>752.45</v>
      </c>
      <c r="I373" s="16">
        <f>IF(H373="",VLOOKUP($D373,Product_Dim_Cleaned!$A$2:$F$101,6,FALSE),H373)</f>
        <v>752.45</v>
      </c>
      <c r="J373" s="12">
        <v>0.21</v>
      </c>
      <c r="K373" s="17">
        <f t="shared" si="16"/>
        <v>0.21</v>
      </c>
      <c r="L373" s="12" t="s">
        <v>1829</v>
      </c>
      <c r="M373" s="12">
        <v>594.43550000000005</v>
      </c>
      <c r="N373" s="16">
        <f t="shared" si="17"/>
        <v>594.43550000000005</v>
      </c>
    </row>
    <row r="374" spans="1:14" x14ac:dyDescent="0.3">
      <c r="A374" s="9" t="s">
        <v>2198</v>
      </c>
      <c r="B374" s="15">
        <v>45373</v>
      </c>
      <c r="C374" s="10" t="s">
        <v>147</v>
      </c>
      <c r="D374" s="10" t="s">
        <v>1736</v>
      </c>
      <c r="E374" s="10" t="s">
        <v>1797</v>
      </c>
      <c r="F374" s="10">
        <v>2</v>
      </c>
      <c r="G374" s="10">
        <f t="shared" si="15"/>
        <v>2</v>
      </c>
      <c r="H374" s="10">
        <v>209.66</v>
      </c>
      <c r="I374" s="16">
        <f>IF(H374="",VLOOKUP($D374,Product_Dim_Cleaned!$A$2:$F$101,6,FALSE),H374)</f>
        <v>209.66</v>
      </c>
      <c r="J374" s="10">
        <v>0.21</v>
      </c>
      <c r="K374" s="17">
        <f t="shared" si="16"/>
        <v>0.21</v>
      </c>
      <c r="L374" s="10" t="s">
        <v>1824</v>
      </c>
      <c r="M374" s="10">
        <v>331.26280000000003</v>
      </c>
      <c r="N374" s="16">
        <f t="shared" si="17"/>
        <v>331.26280000000003</v>
      </c>
    </row>
    <row r="375" spans="1:14" x14ac:dyDescent="0.3">
      <c r="A375" s="11" t="s">
        <v>2199</v>
      </c>
      <c r="B375" s="18">
        <v>45688</v>
      </c>
      <c r="C375" s="12" t="s">
        <v>538</v>
      </c>
      <c r="D375" s="12" t="s">
        <v>1742</v>
      </c>
      <c r="E375" s="12" t="s">
        <v>1813</v>
      </c>
      <c r="F375" s="12">
        <v>2</v>
      </c>
      <c r="G375" s="10">
        <f t="shared" si="15"/>
        <v>2</v>
      </c>
      <c r="H375" s="12">
        <v>739.95</v>
      </c>
      <c r="I375" s="16">
        <f>IF(H375="",VLOOKUP($D375,Product_Dim_Cleaned!$A$2:$F$101,6,FALSE),H375)</f>
        <v>739.95</v>
      </c>
      <c r="J375" s="12">
        <v>0.1</v>
      </c>
      <c r="K375" s="17">
        <f t="shared" si="16"/>
        <v>0.1</v>
      </c>
      <c r="L375" s="12" t="s">
        <v>1829</v>
      </c>
      <c r="M375" s="12">
        <v>1331.91</v>
      </c>
      <c r="N375" s="16">
        <f t="shared" si="17"/>
        <v>1331.91</v>
      </c>
    </row>
    <row r="376" spans="1:14" x14ac:dyDescent="0.3">
      <c r="A376" s="9" t="s">
        <v>2200</v>
      </c>
      <c r="B376" s="15">
        <v>45276</v>
      </c>
      <c r="C376" s="10" t="s">
        <v>1446</v>
      </c>
      <c r="D376" s="10" t="s">
        <v>1638</v>
      </c>
      <c r="E376" s="10" t="s">
        <v>1801</v>
      </c>
      <c r="F376" s="10">
        <v>1</v>
      </c>
      <c r="G376" s="10">
        <f t="shared" si="15"/>
        <v>1</v>
      </c>
      <c r="H376" s="10">
        <v>496.19</v>
      </c>
      <c r="I376" s="16">
        <f>IF(H376="",VLOOKUP($D376,Product_Dim_Cleaned!$A$2:$F$101,6,FALSE),H376)</f>
        <v>496.19</v>
      </c>
      <c r="J376" s="10">
        <v>0.08</v>
      </c>
      <c r="K376" s="17">
        <f t="shared" si="16"/>
        <v>0.08</v>
      </c>
      <c r="L376" s="10" t="s">
        <v>1829</v>
      </c>
      <c r="M376" s="10">
        <v>456.4948</v>
      </c>
      <c r="N376" s="16">
        <f t="shared" si="17"/>
        <v>456.4948</v>
      </c>
    </row>
    <row r="377" spans="1:14" x14ac:dyDescent="0.3">
      <c r="A377" s="11" t="s">
        <v>2201</v>
      </c>
      <c r="B377" s="18">
        <v>45756</v>
      </c>
      <c r="C377" s="12" t="s">
        <v>172</v>
      </c>
      <c r="D377" s="12" t="s">
        <v>1565</v>
      </c>
      <c r="E377" s="12" t="s">
        <v>1794</v>
      </c>
      <c r="F377" s="12">
        <v>1</v>
      </c>
      <c r="G377" s="10">
        <f t="shared" si="15"/>
        <v>1</v>
      </c>
      <c r="H377" s="12">
        <v>306.36</v>
      </c>
      <c r="I377" s="16">
        <f>IF(H377="",VLOOKUP($D377,Product_Dim_Cleaned!$A$2:$F$101,6,FALSE),H377)</f>
        <v>306.36</v>
      </c>
      <c r="J377" s="12">
        <v>0.01</v>
      </c>
      <c r="K377" s="17">
        <f t="shared" si="16"/>
        <v>0.01</v>
      </c>
      <c r="L377" s="12" t="s">
        <v>1826</v>
      </c>
      <c r="M377" s="12">
        <v>303.29640000000001</v>
      </c>
      <c r="N377" s="16">
        <f t="shared" si="17"/>
        <v>303.29640000000001</v>
      </c>
    </row>
    <row r="378" spans="1:14" x14ac:dyDescent="0.3">
      <c r="A378" s="9" t="s">
        <v>2202</v>
      </c>
      <c r="B378" s="15">
        <v>45309</v>
      </c>
      <c r="C378" s="10" t="s">
        <v>417</v>
      </c>
      <c r="D378" s="10" t="s">
        <v>1694</v>
      </c>
      <c r="E378" s="10" t="s">
        <v>1769</v>
      </c>
      <c r="F378" s="10">
        <v>4</v>
      </c>
      <c r="G378" s="10">
        <f t="shared" si="15"/>
        <v>4</v>
      </c>
      <c r="H378" s="10">
        <v>693.16</v>
      </c>
      <c r="I378" s="16">
        <f>IF(H378="",VLOOKUP($D378,Product_Dim_Cleaned!$A$2:$F$101,6,FALSE),H378)</f>
        <v>693.16</v>
      </c>
      <c r="J378" s="10">
        <v>0.05</v>
      </c>
      <c r="K378" s="17">
        <f t="shared" si="16"/>
        <v>0.05</v>
      </c>
      <c r="L378" s="10" t="s">
        <v>1826</v>
      </c>
      <c r="M378" s="10">
        <v>2634.0079999999998</v>
      </c>
      <c r="N378" s="16">
        <f t="shared" si="17"/>
        <v>2634.0079999999998</v>
      </c>
    </row>
    <row r="379" spans="1:14" x14ac:dyDescent="0.3">
      <c r="A379" s="11" t="s">
        <v>2203</v>
      </c>
      <c r="B379" s="18">
        <v>45744</v>
      </c>
      <c r="C379" s="12" t="s">
        <v>1405</v>
      </c>
      <c r="D379" s="12" t="s">
        <v>1714</v>
      </c>
      <c r="E379" s="12" t="s">
        <v>1789</v>
      </c>
      <c r="F379" s="12">
        <v>1</v>
      </c>
      <c r="G379" s="10">
        <f t="shared" si="15"/>
        <v>1</v>
      </c>
      <c r="H379" s="12">
        <v>995.52</v>
      </c>
      <c r="I379" s="16">
        <f>IF(H379="",VLOOKUP($D379,Product_Dim_Cleaned!$A$2:$F$101,6,FALSE),H379)</f>
        <v>995.52</v>
      </c>
      <c r="J379" s="12">
        <v>0.22</v>
      </c>
      <c r="K379" s="17">
        <f t="shared" si="16"/>
        <v>0.22</v>
      </c>
      <c r="L379" s="12" t="s">
        <v>1826</v>
      </c>
      <c r="M379" s="12">
        <v>776.50559999999996</v>
      </c>
      <c r="N379" s="16">
        <f t="shared" si="17"/>
        <v>776.50559999999996</v>
      </c>
    </row>
    <row r="380" spans="1:14" x14ac:dyDescent="0.3">
      <c r="A380" s="9" t="s">
        <v>2204</v>
      </c>
      <c r="B380" s="15">
        <v>45535</v>
      </c>
      <c r="C380" s="10" t="s">
        <v>431</v>
      </c>
      <c r="D380" s="10" t="s">
        <v>1560</v>
      </c>
      <c r="E380" s="10" t="s">
        <v>1810</v>
      </c>
      <c r="F380" s="10">
        <v>4</v>
      </c>
      <c r="G380" s="10">
        <f t="shared" si="15"/>
        <v>4</v>
      </c>
      <c r="H380" s="10">
        <v>241.32</v>
      </c>
      <c r="I380" s="16">
        <f>IF(H380="",VLOOKUP($D380,Product_Dim_Cleaned!$A$2:$F$101,6,FALSE),H380)</f>
        <v>241.32</v>
      </c>
      <c r="J380" s="10">
        <v>0.28999999999999998</v>
      </c>
      <c r="K380" s="17">
        <f t="shared" si="16"/>
        <v>0.28999999999999998</v>
      </c>
      <c r="L380" s="10" t="s">
        <v>1829</v>
      </c>
      <c r="M380" s="10">
        <v>685.34879999999998</v>
      </c>
      <c r="N380" s="16">
        <f t="shared" si="17"/>
        <v>685.34879999999998</v>
      </c>
    </row>
    <row r="381" spans="1:14" x14ac:dyDescent="0.3">
      <c r="A381" s="11" t="s">
        <v>2205</v>
      </c>
      <c r="B381" s="18">
        <v>45240</v>
      </c>
      <c r="C381" s="12" t="s">
        <v>767</v>
      </c>
      <c r="D381" s="12" t="s">
        <v>1704</v>
      </c>
      <c r="E381" s="12" t="s">
        <v>1757</v>
      </c>
      <c r="F381" s="12">
        <v>3</v>
      </c>
      <c r="G381" s="10">
        <f t="shared" si="15"/>
        <v>3</v>
      </c>
      <c r="H381" s="12">
        <v>636.03</v>
      </c>
      <c r="I381" s="16">
        <f>IF(H381="",VLOOKUP($D381,Product_Dim_Cleaned!$A$2:$F$101,6,FALSE),H381)</f>
        <v>636.03</v>
      </c>
      <c r="J381" s="12">
        <v>0.06</v>
      </c>
      <c r="K381" s="17">
        <f t="shared" si="16"/>
        <v>0.06</v>
      </c>
      <c r="L381" s="12" t="s">
        <v>1829</v>
      </c>
      <c r="M381" s="12">
        <v>1793.6045999999999</v>
      </c>
      <c r="N381" s="16">
        <f t="shared" si="17"/>
        <v>1793.6045999999999</v>
      </c>
    </row>
    <row r="382" spans="1:14" x14ac:dyDescent="0.3">
      <c r="A382" s="9" t="s">
        <v>2206</v>
      </c>
      <c r="B382" s="15">
        <v>45275</v>
      </c>
      <c r="C382" s="10" t="s">
        <v>344</v>
      </c>
      <c r="D382" s="10" t="s">
        <v>1553</v>
      </c>
      <c r="E382" s="10" t="s">
        <v>1813</v>
      </c>
      <c r="F382" s="10">
        <v>4</v>
      </c>
      <c r="G382" s="10">
        <f t="shared" si="15"/>
        <v>4</v>
      </c>
      <c r="H382" s="10">
        <v>603.30999999999995</v>
      </c>
      <c r="I382" s="16">
        <f>IF(H382="",VLOOKUP($D382,Product_Dim_Cleaned!$A$2:$F$101,6,FALSE),H382)</f>
        <v>603.30999999999995</v>
      </c>
      <c r="J382" s="10">
        <v>0.15</v>
      </c>
      <c r="K382" s="17">
        <f t="shared" si="16"/>
        <v>0.15</v>
      </c>
      <c r="L382" s="10" t="s">
        <v>1824</v>
      </c>
      <c r="M382" s="10">
        <v>2051.2539999999999</v>
      </c>
      <c r="N382" s="16">
        <f t="shared" si="17"/>
        <v>2051.2539999999999</v>
      </c>
    </row>
    <row r="383" spans="1:14" x14ac:dyDescent="0.3">
      <c r="A383" s="11" t="s">
        <v>2207</v>
      </c>
      <c r="B383" s="18">
        <v>45427</v>
      </c>
      <c r="C383" s="12" t="s">
        <v>275</v>
      </c>
      <c r="D383" s="12" t="s">
        <v>1726</v>
      </c>
      <c r="E383" s="12" t="s">
        <v>1789</v>
      </c>
      <c r="F383" s="12">
        <v>3</v>
      </c>
      <c r="G383" s="10">
        <f t="shared" si="15"/>
        <v>3</v>
      </c>
      <c r="H383" s="12">
        <v>437.96</v>
      </c>
      <c r="I383" s="16">
        <f>IF(H383="",VLOOKUP($D383,Product_Dim_Cleaned!$A$2:$F$101,6,FALSE),H383)</f>
        <v>437.96</v>
      </c>
      <c r="J383" s="12">
        <v>0.27</v>
      </c>
      <c r="K383" s="17">
        <f t="shared" si="16"/>
        <v>0.27</v>
      </c>
      <c r="L383" s="12" t="s">
        <v>1829</v>
      </c>
      <c r="M383" s="12">
        <v>959.13239999999985</v>
      </c>
      <c r="N383" s="16">
        <f t="shared" si="17"/>
        <v>959.13239999999985</v>
      </c>
    </row>
    <row r="384" spans="1:14" x14ac:dyDescent="0.3">
      <c r="A384" s="9" t="s">
        <v>2208</v>
      </c>
      <c r="B384" s="15">
        <v>45322</v>
      </c>
      <c r="C384" s="10" t="s">
        <v>678</v>
      </c>
      <c r="D384" s="10" t="s">
        <v>1616</v>
      </c>
      <c r="E384" s="10" t="s">
        <v>1769</v>
      </c>
      <c r="F384" s="10">
        <v>2</v>
      </c>
      <c r="G384" s="10">
        <f t="shared" si="15"/>
        <v>2</v>
      </c>
      <c r="H384" s="10">
        <v>56.91</v>
      </c>
      <c r="I384" s="16">
        <f>IF(H384="",VLOOKUP($D384,Product_Dim_Cleaned!$A$2:$F$101,6,FALSE),H384)</f>
        <v>56.91</v>
      </c>
      <c r="J384" s="10">
        <v>0.08</v>
      </c>
      <c r="K384" s="17">
        <f t="shared" si="16"/>
        <v>0.08</v>
      </c>
      <c r="L384" s="10" t="s">
        <v>1829</v>
      </c>
      <c r="M384" s="10">
        <v>104.7144</v>
      </c>
      <c r="N384" s="16">
        <f t="shared" si="17"/>
        <v>104.7144</v>
      </c>
    </row>
    <row r="385" spans="1:14" x14ac:dyDescent="0.3">
      <c r="A385" s="11" t="s">
        <v>2209</v>
      </c>
      <c r="B385" s="18">
        <v>45266</v>
      </c>
      <c r="C385" s="12" t="s">
        <v>1050</v>
      </c>
      <c r="D385" s="12" t="s">
        <v>1700</v>
      </c>
      <c r="E385" s="12" t="s">
        <v>1776</v>
      </c>
      <c r="F385" s="12">
        <v>1</v>
      </c>
      <c r="G385" s="10">
        <f t="shared" si="15"/>
        <v>1</v>
      </c>
      <c r="H385" s="12">
        <v>141.79</v>
      </c>
      <c r="I385" s="16">
        <f>IF(H385="",VLOOKUP($D385,Product_Dim_Cleaned!$A$2:$F$101,6,FALSE),H385)</f>
        <v>141.79</v>
      </c>
      <c r="J385" s="12">
        <v>0.1</v>
      </c>
      <c r="K385" s="17">
        <f t="shared" si="16"/>
        <v>0.1</v>
      </c>
      <c r="L385" s="12" t="s">
        <v>1824</v>
      </c>
      <c r="M385" s="12">
        <v>127.611</v>
      </c>
      <c r="N385" s="16">
        <f t="shared" si="17"/>
        <v>127.611</v>
      </c>
    </row>
    <row r="386" spans="1:14" x14ac:dyDescent="0.3">
      <c r="A386" s="9" t="s">
        <v>2210</v>
      </c>
      <c r="B386" s="15">
        <v>45302</v>
      </c>
      <c r="C386" s="10" t="s">
        <v>1487</v>
      </c>
      <c r="D386" s="10" t="s">
        <v>1565</v>
      </c>
      <c r="E386" s="10" t="s">
        <v>1801</v>
      </c>
      <c r="F386" s="10">
        <v>4</v>
      </c>
      <c r="G386" s="10">
        <f t="shared" ref="G386:G449" si="18">IF(F386="",M386/(I386*(1-J386)),F386)</f>
        <v>4</v>
      </c>
      <c r="H386" s="10">
        <v>355.14</v>
      </c>
      <c r="I386" s="16">
        <f>IF(H386="",VLOOKUP($D386,Product_Dim_Cleaned!$A$2:$F$101,6,FALSE),H386)</f>
        <v>355.14</v>
      </c>
      <c r="J386" s="10">
        <v>0.16</v>
      </c>
      <c r="K386" s="17">
        <f t="shared" ref="K386:K449" si="19">IF(J386="",1-(M386/(G386*I386)),J386)</f>
        <v>0.16</v>
      </c>
      <c r="L386" s="10" t="s">
        <v>1829</v>
      </c>
      <c r="M386" s="10">
        <v>1193.2704000000001</v>
      </c>
      <c r="N386" s="16">
        <f t="shared" ref="N386:N449" si="20">IF(M386="",G386*I386*(1-K386),M386)</f>
        <v>1193.2704000000001</v>
      </c>
    </row>
    <row r="387" spans="1:14" x14ac:dyDescent="0.3">
      <c r="A387" s="11" t="s">
        <v>2211</v>
      </c>
      <c r="B387" s="18">
        <v>45907</v>
      </c>
      <c r="C387" s="12" t="s">
        <v>687</v>
      </c>
      <c r="D387" s="12" t="s">
        <v>1624</v>
      </c>
      <c r="E387" s="12" t="s">
        <v>1776</v>
      </c>
      <c r="F387" s="12">
        <v>4</v>
      </c>
      <c r="G387" s="10">
        <f t="shared" si="18"/>
        <v>4</v>
      </c>
      <c r="H387" s="12">
        <v>960.38</v>
      </c>
      <c r="I387" s="16">
        <f>IF(H387="",VLOOKUP($D387,Product_Dim_Cleaned!$A$2:$F$101,6,FALSE),H387)</f>
        <v>960.38</v>
      </c>
      <c r="J387" s="12">
        <v>0.15</v>
      </c>
      <c r="K387" s="17">
        <f t="shared" si="19"/>
        <v>0.15</v>
      </c>
      <c r="L387" s="12" t="s">
        <v>1829</v>
      </c>
      <c r="M387" s="12">
        <v>3265.2919999999999</v>
      </c>
      <c r="N387" s="16">
        <f t="shared" si="20"/>
        <v>3265.2919999999999</v>
      </c>
    </row>
    <row r="388" spans="1:14" x14ac:dyDescent="0.3">
      <c r="A388" s="9" t="s">
        <v>2212</v>
      </c>
      <c r="B388" s="15">
        <v>45433</v>
      </c>
      <c r="C388" s="10" t="s">
        <v>1304</v>
      </c>
      <c r="D388" s="10" t="s">
        <v>1686</v>
      </c>
      <c r="E388" s="10" t="s">
        <v>1804</v>
      </c>
      <c r="F388" s="10">
        <v>3</v>
      </c>
      <c r="G388" s="10">
        <f t="shared" si="18"/>
        <v>3</v>
      </c>
      <c r="H388" s="10">
        <v>847.21</v>
      </c>
      <c r="I388" s="16">
        <f>IF(H388="",VLOOKUP($D388,Product_Dim_Cleaned!$A$2:$F$101,6,FALSE),H388)</f>
        <v>847.21</v>
      </c>
      <c r="J388" s="10">
        <v>0.06</v>
      </c>
      <c r="K388" s="17">
        <f t="shared" si="19"/>
        <v>0.06</v>
      </c>
      <c r="L388" s="10" t="s">
        <v>1826</v>
      </c>
      <c r="M388" s="10">
        <v>2389.1322</v>
      </c>
      <c r="N388" s="16">
        <f t="shared" si="20"/>
        <v>2389.1322</v>
      </c>
    </row>
    <row r="389" spans="1:14" x14ac:dyDescent="0.3">
      <c r="A389" s="11" t="s">
        <v>2213</v>
      </c>
      <c r="B389" s="18">
        <v>45892</v>
      </c>
      <c r="C389" s="12" t="s">
        <v>244</v>
      </c>
      <c r="D389" s="12" t="s">
        <v>1708</v>
      </c>
      <c r="E389" s="12" t="s">
        <v>1789</v>
      </c>
      <c r="F389" s="12">
        <v>4</v>
      </c>
      <c r="G389" s="10">
        <f t="shared" si="18"/>
        <v>4</v>
      </c>
      <c r="H389" s="12">
        <v>773.81</v>
      </c>
      <c r="I389" s="16">
        <f>IF(H389="",VLOOKUP($D389,Product_Dim_Cleaned!$A$2:$F$101,6,FALSE),H389)</f>
        <v>773.81</v>
      </c>
      <c r="J389" s="12">
        <v>0.08</v>
      </c>
      <c r="K389" s="17">
        <f t="shared" si="19"/>
        <v>0.08</v>
      </c>
      <c r="L389" s="12" t="s">
        <v>1829</v>
      </c>
      <c r="M389" s="12">
        <v>2847.6208000000001</v>
      </c>
      <c r="N389" s="16">
        <f t="shared" si="20"/>
        <v>2847.6208000000001</v>
      </c>
    </row>
    <row r="390" spans="1:14" x14ac:dyDescent="0.3">
      <c r="A390" s="9" t="s">
        <v>2214</v>
      </c>
      <c r="B390" s="15">
        <v>45780</v>
      </c>
      <c r="C390" s="10" t="s">
        <v>8</v>
      </c>
      <c r="D390" s="10" t="s">
        <v>1674</v>
      </c>
      <c r="E390" s="10" t="s">
        <v>1804</v>
      </c>
      <c r="F390" s="10">
        <v>1</v>
      </c>
      <c r="G390" s="10">
        <f t="shared" si="18"/>
        <v>1</v>
      </c>
      <c r="H390" s="10">
        <v>664.71</v>
      </c>
      <c r="I390" s="16">
        <f>IF(H390="",VLOOKUP($D390,Product_Dim_Cleaned!$A$2:$F$101,6,FALSE),H390)</f>
        <v>664.71</v>
      </c>
      <c r="J390" s="10">
        <v>0.1</v>
      </c>
      <c r="K390" s="17">
        <f t="shared" si="19"/>
        <v>0.1</v>
      </c>
      <c r="L390" s="10" t="s">
        <v>1826</v>
      </c>
      <c r="M390" s="10">
        <v>598.23900000000003</v>
      </c>
      <c r="N390" s="16">
        <f t="shared" si="20"/>
        <v>598.23900000000003</v>
      </c>
    </row>
    <row r="391" spans="1:14" x14ac:dyDescent="0.3">
      <c r="A391" s="11" t="s">
        <v>2215</v>
      </c>
      <c r="B391" s="18">
        <v>45233</v>
      </c>
      <c r="C391" s="12" t="s">
        <v>1089</v>
      </c>
      <c r="D391" s="12" t="s">
        <v>1622</v>
      </c>
      <c r="E391" s="12" t="s">
        <v>1779</v>
      </c>
      <c r="F391" s="12">
        <v>4</v>
      </c>
      <c r="G391" s="10">
        <f t="shared" si="18"/>
        <v>4</v>
      </c>
      <c r="H391" s="12">
        <v>482.06</v>
      </c>
      <c r="I391" s="16">
        <f>IF(H391="",VLOOKUP($D391,Product_Dim_Cleaned!$A$2:$F$101,6,FALSE),H391)</f>
        <v>482.06</v>
      </c>
      <c r="J391" s="12">
        <v>7.0000000000000007E-2</v>
      </c>
      <c r="K391" s="17">
        <f t="shared" si="19"/>
        <v>7.0000000000000007E-2</v>
      </c>
      <c r="L391" s="12" t="s">
        <v>1826</v>
      </c>
      <c r="M391" s="12">
        <v>1793.2632000000001</v>
      </c>
      <c r="N391" s="16">
        <f t="shared" si="20"/>
        <v>1793.2632000000001</v>
      </c>
    </row>
    <row r="392" spans="1:14" x14ac:dyDescent="0.3">
      <c r="A392" s="9" t="s">
        <v>2216</v>
      </c>
      <c r="B392" s="15">
        <v>45742</v>
      </c>
      <c r="C392" s="10" t="s">
        <v>321</v>
      </c>
      <c r="D392" s="10" t="s">
        <v>1662</v>
      </c>
      <c r="E392" s="10" t="s">
        <v>1766</v>
      </c>
      <c r="F392" s="10">
        <v>4</v>
      </c>
      <c r="G392" s="10">
        <f t="shared" si="18"/>
        <v>4</v>
      </c>
      <c r="H392" s="10">
        <v>995.55</v>
      </c>
      <c r="I392" s="16">
        <f>IF(H392="",VLOOKUP($D392,Product_Dim_Cleaned!$A$2:$F$101,6,FALSE),H392)</f>
        <v>995.55</v>
      </c>
      <c r="J392" s="10">
        <v>0.19</v>
      </c>
      <c r="K392" s="17">
        <f t="shared" si="19"/>
        <v>0.19</v>
      </c>
      <c r="L392" s="10" t="s">
        <v>1826</v>
      </c>
      <c r="M392" s="10">
        <v>3225.5819999999999</v>
      </c>
      <c r="N392" s="16">
        <f t="shared" si="20"/>
        <v>3225.5819999999999</v>
      </c>
    </row>
    <row r="393" spans="1:14" x14ac:dyDescent="0.3">
      <c r="A393" s="11" t="s">
        <v>2217</v>
      </c>
      <c r="B393" s="18">
        <v>45478</v>
      </c>
      <c r="C393" s="12" t="s">
        <v>478</v>
      </c>
      <c r="D393" s="12" t="s">
        <v>1734</v>
      </c>
      <c r="E393" s="12" t="s">
        <v>1797</v>
      </c>
      <c r="F393" s="12">
        <v>2</v>
      </c>
      <c r="G393" s="10">
        <f t="shared" si="18"/>
        <v>2</v>
      </c>
      <c r="H393" s="12">
        <v>153.84</v>
      </c>
      <c r="I393" s="16">
        <f>IF(H393="",VLOOKUP($D393,Product_Dim_Cleaned!$A$2:$F$101,6,FALSE),H393)</f>
        <v>153.84</v>
      </c>
      <c r="J393" s="12">
        <v>0.27</v>
      </c>
      <c r="K393" s="17">
        <f t="shared" si="19"/>
        <v>0.27</v>
      </c>
      <c r="L393" s="12" t="s">
        <v>1826</v>
      </c>
      <c r="M393" s="12">
        <v>224.60640000000001</v>
      </c>
      <c r="N393" s="16">
        <f t="shared" si="20"/>
        <v>224.60640000000001</v>
      </c>
    </row>
    <row r="394" spans="1:14" x14ac:dyDescent="0.3">
      <c r="A394" s="9" t="s">
        <v>2218</v>
      </c>
      <c r="B394" s="15">
        <v>45789</v>
      </c>
      <c r="C394" s="10" t="s">
        <v>514</v>
      </c>
      <c r="D394" s="10" t="s">
        <v>1704</v>
      </c>
      <c r="E394" s="10" t="s">
        <v>1776</v>
      </c>
      <c r="F394" s="10">
        <v>3</v>
      </c>
      <c r="G394" s="10">
        <f t="shared" si="18"/>
        <v>3</v>
      </c>
      <c r="H394" s="10">
        <v>362.11</v>
      </c>
      <c r="I394" s="16">
        <f>IF(H394="",VLOOKUP($D394,Product_Dim_Cleaned!$A$2:$F$101,6,FALSE),H394)</f>
        <v>362.11</v>
      </c>
      <c r="J394" s="10">
        <v>0.23</v>
      </c>
      <c r="K394" s="17">
        <f t="shared" si="19"/>
        <v>0.23</v>
      </c>
      <c r="L394" s="10" t="s">
        <v>1829</v>
      </c>
      <c r="M394" s="10">
        <v>836.47409999999991</v>
      </c>
      <c r="N394" s="16">
        <f t="shared" si="20"/>
        <v>836.47409999999991</v>
      </c>
    </row>
    <row r="395" spans="1:14" x14ac:dyDescent="0.3">
      <c r="A395" s="11" t="s">
        <v>2219</v>
      </c>
      <c r="B395" s="18">
        <v>45561</v>
      </c>
      <c r="C395" s="12" t="s">
        <v>1455</v>
      </c>
      <c r="D395" s="12" t="s">
        <v>1634</v>
      </c>
      <c r="E395" s="12" t="s">
        <v>1782</v>
      </c>
      <c r="F395" s="12">
        <v>3</v>
      </c>
      <c r="G395" s="10">
        <f t="shared" si="18"/>
        <v>3</v>
      </c>
      <c r="H395" s="12">
        <v>112.26</v>
      </c>
      <c r="I395" s="16">
        <f>IF(H395="",VLOOKUP($D395,Product_Dim_Cleaned!$A$2:$F$101,6,FALSE),H395)</f>
        <v>112.26</v>
      </c>
      <c r="J395" s="12">
        <v>0.11</v>
      </c>
      <c r="K395" s="17">
        <f t="shared" si="19"/>
        <v>0.11</v>
      </c>
      <c r="L395" s="12" t="s">
        <v>1824</v>
      </c>
      <c r="M395" s="12">
        <v>299.73419999999999</v>
      </c>
      <c r="N395" s="16">
        <f t="shared" si="20"/>
        <v>299.73419999999999</v>
      </c>
    </row>
    <row r="396" spans="1:14" x14ac:dyDescent="0.3">
      <c r="A396" s="9" t="s">
        <v>2220</v>
      </c>
      <c r="B396" s="15">
        <v>45378</v>
      </c>
      <c r="C396" s="10" t="s">
        <v>663</v>
      </c>
      <c r="D396" s="10" t="s">
        <v>1736</v>
      </c>
      <c r="E396" s="10" t="s">
        <v>1813</v>
      </c>
      <c r="F396" s="10">
        <v>2</v>
      </c>
      <c r="G396" s="10">
        <f t="shared" si="18"/>
        <v>2</v>
      </c>
      <c r="H396" s="10">
        <v>962.81</v>
      </c>
      <c r="I396" s="16">
        <f>IF(H396="",VLOOKUP($D396,Product_Dim_Cleaned!$A$2:$F$101,6,FALSE),H396)</f>
        <v>962.81</v>
      </c>
      <c r="J396" s="10">
        <v>0.06</v>
      </c>
      <c r="K396" s="17">
        <f t="shared" si="19"/>
        <v>0.06</v>
      </c>
      <c r="L396" s="10" t="s">
        <v>1829</v>
      </c>
      <c r="M396" s="10">
        <v>1810.0827999999999</v>
      </c>
      <c r="N396" s="16">
        <f t="shared" si="20"/>
        <v>1810.0827999999999</v>
      </c>
    </row>
    <row r="397" spans="1:14" x14ac:dyDescent="0.3">
      <c r="A397" s="11" t="s">
        <v>2221</v>
      </c>
      <c r="B397" s="18">
        <v>45308</v>
      </c>
      <c r="C397" s="12" t="s">
        <v>693</v>
      </c>
      <c r="D397" s="12" t="s">
        <v>1590</v>
      </c>
      <c r="E397" s="12" t="s">
        <v>1752</v>
      </c>
      <c r="F397" s="12">
        <v>4</v>
      </c>
      <c r="G397" s="10">
        <f t="shared" si="18"/>
        <v>4</v>
      </c>
      <c r="H397" s="12">
        <v>276.23</v>
      </c>
      <c r="I397" s="16">
        <f>IF(H397="",VLOOKUP($D397,Product_Dim_Cleaned!$A$2:$F$101,6,FALSE),H397)</f>
        <v>276.23</v>
      </c>
      <c r="J397" s="12">
        <v>0.12</v>
      </c>
      <c r="K397" s="17">
        <f t="shared" si="19"/>
        <v>0.12</v>
      </c>
      <c r="L397" s="12" t="s">
        <v>1824</v>
      </c>
      <c r="M397" s="12">
        <v>972.32960000000003</v>
      </c>
      <c r="N397" s="16">
        <f t="shared" si="20"/>
        <v>972.32960000000003</v>
      </c>
    </row>
    <row r="398" spans="1:14" x14ac:dyDescent="0.3">
      <c r="A398" s="9" t="s">
        <v>2222</v>
      </c>
      <c r="B398" s="15">
        <v>45407</v>
      </c>
      <c r="C398" s="10" t="s">
        <v>71</v>
      </c>
      <c r="D398" s="10" t="s">
        <v>1584</v>
      </c>
      <c r="E398" s="10" t="s">
        <v>1799</v>
      </c>
      <c r="F398" s="10">
        <v>3</v>
      </c>
      <c r="G398" s="10">
        <f t="shared" si="18"/>
        <v>3</v>
      </c>
      <c r="H398" s="10">
        <v>991.37</v>
      </c>
      <c r="I398" s="16">
        <f>IF(H398="",VLOOKUP($D398,Product_Dim_Cleaned!$A$2:$F$101,6,FALSE),H398)</f>
        <v>991.37</v>
      </c>
      <c r="J398" s="10">
        <v>0.1</v>
      </c>
      <c r="K398" s="17">
        <f t="shared" si="19"/>
        <v>0.1</v>
      </c>
      <c r="L398" s="10" t="s">
        <v>1826</v>
      </c>
      <c r="M398" s="10">
        <v>2676.6990000000001</v>
      </c>
      <c r="N398" s="16">
        <f t="shared" si="20"/>
        <v>2676.6990000000001</v>
      </c>
    </row>
    <row r="399" spans="1:14" x14ac:dyDescent="0.3">
      <c r="A399" s="11" t="s">
        <v>2223</v>
      </c>
      <c r="B399" s="18">
        <v>45929</v>
      </c>
      <c r="C399" s="12" t="s">
        <v>559</v>
      </c>
      <c r="D399" s="12" t="s">
        <v>1590</v>
      </c>
      <c r="E399" s="12" t="s">
        <v>1797</v>
      </c>
      <c r="F399" s="12">
        <v>3</v>
      </c>
      <c r="G399" s="10">
        <f t="shared" si="18"/>
        <v>3</v>
      </c>
      <c r="H399" s="12">
        <v>977.47</v>
      </c>
      <c r="I399" s="16">
        <f>IF(H399="",VLOOKUP($D399,Product_Dim_Cleaned!$A$2:$F$101,6,FALSE),H399)</f>
        <v>977.47</v>
      </c>
      <c r="J399" s="12">
        <v>0.05</v>
      </c>
      <c r="K399" s="17">
        <f t="shared" si="19"/>
        <v>0.05</v>
      </c>
      <c r="L399" s="12" t="s">
        <v>1824</v>
      </c>
      <c r="M399" s="12">
        <v>2785.7894999999999</v>
      </c>
      <c r="N399" s="16">
        <f t="shared" si="20"/>
        <v>2785.7894999999999</v>
      </c>
    </row>
    <row r="400" spans="1:14" x14ac:dyDescent="0.3">
      <c r="A400" s="9" t="s">
        <v>2224</v>
      </c>
      <c r="B400" s="15">
        <v>45844</v>
      </c>
      <c r="C400" s="10" t="s">
        <v>672</v>
      </c>
      <c r="D400" s="10" t="s">
        <v>1736</v>
      </c>
      <c r="E400" s="10" t="s">
        <v>1794</v>
      </c>
      <c r="F400" s="10">
        <v>2</v>
      </c>
      <c r="G400" s="10">
        <f t="shared" si="18"/>
        <v>2</v>
      </c>
      <c r="H400" s="10">
        <v>308.7</v>
      </c>
      <c r="I400" s="16">
        <f>IF(H400="",VLOOKUP($D400,Product_Dim_Cleaned!$A$2:$F$101,6,FALSE),H400)</f>
        <v>308.7</v>
      </c>
      <c r="J400" s="10">
        <v>0.2</v>
      </c>
      <c r="K400" s="17">
        <f t="shared" si="19"/>
        <v>0.2</v>
      </c>
      <c r="L400" s="10" t="s">
        <v>1826</v>
      </c>
      <c r="M400" s="10">
        <v>493.92</v>
      </c>
      <c r="N400" s="16">
        <f t="shared" si="20"/>
        <v>493.92</v>
      </c>
    </row>
    <row r="401" spans="1:14" x14ac:dyDescent="0.3">
      <c r="A401" s="11" t="s">
        <v>2225</v>
      </c>
      <c r="B401" s="18">
        <v>45579</v>
      </c>
      <c r="C401" s="12" t="s">
        <v>147</v>
      </c>
      <c r="D401" s="12" t="s">
        <v>1557</v>
      </c>
      <c r="E401" s="12" t="s">
        <v>1804</v>
      </c>
      <c r="F401" s="12">
        <v>2</v>
      </c>
      <c r="G401" s="10">
        <f t="shared" si="18"/>
        <v>2</v>
      </c>
      <c r="H401" s="12">
        <v>733.87</v>
      </c>
      <c r="I401" s="16">
        <f>IF(H401="",VLOOKUP($D401,Product_Dim_Cleaned!$A$2:$F$101,6,FALSE),H401)</f>
        <v>733.87</v>
      </c>
      <c r="J401" s="12">
        <v>0.1</v>
      </c>
      <c r="K401" s="17">
        <f t="shared" si="19"/>
        <v>0.1</v>
      </c>
      <c r="L401" s="12" t="s">
        <v>1826</v>
      </c>
      <c r="M401" s="12">
        <v>1320.9659999999999</v>
      </c>
      <c r="N401" s="16">
        <f t="shared" si="20"/>
        <v>1320.9659999999999</v>
      </c>
    </row>
    <row r="402" spans="1:14" x14ac:dyDescent="0.3">
      <c r="A402" s="9" t="s">
        <v>2226</v>
      </c>
      <c r="B402" s="15">
        <v>45227</v>
      </c>
      <c r="C402" s="10" t="s">
        <v>341</v>
      </c>
      <c r="D402" s="10" t="s">
        <v>1586</v>
      </c>
      <c r="E402" s="10" t="s">
        <v>1804</v>
      </c>
      <c r="F402" s="10">
        <v>2</v>
      </c>
      <c r="G402" s="10">
        <f t="shared" si="18"/>
        <v>2</v>
      </c>
      <c r="H402" s="10">
        <v>22.47</v>
      </c>
      <c r="I402" s="16">
        <f>IF(H402="",VLOOKUP($D402,Product_Dim_Cleaned!$A$2:$F$101,6,FALSE),H402)</f>
        <v>22.47</v>
      </c>
      <c r="J402" s="10">
        <v>0.22</v>
      </c>
      <c r="K402" s="17">
        <f t="shared" si="19"/>
        <v>0.22</v>
      </c>
      <c r="L402" s="10" t="s">
        <v>1826</v>
      </c>
      <c r="M402" s="10">
        <v>35.053199999999997</v>
      </c>
      <c r="N402" s="16">
        <f t="shared" si="20"/>
        <v>35.053199999999997</v>
      </c>
    </row>
    <row r="403" spans="1:14" x14ac:dyDescent="0.3">
      <c r="A403" s="11" t="s">
        <v>2227</v>
      </c>
      <c r="B403" s="18">
        <v>45380</v>
      </c>
      <c r="C403" s="12" t="s">
        <v>1092</v>
      </c>
      <c r="D403" s="12" t="s">
        <v>1662</v>
      </c>
      <c r="E403" s="12" t="s">
        <v>1797</v>
      </c>
      <c r="F403" s="12">
        <v>4</v>
      </c>
      <c r="G403" s="10">
        <f t="shared" si="18"/>
        <v>4</v>
      </c>
      <c r="H403" s="12">
        <v>651.36</v>
      </c>
      <c r="I403" s="16">
        <f>IF(H403="",VLOOKUP($D403,Product_Dim_Cleaned!$A$2:$F$101,6,FALSE),H403)</f>
        <v>651.36</v>
      </c>
      <c r="J403" s="12">
        <v>0.13</v>
      </c>
      <c r="K403" s="17">
        <f t="shared" si="19"/>
        <v>0.13</v>
      </c>
      <c r="L403" s="12" t="s">
        <v>1824</v>
      </c>
      <c r="M403" s="12">
        <v>2266.7328000000002</v>
      </c>
      <c r="N403" s="16">
        <f t="shared" si="20"/>
        <v>2266.7328000000002</v>
      </c>
    </row>
    <row r="404" spans="1:14" x14ac:dyDescent="0.3">
      <c r="A404" s="9" t="s">
        <v>2228</v>
      </c>
      <c r="B404" s="15">
        <v>45817</v>
      </c>
      <c r="C404" s="10" t="s">
        <v>937</v>
      </c>
      <c r="D404" s="10" t="s">
        <v>1576</v>
      </c>
      <c r="E404" s="10" t="s">
        <v>1789</v>
      </c>
      <c r="F404" s="10">
        <v>1</v>
      </c>
      <c r="G404" s="10">
        <f t="shared" si="18"/>
        <v>1</v>
      </c>
      <c r="H404" s="10">
        <v>753.39</v>
      </c>
      <c r="I404" s="16">
        <f>IF(H404="",VLOOKUP($D404,Product_Dim_Cleaned!$A$2:$F$101,6,FALSE),H404)</f>
        <v>753.39</v>
      </c>
      <c r="J404" s="10">
        <v>0.04</v>
      </c>
      <c r="K404" s="17">
        <f t="shared" si="19"/>
        <v>0.04</v>
      </c>
      <c r="L404" s="10" t="s">
        <v>1829</v>
      </c>
      <c r="M404" s="10">
        <v>723.25439999999992</v>
      </c>
      <c r="N404" s="16">
        <f t="shared" si="20"/>
        <v>723.25439999999992</v>
      </c>
    </row>
    <row r="405" spans="1:14" x14ac:dyDescent="0.3">
      <c r="A405" s="11" t="s">
        <v>2229</v>
      </c>
      <c r="B405" s="18">
        <v>45576</v>
      </c>
      <c r="C405" s="12" t="s">
        <v>657</v>
      </c>
      <c r="D405" s="12" t="s">
        <v>1690</v>
      </c>
      <c r="E405" s="12" t="s">
        <v>1794</v>
      </c>
      <c r="F405" s="12">
        <v>4</v>
      </c>
      <c r="G405" s="10">
        <f t="shared" si="18"/>
        <v>4</v>
      </c>
      <c r="H405" s="12">
        <v>849.17</v>
      </c>
      <c r="I405" s="16">
        <f>IF(H405="",VLOOKUP($D405,Product_Dim_Cleaned!$A$2:$F$101,6,FALSE),H405)</f>
        <v>849.17</v>
      </c>
      <c r="J405" s="12">
        <v>0.12</v>
      </c>
      <c r="K405" s="17">
        <f t="shared" si="19"/>
        <v>0.12</v>
      </c>
      <c r="L405" s="12" t="s">
        <v>1829</v>
      </c>
      <c r="M405" s="12">
        <v>2989.0783999999999</v>
      </c>
      <c r="N405" s="16">
        <f t="shared" si="20"/>
        <v>2989.0783999999999</v>
      </c>
    </row>
    <row r="406" spans="1:14" x14ac:dyDescent="0.3">
      <c r="A406" s="9" t="s">
        <v>2230</v>
      </c>
      <c r="B406" s="15">
        <v>45495</v>
      </c>
      <c r="C406" s="10" t="s">
        <v>1184</v>
      </c>
      <c r="D406" s="10" t="s">
        <v>1588</v>
      </c>
      <c r="E406" s="10" t="s">
        <v>1752</v>
      </c>
      <c r="F406" s="10">
        <v>4</v>
      </c>
      <c r="G406" s="10">
        <f t="shared" si="18"/>
        <v>4</v>
      </c>
      <c r="H406" s="10">
        <v>585.45000000000005</v>
      </c>
      <c r="I406" s="16">
        <f>IF(H406="",VLOOKUP($D406,Product_Dim_Cleaned!$A$2:$F$101,6,FALSE),H406)</f>
        <v>585.45000000000005</v>
      </c>
      <c r="J406" s="10">
        <v>0.25</v>
      </c>
      <c r="K406" s="17">
        <f t="shared" si="19"/>
        <v>0.25</v>
      </c>
      <c r="L406" s="10" t="s">
        <v>1829</v>
      </c>
      <c r="M406" s="10">
        <v>1756.35</v>
      </c>
      <c r="N406" s="16">
        <f t="shared" si="20"/>
        <v>1756.35</v>
      </c>
    </row>
    <row r="407" spans="1:14" x14ac:dyDescent="0.3">
      <c r="A407" s="11" t="s">
        <v>2231</v>
      </c>
      <c r="B407" s="18">
        <v>45628</v>
      </c>
      <c r="C407" s="12" t="s">
        <v>1466</v>
      </c>
      <c r="D407" s="12" t="s">
        <v>1698</v>
      </c>
      <c r="E407" s="12" t="s">
        <v>1804</v>
      </c>
      <c r="F407" s="12">
        <v>1</v>
      </c>
      <c r="G407" s="10">
        <f t="shared" si="18"/>
        <v>1</v>
      </c>
      <c r="H407" s="12">
        <v>745.15</v>
      </c>
      <c r="I407" s="16">
        <f>IF(H407="",VLOOKUP($D407,Product_Dim_Cleaned!$A$2:$F$101,6,FALSE),H407)</f>
        <v>745.15</v>
      </c>
      <c r="J407" s="12">
        <v>0.25</v>
      </c>
      <c r="K407" s="17">
        <f t="shared" si="19"/>
        <v>0.25</v>
      </c>
      <c r="L407" s="12" t="s">
        <v>1829</v>
      </c>
      <c r="M407" s="12">
        <v>558.86249999999995</v>
      </c>
      <c r="N407" s="16">
        <f t="shared" si="20"/>
        <v>558.86249999999995</v>
      </c>
    </row>
    <row r="408" spans="1:14" x14ac:dyDescent="0.3">
      <c r="A408" s="9" t="s">
        <v>2232</v>
      </c>
      <c r="B408" s="15">
        <v>45244</v>
      </c>
      <c r="C408" s="10" t="s">
        <v>191</v>
      </c>
      <c r="D408" s="10" t="s">
        <v>1746</v>
      </c>
      <c r="E408" s="10" t="s">
        <v>1761</v>
      </c>
      <c r="F408" s="10">
        <v>1</v>
      </c>
      <c r="G408" s="10">
        <f t="shared" si="18"/>
        <v>1</v>
      </c>
      <c r="H408" s="10">
        <v>848.69</v>
      </c>
      <c r="I408" s="16">
        <f>IF(H408="",VLOOKUP($D408,Product_Dim_Cleaned!$A$2:$F$101,6,FALSE),H408)</f>
        <v>848.69</v>
      </c>
      <c r="J408" s="10">
        <v>0.04</v>
      </c>
      <c r="K408" s="17">
        <f t="shared" si="19"/>
        <v>0.04</v>
      </c>
      <c r="L408" s="10" t="s">
        <v>1829</v>
      </c>
      <c r="M408" s="10">
        <v>814.74239999999998</v>
      </c>
      <c r="N408" s="16">
        <f t="shared" si="20"/>
        <v>814.74239999999998</v>
      </c>
    </row>
    <row r="409" spans="1:14" x14ac:dyDescent="0.3">
      <c r="A409" s="11" t="s">
        <v>2233</v>
      </c>
      <c r="B409" s="18">
        <v>45336</v>
      </c>
      <c r="C409" s="12" t="s">
        <v>1283</v>
      </c>
      <c r="D409" s="12" t="s">
        <v>1688</v>
      </c>
      <c r="E409" s="12" t="s">
        <v>1799</v>
      </c>
      <c r="F409" s="12">
        <v>2</v>
      </c>
      <c r="G409" s="10">
        <f t="shared" si="18"/>
        <v>2</v>
      </c>
      <c r="H409" s="12">
        <v>247.67</v>
      </c>
      <c r="I409" s="16">
        <f>IF(H409="",VLOOKUP($D409,Product_Dim_Cleaned!$A$2:$F$101,6,FALSE),H409)</f>
        <v>247.67</v>
      </c>
      <c r="J409" s="12">
        <v>0.1</v>
      </c>
      <c r="K409" s="17">
        <f t="shared" si="19"/>
        <v>0.1</v>
      </c>
      <c r="L409" s="12" t="s">
        <v>1826</v>
      </c>
      <c r="M409" s="12">
        <v>445.80599999999998</v>
      </c>
      <c r="N409" s="16">
        <f t="shared" si="20"/>
        <v>445.80599999999998</v>
      </c>
    </row>
    <row r="410" spans="1:14" x14ac:dyDescent="0.3">
      <c r="A410" s="9" t="s">
        <v>2234</v>
      </c>
      <c r="B410" s="15">
        <v>45465</v>
      </c>
      <c r="C410" s="10" t="s">
        <v>153</v>
      </c>
      <c r="D410" s="10" t="s">
        <v>1696</v>
      </c>
      <c r="E410" s="10" t="s">
        <v>1766</v>
      </c>
      <c r="F410" s="10">
        <v>3</v>
      </c>
      <c r="G410" s="10">
        <f t="shared" si="18"/>
        <v>3</v>
      </c>
      <c r="H410" s="10">
        <v>220.51</v>
      </c>
      <c r="I410" s="16">
        <f>IF(H410="",VLOOKUP($D410,Product_Dim_Cleaned!$A$2:$F$101,6,FALSE),H410)</f>
        <v>220.51</v>
      </c>
      <c r="J410" s="10">
        <v>0.02</v>
      </c>
      <c r="K410" s="17">
        <f t="shared" si="19"/>
        <v>0.02</v>
      </c>
      <c r="L410" s="10" t="s">
        <v>1826</v>
      </c>
      <c r="M410" s="10">
        <v>648.29939999999999</v>
      </c>
      <c r="N410" s="16">
        <f t="shared" si="20"/>
        <v>648.29939999999999</v>
      </c>
    </row>
    <row r="411" spans="1:14" x14ac:dyDescent="0.3">
      <c r="A411" s="11" t="s">
        <v>2235</v>
      </c>
      <c r="B411" s="18">
        <v>45837</v>
      </c>
      <c r="C411" s="12" t="s">
        <v>1029</v>
      </c>
      <c r="D411" s="12" t="s">
        <v>1578</v>
      </c>
      <c r="E411" s="12" t="s">
        <v>1804</v>
      </c>
      <c r="F411" s="12">
        <v>4</v>
      </c>
      <c r="G411" s="10">
        <f t="shared" si="18"/>
        <v>4</v>
      </c>
      <c r="H411" s="12">
        <v>370.63</v>
      </c>
      <c r="I411" s="16">
        <f>IF(H411="",VLOOKUP($D411,Product_Dim_Cleaned!$A$2:$F$101,6,FALSE),H411)</f>
        <v>370.63</v>
      </c>
      <c r="J411" s="12">
        <v>0.08</v>
      </c>
      <c r="K411" s="17">
        <f t="shared" si="19"/>
        <v>0.08</v>
      </c>
      <c r="L411" s="12" t="s">
        <v>1824</v>
      </c>
      <c r="M411" s="12">
        <v>1363.9184</v>
      </c>
      <c r="N411" s="16">
        <f t="shared" si="20"/>
        <v>1363.9184</v>
      </c>
    </row>
    <row r="412" spans="1:14" x14ac:dyDescent="0.3">
      <c r="A412" s="9" t="s">
        <v>2236</v>
      </c>
      <c r="B412" s="15">
        <v>45706</v>
      </c>
      <c r="C412" s="10" t="s">
        <v>1220</v>
      </c>
      <c r="D412" s="10" t="s">
        <v>1606</v>
      </c>
      <c r="E412" s="10" t="s">
        <v>1813</v>
      </c>
      <c r="F412" s="10">
        <v>4</v>
      </c>
      <c r="G412" s="10">
        <f t="shared" si="18"/>
        <v>4</v>
      </c>
      <c r="H412" s="10">
        <v>349.84</v>
      </c>
      <c r="I412" s="16">
        <f>IF(H412="",VLOOKUP($D412,Product_Dim_Cleaned!$A$2:$F$101,6,FALSE),H412)</f>
        <v>349.84</v>
      </c>
      <c r="J412" s="10">
        <v>0.11</v>
      </c>
      <c r="K412" s="17">
        <f t="shared" si="19"/>
        <v>0.11</v>
      </c>
      <c r="L412" s="10" t="s">
        <v>1824</v>
      </c>
      <c r="M412" s="10">
        <v>1245.4304</v>
      </c>
      <c r="N412" s="16">
        <f t="shared" si="20"/>
        <v>1245.4304</v>
      </c>
    </row>
    <row r="413" spans="1:14" x14ac:dyDescent="0.3">
      <c r="A413" s="11" t="s">
        <v>2237</v>
      </c>
      <c r="B413" s="18">
        <v>45823</v>
      </c>
      <c r="C413" s="12" t="s">
        <v>168</v>
      </c>
      <c r="D413" s="12" t="s">
        <v>1626</v>
      </c>
      <c r="E413" s="12" t="s">
        <v>1794</v>
      </c>
      <c r="F413" s="12">
        <v>1</v>
      </c>
      <c r="G413" s="10">
        <f t="shared" si="18"/>
        <v>1</v>
      </c>
      <c r="H413" s="12">
        <v>770.87</v>
      </c>
      <c r="I413" s="16">
        <f>IF(H413="",VLOOKUP($D413,Product_Dim_Cleaned!$A$2:$F$101,6,FALSE),H413)</f>
        <v>770.87</v>
      </c>
      <c r="J413" s="12">
        <v>0.1</v>
      </c>
      <c r="K413" s="17">
        <f t="shared" si="19"/>
        <v>0.1</v>
      </c>
      <c r="L413" s="12" t="s">
        <v>1829</v>
      </c>
      <c r="M413" s="12">
        <v>693.78300000000002</v>
      </c>
      <c r="N413" s="16">
        <f t="shared" si="20"/>
        <v>693.78300000000002</v>
      </c>
    </row>
    <row r="414" spans="1:14" x14ac:dyDescent="0.3">
      <c r="A414" s="9" t="s">
        <v>2238</v>
      </c>
      <c r="B414" s="15">
        <v>45518</v>
      </c>
      <c r="C414" s="10" t="s">
        <v>1475</v>
      </c>
      <c r="D414" s="10" t="s">
        <v>1746</v>
      </c>
      <c r="E414" s="10" t="s">
        <v>1807</v>
      </c>
      <c r="F414" s="10">
        <v>3</v>
      </c>
      <c r="G414" s="10">
        <f t="shared" si="18"/>
        <v>3</v>
      </c>
      <c r="H414" s="10">
        <v>507.33</v>
      </c>
      <c r="I414" s="16">
        <f>IF(H414="",VLOOKUP($D414,Product_Dim_Cleaned!$A$2:$F$101,6,FALSE),H414)</f>
        <v>507.33</v>
      </c>
      <c r="J414" s="10">
        <v>0.06</v>
      </c>
      <c r="K414" s="17">
        <f t="shared" si="19"/>
        <v>0.06</v>
      </c>
      <c r="L414" s="10" t="s">
        <v>1826</v>
      </c>
      <c r="M414" s="10">
        <v>1430.6705999999999</v>
      </c>
      <c r="N414" s="16">
        <f t="shared" si="20"/>
        <v>1430.6705999999999</v>
      </c>
    </row>
    <row r="415" spans="1:14" x14ac:dyDescent="0.3">
      <c r="A415" s="11" t="s">
        <v>2239</v>
      </c>
      <c r="B415" s="18">
        <v>45863</v>
      </c>
      <c r="C415" s="12" t="s">
        <v>610</v>
      </c>
      <c r="D415" s="12" t="s">
        <v>1680</v>
      </c>
      <c r="E415" s="12" t="s">
        <v>1786</v>
      </c>
      <c r="F415" s="12">
        <v>1</v>
      </c>
      <c r="G415" s="10">
        <f t="shared" si="18"/>
        <v>1</v>
      </c>
      <c r="H415" s="12">
        <v>87.78</v>
      </c>
      <c r="I415" s="16">
        <f>IF(H415="",VLOOKUP($D415,Product_Dim_Cleaned!$A$2:$F$101,6,FALSE),H415)</f>
        <v>87.78</v>
      </c>
      <c r="J415" s="12">
        <v>0.06</v>
      </c>
      <c r="K415" s="17">
        <f t="shared" si="19"/>
        <v>0.06</v>
      </c>
      <c r="L415" s="12" t="s">
        <v>1824</v>
      </c>
      <c r="M415" s="12">
        <v>82.513199999999998</v>
      </c>
      <c r="N415" s="16">
        <f t="shared" si="20"/>
        <v>82.513199999999998</v>
      </c>
    </row>
    <row r="416" spans="1:14" x14ac:dyDescent="0.3">
      <c r="A416" s="9" t="s">
        <v>2240</v>
      </c>
      <c r="B416" s="15">
        <v>45666</v>
      </c>
      <c r="C416" s="10" t="s">
        <v>36</v>
      </c>
      <c r="D416" s="10" t="s">
        <v>1734</v>
      </c>
      <c r="E416" s="10" t="s">
        <v>1769</v>
      </c>
      <c r="F416" s="10">
        <v>2</v>
      </c>
      <c r="G416" s="10">
        <f t="shared" si="18"/>
        <v>2</v>
      </c>
      <c r="H416" s="10">
        <v>772.24</v>
      </c>
      <c r="I416" s="16">
        <f>IF(H416="",VLOOKUP($D416,Product_Dim_Cleaned!$A$2:$F$101,6,FALSE),H416)</f>
        <v>772.24</v>
      </c>
      <c r="J416" s="10">
        <v>0.22</v>
      </c>
      <c r="K416" s="17">
        <f t="shared" si="19"/>
        <v>0.22</v>
      </c>
      <c r="L416" s="10" t="s">
        <v>1824</v>
      </c>
      <c r="M416" s="10">
        <v>1204.6944000000001</v>
      </c>
      <c r="N416" s="16">
        <f t="shared" si="20"/>
        <v>1204.6944000000001</v>
      </c>
    </row>
    <row r="417" spans="1:14" x14ac:dyDescent="0.3">
      <c r="A417" s="11" t="s">
        <v>2241</v>
      </c>
      <c r="B417" s="18">
        <v>45813</v>
      </c>
      <c r="C417" s="12" t="s">
        <v>181</v>
      </c>
      <c r="D417" s="12" t="s">
        <v>1688</v>
      </c>
      <c r="E417" s="12" t="s">
        <v>1799</v>
      </c>
      <c r="F417" s="12">
        <v>1</v>
      </c>
      <c r="G417" s="10">
        <f t="shared" si="18"/>
        <v>1</v>
      </c>
      <c r="H417" s="12">
        <v>108.27</v>
      </c>
      <c r="I417" s="16">
        <f>IF(H417="",VLOOKUP($D417,Product_Dim_Cleaned!$A$2:$F$101,6,FALSE),H417)</f>
        <v>108.27</v>
      </c>
      <c r="J417" s="12">
        <v>0.1</v>
      </c>
      <c r="K417" s="17">
        <f t="shared" si="19"/>
        <v>0.1</v>
      </c>
      <c r="L417" s="12" t="s">
        <v>1829</v>
      </c>
      <c r="M417" s="12">
        <v>97.442999999999998</v>
      </c>
      <c r="N417" s="16">
        <f t="shared" si="20"/>
        <v>97.442999999999998</v>
      </c>
    </row>
    <row r="418" spans="1:14" x14ac:dyDescent="0.3">
      <c r="A418" s="9" t="s">
        <v>2242</v>
      </c>
      <c r="B418" s="15">
        <v>45633</v>
      </c>
      <c r="C418" s="10" t="s">
        <v>1089</v>
      </c>
      <c r="D418" s="10" t="s">
        <v>1624</v>
      </c>
      <c r="E418" s="10" t="s">
        <v>1807</v>
      </c>
      <c r="F418" s="10">
        <v>2</v>
      </c>
      <c r="G418" s="10">
        <f t="shared" si="18"/>
        <v>2</v>
      </c>
      <c r="H418" s="10">
        <v>839.24</v>
      </c>
      <c r="I418" s="16">
        <f>IF(H418="",VLOOKUP($D418,Product_Dim_Cleaned!$A$2:$F$101,6,FALSE),H418)</f>
        <v>839.24</v>
      </c>
      <c r="J418" s="10">
        <v>0.21</v>
      </c>
      <c r="K418" s="17">
        <f t="shared" si="19"/>
        <v>0.21</v>
      </c>
      <c r="L418" s="10" t="s">
        <v>1826</v>
      </c>
      <c r="M418" s="10">
        <v>1325.9992</v>
      </c>
      <c r="N418" s="16">
        <f t="shared" si="20"/>
        <v>1325.9992</v>
      </c>
    </row>
    <row r="419" spans="1:14" x14ac:dyDescent="0.3">
      <c r="A419" s="11" t="s">
        <v>2243</v>
      </c>
      <c r="B419" s="18">
        <v>45331</v>
      </c>
      <c r="C419" s="12" t="s">
        <v>1196</v>
      </c>
      <c r="D419" s="12" t="s">
        <v>1664</v>
      </c>
      <c r="E419" s="12" t="s">
        <v>1789</v>
      </c>
      <c r="F419" s="12">
        <v>2</v>
      </c>
      <c r="G419" s="10">
        <f t="shared" si="18"/>
        <v>2</v>
      </c>
      <c r="H419" s="12">
        <v>466.27</v>
      </c>
      <c r="I419" s="16">
        <f>IF(H419="",VLOOKUP($D419,Product_Dim_Cleaned!$A$2:$F$101,6,FALSE),H419)</f>
        <v>466.27</v>
      </c>
      <c r="J419" s="12">
        <v>0.11</v>
      </c>
      <c r="K419" s="17">
        <f t="shared" si="19"/>
        <v>0.11</v>
      </c>
      <c r="L419" s="12" t="s">
        <v>1826</v>
      </c>
      <c r="M419" s="12">
        <v>829.9606</v>
      </c>
      <c r="N419" s="16">
        <f t="shared" si="20"/>
        <v>829.9606</v>
      </c>
    </row>
    <row r="420" spans="1:14" x14ac:dyDescent="0.3">
      <c r="A420" s="9" t="s">
        <v>2244</v>
      </c>
      <c r="B420" s="15">
        <v>45942</v>
      </c>
      <c r="C420" s="10" t="s">
        <v>1240</v>
      </c>
      <c r="D420" s="10" t="s">
        <v>1672</v>
      </c>
      <c r="E420" s="10" t="s">
        <v>1799</v>
      </c>
      <c r="F420" s="10">
        <v>3</v>
      </c>
      <c r="G420" s="10">
        <f t="shared" si="18"/>
        <v>3</v>
      </c>
      <c r="H420" s="10">
        <v>969.83</v>
      </c>
      <c r="I420" s="16">
        <f>IF(H420="",VLOOKUP($D420,Product_Dim_Cleaned!$A$2:$F$101,6,FALSE),H420)</f>
        <v>969.83</v>
      </c>
      <c r="J420" s="10">
        <v>0.02</v>
      </c>
      <c r="K420" s="17">
        <f t="shared" si="19"/>
        <v>0.02</v>
      </c>
      <c r="L420" s="10" t="s">
        <v>1824</v>
      </c>
      <c r="M420" s="10">
        <v>2851.3002000000001</v>
      </c>
      <c r="N420" s="16">
        <f t="shared" si="20"/>
        <v>2851.3002000000001</v>
      </c>
    </row>
    <row r="421" spans="1:14" x14ac:dyDescent="0.3">
      <c r="A421" s="11" t="s">
        <v>2245</v>
      </c>
      <c r="B421" s="18">
        <v>45824</v>
      </c>
      <c r="C421" s="12" t="s">
        <v>1295</v>
      </c>
      <c r="D421" s="12" t="s">
        <v>1730</v>
      </c>
      <c r="E421" s="12" t="s">
        <v>1813</v>
      </c>
      <c r="F421" s="12">
        <v>2</v>
      </c>
      <c r="G421" s="10">
        <f t="shared" si="18"/>
        <v>2</v>
      </c>
      <c r="H421" s="12">
        <v>782.11</v>
      </c>
      <c r="I421" s="16">
        <f>IF(H421="",VLOOKUP($D421,Product_Dim_Cleaned!$A$2:$F$101,6,FALSE),H421)</f>
        <v>782.11</v>
      </c>
      <c r="J421" s="12">
        <v>0.17</v>
      </c>
      <c r="K421" s="17">
        <f t="shared" si="19"/>
        <v>0.17</v>
      </c>
      <c r="L421" s="12" t="s">
        <v>1826</v>
      </c>
      <c r="M421" s="12">
        <v>1298.3026</v>
      </c>
      <c r="N421" s="16">
        <f t="shared" si="20"/>
        <v>1298.3026</v>
      </c>
    </row>
    <row r="422" spans="1:14" x14ac:dyDescent="0.3">
      <c r="A422" s="9" t="s">
        <v>2246</v>
      </c>
      <c r="B422" s="15">
        <v>45921</v>
      </c>
      <c r="C422" s="10" t="s">
        <v>1395</v>
      </c>
      <c r="D422" s="10" t="s">
        <v>1628</v>
      </c>
      <c r="E422" s="10" t="s">
        <v>1792</v>
      </c>
      <c r="F422" s="10">
        <v>2</v>
      </c>
      <c r="G422" s="10">
        <f t="shared" si="18"/>
        <v>2</v>
      </c>
      <c r="H422" s="10">
        <v>74.63</v>
      </c>
      <c r="I422" s="16">
        <f>IF(H422="",VLOOKUP($D422,Product_Dim_Cleaned!$A$2:$F$101,6,FALSE),H422)</f>
        <v>74.63</v>
      </c>
      <c r="J422" s="10">
        <v>0.01</v>
      </c>
      <c r="K422" s="17">
        <f t="shared" si="19"/>
        <v>0.01</v>
      </c>
      <c r="L422" s="10" t="s">
        <v>1826</v>
      </c>
      <c r="M422" s="10">
        <v>147.76740000000001</v>
      </c>
      <c r="N422" s="16">
        <f t="shared" si="20"/>
        <v>147.76740000000001</v>
      </c>
    </row>
    <row r="423" spans="1:14" x14ac:dyDescent="0.3">
      <c r="A423" s="11" t="s">
        <v>2247</v>
      </c>
      <c r="B423" s="18">
        <v>45909</v>
      </c>
      <c r="C423" s="12" t="s">
        <v>160</v>
      </c>
      <c r="D423" s="12" t="s">
        <v>1718</v>
      </c>
      <c r="E423" s="12" t="s">
        <v>1776</v>
      </c>
      <c r="F423" s="12">
        <v>3</v>
      </c>
      <c r="G423" s="10">
        <f t="shared" si="18"/>
        <v>3</v>
      </c>
      <c r="H423" s="12">
        <v>522.78</v>
      </c>
      <c r="I423" s="16">
        <f>IF(H423="",VLOOKUP($D423,Product_Dim_Cleaned!$A$2:$F$101,6,FALSE),H423)</f>
        <v>522.78</v>
      </c>
      <c r="J423" s="12">
        <v>0.25</v>
      </c>
      <c r="K423" s="17">
        <f t="shared" si="19"/>
        <v>0.25</v>
      </c>
      <c r="L423" s="12" t="s">
        <v>1826</v>
      </c>
      <c r="M423" s="12">
        <v>1176.2550000000001</v>
      </c>
      <c r="N423" s="16">
        <f t="shared" si="20"/>
        <v>1176.2550000000001</v>
      </c>
    </row>
    <row r="424" spans="1:14" x14ac:dyDescent="0.3">
      <c r="A424" s="9" t="s">
        <v>2248</v>
      </c>
      <c r="B424" s="15">
        <v>45853</v>
      </c>
      <c r="C424" s="10" t="s">
        <v>1062</v>
      </c>
      <c r="D424" s="10" t="s">
        <v>1574</v>
      </c>
      <c r="E424" s="10" t="s">
        <v>1801</v>
      </c>
      <c r="F424" s="10">
        <v>1</v>
      </c>
      <c r="G424" s="10">
        <f t="shared" si="18"/>
        <v>1</v>
      </c>
      <c r="H424" s="10">
        <v>206.45</v>
      </c>
      <c r="I424" s="16">
        <f>IF(H424="",VLOOKUP($D424,Product_Dim_Cleaned!$A$2:$F$101,6,FALSE),H424)</f>
        <v>206.45</v>
      </c>
      <c r="J424" s="10">
        <v>0.15</v>
      </c>
      <c r="K424" s="17">
        <f t="shared" si="19"/>
        <v>0.15</v>
      </c>
      <c r="L424" s="10" t="s">
        <v>1826</v>
      </c>
      <c r="M424" s="10">
        <v>175.48249999999999</v>
      </c>
      <c r="N424" s="16">
        <f t="shared" si="20"/>
        <v>175.48249999999999</v>
      </c>
    </row>
    <row r="425" spans="1:14" x14ac:dyDescent="0.3">
      <c r="A425" s="11" t="s">
        <v>2249</v>
      </c>
      <c r="B425" s="18">
        <v>45580</v>
      </c>
      <c r="C425" s="12" t="s">
        <v>490</v>
      </c>
      <c r="D425" s="12" t="s">
        <v>1686</v>
      </c>
      <c r="E425" s="12" t="s">
        <v>1773</v>
      </c>
      <c r="F425" s="12">
        <v>1</v>
      </c>
      <c r="G425" s="10">
        <f t="shared" si="18"/>
        <v>1</v>
      </c>
      <c r="H425" s="12">
        <v>815.53</v>
      </c>
      <c r="I425" s="16">
        <f>IF(H425="",VLOOKUP($D425,Product_Dim_Cleaned!$A$2:$F$101,6,FALSE),H425)</f>
        <v>815.53</v>
      </c>
      <c r="J425" s="12">
        <v>0.3</v>
      </c>
      <c r="K425" s="17">
        <f t="shared" si="19"/>
        <v>0.3</v>
      </c>
      <c r="L425" s="12" t="s">
        <v>1826</v>
      </c>
      <c r="M425" s="12">
        <v>570.87099999999998</v>
      </c>
      <c r="N425" s="16">
        <f t="shared" si="20"/>
        <v>570.87099999999998</v>
      </c>
    </row>
    <row r="426" spans="1:14" x14ac:dyDescent="0.3">
      <c r="A426" s="9" t="s">
        <v>2250</v>
      </c>
      <c r="B426" s="15">
        <v>45220</v>
      </c>
      <c r="C426" s="10" t="s">
        <v>147</v>
      </c>
      <c r="D426" s="10" t="s">
        <v>1706</v>
      </c>
      <c r="E426" s="10" t="s">
        <v>1797</v>
      </c>
      <c r="F426" s="10">
        <v>1</v>
      </c>
      <c r="G426" s="10">
        <f t="shared" si="18"/>
        <v>1</v>
      </c>
      <c r="H426" s="10">
        <v>823.61</v>
      </c>
      <c r="I426" s="16">
        <f>IF(H426="",VLOOKUP($D426,Product_Dim_Cleaned!$A$2:$F$101,6,FALSE),H426)</f>
        <v>823.61</v>
      </c>
      <c r="J426" s="10">
        <v>0.28000000000000003</v>
      </c>
      <c r="K426" s="17">
        <f t="shared" si="19"/>
        <v>0.28000000000000003</v>
      </c>
      <c r="L426" s="10" t="s">
        <v>1829</v>
      </c>
      <c r="M426" s="10">
        <v>592.99919999999997</v>
      </c>
      <c r="N426" s="16">
        <f t="shared" si="20"/>
        <v>592.99919999999997</v>
      </c>
    </row>
    <row r="427" spans="1:14" x14ac:dyDescent="0.3">
      <c r="A427" s="11" t="s">
        <v>2251</v>
      </c>
      <c r="B427" s="18">
        <v>45807</v>
      </c>
      <c r="C427" s="12" t="s">
        <v>1472</v>
      </c>
      <c r="D427" s="12" t="s">
        <v>1722</v>
      </c>
      <c r="E427" s="12" t="s">
        <v>1786</v>
      </c>
      <c r="F427" s="12">
        <v>2</v>
      </c>
      <c r="G427" s="10">
        <f t="shared" si="18"/>
        <v>2</v>
      </c>
      <c r="H427" s="12">
        <v>209.96</v>
      </c>
      <c r="I427" s="16">
        <f>IF(H427="",VLOOKUP($D427,Product_Dim_Cleaned!$A$2:$F$101,6,FALSE),H427)</f>
        <v>209.96</v>
      </c>
      <c r="J427" s="12">
        <v>0</v>
      </c>
      <c r="K427" s="17">
        <f t="shared" si="19"/>
        <v>0</v>
      </c>
      <c r="L427" s="12" t="s">
        <v>1824</v>
      </c>
      <c r="M427" s="12">
        <v>419.92</v>
      </c>
      <c r="N427" s="16">
        <f t="shared" si="20"/>
        <v>419.92</v>
      </c>
    </row>
    <row r="428" spans="1:14" x14ac:dyDescent="0.3">
      <c r="A428" s="9" t="s">
        <v>2252</v>
      </c>
      <c r="B428" s="15">
        <v>45462</v>
      </c>
      <c r="C428" s="10" t="s">
        <v>579</v>
      </c>
      <c r="D428" s="10" t="s">
        <v>1543</v>
      </c>
      <c r="E428" s="10" t="s">
        <v>1804</v>
      </c>
      <c r="F428" s="10">
        <v>4</v>
      </c>
      <c r="G428" s="10">
        <f t="shared" si="18"/>
        <v>4</v>
      </c>
      <c r="H428" s="10">
        <v>897.93</v>
      </c>
      <c r="I428" s="16">
        <f>IF(H428="",VLOOKUP($D428,Product_Dim_Cleaned!$A$2:$F$101,6,FALSE),H428)</f>
        <v>897.93</v>
      </c>
      <c r="J428" s="10">
        <v>0.05</v>
      </c>
      <c r="K428" s="17">
        <f t="shared" si="19"/>
        <v>0.05</v>
      </c>
      <c r="L428" s="10" t="s">
        <v>1829</v>
      </c>
      <c r="M428" s="10">
        <v>3412.134</v>
      </c>
      <c r="N428" s="16">
        <f t="shared" si="20"/>
        <v>3412.134</v>
      </c>
    </row>
    <row r="429" spans="1:14" x14ac:dyDescent="0.3">
      <c r="A429" s="11" t="s">
        <v>2253</v>
      </c>
      <c r="B429" s="18">
        <v>45646</v>
      </c>
      <c r="C429" s="12" t="s">
        <v>598</v>
      </c>
      <c r="D429" s="12" t="s">
        <v>1674</v>
      </c>
      <c r="E429" s="12" t="s">
        <v>1752</v>
      </c>
      <c r="F429" s="12">
        <v>4</v>
      </c>
      <c r="G429" s="10">
        <f t="shared" si="18"/>
        <v>4</v>
      </c>
      <c r="H429" s="12">
        <v>925.95</v>
      </c>
      <c r="I429" s="16">
        <f>IF(H429="",VLOOKUP($D429,Product_Dim_Cleaned!$A$2:$F$101,6,FALSE),H429)</f>
        <v>925.95</v>
      </c>
      <c r="J429" s="12">
        <v>0.16</v>
      </c>
      <c r="K429" s="17">
        <f t="shared" si="19"/>
        <v>0.16</v>
      </c>
      <c r="L429" s="12" t="s">
        <v>1829</v>
      </c>
      <c r="M429" s="12">
        <v>3111.192</v>
      </c>
      <c r="N429" s="16">
        <f t="shared" si="20"/>
        <v>3111.192</v>
      </c>
    </row>
    <row r="430" spans="1:14" x14ac:dyDescent="0.3">
      <c r="A430" s="9" t="s">
        <v>2254</v>
      </c>
      <c r="B430" s="15">
        <v>45520</v>
      </c>
      <c r="C430" s="10" t="s">
        <v>304</v>
      </c>
      <c r="D430" s="10" t="s">
        <v>1650</v>
      </c>
      <c r="E430" s="10" t="s">
        <v>1776</v>
      </c>
      <c r="F430" s="10">
        <v>2</v>
      </c>
      <c r="G430" s="10">
        <f t="shared" si="18"/>
        <v>2</v>
      </c>
      <c r="H430" s="10">
        <v>573.09</v>
      </c>
      <c r="I430" s="16">
        <f>IF(H430="",VLOOKUP($D430,Product_Dim_Cleaned!$A$2:$F$101,6,FALSE),H430)</f>
        <v>573.09</v>
      </c>
      <c r="J430" s="10">
        <v>0.03</v>
      </c>
      <c r="K430" s="17">
        <f t="shared" si="19"/>
        <v>0.03</v>
      </c>
      <c r="L430" s="10" t="s">
        <v>1829</v>
      </c>
      <c r="M430" s="10">
        <v>1111.7945999999999</v>
      </c>
      <c r="N430" s="16">
        <f t="shared" si="20"/>
        <v>1111.7945999999999</v>
      </c>
    </row>
    <row r="431" spans="1:14" x14ac:dyDescent="0.3">
      <c r="A431" s="11" t="s">
        <v>2255</v>
      </c>
      <c r="B431" s="18">
        <v>45731</v>
      </c>
      <c r="C431" s="12" t="s">
        <v>604</v>
      </c>
      <c r="D431" s="12" t="s">
        <v>1560</v>
      </c>
      <c r="E431" s="12" t="s">
        <v>1769</v>
      </c>
      <c r="F431" s="12">
        <v>4</v>
      </c>
      <c r="G431" s="10">
        <f t="shared" si="18"/>
        <v>4</v>
      </c>
      <c r="H431" s="12">
        <v>149.83000000000001</v>
      </c>
      <c r="I431" s="16">
        <f>IF(H431="",VLOOKUP($D431,Product_Dim_Cleaned!$A$2:$F$101,6,FALSE),H431)</f>
        <v>149.83000000000001</v>
      </c>
      <c r="J431" s="12">
        <v>0.02</v>
      </c>
      <c r="K431" s="17">
        <f t="shared" si="19"/>
        <v>0.02</v>
      </c>
      <c r="L431" s="12" t="s">
        <v>1824</v>
      </c>
      <c r="M431" s="12">
        <v>587.33360000000005</v>
      </c>
      <c r="N431" s="16">
        <f t="shared" si="20"/>
        <v>587.33360000000005</v>
      </c>
    </row>
    <row r="432" spans="1:14" x14ac:dyDescent="0.3">
      <c r="A432" s="9" t="s">
        <v>2256</v>
      </c>
      <c r="B432" s="15">
        <v>45445</v>
      </c>
      <c r="C432" s="10" t="s">
        <v>14</v>
      </c>
      <c r="D432" s="10" t="s">
        <v>1650</v>
      </c>
      <c r="E432" s="10" t="s">
        <v>1799</v>
      </c>
      <c r="F432" s="10">
        <v>3</v>
      </c>
      <c r="G432" s="10">
        <f t="shared" si="18"/>
        <v>3</v>
      </c>
      <c r="H432" s="10">
        <v>287.70999999999998</v>
      </c>
      <c r="I432" s="16">
        <f>IF(H432="",VLOOKUP($D432,Product_Dim_Cleaned!$A$2:$F$101,6,FALSE),H432)</f>
        <v>287.70999999999998</v>
      </c>
      <c r="J432" s="10">
        <v>0.03</v>
      </c>
      <c r="K432" s="17">
        <f t="shared" si="19"/>
        <v>0.03</v>
      </c>
      <c r="L432" s="10" t="s">
        <v>1829</v>
      </c>
      <c r="M432" s="10">
        <v>837.23609999999985</v>
      </c>
      <c r="N432" s="16">
        <f t="shared" si="20"/>
        <v>837.23609999999985</v>
      </c>
    </row>
    <row r="433" spans="1:14" x14ac:dyDescent="0.3">
      <c r="A433" s="11" t="s">
        <v>2257</v>
      </c>
      <c r="B433" s="18">
        <v>45860</v>
      </c>
      <c r="C433" s="12" t="s">
        <v>338</v>
      </c>
      <c r="D433" s="12" t="s">
        <v>1682</v>
      </c>
      <c r="E433" s="12" t="s">
        <v>1776</v>
      </c>
      <c r="F433" s="12">
        <v>2</v>
      </c>
      <c r="G433" s="10">
        <f t="shared" si="18"/>
        <v>2</v>
      </c>
      <c r="H433" s="12">
        <v>849.8</v>
      </c>
      <c r="I433" s="16">
        <f>IF(H433="",VLOOKUP($D433,Product_Dim_Cleaned!$A$2:$F$101,6,FALSE),H433)</f>
        <v>849.8</v>
      </c>
      <c r="J433" s="12">
        <v>0.06</v>
      </c>
      <c r="K433" s="17">
        <f t="shared" si="19"/>
        <v>0.06</v>
      </c>
      <c r="L433" s="12" t="s">
        <v>1829</v>
      </c>
      <c r="M433" s="12">
        <v>1597.624</v>
      </c>
      <c r="N433" s="16">
        <f t="shared" si="20"/>
        <v>1597.624</v>
      </c>
    </row>
    <row r="434" spans="1:14" x14ac:dyDescent="0.3">
      <c r="A434" s="9" t="s">
        <v>2258</v>
      </c>
      <c r="B434" s="15">
        <v>45725</v>
      </c>
      <c r="C434" s="10" t="s">
        <v>75</v>
      </c>
      <c r="D434" s="10" t="s">
        <v>1630</v>
      </c>
      <c r="E434" s="10" t="s">
        <v>1766</v>
      </c>
      <c r="F434" s="10">
        <v>3</v>
      </c>
      <c r="G434" s="10">
        <f t="shared" si="18"/>
        <v>3</v>
      </c>
      <c r="H434" s="10">
        <v>482.58</v>
      </c>
      <c r="I434" s="16">
        <f>IF(H434="",VLOOKUP($D434,Product_Dim_Cleaned!$A$2:$F$101,6,FALSE),H434)</f>
        <v>482.58</v>
      </c>
      <c r="J434" s="10">
        <v>0.28000000000000003</v>
      </c>
      <c r="K434" s="17">
        <f t="shared" si="19"/>
        <v>0.28000000000000003</v>
      </c>
      <c r="L434" s="10" t="s">
        <v>1826</v>
      </c>
      <c r="M434" s="10">
        <v>1042.3728000000001</v>
      </c>
      <c r="N434" s="16">
        <f t="shared" si="20"/>
        <v>1042.3728000000001</v>
      </c>
    </row>
    <row r="435" spans="1:14" x14ac:dyDescent="0.3">
      <c r="A435" s="11" t="s">
        <v>2259</v>
      </c>
      <c r="B435" s="18">
        <v>45699</v>
      </c>
      <c r="C435" s="12" t="s">
        <v>399</v>
      </c>
      <c r="D435" s="12" t="s">
        <v>1666</v>
      </c>
      <c r="E435" s="12" t="s">
        <v>1761</v>
      </c>
      <c r="F435" s="12">
        <v>2</v>
      </c>
      <c r="G435" s="10">
        <f t="shared" si="18"/>
        <v>2</v>
      </c>
      <c r="H435" s="12">
        <v>64.7</v>
      </c>
      <c r="I435" s="16">
        <f>IF(H435="",VLOOKUP($D435,Product_Dim_Cleaned!$A$2:$F$101,6,FALSE),H435)</f>
        <v>64.7</v>
      </c>
      <c r="J435" s="12">
        <v>0</v>
      </c>
      <c r="K435" s="17">
        <f t="shared" si="19"/>
        <v>0</v>
      </c>
      <c r="L435" s="12" t="s">
        <v>1824</v>
      </c>
      <c r="M435" s="12">
        <v>129.4</v>
      </c>
      <c r="N435" s="16">
        <f t="shared" si="20"/>
        <v>129.4</v>
      </c>
    </row>
    <row r="436" spans="1:14" x14ac:dyDescent="0.3">
      <c r="A436" s="9" t="s">
        <v>2260</v>
      </c>
      <c r="B436" s="15">
        <v>45266</v>
      </c>
      <c r="C436" s="10" t="s">
        <v>499</v>
      </c>
      <c r="D436" s="10" t="s">
        <v>1555</v>
      </c>
      <c r="E436" s="10" t="s">
        <v>1773</v>
      </c>
      <c r="F436" s="10">
        <v>3</v>
      </c>
      <c r="G436" s="10">
        <f t="shared" si="18"/>
        <v>3</v>
      </c>
      <c r="H436" s="10">
        <v>589.83000000000004</v>
      </c>
      <c r="I436" s="16">
        <f>IF(H436="",VLOOKUP($D436,Product_Dim_Cleaned!$A$2:$F$101,6,FALSE),H436)</f>
        <v>589.83000000000004</v>
      </c>
      <c r="J436" s="10">
        <v>0.26</v>
      </c>
      <c r="K436" s="17">
        <f t="shared" si="19"/>
        <v>0.26</v>
      </c>
      <c r="L436" s="10" t="s">
        <v>1824</v>
      </c>
      <c r="M436" s="10">
        <v>1309.4226000000001</v>
      </c>
      <c r="N436" s="16">
        <f t="shared" si="20"/>
        <v>1309.4226000000001</v>
      </c>
    </row>
    <row r="437" spans="1:14" x14ac:dyDescent="0.3">
      <c r="A437" s="11" t="s">
        <v>2261</v>
      </c>
      <c r="B437" s="18">
        <v>45889</v>
      </c>
      <c r="C437" s="12" t="s">
        <v>914</v>
      </c>
      <c r="D437" s="12" t="s">
        <v>1551</v>
      </c>
      <c r="E437" s="12" t="s">
        <v>1786</v>
      </c>
      <c r="F437" s="12">
        <v>4</v>
      </c>
      <c r="G437" s="10">
        <f t="shared" si="18"/>
        <v>4</v>
      </c>
      <c r="H437" s="12">
        <v>758.49</v>
      </c>
      <c r="I437" s="16">
        <f>IF(H437="",VLOOKUP($D437,Product_Dim_Cleaned!$A$2:$F$101,6,FALSE),H437)</f>
        <v>758.49</v>
      </c>
      <c r="J437" s="12">
        <v>0.16</v>
      </c>
      <c r="K437" s="17">
        <f t="shared" si="19"/>
        <v>0.16</v>
      </c>
      <c r="L437" s="12" t="s">
        <v>1829</v>
      </c>
      <c r="M437" s="12">
        <v>2548.5264000000002</v>
      </c>
      <c r="N437" s="16">
        <f t="shared" si="20"/>
        <v>2548.5264000000002</v>
      </c>
    </row>
    <row r="438" spans="1:14" x14ac:dyDescent="0.3">
      <c r="A438" s="9" t="s">
        <v>2262</v>
      </c>
      <c r="B438" s="15">
        <v>45555</v>
      </c>
      <c r="C438" s="10" t="s">
        <v>202</v>
      </c>
      <c r="D438" s="10" t="s">
        <v>1622</v>
      </c>
      <c r="E438" s="10" t="s">
        <v>1794</v>
      </c>
      <c r="F438" s="10">
        <v>4</v>
      </c>
      <c r="G438" s="10">
        <f t="shared" si="18"/>
        <v>4</v>
      </c>
      <c r="H438" s="10">
        <v>747.56</v>
      </c>
      <c r="I438" s="16">
        <f>IF(H438="",VLOOKUP($D438,Product_Dim_Cleaned!$A$2:$F$101,6,FALSE),H438)</f>
        <v>747.56</v>
      </c>
      <c r="J438" s="10">
        <v>0.09</v>
      </c>
      <c r="K438" s="17">
        <f t="shared" si="19"/>
        <v>0.09</v>
      </c>
      <c r="L438" s="10" t="s">
        <v>1829</v>
      </c>
      <c r="M438" s="10">
        <v>2721.1183999999998</v>
      </c>
      <c r="N438" s="16">
        <f t="shared" si="20"/>
        <v>2721.1183999999998</v>
      </c>
    </row>
    <row r="439" spans="1:14" x14ac:dyDescent="0.3">
      <c r="A439" s="11" t="s">
        <v>2263</v>
      </c>
      <c r="B439" s="18">
        <v>45813</v>
      </c>
      <c r="C439" s="12" t="s">
        <v>809</v>
      </c>
      <c r="D439" s="12" t="s">
        <v>1628</v>
      </c>
      <c r="E439" s="12" t="s">
        <v>1807</v>
      </c>
      <c r="F439" s="12">
        <v>3</v>
      </c>
      <c r="G439" s="10">
        <f t="shared" si="18"/>
        <v>3</v>
      </c>
      <c r="H439" s="12">
        <v>551.22</v>
      </c>
      <c r="I439" s="16">
        <f>IF(H439="",VLOOKUP($D439,Product_Dim_Cleaned!$A$2:$F$101,6,FALSE),H439)</f>
        <v>551.22</v>
      </c>
      <c r="J439" s="12">
        <v>0.12</v>
      </c>
      <c r="K439" s="17">
        <f t="shared" si="19"/>
        <v>0.12</v>
      </c>
      <c r="L439" s="12" t="s">
        <v>1826</v>
      </c>
      <c r="M439" s="12">
        <v>1455.2208000000001</v>
      </c>
      <c r="N439" s="16">
        <f t="shared" si="20"/>
        <v>1455.2208000000001</v>
      </c>
    </row>
    <row r="440" spans="1:14" x14ac:dyDescent="0.3">
      <c r="A440" s="9" t="s">
        <v>2264</v>
      </c>
      <c r="B440" s="15">
        <v>45811</v>
      </c>
      <c r="C440" s="10" t="s">
        <v>532</v>
      </c>
      <c r="D440" s="10" t="s">
        <v>1686</v>
      </c>
      <c r="E440" s="10" t="s">
        <v>1799</v>
      </c>
      <c r="F440" s="10">
        <v>2</v>
      </c>
      <c r="G440" s="10">
        <f t="shared" si="18"/>
        <v>2</v>
      </c>
      <c r="H440" s="10">
        <v>527.05999999999995</v>
      </c>
      <c r="I440" s="16">
        <f>IF(H440="",VLOOKUP($D440,Product_Dim_Cleaned!$A$2:$F$101,6,FALSE),H440)</f>
        <v>527.05999999999995</v>
      </c>
      <c r="J440" s="10">
        <v>0.17</v>
      </c>
      <c r="K440" s="17">
        <f t="shared" si="19"/>
        <v>0.17</v>
      </c>
      <c r="L440" s="10" t="s">
        <v>1826</v>
      </c>
      <c r="M440" s="10">
        <v>874.91959999999983</v>
      </c>
      <c r="N440" s="16">
        <f t="shared" si="20"/>
        <v>874.91959999999983</v>
      </c>
    </row>
    <row r="441" spans="1:14" x14ac:dyDescent="0.3">
      <c r="A441" s="11" t="s">
        <v>2265</v>
      </c>
      <c r="B441" s="18">
        <v>45670</v>
      </c>
      <c r="C441" s="12" t="s">
        <v>350</v>
      </c>
      <c r="D441" s="12" t="s">
        <v>1672</v>
      </c>
      <c r="E441" s="12" t="s">
        <v>1773</v>
      </c>
      <c r="F441" s="12">
        <v>4</v>
      </c>
      <c r="G441" s="10">
        <f t="shared" si="18"/>
        <v>4</v>
      </c>
      <c r="H441" s="12">
        <v>875.41</v>
      </c>
      <c r="I441" s="16">
        <f>IF(H441="",VLOOKUP($D441,Product_Dim_Cleaned!$A$2:$F$101,6,FALSE),H441)</f>
        <v>875.41</v>
      </c>
      <c r="J441" s="12">
        <v>0.27</v>
      </c>
      <c r="K441" s="17">
        <f t="shared" si="19"/>
        <v>0.27</v>
      </c>
      <c r="L441" s="12" t="s">
        <v>1824</v>
      </c>
      <c r="M441" s="12">
        <v>2556.1972000000001</v>
      </c>
      <c r="N441" s="16">
        <f t="shared" si="20"/>
        <v>2556.1972000000001</v>
      </c>
    </row>
    <row r="442" spans="1:14" x14ac:dyDescent="0.3">
      <c r="A442" s="9" t="s">
        <v>2266</v>
      </c>
      <c r="B442" s="15">
        <v>45736</v>
      </c>
      <c r="C442" s="10" t="s">
        <v>40</v>
      </c>
      <c r="D442" s="10" t="s">
        <v>1718</v>
      </c>
      <c r="E442" s="10" t="s">
        <v>1752</v>
      </c>
      <c r="F442" s="10">
        <v>2</v>
      </c>
      <c r="G442" s="10">
        <f t="shared" si="18"/>
        <v>2</v>
      </c>
      <c r="H442" s="10">
        <v>226.43</v>
      </c>
      <c r="I442" s="16">
        <f>IF(H442="",VLOOKUP($D442,Product_Dim_Cleaned!$A$2:$F$101,6,FALSE),H442)</f>
        <v>226.43</v>
      </c>
      <c r="J442" s="10">
        <v>0.03</v>
      </c>
      <c r="K442" s="17">
        <f t="shared" si="19"/>
        <v>0.03</v>
      </c>
      <c r="L442" s="10" t="s">
        <v>1824</v>
      </c>
      <c r="M442" s="10">
        <v>439.27420000000001</v>
      </c>
      <c r="N442" s="16">
        <f t="shared" si="20"/>
        <v>439.27420000000001</v>
      </c>
    </row>
    <row r="443" spans="1:14" x14ac:dyDescent="0.3">
      <c r="A443" s="11" t="s">
        <v>2267</v>
      </c>
      <c r="B443" s="18">
        <v>45480</v>
      </c>
      <c r="C443" s="12" t="s">
        <v>141</v>
      </c>
      <c r="D443" s="12" t="s">
        <v>1706</v>
      </c>
      <c r="E443" s="12" t="s">
        <v>1773</v>
      </c>
      <c r="F443" s="12">
        <v>2</v>
      </c>
      <c r="G443" s="10">
        <f t="shared" si="18"/>
        <v>2</v>
      </c>
      <c r="H443" s="12">
        <v>285.39</v>
      </c>
      <c r="I443" s="16">
        <f>IF(H443="",VLOOKUP($D443,Product_Dim_Cleaned!$A$2:$F$101,6,FALSE),H443)</f>
        <v>285.39</v>
      </c>
      <c r="J443" s="12">
        <v>0.1</v>
      </c>
      <c r="K443" s="17">
        <f t="shared" si="19"/>
        <v>0.1</v>
      </c>
      <c r="L443" s="12" t="s">
        <v>1824</v>
      </c>
      <c r="M443" s="12">
        <v>513.702</v>
      </c>
      <c r="N443" s="16">
        <f t="shared" si="20"/>
        <v>513.702</v>
      </c>
    </row>
    <row r="444" spans="1:14" x14ac:dyDescent="0.3">
      <c r="A444" s="9" t="s">
        <v>2268</v>
      </c>
      <c r="B444" s="15">
        <v>45929</v>
      </c>
      <c r="C444" s="10" t="s">
        <v>1050</v>
      </c>
      <c r="D444" s="10" t="s">
        <v>1570</v>
      </c>
      <c r="E444" s="10" t="s">
        <v>1801</v>
      </c>
      <c r="F444" s="10">
        <v>2</v>
      </c>
      <c r="G444" s="10">
        <f t="shared" si="18"/>
        <v>2</v>
      </c>
      <c r="H444" s="10">
        <v>298.01</v>
      </c>
      <c r="I444" s="16">
        <f>IF(H444="",VLOOKUP($D444,Product_Dim_Cleaned!$A$2:$F$101,6,FALSE),H444)</f>
        <v>298.01</v>
      </c>
      <c r="J444" s="10">
        <v>0.05</v>
      </c>
      <c r="K444" s="17">
        <f t="shared" si="19"/>
        <v>0.05</v>
      </c>
      <c r="L444" s="10" t="s">
        <v>1824</v>
      </c>
      <c r="M444" s="10">
        <v>566.21899999999994</v>
      </c>
      <c r="N444" s="16">
        <f t="shared" si="20"/>
        <v>566.21899999999994</v>
      </c>
    </row>
    <row r="445" spans="1:14" x14ac:dyDescent="0.3">
      <c r="A445" s="11" t="s">
        <v>2269</v>
      </c>
      <c r="B445" s="18">
        <v>45626</v>
      </c>
      <c r="C445" s="12" t="s">
        <v>532</v>
      </c>
      <c r="D445" s="12" t="s">
        <v>1628</v>
      </c>
      <c r="E445" s="12" t="s">
        <v>1769</v>
      </c>
      <c r="F445" s="12">
        <v>4</v>
      </c>
      <c r="G445" s="10">
        <f t="shared" si="18"/>
        <v>4</v>
      </c>
      <c r="H445" s="12">
        <v>753.49</v>
      </c>
      <c r="I445" s="16">
        <f>IF(H445="",VLOOKUP($D445,Product_Dim_Cleaned!$A$2:$F$101,6,FALSE),H445)</f>
        <v>753.49</v>
      </c>
      <c r="J445" s="12">
        <v>0.26</v>
      </c>
      <c r="K445" s="17">
        <f t="shared" si="19"/>
        <v>0.26</v>
      </c>
      <c r="L445" s="12" t="s">
        <v>1829</v>
      </c>
      <c r="M445" s="12">
        <v>2230.3303999999998</v>
      </c>
      <c r="N445" s="16">
        <f t="shared" si="20"/>
        <v>2230.3303999999998</v>
      </c>
    </row>
    <row r="446" spans="1:14" x14ac:dyDescent="0.3">
      <c r="A446" s="9" t="s">
        <v>2270</v>
      </c>
      <c r="B446" s="15">
        <v>45460</v>
      </c>
      <c r="C446" s="10" t="s">
        <v>1501</v>
      </c>
      <c r="D446" s="10" t="s">
        <v>1704</v>
      </c>
      <c r="E446" s="10" t="s">
        <v>1794</v>
      </c>
      <c r="F446" s="10">
        <v>2</v>
      </c>
      <c r="G446" s="10">
        <f t="shared" si="18"/>
        <v>2</v>
      </c>
      <c r="H446" s="10">
        <v>130.38999999999999</v>
      </c>
      <c r="I446" s="16">
        <f>IF(H446="",VLOOKUP($D446,Product_Dim_Cleaned!$A$2:$F$101,6,FALSE),H446)</f>
        <v>130.38999999999999</v>
      </c>
      <c r="J446" s="10">
        <v>0.17</v>
      </c>
      <c r="K446" s="17">
        <f t="shared" si="19"/>
        <v>0.17</v>
      </c>
      <c r="L446" s="10" t="s">
        <v>1826</v>
      </c>
      <c r="M446" s="10">
        <v>216.44739999999999</v>
      </c>
      <c r="N446" s="16">
        <f t="shared" si="20"/>
        <v>216.44739999999999</v>
      </c>
    </row>
    <row r="447" spans="1:14" x14ac:dyDescent="0.3">
      <c r="A447" s="11" t="s">
        <v>2271</v>
      </c>
      <c r="B447" s="18">
        <v>45709</v>
      </c>
      <c r="C447" s="12" t="s">
        <v>1083</v>
      </c>
      <c r="D447" s="12" t="s">
        <v>1592</v>
      </c>
      <c r="E447" s="12" t="s">
        <v>1786</v>
      </c>
      <c r="F447" s="12">
        <v>4</v>
      </c>
      <c r="G447" s="10">
        <f t="shared" si="18"/>
        <v>4</v>
      </c>
      <c r="H447" s="12">
        <v>164.02</v>
      </c>
      <c r="I447" s="16">
        <f>IF(H447="",VLOOKUP($D447,Product_Dim_Cleaned!$A$2:$F$101,6,FALSE),H447)</f>
        <v>164.02</v>
      </c>
      <c r="J447" s="12">
        <v>0.01</v>
      </c>
      <c r="K447" s="17">
        <f t="shared" si="19"/>
        <v>0.01</v>
      </c>
      <c r="L447" s="12" t="s">
        <v>1826</v>
      </c>
      <c r="M447" s="12">
        <v>649.51920000000007</v>
      </c>
      <c r="N447" s="16">
        <f t="shared" si="20"/>
        <v>649.51920000000007</v>
      </c>
    </row>
    <row r="448" spans="1:14" x14ac:dyDescent="0.3">
      <c r="A448" s="9" t="s">
        <v>2272</v>
      </c>
      <c r="B448" s="15">
        <v>45551</v>
      </c>
      <c r="C448" s="10" t="s">
        <v>547</v>
      </c>
      <c r="D448" s="10" t="s">
        <v>1606</v>
      </c>
      <c r="E448" s="10" t="s">
        <v>1769</v>
      </c>
      <c r="F448" s="10">
        <v>2</v>
      </c>
      <c r="G448" s="10">
        <f t="shared" si="18"/>
        <v>2</v>
      </c>
      <c r="H448" s="10">
        <v>527.51</v>
      </c>
      <c r="I448" s="16">
        <f>IF(H448="",VLOOKUP($D448,Product_Dim_Cleaned!$A$2:$F$101,6,FALSE),H448)</f>
        <v>527.51</v>
      </c>
      <c r="J448" s="10">
        <v>0.18</v>
      </c>
      <c r="K448" s="17">
        <f t="shared" si="19"/>
        <v>0.18</v>
      </c>
      <c r="L448" s="10" t="s">
        <v>1826</v>
      </c>
      <c r="M448" s="10">
        <v>865.1164</v>
      </c>
      <c r="N448" s="16">
        <f t="shared" si="20"/>
        <v>865.1164</v>
      </c>
    </row>
    <row r="449" spans="1:14" x14ac:dyDescent="0.3">
      <c r="A449" s="11" t="s">
        <v>2273</v>
      </c>
      <c r="B449" s="18">
        <v>45939</v>
      </c>
      <c r="C449" s="12" t="s">
        <v>809</v>
      </c>
      <c r="D449" s="12" t="s">
        <v>1662</v>
      </c>
      <c r="E449" s="12" t="s">
        <v>1797</v>
      </c>
      <c r="F449" s="12">
        <v>3</v>
      </c>
      <c r="G449" s="10">
        <f t="shared" si="18"/>
        <v>3</v>
      </c>
      <c r="H449" s="12">
        <v>628.17999999999995</v>
      </c>
      <c r="I449" s="16">
        <f>IF(H449="",VLOOKUP($D449,Product_Dim_Cleaned!$A$2:$F$101,6,FALSE),H449)</f>
        <v>628.17999999999995</v>
      </c>
      <c r="J449" s="12">
        <v>0.26</v>
      </c>
      <c r="K449" s="17">
        <f t="shared" si="19"/>
        <v>0.26</v>
      </c>
      <c r="L449" s="12" t="s">
        <v>1824</v>
      </c>
      <c r="M449" s="12">
        <v>1394.5596</v>
      </c>
      <c r="N449" s="16">
        <f t="shared" si="20"/>
        <v>1394.5596</v>
      </c>
    </row>
    <row r="450" spans="1:14" x14ac:dyDescent="0.3">
      <c r="A450" s="9" t="s">
        <v>2274</v>
      </c>
      <c r="B450" s="15">
        <v>45553</v>
      </c>
      <c r="C450" s="10" t="s">
        <v>857</v>
      </c>
      <c r="D450" s="10" t="s">
        <v>1660</v>
      </c>
      <c r="E450" s="10" t="s">
        <v>1766</v>
      </c>
      <c r="F450" s="10">
        <v>1</v>
      </c>
      <c r="G450" s="10">
        <f t="shared" ref="G450:G513" si="21">IF(F450="",M450/(I450*(1-J450)),F450)</f>
        <v>1</v>
      </c>
      <c r="H450" s="10">
        <v>862.31</v>
      </c>
      <c r="I450" s="16">
        <f>IF(H450="",VLOOKUP($D450,Product_Dim_Cleaned!$A$2:$F$101,6,FALSE),H450)</f>
        <v>862.31</v>
      </c>
      <c r="J450" s="10">
        <v>0.06</v>
      </c>
      <c r="K450" s="17">
        <f t="shared" ref="K450:K513" si="22">IF(J450="",1-(M450/(G450*I450)),J450)</f>
        <v>0.06</v>
      </c>
      <c r="L450" s="10" t="s">
        <v>1824</v>
      </c>
      <c r="M450" s="10">
        <v>810.57139999999993</v>
      </c>
      <c r="N450" s="16">
        <f t="shared" ref="N450:N513" si="23">IF(M450="",G450*I450*(1-K450),M450)</f>
        <v>810.57139999999993</v>
      </c>
    </row>
    <row r="451" spans="1:14" x14ac:dyDescent="0.3">
      <c r="A451" s="11" t="s">
        <v>2275</v>
      </c>
      <c r="B451" s="18">
        <v>45806</v>
      </c>
      <c r="C451" s="12" t="s">
        <v>261</v>
      </c>
      <c r="D451" s="12" t="s">
        <v>1714</v>
      </c>
      <c r="E451" s="12" t="s">
        <v>1799</v>
      </c>
      <c r="F451" s="12">
        <v>2</v>
      </c>
      <c r="G451" s="10">
        <f t="shared" si="21"/>
        <v>2</v>
      </c>
      <c r="H451" s="12">
        <v>541.39</v>
      </c>
      <c r="I451" s="16">
        <f>IF(H451="",VLOOKUP($D451,Product_Dim_Cleaned!$A$2:$F$101,6,FALSE),H451)</f>
        <v>541.39</v>
      </c>
      <c r="J451" s="12">
        <v>0.03</v>
      </c>
      <c r="K451" s="17">
        <f t="shared" si="22"/>
        <v>0.03</v>
      </c>
      <c r="L451" s="12" t="s">
        <v>1829</v>
      </c>
      <c r="M451" s="12">
        <v>1050.2965999999999</v>
      </c>
      <c r="N451" s="16">
        <f t="shared" si="23"/>
        <v>1050.2965999999999</v>
      </c>
    </row>
    <row r="452" spans="1:14" x14ac:dyDescent="0.3">
      <c r="A452" s="9" t="s">
        <v>2276</v>
      </c>
      <c r="B452" s="15">
        <v>45811</v>
      </c>
      <c r="C452" s="10" t="s">
        <v>1469</v>
      </c>
      <c r="D452" s="10" t="s">
        <v>1700</v>
      </c>
      <c r="E452" s="10" t="s">
        <v>1804</v>
      </c>
      <c r="F452" s="10">
        <v>3</v>
      </c>
      <c r="G452" s="10">
        <f t="shared" si="21"/>
        <v>3</v>
      </c>
      <c r="H452" s="10">
        <v>761.8</v>
      </c>
      <c r="I452" s="16">
        <f>IF(H452="",VLOOKUP($D452,Product_Dim_Cleaned!$A$2:$F$101,6,FALSE),H452)</f>
        <v>761.8</v>
      </c>
      <c r="J452" s="10">
        <v>0.06</v>
      </c>
      <c r="K452" s="17">
        <f t="shared" si="22"/>
        <v>0.06</v>
      </c>
      <c r="L452" s="10" t="s">
        <v>1829</v>
      </c>
      <c r="M452" s="10">
        <v>2148.2759999999989</v>
      </c>
      <c r="N452" s="16">
        <f t="shared" si="23"/>
        <v>2148.2759999999989</v>
      </c>
    </row>
    <row r="453" spans="1:14" x14ac:dyDescent="0.3">
      <c r="A453" s="11" t="s">
        <v>2277</v>
      </c>
      <c r="B453" s="18">
        <v>45508</v>
      </c>
      <c r="C453" s="12" t="s">
        <v>1310</v>
      </c>
      <c r="D453" s="12" t="s">
        <v>1646</v>
      </c>
      <c r="E453" s="12" t="s">
        <v>1761</v>
      </c>
      <c r="F453" s="12">
        <v>4</v>
      </c>
      <c r="G453" s="10">
        <f t="shared" si="21"/>
        <v>4</v>
      </c>
      <c r="H453" s="12">
        <v>829.36</v>
      </c>
      <c r="I453" s="16">
        <f>IF(H453="",VLOOKUP($D453,Product_Dim_Cleaned!$A$2:$F$101,6,FALSE),H453)</f>
        <v>829.36</v>
      </c>
      <c r="J453" s="12">
        <v>0.11</v>
      </c>
      <c r="K453" s="17">
        <f t="shared" si="22"/>
        <v>0.11</v>
      </c>
      <c r="L453" s="12" t="s">
        <v>1826</v>
      </c>
      <c r="M453" s="12">
        <v>2952.5216</v>
      </c>
      <c r="N453" s="16">
        <f t="shared" si="23"/>
        <v>2952.5216</v>
      </c>
    </row>
    <row r="454" spans="1:14" x14ac:dyDescent="0.3">
      <c r="A454" s="9" t="s">
        <v>2278</v>
      </c>
      <c r="B454" s="15">
        <v>45460</v>
      </c>
      <c r="C454" s="10" t="s">
        <v>1257</v>
      </c>
      <c r="D454" s="10" t="s">
        <v>1594</v>
      </c>
      <c r="E454" s="10" t="s">
        <v>1804</v>
      </c>
      <c r="F454" s="10">
        <v>2</v>
      </c>
      <c r="G454" s="10">
        <f t="shared" si="21"/>
        <v>2</v>
      </c>
      <c r="H454" s="10">
        <v>425.06</v>
      </c>
      <c r="I454" s="16">
        <f>IF(H454="",VLOOKUP($D454,Product_Dim_Cleaned!$A$2:$F$101,6,FALSE),H454)</f>
        <v>425.06</v>
      </c>
      <c r="J454" s="10">
        <v>0.09</v>
      </c>
      <c r="K454" s="17">
        <f t="shared" si="22"/>
        <v>0.09</v>
      </c>
      <c r="L454" s="10" t="s">
        <v>1826</v>
      </c>
      <c r="M454" s="10">
        <v>773.60919999999999</v>
      </c>
      <c r="N454" s="16">
        <f t="shared" si="23"/>
        <v>773.60919999999999</v>
      </c>
    </row>
    <row r="455" spans="1:14" x14ac:dyDescent="0.3">
      <c r="A455" s="11" t="s">
        <v>2279</v>
      </c>
      <c r="B455" s="18">
        <v>45311</v>
      </c>
      <c r="C455" s="12" t="s">
        <v>438</v>
      </c>
      <c r="D455" s="12" t="s">
        <v>1658</v>
      </c>
      <c r="E455" s="12" t="s">
        <v>1752</v>
      </c>
      <c r="F455" s="12">
        <v>2</v>
      </c>
      <c r="G455" s="10">
        <f t="shared" si="21"/>
        <v>2</v>
      </c>
      <c r="H455" s="12">
        <v>911.14</v>
      </c>
      <c r="I455" s="16">
        <f>IF(H455="",VLOOKUP($D455,Product_Dim_Cleaned!$A$2:$F$101,6,FALSE),H455)</f>
        <v>911.14</v>
      </c>
      <c r="J455" s="12">
        <v>0.1</v>
      </c>
      <c r="K455" s="17">
        <f t="shared" si="22"/>
        <v>0.1</v>
      </c>
      <c r="L455" s="12" t="s">
        <v>1824</v>
      </c>
      <c r="M455" s="12">
        <v>1640.0519999999999</v>
      </c>
      <c r="N455" s="16">
        <f t="shared" si="23"/>
        <v>1640.0519999999999</v>
      </c>
    </row>
    <row r="456" spans="1:14" x14ac:dyDescent="0.3">
      <c r="A456" s="9" t="s">
        <v>2280</v>
      </c>
      <c r="B456" s="15">
        <v>45906</v>
      </c>
      <c r="C456" s="10" t="s">
        <v>304</v>
      </c>
      <c r="D456" s="10" t="s">
        <v>1684</v>
      </c>
      <c r="E456" s="10" t="s">
        <v>1782</v>
      </c>
      <c r="F456" s="10">
        <v>3</v>
      </c>
      <c r="G456" s="10">
        <f t="shared" si="21"/>
        <v>3</v>
      </c>
      <c r="H456" s="10">
        <v>811.96</v>
      </c>
      <c r="I456" s="16">
        <f>IF(H456="",VLOOKUP($D456,Product_Dim_Cleaned!$A$2:$F$101,6,FALSE),H456)</f>
        <v>811.96</v>
      </c>
      <c r="J456" s="10">
        <v>0.28999999999999998</v>
      </c>
      <c r="K456" s="17">
        <f t="shared" si="22"/>
        <v>0.28999999999999998</v>
      </c>
      <c r="L456" s="10" t="s">
        <v>1824</v>
      </c>
      <c r="M456" s="10">
        <v>1729.4748</v>
      </c>
      <c r="N456" s="16">
        <f t="shared" si="23"/>
        <v>1729.4748</v>
      </c>
    </row>
    <row r="457" spans="1:14" x14ac:dyDescent="0.3">
      <c r="A457" s="11" t="s">
        <v>2281</v>
      </c>
      <c r="B457" s="18">
        <v>45380</v>
      </c>
      <c r="C457" s="12" t="s">
        <v>869</v>
      </c>
      <c r="D457" s="12" t="s">
        <v>1610</v>
      </c>
      <c r="E457" s="12" t="s">
        <v>1789</v>
      </c>
      <c r="F457" s="12">
        <v>2</v>
      </c>
      <c r="G457" s="10">
        <f t="shared" si="21"/>
        <v>2</v>
      </c>
      <c r="H457" s="12">
        <v>780.05</v>
      </c>
      <c r="I457" s="16">
        <f>IF(H457="",VLOOKUP($D457,Product_Dim_Cleaned!$A$2:$F$101,6,FALSE),H457)</f>
        <v>780.05</v>
      </c>
      <c r="J457" s="12">
        <v>0.12</v>
      </c>
      <c r="K457" s="17">
        <f t="shared" si="22"/>
        <v>0.12</v>
      </c>
      <c r="L457" s="12" t="s">
        <v>1829</v>
      </c>
      <c r="M457" s="12">
        <v>1372.8879999999999</v>
      </c>
      <c r="N457" s="16">
        <f t="shared" si="23"/>
        <v>1372.8879999999999</v>
      </c>
    </row>
    <row r="458" spans="1:14" x14ac:dyDescent="0.3">
      <c r="A458" s="9" t="s">
        <v>2282</v>
      </c>
      <c r="B458" s="15">
        <v>45527</v>
      </c>
      <c r="C458" s="10" t="s">
        <v>699</v>
      </c>
      <c r="D458" s="10" t="s">
        <v>1612</v>
      </c>
      <c r="E458" s="10" t="s">
        <v>1786</v>
      </c>
      <c r="F458" s="10">
        <v>4</v>
      </c>
      <c r="G458" s="10">
        <f t="shared" si="21"/>
        <v>4</v>
      </c>
      <c r="H458" s="10">
        <v>315.95</v>
      </c>
      <c r="I458" s="16">
        <f>IF(H458="",VLOOKUP($D458,Product_Dim_Cleaned!$A$2:$F$101,6,FALSE),H458)</f>
        <v>315.95</v>
      </c>
      <c r="J458" s="10">
        <v>0.19</v>
      </c>
      <c r="K458" s="17">
        <f t="shared" si="22"/>
        <v>0.19</v>
      </c>
      <c r="L458" s="10" t="s">
        <v>1829</v>
      </c>
      <c r="M458" s="10">
        <v>1023.678</v>
      </c>
      <c r="N458" s="16">
        <f t="shared" si="23"/>
        <v>1023.678</v>
      </c>
    </row>
    <row r="459" spans="1:14" x14ac:dyDescent="0.3">
      <c r="A459" s="11" t="s">
        <v>2283</v>
      </c>
      <c r="B459" s="18">
        <v>45796</v>
      </c>
      <c r="C459" s="12" t="s">
        <v>737</v>
      </c>
      <c r="D459" s="12" t="s">
        <v>1652</v>
      </c>
      <c r="E459" s="12" t="s">
        <v>1786</v>
      </c>
      <c r="F459" s="12">
        <v>2</v>
      </c>
      <c r="G459" s="10">
        <f t="shared" si="21"/>
        <v>2</v>
      </c>
      <c r="H459" s="12">
        <v>810.17</v>
      </c>
      <c r="I459" s="16">
        <f>IF(H459="",VLOOKUP($D459,Product_Dim_Cleaned!$A$2:$F$101,6,FALSE),H459)</f>
        <v>810.17</v>
      </c>
      <c r="J459" s="12">
        <v>0.27</v>
      </c>
      <c r="K459" s="17">
        <f t="shared" si="22"/>
        <v>0.27</v>
      </c>
      <c r="L459" s="12" t="s">
        <v>1824</v>
      </c>
      <c r="M459" s="12">
        <v>1182.8481999999999</v>
      </c>
      <c r="N459" s="16">
        <f t="shared" si="23"/>
        <v>1182.8481999999999</v>
      </c>
    </row>
    <row r="460" spans="1:14" x14ac:dyDescent="0.3">
      <c r="A460" s="9" t="s">
        <v>2284</v>
      </c>
      <c r="B460" s="15">
        <v>45389</v>
      </c>
      <c r="C460" s="10" t="s">
        <v>669</v>
      </c>
      <c r="D460" s="10" t="s">
        <v>1716</v>
      </c>
      <c r="E460" s="10" t="s">
        <v>1769</v>
      </c>
      <c r="F460" s="10">
        <v>3</v>
      </c>
      <c r="G460" s="10">
        <f t="shared" si="21"/>
        <v>3</v>
      </c>
      <c r="H460" s="10">
        <v>505.01</v>
      </c>
      <c r="I460" s="16">
        <f>IF(H460="",VLOOKUP($D460,Product_Dim_Cleaned!$A$2:$F$101,6,FALSE),H460)</f>
        <v>505.01</v>
      </c>
      <c r="J460" s="10">
        <v>0.02</v>
      </c>
      <c r="K460" s="17">
        <f t="shared" si="22"/>
        <v>0.02</v>
      </c>
      <c r="L460" s="10" t="s">
        <v>1826</v>
      </c>
      <c r="M460" s="10">
        <v>1484.7293999999999</v>
      </c>
      <c r="N460" s="16">
        <f t="shared" si="23"/>
        <v>1484.7293999999999</v>
      </c>
    </row>
    <row r="461" spans="1:14" x14ac:dyDescent="0.3">
      <c r="A461" s="11" t="s">
        <v>2285</v>
      </c>
      <c r="B461" s="18">
        <v>45315</v>
      </c>
      <c r="C461" s="12" t="s">
        <v>1440</v>
      </c>
      <c r="D461" s="12" t="s">
        <v>1692</v>
      </c>
      <c r="E461" s="12" t="s">
        <v>1807</v>
      </c>
      <c r="F461" s="12">
        <v>2</v>
      </c>
      <c r="G461" s="10">
        <f t="shared" si="21"/>
        <v>2</v>
      </c>
      <c r="H461" s="12">
        <v>736.75</v>
      </c>
      <c r="I461" s="16">
        <f>IF(H461="",VLOOKUP($D461,Product_Dim_Cleaned!$A$2:$F$101,6,FALSE),H461)</f>
        <v>736.75</v>
      </c>
      <c r="J461" s="12">
        <v>0.18</v>
      </c>
      <c r="K461" s="17">
        <f t="shared" si="22"/>
        <v>0.18</v>
      </c>
      <c r="L461" s="12" t="s">
        <v>1824</v>
      </c>
      <c r="M461" s="12">
        <v>1208.27</v>
      </c>
      <c r="N461" s="16">
        <f t="shared" si="23"/>
        <v>1208.27</v>
      </c>
    </row>
    <row r="462" spans="1:14" x14ac:dyDescent="0.3">
      <c r="A462" s="9" t="s">
        <v>2286</v>
      </c>
      <c r="B462" s="15">
        <v>45311</v>
      </c>
      <c r="C462" s="10" t="s">
        <v>114</v>
      </c>
      <c r="D462" s="10" t="s">
        <v>1702</v>
      </c>
      <c r="E462" s="10" t="s">
        <v>1786</v>
      </c>
      <c r="F462" s="10">
        <v>4</v>
      </c>
      <c r="G462" s="10">
        <f t="shared" si="21"/>
        <v>4</v>
      </c>
      <c r="H462" s="10">
        <v>700.31</v>
      </c>
      <c r="I462" s="16">
        <f>IF(H462="",VLOOKUP($D462,Product_Dim_Cleaned!$A$2:$F$101,6,FALSE),H462)</f>
        <v>700.31</v>
      </c>
      <c r="J462" s="10">
        <v>0.2</v>
      </c>
      <c r="K462" s="17">
        <f t="shared" si="22"/>
        <v>0.2</v>
      </c>
      <c r="L462" s="10" t="s">
        <v>1826</v>
      </c>
      <c r="M462" s="10">
        <v>2240.9920000000002</v>
      </c>
      <c r="N462" s="16">
        <f t="shared" si="23"/>
        <v>2240.9920000000002</v>
      </c>
    </row>
    <row r="463" spans="1:14" x14ac:dyDescent="0.3">
      <c r="A463" s="11" t="s">
        <v>2287</v>
      </c>
      <c r="B463" s="18">
        <v>45270</v>
      </c>
      <c r="C463" s="12" t="s">
        <v>444</v>
      </c>
      <c r="D463" s="12" t="s">
        <v>1730</v>
      </c>
      <c r="E463" s="12" t="s">
        <v>1792</v>
      </c>
      <c r="F463" s="12">
        <v>4</v>
      </c>
      <c r="G463" s="10">
        <f t="shared" si="21"/>
        <v>4</v>
      </c>
      <c r="H463" s="12">
        <v>202.46</v>
      </c>
      <c r="I463" s="16">
        <f>IF(H463="",VLOOKUP($D463,Product_Dim_Cleaned!$A$2:$F$101,6,FALSE),H463)</f>
        <v>202.46</v>
      </c>
      <c r="J463" s="12">
        <v>0.24</v>
      </c>
      <c r="K463" s="17">
        <f t="shared" si="22"/>
        <v>0.24</v>
      </c>
      <c r="L463" s="12" t="s">
        <v>1824</v>
      </c>
      <c r="M463" s="12">
        <v>615.47840000000008</v>
      </c>
      <c r="N463" s="16">
        <f t="shared" si="23"/>
        <v>615.47840000000008</v>
      </c>
    </row>
    <row r="464" spans="1:14" x14ac:dyDescent="0.3">
      <c r="A464" s="9" t="s">
        <v>2288</v>
      </c>
      <c r="B464" s="15">
        <v>45279</v>
      </c>
      <c r="C464" s="10" t="s">
        <v>846</v>
      </c>
      <c r="D464" s="10" t="s">
        <v>1722</v>
      </c>
      <c r="E464" s="10" t="s">
        <v>1757</v>
      </c>
      <c r="F464" s="10">
        <v>2</v>
      </c>
      <c r="G464" s="10">
        <f t="shared" si="21"/>
        <v>2</v>
      </c>
      <c r="H464" s="10">
        <v>291.83999999999997</v>
      </c>
      <c r="I464" s="16">
        <f>IF(H464="",VLOOKUP($D464,Product_Dim_Cleaned!$A$2:$F$101,6,FALSE),H464)</f>
        <v>291.83999999999997</v>
      </c>
      <c r="J464" s="10">
        <v>0.25</v>
      </c>
      <c r="K464" s="17">
        <f t="shared" si="22"/>
        <v>0.25</v>
      </c>
      <c r="L464" s="10" t="s">
        <v>1826</v>
      </c>
      <c r="M464" s="10">
        <v>437.76</v>
      </c>
      <c r="N464" s="16">
        <f t="shared" si="23"/>
        <v>437.76</v>
      </c>
    </row>
    <row r="465" spans="1:14" x14ac:dyDescent="0.3">
      <c r="A465" s="11" t="s">
        <v>2289</v>
      </c>
      <c r="B465" s="18">
        <v>45252</v>
      </c>
      <c r="C465" s="12" t="s">
        <v>544</v>
      </c>
      <c r="D465" s="12" t="s">
        <v>1742</v>
      </c>
      <c r="E465" s="12" t="s">
        <v>1773</v>
      </c>
      <c r="F465" s="12">
        <v>2</v>
      </c>
      <c r="G465" s="10">
        <f t="shared" si="21"/>
        <v>2</v>
      </c>
      <c r="H465" s="12">
        <v>261.48</v>
      </c>
      <c r="I465" s="16">
        <f>IF(H465="",VLOOKUP($D465,Product_Dim_Cleaned!$A$2:$F$101,6,FALSE),H465)</f>
        <v>261.48</v>
      </c>
      <c r="J465" s="12">
        <v>0.17</v>
      </c>
      <c r="K465" s="17">
        <f t="shared" si="22"/>
        <v>0.17</v>
      </c>
      <c r="L465" s="12" t="s">
        <v>1824</v>
      </c>
      <c r="M465" s="12">
        <v>434.05680000000001</v>
      </c>
      <c r="N465" s="16">
        <f t="shared" si="23"/>
        <v>434.05680000000001</v>
      </c>
    </row>
    <row r="466" spans="1:14" x14ac:dyDescent="0.3">
      <c r="A466" s="9" t="s">
        <v>2290</v>
      </c>
      <c r="B466" s="15">
        <v>45938</v>
      </c>
      <c r="C466" s="10" t="s">
        <v>948</v>
      </c>
      <c r="D466" s="10" t="s">
        <v>1620</v>
      </c>
      <c r="E466" s="10" t="s">
        <v>1799</v>
      </c>
      <c r="F466" s="10">
        <v>1</v>
      </c>
      <c r="G466" s="10">
        <f t="shared" si="21"/>
        <v>1</v>
      </c>
      <c r="H466" s="10">
        <v>850.83</v>
      </c>
      <c r="I466" s="16">
        <f>IF(H466="",VLOOKUP($D466,Product_Dim_Cleaned!$A$2:$F$101,6,FALSE),H466)</f>
        <v>850.83</v>
      </c>
      <c r="J466" s="10">
        <v>0.28000000000000003</v>
      </c>
      <c r="K466" s="17">
        <f t="shared" si="22"/>
        <v>0.28000000000000003</v>
      </c>
      <c r="L466" s="10" t="s">
        <v>1826</v>
      </c>
      <c r="M466" s="10">
        <v>612.59760000000006</v>
      </c>
      <c r="N466" s="16">
        <f t="shared" si="23"/>
        <v>612.59760000000006</v>
      </c>
    </row>
    <row r="467" spans="1:14" x14ac:dyDescent="0.3">
      <c r="A467" s="11" t="s">
        <v>2291</v>
      </c>
      <c r="B467" s="18">
        <v>45711</v>
      </c>
      <c r="C467" s="12" t="s">
        <v>1260</v>
      </c>
      <c r="D467" s="12" t="s">
        <v>1640</v>
      </c>
      <c r="E467" s="12" t="s">
        <v>1786</v>
      </c>
      <c r="F467" s="12">
        <v>1</v>
      </c>
      <c r="G467" s="10">
        <f t="shared" si="21"/>
        <v>1</v>
      </c>
      <c r="H467" s="12">
        <v>83.83</v>
      </c>
      <c r="I467" s="16">
        <f>IF(H467="",VLOOKUP($D467,Product_Dim_Cleaned!$A$2:$F$101,6,FALSE),H467)</f>
        <v>83.83</v>
      </c>
      <c r="J467" s="12">
        <v>0.05</v>
      </c>
      <c r="K467" s="17">
        <f t="shared" si="22"/>
        <v>0.05</v>
      </c>
      <c r="L467" s="12" t="s">
        <v>1824</v>
      </c>
      <c r="M467" s="12">
        <v>79.638499999999993</v>
      </c>
      <c r="N467" s="16">
        <f t="shared" si="23"/>
        <v>79.638499999999993</v>
      </c>
    </row>
    <row r="468" spans="1:14" x14ac:dyDescent="0.3">
      <c r="A468" s="9" t="s">
        <v>2292</v>
      </c>
      <c r="B468" s="15">
        <v>45713</v>
      </c>
      <c r="C468" s="10" t="s">
        <v>36</v>
      </c>
      <c r="D468" s="10" t="s">
        <v>1724</v>
      </c>
      <c r="E468" s="10" t="s">
        <v>1804</v>
      </c>
      <c r="F468" s="10">
        <v>3</v>
      </c>
      <c r="G468" s="10">
        <f t="shared" si="21"/>
        <v>3</v>
      </c>
      <c r="H468" s="10">
        <v>649.95000000000005</v>
      </c>
      <c r="I468" s="16">
        <f>IF(H468="",VLOOKUP($D468,Product_Dim_Cleaned!$A$2:$F$101,6,FALSE),H468)</f>
        <v>649.95000000000005</v>
      </c>
      <c r="J468" s="10">
        <v>0.28000000000000003</v>
      </c>
      <c r="K468" s="17">
        <f t="shared" si="22"/>
        <v>0.28000000000000003</v>
      </c>
      <c r="L468" s="10" t="s">
        <v>1829</v>
      </c>
      <c r="M468" s="10">
        <v>1403.8920000000001</v>
      </c>
      <c r="N468" s="16">
        <f t="shared" si="23"/>
        <v>1403.8920000000001</v>
      </c>
    </row>
    <row r="469" spans="1:14" x14ac:dyDescent="0.3">
      <c r="A469" s="11" t="s">
        <v>2293</v>
      </c>
      <c r="B469" s="18">
        <v>45565</v>
      </c>
      <c r="C469" s="12" t="s">
        <v>1145</v>
      </c>
      <c r="D469" s="12" t="s">
        <v>1694</v>
      </c>
      <c r="E469" s="12" t="s">
        <v>1776</v>
      </c>
      <c r="F469" s="12">
        <v>4</v>
      </c>
      <c r="G469" s="10">
        <f t="shared" si="21"/>
        <v>4</v>
      </c>
      <c r="H469" s="12">
        <v>934.96</v>
      </c>
      <c r="I469" s="16">
        <f>IF(H469="",VLOOKUP($D469,Product_Dim_Cleaned!$A$2:$F$101,6,FALSE),H469)</f>
        <v>934.96</v>
      </c>
      <c r="J469" s="12">
        <v>0.18</v>
      </c>
      <c r="K469" s="17">
        <f t="shared" si="22"/>
        <v>0.18</v>
      </c>
      <c r="L469" s="12" t="s">
        <v>1826</v>
      </c>
      <c r="M469" s="12">
        <v>3066.6687999999999</v>
      </c>
      <c r="N469" s="16">
        <f t="shared" si="23"/>
        <v>3066.6687999999999</v>
      </c>
    </row>
    <row r="470" spans="1:14" x14ac:dyDescent="0.3">
      <c r="A470" s="9" t="s">
        <v>2294</v>
      </c>
      <c r="B470" s="15">
        <v>45279</v>
      </c>
      <c r="C470" s="10" t="s">
        <v>672</v>
      </c>
      <c r="D470" s="10" t="s">
        <v>1582</v>
      </c>
      <c r="E470" s="10" t="s">
        <v>1799</v>
      </c>
      <c r="F470" s="10">
        <v>1</v>
      </c>
      <c r="G470" s="10">
        <f t="shared" si="21"/>
        <v>1</v>
      </c>
      <c r="H470" s="10">
        <v>880.89</v>
      </c>
      <c r="I470" s="16">
        <f>IF(H470="",VLOOKUP($D470,Product_Dim_Cleaned!$A$2:$F$101,6,FALSE),H470)</f>
        <v>880.89</v>
      </c>
      <c r="J470" s="10">
        <v>0.13</v>
      </c>
      <c r="K470" s="17">
        <f t="shared" si="22"/>
        <v>0.13</v>
      </c>
      <c r="L470" s="10" t="s">
        <v>1829</v>
      </c>
      <c r="M470" s="10">
        <v>766.37429999999995</v>
      </c>
      <c r="N470" s="16">
        <f t="shared" si="23"/>
        <v>766.37429999999995</v>
      </c>
    </row>
    <row r="471" spans="1:14" x14ac:dyDescent="0.3">
      <c r="A471" s="11" t="s">
        <v>2295</v>
      </c>
      <c r="B471" s="18">
        <v>45614</v>
      </c>
      <c r="C471" s="12" t="s">
        <v>1469</v>
      </c>
      <c r="D471" s="12" t="s">
        <v>1744</v>
      </c>
      <c r="E471" s="12" t="s">
        <v>1782</v>
      </c>
      <c r="F471" s="12">
        <v>4</v>
      </c>
      <c r="G471" s="10">
        <f t="shared" si="21"/>
        <v>4</v>
      </c>
      <c r="H471" s="12">
        <v>610.6</v>
      </c>
      <c r="I471" s="16">
        <f>IF(H471="",VLOOKUP($D471,Product_Dim_Cleaned!$A$2:$F$101,6,FALSE),H471)</f>
        <v>610.6</v>
      </c>
      <c r="J471" s="12">
        <v>0.1</v>
      </c>
      <c r="K471" s="17">
        <f t="shared" si="22"/>
        <v>0.1</v>
      </c>
      <c r="L471" s="12" t="s">
        <v>1826</v>
      </c>
      <c r="M471" s="12">
        <v>2198.16</v>
      </c>
      <c r="N471" s="16">
        <f t="shared" si="23"/>
        <v>2198.16</v>
      </c>
    </row>
    <row r="472" spans="1:14" x14ac:dyDescent="0.3">
      <c r="A472" s="9" t="s">
        <v>2296</v>
      </c>
      <c r="B472" s="15">
        <v>45912</v>
      </c>
      <c r="C472" s="10" t="s">
        <v>275</v>
      </c>
      <c r="D472" s="10" t="s">
        <v>1604</v>
      </c>
      <c r="E472" s="10" t="s">
        <v>1810</v>
      </c>
      <c r="F472" s="10">
        <v>1</v>
      </c>
      <c r="G472" s="10">
        <f t="shared" si="21"/>
        <v>1</v>
      </c>
      <c r="H472" s="10">
        <v>514.19000000000005</v>
      </c>
      <c r="I472" s="16">
        <f>IF(H472="",VLOOKUP($D472,Product_Dim_Cleaned!$A$2:$F$101,6,FALSE),H472)</f>
        <v>514.19000000000005</v>
      </c>
      <c r="J472" s="10">
        <v>0.2</v>
      </c>
      <c r="K472" s="17">
        <f t="shared" si="22"/>
        <v>0.2</v>
      </c>
      <c r="L472" s="10" t="s">
        <v>1824</v>
      </c>
      <c r="M472" s="10">
        <v>411.35200000000009</v>
      </c>
      <c r="N472" s="16">
        <f t="shared" si="23"/>
        <v>411.35200000000009</v>
      </c>
    </row>
    <row r="473" spans="1:14" x14ac:dyDescent="0.3">
      <c r="A473" s="11" t="s">
        <v>2297</v>
      </c>
      <c r="B473" s="18">
        <v>45688</v>
      </c>
      <c r="C473" s="12" t="s">
        <v>1243</v>
      </c>
      <c r="D473" s="12" t="s">
        <v>1622</v>
      </c>
      <c r="E473" s="12" t="s">
        <v>1797</v>
      </c>
      <c r="F473" s="12">
        <v>1</v>
      </c>
      <c r="G473" s="10">
        <f t="shared" si="21"/>
        <v>1</v>
      </c>
      <c r="H473" s="12">
        <v>546.20000000000005</v>
      </c>
      <c r="I473" s="16">
        <f>IF(H473="",VLOOKUP($D473,Product_Dim_Cleaned!$A$2:$F$101,6,FALSE),H473)</f>
        <v>546.20000000000005</v>
      </c>
      <c r="J473" s="12">
        <v>0.22</v>
      </c>
      <c r="K473" s="17">
        <f t="shared" si="22"/>
        <v>0.22</v>
      </c>
      <c r="L473" s="12" t="s">
        <v>1826</v>
      </c>
      <c r="M473" s="12">
        <v>426.03600000000012</v>
      </c>
      <c r="N473" s="16">
        <f t="shared" si="23"/>
        <v>426.03600000000012</v>
      </c>
    </row>
    <row r="474" spans="1:14" x14ac:dyDescent="0.3">
      <c r="A474" s="9" t="s">
        <v>2298</v>
      </c>
      <c r="B474" s="15">
        <v>45591</v>
      </c>
      <c r="C474" s="10" t="s">
        <v>646</v>
      </c>
      <c r="D474" s="10" t="s">
        <v>1622</v>
      </c>
      <c r="E474" s="10" t="s">
        <v>1752</v>
      </c>
      <c r="F474" s="10">
        <v>3</v>
      </c>
      <c r="G474" s="10">
        <f t="shared" si="21"/>
        <v>3</v>
      </c>
      <c r="H474" s="10">
        <v>416.01</v>
      </c>
      <c r="I474" s="16">
        <f>IF(H474="",VLOOKUP($D474,Product_Dim_Cleaned!$A$2:$F$101,6,FALSE),H474)</f>
        <v>416.01</v>
      </c>
      <c r="J474" s="10">
        <v>0.02</v>
      </c>
      <c r="K474" s="17">
        <f t="shared" si="22"/>
        <v>0.02</v>
      </c>
      <c r="L474" s="10" t="s">
        <v>1824</v>
      </c>
      <c r="M474" s="10">
        <v>1223.0694000000001</v>
      </c>
      <c r="N474" s="16">
        <f t="shared" si="23"/>
        <v>1223.0694000000001</v>
      </c>
    </row>
    <row r="475" spans="1:14" x14ac:dyDescent="0.3">
      <c r="A475" s="11" t="s">
        <v>2299</v>
      </c>
      <c r="B475" s="18">
        <v>45864</v>
      </c>
      <c r="C475" s="12" t="s">
        <v>1199</v>
      </c>
      <c r="D475" s="12" t="s">
        <v>1696</v>
      </c>
      <c r="E475" s="12" t="s">
        <v>1789</v>
      </c>
      <c r="F475" s="12">
        <v>1</v>
      </c>
      <c r="G475" s="10">
        <f t="shared" si="21"/>
        <v>1</v>
      </c>
      <c r="H475" s="12">
        <v>30.94</v>
      </c>
      <c r="I475" s="16">
        <f>IF(H475="",VLOOKUP($D475,Product_Dim_Cleaned!$A$2:$F$101,6,FALSE),H475)</f>
        <v>30.94</v>
      </c>
      <c r="J475" s="12">
        <v>0.21</v>
      </c>
      <c r="K475" s="17">
        <f t="shared" si="22"/>
        <v>0.21</v>
      </c>
      <c r="L475" s="12" t="s">
        <v>1829</v>
      </c>
      <c r="M475" s="12">
        <v>24.442599999999999</v>
      </c>
      <c r="N475" s="16">
        <f t="shared" si="23"/>
        <v>24.442599999999999</v>
      </c>
    </row>
    <row r="476" spans="1:14" x14ac:dyDescent="0.3">
      <c r="A476" s="9" t="s">
        <v>2300</v>
      </c>
      <c r="B476" s="15">
        <v>45875</v>
      </c>
      <c r="C476" s="10" t="s">
        <v>654</v>
      </c>
      <c r="D476" s="10" t="s">
        <v>1664</v>
      </c>
      <c r="E476" s="10" t="s">
        <v>1804</v>
      </c>
      <c r="F476" s="10">
        <v>3</v>
      </c>
      <c r="G476" s="10">
        <f t="shared" si="21"/>
        <v>3</v>
      </c>
      <c r="H476" s="10">
        <v>666.39</v>
      </c>
      <c r="I476" s="16">
        <f>IF(H476="",VLOOKUP($D476,Product_Dim_Cleaned!$A$2:$F$101,6,FALSE),H476)</f>
        <v>666.39</v>
      </c>
      <c r="J476" s="10">
        <v>0.21</v>
      </c>
      <c r="K476" s="17">
        <f t="shared" si="22"/>
        <v>0.21</v>
      </c>
      <c r="L476" s="10" t="s">
        <v>1829</v>
      </c>
      <c r="M476" s="10">
        <v>1579.3443</v>
      </c>
      <c r="N476" s="16">
        <f t="shared" si="23"/>
        <v>1579.3443</v>
      </c>
    </row>
    <row r="477" spans="1:14" x14ac:dyDescent="0.3">
      <c r="A477" s="11" t="s">
        <v>2301</v>
      </c>
      <c r="B477" s="18">
        <v>45797</v>
      </c>
      <c r="C477" s="12" t="s">
        <v>553</v>
      </c>
      <c r="D477" s="12" t="s">
        <v>1710</v>
      </c>
      <c r="E477" s="12" t="s">
        <v>1789</v>
      </c>
      <c r="F477" s="12">
        <v>2</v>
      </c>
      <c r="G477" s="10">
        <f t="shared" si="21"/>
        <v>2</v>
      </c>
      <c r="H477" s="12">
        <v>145.26</v>
      </c>
      <c r="I477" s="16">
        <f>IF(H477="",VLOOKUP($D477,Product_Dim_Cleaned!$A$2:$F$101,6,FALSE),H477)</f>
        <v>145.26</v>
      </c>
      <c r="J477" s="12">
        <v>0.19</v>
      </c>
      <c r="K477" s="17">
        <f t="shared" si="22"/>
        <v>0.19</v>
      </c>
      <c r="L477" s="12" t="s">
        <v>1826</v>
      </c>
      <c r="M477" s="12">
        <v>235.3212</v>
      </c>
      <c r="N477" s="16">
        <f t="shared" si="23"/>
        <v>235.3212</v>
      </c>
    </row>
    <row r="478" spans="1:14" x14ac:dyDescent="0.3">
      <c r="A478" s="9" t="s">
        <v>2302</v>
      </c>
      <c r="B478" s="15">
        <v>45364</v>
      </c>
      <c r="C478" s="10" t="s">
        <v>411</v>
      </c>
      <c r="D478" s="10" t="s">
        <v>1730</v>
      </c>
      <c r="E478" s="10" t="s">
        <v>1773</v>
      </c>
      <c r="F478" s="10">
        <v>4</v>
      </c>
      <c r="G478" s="10">
        <f t="shared" si="21"/>
        <v>4</v>
      </c>
      <c r="H478" s="10">
        <v>940.77</v>
      </c>
      <c r="I478" s="16">
        <f>IF(H478="",VLOOKUP($D478,Product_Dim_Cleaned!$A$2:$F$101,6,FALSE),H478)</f>
        <v>940.77</v>
      </c>
      <c r="J478" s="10">
        <v>0.24</v>
      </c>
      <c r="K478" s="17">
        <f t="shared" si="22"/>
        <v>0.24</v>
      </c>
      <c r="L478" s="10" t="s">
        <v>1829</v>
      </c>
      <c r="M478" s="10">
        <v>2859.9407999999999</v>
      </c>
      <c r="N478" s="16">
        <f t="shared" si="23"/>
        <v>2859.9407999999999</v>
      </c>
    </row>
    <row r="479" spans="1:14" x14ac:dyDescent="0.3">
      <c r="A479" s="11" t="s">
        <v>2303</v>
      </c>
      <c r="B479" s="18">
        <v>45700</v>
      </c>
      <c r="C479" s="12" t="s">
        <v>1446</v>
      </c>
      <c r="D479" s="12" t="s">
        <v>1640</v>
      </c>
      <c r="E479" s="12" t="s">
        <v>1807</v>
      </c>
      <c r="F479" s="12">
        <v>1</v>
      </c>
      <c r="G479" s="10">
        <f t="shared" si="21"/>
        <v>1</v>
      </c>
      <c r="H479" s="12">
        <v>708.88</v>
      </c>
      <c r="I479" s="16">
        <f>IF(H479="",VLOOKUP($D479,Product_Dim_Cleaned!$A$2:$F$101,6,FALSE),H479)</f>
        <v>708.88</v>
      </c>
      <c r="J479" s="12">
        <v>0.09</v>
      </c>
      <c r="K479" s="17">
        <f t="shared" si="22"/>
        <v>0.09</v>
      </c>
      <c r="L479" s="12" t="s">
        <v>1824</v>
      </c>
      <c r="M479" s="12">
        <v>645.08080000000007</v>
      </c>
      <c r="N479" s="16">
        <f t="shared" si="23"/>
        <v>645.08080000000007</v>
      </c>
    </row>
    <row r="480" spans="1:14" x14ac:dyDescent="0.3">
      <c r="A480" s="9" t="s">
        <v>2304</v>
      </c>
      <c r="B480" s="15">
        <v>45924</v>
      </c>
      <c r="C480" s="10" t="s">
        <v>969</v>
      </c>
      <c r="D480" s="10" t="s">
        <v>1608</v>
      </c>
      <c r="E480" s="10" t="s">
        <v>1761</v>
      </c>
      <c r="F480" s="10">
        <v>1</v>
      </c>
      <c r="G480" s="10">
        <f t="shared" si="21"/>
        <v>1</v>
      </c>
      <c r="H480" s="10">
        <v>790.73</v>
      </c>
      <c r="I480" s="16">
        <f>IF(H480="",VLOOKUP($D480,Product_Dim_Cleaned!$A$2:$F$101,6,FALSE),H480)</f>
        <v>790.73</v>
      </c>
      <c r="J480" s="10">
        <v>0.24</v>
      </c>
      <c r="K480" s="17">
        <f t="shared" si="22"/>
        <v>0.24</v>
      </c>
      <c r="L480" s="10" t="s">
        <v>1826</v>
      </c>
      <c r="M480" s="10">
        <v>600.95479999999998</v>
      </c>
      <c r="N480" s="16">
        <f t="shared" si="23"/>
        <v>600.95479999999998</v>
      </c>
    </row>
    <row r="481" spans="1:14" x14ac:dyDescent="0.3">
      <c r="A481" s="11" t="s">
        <v>2305</v>
      </c>
      <c r="B481" s="18">
        <v>45574</v>
      </c>
      <c r="C481" s="12" t="s">
        <v>1389</v>
      </c>
      <c r="D481" s="12" t="s">
        <v>1578</v>
      </c>
      <c r="E481" s="12" t="s">
        <v>1786</v>
      </c>
      <c r="F481" s="12">
        <v>3</v>
      </c>
      <c r="G481" s="10">
        <f t="shared" si="21"/>
        <v>3</v>
      </c>
      <c r="H481" s="12">
        <v>635.13</v>
      </c>
      <c r="I481" s="16">
        <f>IF(H481="",VLOOKUP($D481,Product_Dim_Cleaned!$A$2:$F$101,6,FALSE),H481)</f>
        <v>635.13</v>
      </c>
      <c r="J481" s="12">
        <v>0.09</v>
      </c>
      <c r="K481" s="17">
        <f t="shared" si="22"/>
        <v>0.09</v>
      </c>
      <c r="L481" s="12" t="s">
        <v>1826</v>
      </c>
      <c r="M481" s="12">
        <v>1733.9049</v>
      </c>
      <c r="N481" s="16">
        <f t="shared" si="23"/>
        <v>1733.9049</v>
      </c>
    </row>
    <row r="482" spans="1:14" x14ac:dyDescent="0.3">
      <c r="A482" s="9" t="s">
        <v>2306</v>
      </c>
      <c r="B482" s="15">
        <v>45233</v>
      </c>
      <c r="C482" s="10" t="s">
        <v>849</v>
      </c>
      <c r="D482" s="10" t="s">
        <v>1734</v>
      </c>
      <c r="E482" s="10" t="s">
        <v>1799</v>
      </c>
      <c r="F482" s="10">
        <v>1</v>
      </c>
      <c r="G482" s="10">
        <f t="shared" si="21"/>
        <v>1</v>
      </c>
      <c r="H482" s="10">
        <v>744.88</v>
      </c>
      <c r="I482" s="16">
        <f>IF(H482="",VLOOKUP($D482,Product_Dim_Cleaned!$A$2:$F$101,6,FALSE),H482)</f>
        <v>744.88</v>
      </c>
      <c r="J482" s="10">
        <v>0.15</v>
      </c>
      <c r="K482" s="17">
        <f t="shared" si="22"/>
        <v>0.15</v>
      </c>
      <c r="L482" s="10" t="s">
        <v>1829</v>
      </c>
      <c r="M482" s="10">
        <v>633.14800000000002</v>
      </c>
      <c r="N482" s="16">
        <f t="shared" si="23"/>
        <v>633.14800000000002</v>
      </c>
    </row>
    <row r="483" spans="1:14" x14ac:dyDescent="0.3">
      <c r="A483" s="11" t="s">
        <v>2307</v>
      </c>
      <c r="B483" s="18">
        <v>45745</v>
      </c>
      <c r="C483" s="12" t="s">
        <v>604</v>
      </c>
      <c r="D483" s="12" t="s">
        <v>1604</v>
      </c>
      <c r="E483" s="12" t="s">
        <v>1757</v>
      </c>
      <c r="F483" s="12">
        <v>3</v>
      </c>
      <c r="G483" s="10">
        <f t="shared" si="21"/>
        <v>3</v>
      </c>
      <c r="H483" s="12">
        <v>205.34</v>
      </c>
      <c r="I483" s="16">
        <f>IF(H483="",VLOOKUP($D483,Product_Dim_Cleaned!$A$2:$F$101,6,FALSE),H483)</f>
        <v>205.34</v>
      </c>
      <c r="J483" s="12">
        <v>0.25</v>
      </c>
      <c r="K483" s="17">
        <f t="shared" si="22"/>
        <v>0.25</v>
      </c>
      <c r="L483" s="12" t="s">
        <v>1824</v>
      </c>
      <c r="M483" s="12">
        <v>462.01499999999999</v>
      </c>
      <c r="N483" s="16">
        <f t="shared" si="23"/>
        <v>462.01499999999999</v>
      </c>
    </row>
    <row r="484" spans="1:14" x14ac:dyDescent="0.3">
      <c r="A484" s="9" t="s">
        <v>2308</v>
      </c>
      <c r="B484" s="15">
        <v>45851</v>
      </c>
      <c r="C484" s="10" t="s">
        <v>1301</v>
      </c>
      <c r="D484" s="10" t="s">
        <v>1606</v>
      </c>
      <c r="E484" s="10" t="s">
        <v>1782</v>
      </c>
      <c r="F484" s="10">
        <v>2</v>
      </c>
      <c r="G484" s="10">
        <f t="shared" si="21"/>
        <v>2</v>
      </c>
      <c r="H484" s="10">
        <v>756.8</v>
      </c>
      <c r="I484" s="16">
        <f>IF(H484="",VLOOKUP($D484,Product_Dim_Cleaned!$A$2:$F$101,6,FALSE),H484)</f>
        <v>756.8</v>
      </c>
      <c r="J484" s="10">
        <v>0.15</v>
      </c>
      <c r="K484" s="17">
        <f t="shared" si="22"/>
        <v>0.15</v>
      </c>
      <c r="L484" s="10" t="s">
        <v>1824</v>
      </c>
      <c r="M484" s="10">
        <v>1286.56</v>
      </c>
      <c r="N484" s="16">
        <f t="shared" si="23"/>
        <v>1286.56</v>
      </c>
    </row>
    <row r="485" spans="1:14" x14ac:dyDescent="0.3">
      <c r="A485" s="11" t="s">
        <v>2309</v>
      </c>
      <c r="B485" s="18">
        <v>45308</v>
      </c>
      <c r="C485" s="12" t="s">
        <v>172</v>
      </c>
      <c r="D485" s="12" t="s">
        <v>1590</v>
      </c>
      <c r="E485" s="12" t="s">
        <v>1789</v>
      </c>
      <c r="F485" s="12">
        <v>1</v>
      </c>
      <c r="G485" s="10">
        <f t="shared" si="21"/>
        <v>1</v>
      </c>
      <c r="H485" s="12">
        <v>771.73</v>
      </c>
      <c r="I485" s="16">
        <f>IF(H485="",VLOOKUP($D485,Product_Dim_Cleaned!$A$2:$F$101,6,FALSE),H485)</f>
        <v>771.73</v>
      </c>
      <c r="J485" s="12">
        <v>0.2</v>
      </c>
      <c r="K485" s="17">
        <f t="shared" si="22"/>
        <v>0.2</v>
      </c>
      <c r="L485" s="12" t="s">
        <v>1824</v>
      </c>
      <c r="M485" s="12">
        <v>617.38400000000001</v>
      </c>
      <c r="N485" s="16">
        <f t="shared" si="23"/>
        <v>617.38400000000001</v>
      </c>
    </row>
    <row r="486" spans="1:14" x14ac:dyDescent="0.3">
      <c r="A486" s="9" t="s">
        <v>2310</v>
      </c>
      <c r="B486" s="15">
        <v>45639</v>
      </c>
      <c r="C486" s="10" t="s">
        <v>1475</v>
      </c>
      <c r="D486" s="10" t="s">
        <v>1680</v>
      </c>
      <c r="E486" s="10" t="s">
        <v>1807</v>
      </c>
      <c r="F486" s="10">
        <v>1</v>
      </c>
      <c r="G486" s="10">
        <f t="shared" si="21"/>
        <v>1</v>
      </c>
      <c r="H486" s="10">
        <v>440.19</v>
      </c>
      <c r="I486" s="16">
        <f>IF(H486="",VLOOKUP($D486,Product_Dim_Cleaned!$A$2:$F$101,6,FALSE),H486)</f>
        <v>440.19</v>
      </c>
      <c r="J486" s="10">
        <v>0.03</v>
      </c>
      <c r="K486" s="17">
        <f t="shared" si="22"/>
        <v>0.03</v>
      </c>
      <c r="L486" s="10" t="s">
        <v>1826</v>
      </c>
      <c r="M486" s="10">
        <v>426.98430000000002</v>
      </c>
      <c r="N486" s="16">
        <f t="shared" si="23"/>
        <v>426.98430000000002</v>
      </c>
    </row>
    <row r="487" spans="1:14" x14ac:dyDescent="0.3">
      <c r="A487" s="11" t="s">
        <v>2311</v>
      </c>
      <c r="B487" s="18">
        <v>45919</v>
      </c>
      <c r="C487" s="12" t="s">
        <v>181</v>
      </c>
      <c r="D487" s="12" t="s">
        <v>1553</v>
      </c>
      <c r="E487" s="12" t="s">
        <v>1761</v>
      </c>
      <c r="F487" s="12">
        <v>2</v>
      </c>
      <c r="G487" s="10">
        <f t="shared" si="21"/>
        <v>2</v>
      </c>
      <c r="H487" s="12">
        <v>409</v>
      </c>
      <c r="I487" s="16">
        <f>IF(H487="",VLOOKUP($D487,Product_Dim_Cleaned!$A$2:$F$101,6,FALSE),H487)</f>
        <v>409</v>
      </c>
      <c r="J487" s="12">
        <v>0.17</v>
      </c>
      <c r="K487" s="17">
        <f t="shared" si="22"/>
        <v>0.17</v>
      </c>
      <c r="L487" s="12" t="s">
        <v>1824</v>
      </c>
      <c r="M487" s="12">
        <v>678.93999999999994</v>
      </c>
      <c r="N487" s="16">
        <f t="shared" si="23"/>
        <v>678.93999999999994</v>
      </c>
    </row>
    <row r="488" spans="1:14" x14ac:dyDescent="0.3">
      <c r="A488" s="9" t="s">
        <v>2312</v>
      </c>
      <c r="B488" s="15">
        <v>45333</v>
      </c>
      <c r="C488" s="10" t="s">
        <v>1077</v>
      </c>
      <c r="D488" s="10" t="s">
        <v>1624</v>
      </c>
      <c r="E488" s="10" t="s">
        <v>1813</v>
      </c>
      <c r="F488" s="10">
        <v>3</v>
      </c>
      <c r="G488" s="10">
        <f t="shared" si="21"/>
        <v>3</v>
      </c>
      <c r="H488" s="10">
        <v>134.58000000000001</v>
      </c>
      <c r="I488" s="16">
        <f>IF(H488="",VLOOKUP($D488,Product_Dim_Cleaned!$A$2:$F$101,6,FALSE),H488)</f>
        <v>134.58000000000001</v>
      </c>
      <c r="J488" s="10">
        <v>0.04</v>
      </c>
      <c r="K488" s="17">
        <f t="shared" si="22"/>
        <v>0.04</v>
      </c>
      <c r="L488" s="10" t="s">
        <v>1829</v>
      </c>
      <c r="M488" s="10">
        <v>387.59039999999999</v>
      </c>
      <c r="N488" s="16">
        <f t="shared" si="23"/>
        <v>387.59039999999999</v>
      </c>
    </row>
    <row r="489" spans="1:14" x14ac:dyDescent="0.3">
      <c r="A489" s="11" t="s">
        <v>2313</v>
      </c>
      <c r="B489" s="18">
        <v>45811</v>
      </c>
      <c r="C489" s="12" t="s">
        <v>1092</v>
      </c>
      <c r="D489" s="12" t="s">
        <v>1626</v>
      </c>
      <c r="E489" s="12" t="s">
        <v>1779</v>
      </c>
      <c r="F489" s="12">
        <v>4</v>
      </c>
      <c r="G489" s="10">
        <f t="shared" si="21"/>
        <v>4</v>
      </c>
      <c r="H489" s="12">
        <v>284.44</v>
      </c>
      <c r="I489" s="16">
        <f>IF(H489="",VLOOKUP($D489,Product_Dim_Cleaned!$A$2:$F$101,6,FALSE),H489)</f>
        <v>284.44</v>
      </c>
      <c r="J489" s="12">
        <v>0.02</v>
      </c>
      <c r="K489" s="17">
        <f t="shared" si="22"/>
        <v>0.02</v>
      </c>
      <c r="L489" s="12" t="s">
        <v>1824</v>
      </c>
      <c r="M489" s="12">
        <v>1115.0047999999999</v>
      </c>
      <c r="N489" s="16">
        <f t="shared" si="23"/>
        <v>1115.0047999999999</v>
      </c>
    </row>
    <row r="490" spans="1:14" x14ac:dyDescent="0.3">
      <c r="A490" s="9" t="s">
        <v>2314</v>
      </c>
      <c r="B490" s="15">
        <v>45726</v>
      </c>
      <c r="C490" s="10" t="s">
        <v>1260</v>
      </c>
      <c r="D490" s="10" t="s">
        <v>1694</v>
      </c>
      <c r="E490" s="10" t="s">
        <v>1797</v>
      </c>
      <c r="F490" s="10">
        <v>4</v>
      </c>
      <c r="G490" s="10">
        <f t="shared" si="21"/>
        <v>4</v>
      </c>
      <c r="H490" s="10">
        <v>922.69</v>
      </c>
      <c r="I490" s="16">
        <f>IF(H490="",VLOOKUP($D490,Product_Dim_Cleaned!$A$2:$F$101,6,FALSE),H490)</f>
        <v>922.69</v>
      </c>
      <c r="J490" s="10">
        <v>0.16</v>
      </c>
      <c r="K490" s="17">
        <f t="shared" si="22"/>
        <v>0.16</v>
      </c>
      <c r="L490" s="10" t="s">
        <v>1824</v>
      </c>
      <c r="M490" s="10">
        <v>3100.2384000000002</v>
      </c>
      <c r="N490" s="16">
        <f t="shared" si="23"/>
        <v>3100.2384000000002</v>
      </c>
    </row>
    <row r="491" spans="1:14" x14ac:dyDescent="0.3">
      <c r="A491" s="11" t="s">
        <v>2315</v>
      </c>
      <c r="B491" s="18">
        <v>45644</v>
      </c>
      <c r="C491" s="12" t="s">
        <v>875</v>
      </c>
      <c r="D491" s="12" t="s">
        <v>1620</v>
      </c>
      <c r="E491" s="12" t="s">
        <v>1776</v>
      </c>
      <c r="F491" s="12">
        <v>2</v>
      </c>
      <c r="G491" s="10">
        <f t="shared" si="21"/>
        <v>2</v>
      </c>
      <c r="H491" s="12">
        <v>992.55</v>
      </c>
      <c r="I491" s="16">
        <f>IF(H491="",VLOOKUP($D491,Product_Dim_Cleaned!$A$2:$F$101,6,FALSE),H491)</f>
        <v>992.55</v>
      </c>
      <c r="J491" s="12">
        <v>0.28000000000000003</v>
      </c>
      <c r="K491" s="17">
        <f t="shared" si="22"/>
        <v>0.28000000000000003</v>
      </c>
      <c r="L491" s="12" t="s">
        <v>1824</v>
      </c>
      <c r="M491" s="12">
        <v>1429.2719999999999</v>
      </c>
      <c r="N491" s="16">
        <f t="shared" si="23"/>
        <v>1429.2719999999999</v>
      </c>
    </row>
    <row r="492" spans="1:14" x14ac:dyDescent="0.3">
      <c r="A492" s="9" t="s">
        <v>2316</v>
      </c>
      <c r="B492" s="15">
        <v>45371</v>
      </c>
      <c r="C492" s="10" t="s">
        <v>1298</v>
      </c>
      <c r="D492" s="10" t="s">
        <v>1726</v>
      </c>
      <c r="E492" s="10" t="s">
        <v>1810</v>
      </c>
      <c r="F492" s="10">
        <v>1</v>
      </c>
      <c r="G492" s="10">
        <f t="shared" si="21"/>
        <v>1</v>
      </c>
      <c r="H492" s="10">
        <v>170.43</v>
      </c>
      <c r="I492" s="16">
        <f>IF(H492="",VLOOKUP($D492,Product_Dim_Cleaned!$A$2:$F$101,6,FALSE),H492)</f>
        <v>170.43</v>
      </c>
      <c r="J492" s="10">
        <v>0.03</v>
      </c>
      <c r="K492" s="17">
        <f t="shared" si="22"/>
        <v>0.03</v>
      </c>
      <c r="L492" s="10" t="s">
        <v>1824</v>
      </c>
      <c r="M492" s="10">
        <v>165.31710000000001</v>
      </c>
      <c r="N492" s="16">
        <f t="shared" si="23"/>
        <v>165.31710000000001</v>
      </c>
    </row>
    <row r="493" spans="1:14" x14ac:dyDescent="0.3">
      <c r="A493" s="11" t="s">
        <v>2317</v>
      </c>
      <c r="B493" s="18">
        <v>45462</v>
      </c>
      <c r="C493" s="12" t="s">
        <v>722</v>
      </c>
      <c r="D493" s="12" t="s">
        <v>1692</v>
      </c>
      <c r="E493" s="12" t="s">
        <v>1761</v>
      </c>
      <c r="F493" s="12">
        <v>3</v>
      </c>
      <c r="G493" s="10">
        <f t="shared" si="21"/>
        <v>3</v>
      </c>
      <c r="H493" s="12">
        <v>480.51</v>
      </c>
      <c r="I493" s="16">
        <f>IF(H493="",VLOOKUP($D493,Product_Dim_Cleaned!$A$2:$F$101,6,FALSE),H493)</f>
        <v>480.51</v>
      </c>
      <c r="J493" s="12">
        <v>0.03</v>
      </c>
      <c r="K493" s="17">
        <f t="shared" si="22"/>
        <v>0.03</v>
      </c>
      <c r="L493" s="12" t="s">
        <v>1824</v>
      </c>
      <c r="M493" s="12">
        <v>1398.2841000000001</v>
      </c>
      <c r="N493" s="16">
        <f t="shared" si="23"/>
        <v>1398.2841000000001</v>
      </c>
    </row>
    <row r="494" spans="1:14" x14ac:dyDescent="0.3">
      <c r="A494" s="9" t="s">
        <v>2318</v>
      </c>
      <c r="B494" s="15">
        <v>45632</v>
      </c>
      <c r="C494" s="10" t="s">
        <v>523</v>
      </c>
      <c r="D494" s="10" t="s">
        <v>1646</v>
      </c>
      <c r="E494" s="10" t="s">
        <v>1779</v>
      </c>
      <c r="F494" s="10">
        <v>2</v>
      </c>
      <c r="G494" s="10">
        <f t="shared" si="21"/>
        <v>2</v>
      </c>
      <c r="H494" s="10">
        <v>955.66</v>
      </c>
      <c r="I494" s="16">
        <f>IF(H494="",VLOOKUP($D494,Product_Dim_Cleaned!$A$2:$F$101,6,FALSE),H494)</f>
        <v>955.66</v>
      </c>
      <c r="J494" s="10">
        <v>0.28999999999999998</v>
      </c>
      <c r="K494" s="17">
        <f t="shared" si="22"/>
        <v>0.28999999999999998</v>
      </c>
      <c r="L494" s="10" t="s">
        <v>1829</v>
      </c>
      <c r="M494" s="10">
        <v>1357.0372</v>
      </c>
      <c r="N494" s="16">
        <f t="shared" si="23"/>
        <v>1357.0372</v>
      </c>
    </row>
    <row r="495" spans="1:14" x14ac:dyDescent="0.3">
      <c r="A495" s="11" t="s">
        <v>2319</v>
      </c>
      <c r="B495" s="18">
        <v>45863</v>
      </c>
      <c r="C495" s="12" t="s">
        <v>1395</v>
      </c>
      <c r="D495" s="12" t="s">
        <v>1692</v>
      </c>
      <c r="E495" s="12" t="s">
        <v>1752</v>
      </c>
      <c r="F495" s="12">
        <v>2</v>
      </c>
      <c r="G495" s="10">
        <f t="shared" si="21"/>
        <v>2</v>
      </c>
      <c r="H495" s="12">
        <v>488.02</v>
      </c>
      <c r="I495" s="16">
        <f>IF(H495="",VLOOKUP($D495,Product_Dim_Cleaned!$A$2:$F$101,6,FALSE),H495)</f>
        <v>488.02</v>
      </c>
      <c r="J495" s="12">
        <v>0.27</v>
      </c>
      <c r="K495" s="17">
        <f t="shared" si="22"/>
        <v>0.27</v>
      </c>
      <c r="L495" s="12" t="s">
        <v>1826</v>
      </c>
      <c r="M495" s="12">
        <v>712.50919999999996</v>
      </c>
      <c r="N495" s="16">
        <f t="shared" si="23"/>
        <v>712.50919999999996</v>
      </c>
    </row>
    <row r="496" spans="1:14" x14ac:dyDescent="0.3">
      <c r="A496" s="9" t="s">
        <v>2320</v>
      </c>
      <c r="B496" s="15">
        <v>45501</v>
      </c>
      <c r="C496" s="10" t="s">
        <v>770</v>
      </c>
      <c r="D496" s="10" t="s">
        <v>1584</v>
      </c>
      <c r="E496" s="10" t="s">
        <v>1752</v>
      </c>
      <c r="F496" s="10">
        <v>1</v>
      </c>
      <c r="G496" s="10">
        <f t="shared" si="21"/>
        <v>1</v>
      </c>
      <c r="H496" s="10">
        <v>917.17</v>
      </c>
      <c r="I496" s="16">
        <f>IF(H496="",VLOOKUP($D496,Product_Dim_Cleaned!$A$2:$F$101,6,FALSE),H496)</f>
        <v>917.17</v>
      </c>
      <c r="J496" s="10">
        <v>0.13</v>
      </c>
      <c r="K496" s="17">
        <f t="shared" si="22"/>
        <v>0.13</v>
      </c>
      <c r="L496" s="10" t="s">
        <v>1829</v>
      </c>
      <c r="M496" s="10">
        <v>797.93790000000001</v>
      </c>
      <c r="N496" s="16">
        <f t="shared" si="23"/>
        <v>797.93790000000001</v>
      </c>
    </row>
    <row r="497" spans="1:14" x14ac:dyDescent="0.3">
      <c r="A497" s="11" t="s">
        <v>2321</v>
      </c>
      <c r="B497" s="18">
        <v>45568</v>
      </c>
      <c r="C497" s="12" t="s">
        <v>1020</v>
      </c>
      <c r="D497" s="12" t="s">
        <v>1562</v>
      </c>
      <c r="E497" s="12" t="s">
        <v>1773</v>
      </c>
      <c r="F497" s="12">
        <v>2</v>
      </c>
      <c r="G497" s="10">
        <f t="shared" si="21"/>
        <v>2</v>
      </c>
      <c r="H497" s="12">
        <v>406.46</v>
      </c>
      <c r="I497" s="16">
        <f>IF(H497="",VLOOKUP($D497,Product_Dim_Cleaned!$A$2:$F$101,6,FALSE),H497)</f>
        <v>406.46</v>
      </c>
      <c r="J497" s="12">
        <v>0.3</v>
      </c>
      <c r="K497" s="17">
        <f t="shared" si="22"/>
        <v>0.3</v>
      </c>
      <c r="L497" s="12" t="s">
        <v>1826</v>
      </c>
      <c r="M497" s="12">
        <v>569.04399999999998</v>
      </c>
      <c r="N497" s="16">
        <f t="shared" si="23"/>
        <v>569.04399999999998</v>
      </c>
    </row>
    <row r="498" spans="1:14" x14ac:dyDescent="0.3">
      <c r="A498" s="9" t="s">
        <v>2322</v>
      </c>
      <c r="B498" s="15">
        <v>45238</v>
      </c>
      <c r="C498" s="10" t="s">
        <v>746</v>
      </c>
      <c r="D498" s="10" t="s">
        <v>1738</v>
      </c>
      <c r="E498" s="10" t="s">
        <v>1752</v>
      </c>
      <c r="F498" s="10">
        <v>2</v>
      </c>
      <c r="G498" s="10">
        <f t="shared" si="21"/>
        <v>2</v>
      </c>
      <c r="H498" s="10">
        <v>264.39</v>
      </c>
      <c r="I498" s="16">
        <f>IF(H498="",VLOOKUP($D498,Product_Dim_Cleaned!$A$2:$F$101,6,FALSE),H498)</f>
        <v>264.39</v>
      </c>
      <c r="J498" s="10">
        <v>0.11</v>
      </c>
      <c r="K498" s="17">
        <f t="shared" si="22"/>
        <v>0.11</v>
      </c>
      <c r="L498" s="10" t="s">
        <v>1829</v>
      </c>
      <c r="M498" s="10">
        <v>470.61419999999998</v>
      </c>
      <c r="N498" s="16">
        <f t="shared" si="23"/>
        <v>470.61419999999998</v>
      </c>
    </row>
    <row r="499" spans="1:14" x14ac:dyDescent="0.3">
      <c r="A499" s="11" t="s">
        <v>2323</v>
      </c>
      <c r="B499" s="18">
        <v>45754</v>
      </c>
      <c r="C499" s="12" t="s">
        <v>628</v>
      </c>
      <c r="D499" s="12" t="s">
        <v>1684</v>
      </c>
      <c r="E499" s="12" t="s">
        <v>1804</v>
      </c>
      <c r="F499" s="12">
        <v>1</v>
      </c>
      <c r="G499" s="10">
        <f t="shared" si="21"/>
        <v>1</v>
      </c>
      <c r="H499" s="12">
        <v>414.97</v>
      </c>
      <c r="I499" s="16">
        <f>IF(H499="",VLOOKUP($D499,Product_Dim_Cleaned!$A$2:$F$101,6,FALSE),H499)</f>
        <v>414.97</v>
      </c>
      <c r="J499" s="12">
        <v>0.22</v>
      </c>
      <c r="K499" s="17">
        <f t="shared" si="22"/>
        <v>0.22</v>
      </c>
      <c r="L499" s="12" t="s">
        <v>1826</v>
      </c>
      <c r="M499" s="12">
        <v>323.67660000000001</v>
      </c>
      <c r="N499" s="16">
        <f t="shared" si="23"/>
        <v>323.67660000000001</v>
      </c>
    </row>
    <row r="500" spans="1:14" x14ac:dyDescent="0.3">
      <c r="A500" s="9" t="s">
        <v>2324</v>
      </c>
      <c r="B500" s="15">
        <v>45280</v>
      </c>
      <c r="C500" s="10" t="s">
        <v>493</v>
      </c>
      <c r="D500" s="10" t="s">
        <v>1598</v>
      </c>
      <c r="E500" s="10" t="s">
        <v>1794</v>
      </c>
      <c r="F500" s="10">
        <v>2</v>
      </c>
      <c r="G500" s="10">
        <f t="shared" si="21"/>
        <v>2</v>
      </c>
      <c r="H500" s="10">
        <v>583.51</v>
      </c>
      <c r="I500" s="16">
        <f>IF(H500="",VLOOKUP($D500,Product_Dim_Cleaned!$A$2:$F$101,6,FALSE),H500)</f>
        <v>583.51</v>
      </c>
      <c r="J500" s="10">
        <v>0.2</v>
      </c>
      <c r="K500" s="17">
        <f t="shared" si="22"/>
        <v>0.2</v>
      </c>
      <c r="L500" s="10" t="s">
        <v>1829</v>
      </c>
      <c r="M500" s="10">
        <v>933.61599999999999</v>
      </c>
      <c r="N500" s="16">
        <f t="shared" si="23"/>
        <v>933.61599999999999</v>
      </c>
    </row>
    <row r="501" spans="1:14" x14ac:dyDescent="0.3">
      <c r="A501" s="11" t="s">
        <v>2325</v>
      </c>
      <c r="B501" s="18">
        <v>45911</v>
      </c>
      <c r="C501" s="12" t="s">
        <v>55</v>
      </c>
      <c r="D501" s="12" t="s">
        <v>1610</v>
      </c>
      <c r="E501" s="12" t="s">
        <v>1807</v>
      </c>
      <c r="F501" s="12">
        <v>1</v>
      </c>
      <c r="G501" s="10">
        <f t="shared" si="21"/>
        <v>1</v>
      </c>
      <c r="H501" s="12">
        <v>659.27</v>
      </c>
      <c r="I501" s="16">
        <f>IF(H501="",VLOOKUP($D501,Product_Dim_Cleaned!$A$2:$F$101,6,FALSE),H501)</f>
        <v>659.27</v>
      </c>
      <c r="J501" s="12">
        <v>0.15</v>
      </c>
      <c r="K501" s="17">
        <f t="shared" si="22"/>
        <v>0.15</v>
      </c>
      <c r="L501" s="12" t="s">
        <v>1826</v>
      </c>
      <c r="M501" s="12">
        <v>560.37950000000001</v>
      </c>
      <c r="N501" s="16">
        <f t="shared" si="23"/>
        <v>560.37950000000001</v>
      </c>
    </row>
    <row r="502" spans="1:14" x14ac:dyDescent="0.3">
      <c r="A502" s="9" t="s">
        <v>2326</v>
      </c>
      <c r="B502" s="15">
        <v>45627</v>
      </c>
      <c r="C502" s="10" t="s">
        <v>1377</v>
      </c>
      <c r="D502" s="10" t="s">
        <v>1549</v>
      </c>
      <c r="E502" s="10" t="s">
        <v>1769</v>
      </c>
      <c r="F502" s="10">
        <v>4</v>
      </c>
      <c r="G502" s="10">
        <f t="shared" si="21"/>
        <v>4</v>
      </c>
      <c r="H502" s="10">
        <v>106.66</v>
      </c>
      <c r="I502" s="16">
        <f>IF(H502="",VLOOKUP($D502,Product_Dim_Cleaned!$A$2:$F$101,6,FALSE),H502)</f>
        <v>106.66</v>
      </c>
      <c r="J502" s="10">
        <v>0.2</v>
      </c>
      <c r="K502" s="17">
        <f t="shared" si="22"/>
        <v>0.2</v>
      </c>
      <c r="L502" s="10" t="s">
        <v>1829</v>
      </c>
      <c r="M502" s="10">
        <v>341.31200000000001</v>
      </c>
      <c r="N502" s="16">
        <f t="shared" si="23"/>
        <v>341.31200000000001</v>
      </c>
    </row>
    <row r="503" spans="1:14" x14ac:dyDescent="0.3">
      <c r="A503" s="11" t="s">
        <v>2327</v>
      </c>
      <c r="B503" s="18">
        <v>45617</v>
      </c>
      <c r="C503" s="12" t="s">
        <v>544</v>
      </c>
      <c r="D503" s="12" t="s">
        <v>1568</v>
      </c>
      <c r="E503" s="12" t="s">
        <v>1773</v>
      </c>
      <c r="F503" s="12">
        <v>4</v>
      </c>
      <c r="G503" s="10">
        <f t="shared" si="21"/>
        <v>4</v>
      </c>
      <c r="H503" s="12">
        <v>168.55</v>
      </c>
      <c r="I503" s="16">
        <f>IF(H503="",VLOOKUP($D503,Product_Dim_Cleaned!$A$2:$F$101,6,FALSE),H503)</f>
        <v>168.55</v>
      </c>
      <c r="J503" s="12">
        <v>0.15</v>
      </c>
      <c r="K503" s="17">
        <f t="shared" si="22"/>
        <v>0.15</v>
      </c>
      <c r="L503" s="12" t="s">
        <v>1826</v>
      </c>
      <c r="M503" s="12">
        <v>573.07000000000005</v>
      </c>
      <c r="N503" s="16">
        <f t="shared" si="23"/>
        <v>573.07000000000005</v>
      </c>
    </row>
    <row r="504" spans="1:14" x14ac:dyDescent="0.3">
      <c r="A504" s="9" t="s">
        <v>2328</v>
      </c>
      <c r="B504" s="15">
        <v>45899</v>
      </c>
      <c r="C504" s="10" t="s">
        <v>1501</v>
      </c>
      <c r="D504" s="10" t="s">
        <v>1636</v>
      </c>
      <c r="E504" s="10" t="s">
        <v>1761</v>
      </c>
      <c r="F504" s="10">
        <v>1</v>
      </c>
      <c r="G504" s="10">
        <f t="shared" si="21"/>
        <v>1</v>
      </c>
      <c r="H504" s="10">
        <v>230.53</v>
      </c>
      <c r="I504" s="16">
        <f>IF(H504="",VLOOKUP($D504,Product_Dim_Cleaned!$A$2:$F$101,6,FALSE),H504)</f>
        <v>230.53</v>
      </c>
      <c r="J504" s="10">
        <v>0.06</v>
      </c>
      <c r="K504" s="17">
        <f t="shared" si="22"/>
        <v>0.06</v>
      </c>
      <c r="L504" s="10" t="s">
        <v>1829</v>
      </c>
      <c r="M504" s="10">
        <v>216.69820000000001</v>
      </c>
      <c r="N504" s="16">
        <f t="shared" si="23"/>
        <v>216.69820000000001</v>
      </c>
    </row>
    <row r="505" spans="1:14" x14ac:dyDescent="0.3">
      <c r="A505" s="11" t="s">
        <v>2329</v>
      </c>
      <c r="B505" s="18">
        <v>45889</v>
      </c>
      <c r="C505" s="12" t="s">
        <v>40</v>
      </c>
      <c r="D505" s="12" t="s">
        <v>1656</v>
      </c>
      <c r="E505" s="12" t="s">
        <v>1757</v>
      </c>
      <c r="F505" s="12">
        <v>2</v>
      </c>
      <c r="G505" s="10">
        <f t="shared" si="21"/>
        <v>2</v>
      </c>
      <c r="H505" s="12">
        <v>355.41</v>
      </c>
      <c r="I505" s="16">
        <f>IF(H505="",VLOOKUP($D505,Product_Dim_Cleaned!$A$2:$F$101,6,FALSE),H505)</f>
        <v>355.41</v>
      </c>
      <c r="J505" s="12">
        <v>0.13</v>
      </c>
      <c r="K505" s="17">
        <f t="shared" si="22"/>
        <v>0.13</v>
      </c>
      <c r="L505" s="12" t="s">
        <v>1829</v>
      </c>
      <c r="M505" s="12">
        <v>618.41340000000002</v>
      </c>
      <c r="N505" s="16">
        <f t="shared" si="23"/>
        <v>618.41340000000002</v>
      </c>
    </row>
    <row r="506" spans="1:14" x14ac:dyDescent="0.3">
      <c r="A506" s="9" t="s">
        <v>2330</v>
      </c>
      <c r="B506" s="15">
        <v>45943</v>
      </c>
      <c r="C506" s="10" t="s">
        <v>556</v>
      </c>
      <c r="D506" s="10" t="s">
        <v>1642</v>
      </c>
      <c r="E506" s="10" t="s">
        <v>1761</v>
      </c>
      <c r="F506" s="10">
        <v>3</v>
      </c>
      <c r="G506" s="10">
        <f t="shared" si="21"/>
        <v>3</v>
      </c>
      <c r="H506" s="10">
        <v>843.44</v>
      </c>
      <c r="I506" s="16">
        <f>IF(H506="",VLOOKUP($D506,Product_Dim_Cleaned!$A$2:$F$101,6,FALSE),H506)</f>
        <v>843.44</v>
      </c>
      <c r="J506" s="10">
        <v>0.22</v>
      </c>
      <c r="K506" s="17">
        <f t="shared" si="22"/>
        <v>0.22</v>
      </c>
      <c r="L506" s="10" t="s">
        <v>1824</v>
      </c>
      <c r="M506" s="10">
        <v>1973.6496</v>
      </c>
      <c r="N506" s="16">
        <f t="shared" si="23"/>
        <v>1973.6496</v>
      </c>
    </row>
    <row r="507" spans="1:14" x14ac:dyDescent="0.3">
      <c r="A507" s="11" t="s">
        <v>2331</v>
      </c>
      <c r="B507" s="18">
        <v>45306</v>
      </c>
      <c r="C507" s="12" t="s">
        <v>544</v>
      </c>
      <c r="D507" s="12" t="s">
        <v>1738</v>
      </c>
      <c r="E507" s="12" t="s">
        <v>1757</v>
      </c>
      <c r="F507" s="12">
        <v>1</v>
      </c>
      <c r="G507" s="10">
        <f t="shared" si="21"/>
        <v>1</v>
      </c>
      <c r="H507" s="12">
        <v>301.60000000000002</v>
      </c>
      <c r="I507" s="16">
        <f>IF(H507="",VLOOKUP($D507,Product_Dim_Cleaned!$A$2:$F$101,6,FALSE),H507)</f>
        <v>301.60000000000002</v>
      </c>
      <c r="J507" s="12">
        <v>0.27</v>
      </c>
      <c r="K507" s="17">
        <f t="shared" si="22"/>
        <v>0.27</v>
      </c>
      <c r="L507" s="12" t="s">
        <v>1824</v>
      </c>
      <c r="M507" s="12">
        <v>220.16800000000001</v>
      </c>
      <c r="N507" s="16">
        <f t="shared" si="23"/>
        <v>220.16800000000001</v>
      </c>
    </row>
    <row r="508" spans="1:14" x14ac:dyDescent="0.3">
      <c r="A508" s="9" t="s">
        <v>2332</v>
      </c>
      <c r="B508" s="15">
        <v>45772</v>
      </c>
      <c r="C508" s="10" t="s">
        <v>164</v>
      </c>
      <c r="D508" s="10" t="s">
        <v>1726</v>
      </c>
      <c r="E508" s="10" t="s">
        <v>1761</v>
      </c>
      <c r="F508" s="10">
        <v>3</v>
      </c>
      <c r="G508" s="10">
        <f t="shared" si="21"/>
        <v>3</v>
      </c>
      <c r="H508" s="10">
        <v>21.59</v>
      </c>
      <c r="I508" s="16">
        <f>IF(H508="",VLOOKUP($D508,Product_Dim_Cleaned!$A$2:$F$101,6,FALSE),H508)</f>
        <v>21.59</v>
      </c>
      <c r="J508" s="10">
        <v>0.16</v>
      </c>
      <c r="K508" s="17">
        <f t="shared" si="22"/>
        <v>0.16</v>
      </c>
      <c r="L508" s="10" t="s">
        <v>1829</v>
      </c>
      <c r="M508" s="10">
        <v>54.406799999999997</v>
      </c>
      <c r="N508" s="16">
        <f t="shared" si="23"/>
        <v>54.406799999999997</v>
      </c>
    </row>
    <row r="509" spans="1:14" x14ac:dyDescent="0.3">
      <c r="A509" s="11" t="s">
        <v>2333</v>
      </c>
      <c r="B509" s="18">
        <v>45346</v>
      </c>
      <c r="C509" s="12" t="s">
        <v>690</v>
      </c>
      <c r="D509" s="12" t="s">
        <v>1574</v>
      </c>
      <c r="E509" s="12" t="s">
        <v>1761</v>
      </c>
      <c r="F509" s="12">
        <v>4</v>
      </c>
      <c r="G509" s="10">
        <f t="shared" si="21"/>
        <v>4</v>
      </c>
      <c r="H509" s="12">
        <v>284.24</v>
      </c>
      <c r="I509" s="16">
        <f>IF(H509="",VLOOKUP($D509,Product_Dim_Cleaned!$A$2:$F$101,6,FALSE),H509)</f>
        <v>284.24</v>
      </c>
      <c r="J509" s="12">
        <v>0.09</v>
      </c>
      <c r="K509" s="17">
        <f t="shared" si="22"/>
        <v>0.09</v>
      </c>
      <c r="L509" s="12" t="s">
        <v>1824</v>
      </c>
      <c r="M509" s="12">
        <v>1034.6335999999999</v>
      </c>
      <c r="N509" s="16">
        <f t="shared" si="23"/>
        <v>1034.6335999999999</v>
      </c>
    </row>
    <row r="510" spans="1:14" x14ac:dyDescent="0.3">
      <c r="A510" s="9" t="s">
        <v>2334</v>
      </c>
      <c r="B510" s="15">
        <v>45656</v>
      </c>
      <c r="C510" s="10" t="s">
        <v>1151</v>
      </c>
      <c r="D510" s="10" t="s">
        <v>1555</v>
      </c>
      <c r="E510" s="10" t="s">
        <v>1786</v>
      </c>
      <c r="F510" s="10">
        <v>1</v>
      </c>
      <c r="G510" s="10">
        <f t="shared" si="21"/>
        <v>1</v>
      </c>
      <c r="H510" s="10">
        <v>191.6</v>
      </c>
      <c r="I510" s="16">
        <f>IF(H510="",VLOOKUP($D510,Product_Dim_Cleaned!$A$2:$F$101,6,FALSE),H510)</f>
        <v>191.6</v>
      </c>
      <c r="J510" s="10">
        <v>0.27</v>
      </c>
      <c r="K510" s="17">
        <f t="shared" si="22"/>
        <v>0.27</v>
      </c>
      <c r="L510" s="10" t="s">
        <v>1826</v>
      </c>
      <c r="M510" s="10">
        <v>139.86799999999999</v>
      </c>
      <c r="N510" s="16">
        <f t="shared" si="23"/>
        <v>139.86799999999999</v>
      </c>
    </row>
    <row r="511" spans="1:14" x14ac:dyDescent="0.3">
      <c r="A511" s="11" t="s">
        <v>2335</v>
      </c>
      <c r="B511" s="18">
        <v>45762</v>
      </c>
      <c r="C511" s="12" t="s">
        <v>981</v>
      </c>
      <c r="D511" s="12" t="s">
        <v>1704</v>
      </c>
      <c r="E511" s="12" t="s">
        <v>1794</v>
      </c>
      <c r="F511" s="12">
        <v>2</v>
      </c>
      <c r="G511" s="10">
        <f t="shared" si="21"/>
        <v>2</v>
      </c>
      <c r="H511" s="12">
        <v>616.97</v>
      </c>
      <c r="I511" s="16">
        <f>IF(H511="",VLOOKUP($D511,Product_Dim_Cleaned!$A$2:$F$101,6,FALSE),H511)</f>
        <v>616.97</v>
      </c>
      <c r="J511" s="12">
        <v>0.22</v>
      </c>
      <c r="K511" s="17">
        <f t="shared" si="22"/>
        <v>0.22</v>
      </c>
      <c r="L511" s="12" t="s">
        <v>1824</v>
      </c>
      <c r="M511" s="12">
        <v>962.47320000000002</v>
      </c>
      <c r="N511" s="16">
        <f t="shared" si="23"/>
        <v>962.47320000000002</v>
      </c>
    </row>
    <row r="512" spans="1:14" x14ac:dyDescent="0.3">
      <c r="A512" s="9" t="s">
        <v>2336</v>
      </c>
      <c r="B512" s="15">
        <v>45580</v>
      </c>
      <c r="C512" s="10" t="s">
        <v>559</v>
      </c>
      <c r="D512" s="10" t="s">
        <v>1604</v>
      </c>
      <c r="E512" s="10" t="s">
        <v>1789</v>
      </c>
      <c r="F512" s="10">
        <v>3</v>
      </c>
      <c r="G512" s="10">
        <f t="shared" si="21"/>
        <v>3</v>
      </c>
      <c r="H512" s="10">
        <v>125.68</v>
      </c>
      <c r="I512" s="16">
        <f>IF(H512="",VLOOKUP($D512,Product_Dim_Cleaned!$A$2:$F$101,6,FALSE),H512)</f>
        <v>125.68</v>
      </c>
      <c r="J512" s="10">
        <v>0.26</v>
      </c>
      <c r="K512" s="17">
        <f t="shared" si="22"/>
        <v>0.26</v>
      </c>
      <c r="L512" s="10" t="s">
        <v>1829</v>
      </c>
      <c r="M512" s="10">
        <v>279.00959999999998</v>
      </c>
      <c r="N512" s="16">
        <f t="shared" si="23"/>
        <v>279.00959999999998</v>
      </c>
    </row>
    <row r="513" spans="1:14" x14ac:dyDescent="0.3">
      <c r="A513" s="11" t="s">
        <v>2337</v>
      </c>
      <c r="B513" s="18">
        <v>45676</v>
      </c>
      <c r="C513" s="12" t="s">
        <v>1104</v>
      </c>
      <c r="D513" s="12" t="s">
        <v>1634</v>
      </c>
      <c r="E513" s="12" t="s">
        <v>1769</v>
      </c>
      <c r="F513" s="12">
        <v>3</v>
      </c>
      <c r="G513" s="10">
        <f t="shared" si="21"/>
        <v>3</v>
      </c>
      <c r="H513" s="12">
        <v>307.48</v>
      </c>
      <c r="I513" s="16">
        <f>IF(H513="",VLOOKUP($D513,Product_Dim_Cleaned!$A$2:$F$101,6,FALSE),H513)</f>
        <v>307.48</v>
      </c>
      <c r="J513" s="12">
        <v>0.24</v>
      </c>
      <c r="K513" s="17">
        <f t="shared" si="22"/>
        <v>0.24</v>
      </c>
      <c r="L513" s="12" t="s">
        <v>1824</v>
      </c>
      <c r="M513" s="12">
        <v>701.0544000000001</v>
      </c>
      <c r="N513" s="16">
        <f t="shared" si="23"/>
        <v>701.0544000000001</v>
      </c>
    </row>
    <row r="514" spans="1:14" x14ac:dyDescent="0.3">
      <c r="A514" s="9" t="s">
        <v>2338</v>
      </c>
      <c r="B514" s="15">
        <v>45495</v>
      </c>
      <c r="C514" s="10" t="s">
        <v>942</v>
      </c>
      <c r="D514" s="10" t="s">
        <v>1549</v>
      </c>
      <c r="E514" s="10" t="s">
        <v>1813</v>
      </c>
      <c r="F514" s="10">
        <v>1</v>
      </c>
      <c r="G514" s="10">
        <f t="shared" ref="G514:G577" si="24">IF(F514="",M514/(I514*(1-J514)),F514)</f>
        <v>1</v>
      </c>
      <c r="H514" s="10">
        <v>505.23</v>
      </c>
      <c r="I514" s="16">
        <f>IF(H514="",VLOOKUP($D514,Product_Dim_Cleaned!$A$2:$F$101,6,FALSE),H514)</f>
        <v>505.23</v>
      </c>
      <c r="J514" s="10">
        <v>0.11</v>
      </c>
      <c r="K514" s="17">
        <f t="shared" ref="K514:K577" si="25">IF(J514="",1-(M514/(G514*I514)),J514)</f>
        <v>0.11</v>
      </c>
      <c r="L514" s="10" t="s">
        <v>1824</v>
      </c>
      <c r="M514" s="10">
        <v>449.65469999999999</v>
      </c>
      <c r="N514" s="16">
        <f t="shared" ref="N514:N577" si="26">IF(M514="",G514*I514*(1-K514),M514)</f>
        <v>449.65469999999999</v>
      </c>
    </row>
    <row r="515" spans="1:14" x14ac:dyDescent="0.3">
      <c r="A515" s="11" t="s">
        <v>2339</v>
      </c>
      <c r="B515" s="18">
        <v>45735</v>
      </c>
      <c r="C515" s="12" t="s">
        <v>1142</v>
      </c>
      <c r="D515" s="12" t="s">
        <v>1638</v>
      </c>
      <c r="E515" s="12" t="s">
        <v>1804</v>
      </c>
      <c r="F515" s="12">
        <v>1</v>
      </c>
      <c r="G515" s="10">
        <f t="shared" si="24"/>
        <v>1</v>
      </c>
      <c r="H515" s="12">
        <v>853.12</v>
      </c>
      <c r="I515" s="16">
        <f>IF(H515="",VLOOKUP($D515,Product_Dim_Cleaned!$A$2:$F$101,6,FALSE),H515)</f>
        <v>853.12</v>
      </c>
      <c r="J515" s="12">
        <v>0.19</v>
      </c>
      <c r="K515" s="17">
        <f t="shared" si="25"/>
        <v>0.19</v>
      </c>
      <c r="L515" s="12" t="s">
        <v>1829</v>
      </c>
      <c r="M515" s="12">
        <v>691.02719999999999</v>
      </c>
      <c r="N515" s="16">
        <f t="shared" si="26"/>
        <v>691.02719999999999</v>
      </c>
    </row>
    <row r="516" spans="1:14" x14ac:dyDescent="0.3">
      <c r="A516" s="9" t="s">
        <v>2340</v>
      </c>
      <c r="B516" s="15">
        <v>45312</v>
      </c>
      <c r="C516" s="10" t="s">
        <v>444</v>
      </c>
      <c r="D516" s="10" t="s">
        <v>1543</v>
      </c>
      <c r="E516" s="10" t="s">
        <v>1779</v>
      </c>
      <c r="F516" s="10">
        <v>4</v>
      </c>
      <c r="G516" s="10">
        <f t="shared" si="24"/>
        <v>4</v>
      </c>
      <c r="H516" s="10">
        <v>191.65</v>
      </c>
      <c r="I516" s="16">
        <f>IF(H516="",VLOOKUP($D516,Product_Dim_Cleaned!$A$2:$F$101,6,FALSE),H516)</f>
        <v>191.65</v>
      </c>
      <c r="J516" s="10">
        <v>0.19</v>
      </c>
      <c r="K516" s="17">
        <f t="shared" si="25"/>
        <v>0.19</v>
      </c>
      <c r="L516" s="10" t="s">
        <v>1826</v>
      </c>
      <c r="M516" s="10">
        <v>620.94600000000003</v>
      </c>
      <c r="N516" s="16">
        <f t="shared" si="26"/>
        <v>620.94600000000003</v>
      </c>
    </row>
    <row r="517" spans="1:14" x14ac:dyDescent="0.3">
      <c r="A517" s="11" t="s">
        <v>2341</v>
      </c>
      <c r="B517" s="18">
        <v>45286</v>
      </c>
      <c r="C517" s="12" t="s">
        <v>535</v>
      </c>
      <c r="D517" s="12" t="s">
        <v>1642</v>
      </c>
      <c r="E517" s="12" t="s">
        <v>1766</v>
      </c>
      <c r="F517" s="12">
        <v>1</v>
      </c>
      <c r="G517" s="10">
        <f t="shared" si="24"/>
        <v>1</v>
      </c>
      <c r="H517" s="12">
        <v>169.69</v>
      </c>
      <c r="I517" s="16">
        <f>IF(H517="",VLOOKUP($D517,Product_Dim_Cleaned!$A$2:$F$101,6,FALSE),H517)</f>
        <v>169.69</v>
      </c>
      <c r="J517" s="12">
        <v>0.22</v>
      </c>
      <c r="K517" s="17">
        <f t="shared" si="25"/>
        <v>0.22</v>
      </c>
      <c r="L517" s="12" t="s">
        <v>1824</v>
      </c>
      <c r="M517" s="12">
        <v>132.35820000000001</v>
      </c>
      <c r="N517" s="16">
        <f t="shared" si="26"/>
        <v>132.35820000000001</v>
      </c>
    </row>
    <row r="518" spans="1:14" x14ac:dyDescent="0.3">
      <c r="A518" s="9" t="s">
        <v>2342</v>
      </c>
      <c r="B518" s="15">
        <v>45372</v>
      </c>
      <c r="C518" s="10" t="s">
        <v>579</v>
      </c>
      <c r="D518" s="10" t="s">
        <v>1672</v>
      </c>
      <c r="E518" s="10" t="s">
        <v>1799</v>
      </c>
      <c r="F518" s="10">
        <v>1</v>
      </c>
      <c r="G518" s="10">
        <f t="shared" si="24"/>
        <v>1</v>
      </c>
      <c r="H518" s="10">
        <v>145.43</v>
      </c>
      <c r="I518" s="16">
        <f>IF(H518="",VLOOKUP($D518,Product_Dim_Cleaned!$A$2:$F$101,6,FALSE),H518)</f>
        <v>145.43</v>
      </c>
      <c r="J518" s="10">
        <v>0.08</v>
      </c>
      <c r="K518" s="17">
        <f t="shared" si="25"/>
        <v>0.08</v>
      </c>
      <c r="L518" s="10" t="s">
        <v>1824</v>
      </c>
      <c r="M518" s="10">
        <v>133.79560000000001</v>
      </c>
      <c r="N518" s="16">
        <f t="shared" si="26"/>
        <v>133.79560000000001</v>
      </c>
    </row>
    <row r="519" spans="1:14" x14ac:dyDescent="0.3">
      <c r="A519" s="11" t="s">
        <v>2343</v>
      </c>
      <c r="B519" s="18">
        <v>45633</v>
      </c>
      <c r="C519" s="12" t="s">
        <v>304</v>
      </c>
      <c r="D519" s="12" t="s">
        <v>1734</v>
      </c>
      <c r="E519" s="12" t="s">
        <v>1794</v>
      </c>
      <c r="F519" s="12">
        <v>4</v>
      </c>
      <c r="G519" s="10">
        <f t="shared" si="24"/>
        <v>4</v>
      </c>
      <c r="H519" s="12">
        <v>828.35</v>
      </c>
      <c r="I519" s="16">
        <f>IF(H519="",VLOOKUP($D519,Product_Dim_Cleaned!$A$2:$F$101,6,FALSE),H519)</f>
        <v>828.35</v>
      </c>
      <c r="J519" s="12">
        <v>0.17</v>
      </c>
      <c r="K519" s="17">
        <f t="shared" si="25"/>
        <v>0.17</v>
      </c>
      <c r="L519" s="12" t="s">
        <v>1824</v>
      </c>
      <c r="M519" s="12">
        <v>2750.1219999999998</v>
      </c>
      <c r="N519" s="16">
        <f t="shared" si="26"/>
        <v>2750.1219999999998</v>
      </c>
    </row>
    <row r="520" spans="1:14" x14ac:dyDescent="0.3">
      <c r="A520" s="9" t="s">
        <v>2344</v>
      </c>
      <c r="B520" s="15">
        <v>45598</v>
      </c>
      <c r="C520" s="10" t="s">
        <v>1133</v>
      </c>
      <c r="D520" s="10" t="s">
        <v>1738</v>
      </c>
      <c r="E520" s="10" t="s">
        <v>1779</v>
      </c>
      <c r="F520" s="10">
        <v>3</v>
      </c>
      <c r="G520" s="10">
        <f t="shared" si="24"/>
        <v>3</v>
      </c>
      <c r="H520" s="10">
        <v>268.76</v>
      </c>
      <c r="I520" s="16">
        <f>IF(H520="",VLOOKUP($D520,Product_Dim_Cleaned!$A$2:$F$101,6,FALSE),H520)</f>
        <v>268.76</v>
      </c>
      <c r="J520" s="10">
        <v>0.01</v>
      </c>
      <c r="K520" s="17">
        <f t="shared" si="25"/>
        <v>0.01</v>
      </c>
      <c r="L520" s="10" t="s">
        <v>1826</v>
      </c>
      <c r="M520" s="10">
        <v>798.21719999999993</v>
      </c>
      <c r="N520" s="16">
        <f t="shared" si="26"/>
        <v>798.21719999999993</v>
      </c>
    </row>
    <row r="521" spans="1:14" x14ac:dyDescent="0.3">
      <c r="A521" s="11" t="s">
        <v>2345</v>
      </c>
      <c r="B521" s="18">
        <v>45495</v>
      </c>
      <c r="C521" s="12" t="s">
        <v>749</v>
      </c>
      <c r="D521" s="12" t="s">
        <v>1724</v>
      </c>
      <c r="E521" s="12" t="s">
        <v>1752</v>
      </c>
      <c r="F521" s="12">
        <v>4</v>
      </c>
      <c r="G521" s="10">
        <f t="shared" si="24"/>
        <v>4</v>
      </c>
      <c r="H521" s="12">
        <v>370.09</v>
      </c>
      <c r="I521" s="16">
        <f>IF(H521="",VLOOKUP($D521,Product_Dim_Cleaned!$A$2:$F$101,6,FALSE),H521)</f>
        <v>370.09</v>
      </c>
      <c r="J521" s="12">
        <v>0.22</v>
      </c>
      <c r="K521" s="17">
        <f t="shared" si="25"/>
        <v>0.22</v>
      </c>
      <c r="L521" s="12" t="s">
        <v>1829</v>
      </c>
      <c r="M521" s="12">
        <v>1154.6808000000001</v>
      </c>
      <c r="N521" s="16">
        <f t="shared" si="26"/>
        <v>1154.6808000000001</v>
      </c>
    </row>
    <row r="522" spans="1:14" x14ac:dyDescent="0.3">
      <c r="A522" s="9" t="s">
        <v>2346</v>
      </c>
      <c r="B522" s="15">
        <v>45229</v>
      </c>
      <c r="C522" s="10" t="s">
        <v>809</v>
      </c>
      <c r="D522" s="10" t="s">
        <v>1704</v>
      </c>
      <c r="E522" s="10" t="s">
        <v>1776</v>
      </c>
      <c r="F522" s="10">
        <v>3</v>
      </c>
      <c r="G522" s="10">
        <f t="shared" si="24"/>
        <v>3</v>
      </c>
      <c r="H522" s="10">
        <v>679.22</v>
      </c>
      <c r="I522" s="16">
        <f>IF(H522="",VLOOKUP($D522,Product_Dim_Cleaned!$A$2:$F$101,6,FALSE),H522)</f>
        <v>679.22</v>
      </c>
      <c r="J522" s="10">
        <v>0.11</v>
      </c>
      <c r="K522" s="17">
        <f t="shared" si="25"/>
        <v>0.11</v>
      </c>
      <c r="L522" s="10" t="s">
        <v>1826</v>
      </c>
      <c r="M522" s="10">
        <v>1813.5174</v>
      </c>
      <c r="N522" s="16">
        <f t="shared" si="26"/>
        <v>1813.5174</v>
      </c>
    </row>
    <row r="523" spans="1:14" x14ac:dyDescent="0.3">
      <c r="A523" s="11" t="s">
        <v>2347</v>
      </c>
      <c r="B523" s="18">
        <v>45433</v>
      </c>
      <c r="C523" s="12" t="s">
        <v>1166</v>
      </c>
      <c r="D523" s="12" t="s">
        <v>1694</v>
      </c>
      <c r="E523" s="12" t="s">
        <v>1752</v>
      </c>
      <c r="F523" s="12">
        <v>3</v>
      </c>
      <c r="G523" s="10">
        <f t="shared" si="24"/>
        <v>3</v>
      </c>
      <c r="H523" s="12">
        <v>780.69</v>
      </c>
      <c r="I523" s="16">
        <f>IF(H523="",VLOOKUP($D523,Product_Dim_Cleaned!$A$2:$F$101,6,FALSE),H523)</f>
        <v>780.69</v>
      </c>
      <c r="J523" s="12">
        <v>0.1</v>
      </c>
      <c r="K523" s="17">
        <f t="shared" si="25"/>
        <v>0.1</v>
      </c>
      <c r="L523" s="12" t="s">
        <v>1829</v>
      </c>
      <c r="M523" s="12">
        <v>2107.8629999999998</v>
      </c>
      <c r="N523" s="16">
        <f t="shared" si="26"/>
        <v>2107.8629999999998</v>
      </c>
    </row>
    <row r="524" spans="1:14" x14ac:dyDescent="0.3">
      <c r="A524" s="9" t="s">
        <v>2348</v>
      </c>
      <c r="B524" s="15">
        <v>45766</v>
      </c>
      <c r="C524" s="10" t="s">
        <v>833</v>
      </c>
      <c r="D524" s="10" t="s">
        <v>1632</v>
      </c>
      <c r="E524" s="10" t="s">
        <v>1761</v>
      </c>
      <c r="F524" s="10">
        <v>2</v>
      </c>
      <c r="G524" s="10">
        <f t="shared" si="24"/>
        <v>2</v>
      </c>
      <c r="H524" s="10">
        <v>42.97</v>
      </c>
      <c r="I524" s="16">
        <f>IF(H524="",VLOOKUP($D524,Product_Dim_Cleaned!$A$2:$F$101,6,FALSE),H524)</f>
        <v>42.97</v>
      </c>
      <c r="J524" s="10">
        <v>0.18</v>
      </c>
      <c r="K524" s="17">
        <f t="shared" si="25"/>
        <v>0.18</v>
      </c>
      <c r="L524" s="10" t="s">
        <v>1826</v>
      </c>
      <c r="M524" s="10">
        <v>70.470799999999997</v>
      </c>
      <c r="N524" s="16">
        <f t="shared" si="26"/>
        <v>70.470799999999997</v>
      </c>
    </row>
    <row r="525" spans="1:14" x14ac:dyDescent="0.3">
      <c r="A525" s="11" t="s">
        <v>2349</v>
      </c>
      <c r="B525" s="18">
        <v>45639</v>
      </c>
      <c r="C525" s="12" t="s">
        <v>908</v>
      </c>
      <c r="D525" s="12" t="s">
        <v>1712</v>
      </c>
      <c r="E525" s="12" t="s">
        <v>1752</v>
      </c>
      <c r="F525" s="12">
        <v>4</v>
      </c>
      <c r="G525" s="10">
        <f t="shared" si="24"/>
        <v>4</v>
      </c>
      <c r="H525" s="12">
        <v>854.37</v>
      </c>
      <c r="I525" s="16">
        <f>IF(H525="",VLOOKUP($D525,Product_Dim_Cleaned!$A$2:$F$101,6,FALSE),H525)</f>
        <v>854.37</v>
      </c>
      <c r="J525" s="12">
        <v>7.0000000000000007E-2</v>
      </c>
      <c r="K525" s="17">
        <f t="shared" si="25"/>
        <v>7.0000000000000007E-2</v>
      </c>
      <c r="L525" s="12" t="s">
        <v>1826</v>
      </c>
      <c r="M525" s="12">
        <v>3178.2564000000002</v>
      </c>
      <c r="N525" s="16">
        <f t="shared" si="26"/>
        <v>3178.2564000000002</v>
      </c>
    </row>
    <row r="526" spans="1:14" x14ac:dyDescent="0.3">
      <c r="A526" s="9" t="s">
        <v>2350</v>
      </c>
      <c r="B526" s="15">
        <v>45774</v>
      </c>
      <c r="C526" s="10" t="s">
        <v>356</v>
      </c>
      <c r="D526" s="10" t="s">
        <v>1596</v>
      </c>
      <c r="E526" s="10" t="s">
        <v>1804</v>
      </c>
      <c r="F526" s="10">
        <v>2</v>
      </c>
      <c r="G526" s="10">
        <f t="shared" si="24"/>
        <v>2</v>
      </c>
      <c r="H526" s="10">
        <v>409.52</v>
      </c>
      <c r="I526" s="16">
        <f>IF(H526="",VLOOKUP($D526,Product_Dim_Cleaned!$A$2:$F$101,6,FALSE),H526)</f>
        <v>409.52</v>
      </c>
      <c r="J526" s="10">
        <v>0.06</v>
      </c>
      <c r="K526" s="17">
        <f t="shared" si="25"/>
        <v>0.06</v>
      </c>
      <c r="L526" s="10" t="s">
        <v>1829</v>
      </c>
      <c r="M526" s="10">
        <v>769.8975999999999</v>
      </c>
      <c r="N526" s="16">
        <f t="shared" si="26"/>
        <v>769.8975999999999</v>
      </c>
    </row>
    <row r="527" spans="1:14" x14ac:dyDescent="0.3">
      <c r="A527" s="11" t="s">
        <v>2351</v>
      </c>
      <c r="B527" s="18">
        <v>45569</v>
      </c>
      <c r="C527" s="12" t="s">
        <v>547</v>
      </c>
      <c r="D527" s="12" t="s">
        <v>1696</v>
      </c>
      <c r="E527" s="12" t="s">
        <v>1789</v>
      </c>
      <c r="F527" s="12">
        <v>2</v>
      </c>
      <c r="G527" s="10">
        <f t="shared" si="24"/>
        <v>2</v>
      </c>
      <c r="H527" s="12">
        <v>407.46</v>
      </c>
      <c r="I527" s="16">
        <f>IF(H527="",VLOOKUP($D527,Product_Dim_Cleaned!$A$2:$F$101,6,FALSE),H527)</f>
        <v>407.46</v>
      </c>
      <c r="J527" s="12">
        <v>0.21</v>
      </c>
      <c r="K527" s="17">
        <f t="shared" si="25"/>
        <v>0.21</v>
      </c>
      <c r="L527" s="12" t="s">
        <v>1824</v>
      </c>
      <c r="M527" s="12">
        <v>643.78679999999997</v>
      </c>
      <c r="N527" s="16">
        <f t="shared" si="26"/>
        <v>643.78679999999997</v>
      </c>
    </row>
    <row r="528" spans="1:14" x14ac:dyDescent="0.3">
      <c r="A528" s="9" t="s">
        <v>2352</v>
      </c>
      <c r="B528" s="15">
        <v>45856</v>
      </c>
      <c r="C528" s="10" t="s">
        <v>735</v>
      </c>
      <c r="D528" s="10" t="s">
        <v>1553</v>
      </c>
      <c r="E528" s="10" t="s">
        <v>1782</v>
      </c>
      <c r="F528" s="10">
        <v>1</v>
      </c>
      <c r="G528" s="10">
        <f t="shared" si="24"/>
        <v>1</v>
      </c>
      <c r="H528" s="10">
        <v>728.84</v>
      </c>
      <c r="I528" s="16">
        <f>IF(H528="",VLOOKUP($D528,Product_Dim_Cleaned!$A$2:$F$101,6,FALSE),H528)</f>
        <v>728.84</v>
      </c>
      <c r="J528" s="10">
        <v>0.28000000000000003</v>
      </c>
      <c r="K528" s="17">
        <f t="shared" si="25"/>
        <v>0.28000000000000003</v>
      </c>
      <c r="L528" s="10" t="s">
        <v>1826</v>
      </c>
      <c r="M528" s="10">
        <v>524.76480000000004</v>
      </c>
      <c r="N528" s="16">
        <f t="shared" si="26"/>
        <v>524.76480000000004</v>
      </c>
    </row>
    <row r="529" spans="1:14" x14ac:dyDescent="0.3">
      <c r="A529" s="11" t="s">
        <v>2353</v>
      </c>
      <c r="B529" s="18">
        <v>45362</v>
      </c>
      <c r="C529" s="12" t="s">
        <v>1400</v>
      </c>
      <c r="D529" s="12" t="s">
        <v>1704</v>
      </c>
      <c r="E529" s="12" t="s">
        <v>1776</v>
      </c>
      <c r="F529" s="12">
        <v>4</v>
      </c>
      <c r="G529" s="10">
        <f t="shared" si="24"/>
        <v>4</v>
      </c>
      <c r="H529" s="12">
        <v>467.24</v>
      </c>
      <c r="I529" s="16">
        <f>IF(H529="",VLOOKUP($D529,Product_Dim_Cleaned!$A$2:$F$101,6,FALSE),H529)</f>
        <v>467.24</v>
      </c>
      <c r="J529" s="12">
        <v>0.08</v>
      </c>
      <c r="K529" s="17">
        <f t="shared" si="25"/>
        <v>0.08</v>
      </c>
      <c r="L529" s="12" t="s">
        <v>1826</v>
      </c>
      <c r="M529" s="12">
        <v>1719.4431999999999</v>
      </c>
      <c r="N529" s="16">
        <f t="shared" si="26"/>
        <v>1719.4431999999999</v>
      </c>
    </row>
    <row r="530" spans="1:14" x14ac:dyDescent="0.3">
      <c r="A530" s="9" t="s">
        <v>2354</v>
      </c>
      <c r="B530" s="15">
        <v>45457</v>
      </c>
      <c r="C530" s="10" t="s">
        <v>332</v>
      </c>
      <c r="D530" s="10" t="s">
        <v>1568</v>
      </c>
      <c r="E530" s="10" t="s">
        <v>1792</v>
      </c>
      <c r="F530" s="10">
        <v>1</v>
      </c>
      <c r="G530" s="10">
        <f t="shared" si="24"/>
        <v>1</v>
      </c>
      <c r="H530" s="10">
        <v>57.94</v>
      </c>
      <c r="I530" s="16">
        <f>IF(H530="",VLOOKUP($D530,Product_Dim_Cleaned!$A$2:$F$101,6,FALSE),H530)</f>
        <v>57.94</v>
      </c>
      <c r="J530" s="10">
        <v>0.13</v>
      </c>
      <c r="K530" s="17">
        <f t="shared" si="25"/>
        <v>0.13</v>
      </c>
      <c r="L530" s="10" t="s">
        <v>1826</v>
      </c>
      <c r="M530" s="10">
        <v>50.407799999999988</v>
      </c>
      <c r="N530" s="16">
        <f t="shared" si="26"/>
        <v>50.407799999999988</v>
      </c>
    </row>
    <row r="531" spans="1:14" x14ac:dyDescent="0.3">
      <c r="A531" s="11" t="s">
        <v>2355</v>
      </c>
      <c r="B531" s="18">
        <v>45338</v>
      </c>
      <c r="C531" s="12" t="s">
        <v>1080</v>
      </c>
      <c r="D531" s="12" t="s">
        <v>1646</v>
      </c>
      <c r="E531" s="12" t="s">
        <v>1807</v>
      </c>
      <c r="F531" s="12">
        <v>1</v>
      </c>
      <c r="G531" s="10">
        <f t="shared" si="24"/>
        <v>1</v>
      </c>
      <c r="H531" s="12">
        <v>540.1</v>
      </c>
      <c r="I531" s="16">
        <f>IF(H531="",VLOOKUP($D531,Product_Dim_Cleaned!$A$2:$F$101,6,FALSE),H531)</f>
        <v>540.1</v>
      </c>
      <c r="J531" s="12">
        <v>0.22</v>
      </c>
      <c r="K531" s="17">
        <f t="shared" si="25"/>
        <v>0.22</v>
      </c>
      <c r="L531" s="12" t="s">
        <v>1824</v>
      </c>
      <c r="M531" s="12">
        <v>421.27800000000002</v>
      </c>
      <c r="N531" s="16">
        <f t="shared" si="26"/>
        <v>421.27800000000002</v>
      </c>
    </row>
    <row r="532" spans="1:14" x14ac:dyDescent="0.3">
      <c r="A532" s="9" t="s">
        <v>2356</v>
      </c>
      <c r="B532" s="15">
        <v>45552</v>
      </c>
      <c r="C532" s="10" t="s">
        <v>281</v>
      </c>
      <c r="D532" s="10" t="s">
        <v>1562</v>
      </c>
      <c r="E532" s="10" t="s">
        <v>1813</v>
      </c>
      <c r="F532" s="10">
        <v>4</v>
      </c>
      <c r="G532" s="10">
        <f t="shared" si="24"/>
        <v>4</v>
      </c>
      <c r="H532" s="10">
        <v>816.28</v>
      </c>
      <c r="I532" s="16">
        <f>IF(H532="",VLOOKUP($D532,Product_Dim_Cleaned!$A$2:$F$101,6,FALSE),H532)</f>
        <v>816.28</v>
      </c>
      <c r="J532" s="10">
        <v>0.15</v>
      </c>
      <c r="K532" s="17">
        <f t="shared" si="25"/>
        <v>0.15</v>
      </c>
      <c r="L532" s="10" t="s">
        <v>1829</v>
      </c>
      <c r="M532" s="10">
        <v>2775.3519999999999</v>
      </c>
      <c r="N532" s="16">
        <f t="shared" si="26"/>
        <v>2775.3519999999999</v>
      </c>
    </row>
    <row r="533" spans="1:14" x14ac:dyDescent="0.3">
      <c r="A533" s="11" t="s">
        <v>2357</v>
      </c>
      <c r="B533" s="18">
        <v>45895</v>
      </c>
      <c r="C533" s="12" t="s">
        <v>589</v>
      </c>
      <c r="D533" s="12" t="s">
        <v>1632</v>
      </c>
      <c r="E533" s="12" t="s">
        <v>1782</v>
      </c>
      <c r="F533" s="12">
        <v>4</v>
      </c>
      <c r="G533" s="10">
        <f t="shared" si="24"/>
        <v>4</v>
      </c>
      <c r="H533" s="12">
        <v>727.49</v>
      </c>
      <c r="I533" s="16">
        <f>IF(H533="",VLOOKUP($D533,Product_Dim_Cleaned!$A$2:$F$101,6,FALSE),H533)</f>
        <v>727.49</v>
      </c>
      <c r="J533" s="12">
        <v>0.11</v>
      </c>
      <c r="K533" s="17">
        <f t="shared" si="25"/>
        <v>0.11</v>
      </c>
      <c r="L533" s="12" t="s">
        <v>1824</v>
      </c>
      <c r="M533" s="12">
        <v>2589.8643999999999</v>
      </c>
      <c r="N533" s="16">
        <f t="shared" si="26"/>
        <v>2589.8643999999999</v>
      </c>
    </row>
    <row r="534" spans="1:14" x14ac:dyDescent="0.3">
      <c r="A534" s="9" t="s">
        <v>2358</v>
      </c>
      <c r="B534" s="15">
        <v>45447</v>
      </c>
      <c r="C534" s="10" t="s">
        <v>568</v>
      </c>
      <c r="D534" s="10" t="s">
        <v>1720</v>
      </c>
      <c r="E534" s="10" t="s">
        <v>1797</v>
      </c>
      <c r="F534" s="10">
        <v>4</v>
      </c>
      <c r="G534" s="10">
        <f t="shared" si="24"/>
        <v>4</v>
      </c>
      <c r="H534" s="10">
        <v>817.92</v>
      </c>
      <c r="I534" s="16">
        <f>IF(H534="",VLOOKUP($D534,Product_Dim_Cleaned!$A$2:$F$101,6,FALSE),H534)</f>
        <v>817.92</v>
      </c>
      <c r="J534" s="10">
        <v>0.21</v>
      </c>
      <c r="K534" s="17">
        <f t="shared" si="25"/>
        <v>0.21</v>
      </c>
      <c r="L534" s="10" t="s">
        <v>1824</v>
      </c>
      <c r="M534" s="10">
        <v>2584.6271999999999</v>
      </c>
      <c r="N534" s="16">
        <f t="shared" si="26"/>
        <v>2584.6271999999999</v>
      </c>
    </row>
    <row r="535" spans="1:14" x14ac:dyDescent="0.3">
      <c r="A535" s="11" t="s">
        <v>2359</v>
      </c>
      <c r="B535" s="18">
        <v>45578</v>
      </c>
      <c r="C535" s="12" t="s">
        <v>1023</v>
      </c>
      <c r="D535" s="12" t="s">
        <v>1624</v>
      </c>
      <c r="E535" s="12" t="s">
        <v>1779</v>
      </c>
      <c r="F535" s="12">
        <v>2</v>
      </c>
      <c r="G535" s="10">
        <f t="shared" si="24"/>
        <v>2</v>
      </c>
      <c r="H535" s="12">
        <v>358.45</v>
      </c>
      <c r="I535" s="16">
        <f>IF(H535="",VLOOKUP($D535,Product_Dim_Cleaned!$A$2:$F$101,6,FALSE),H535)</f>
        <v>358.45</v>
      </c>
      <c r="J535" s="12">
        <v>7.0000000000000007E-2</v>
      </c>
      <c r="K535" s="17">
        <f t="shared" si="25"/>
        <v>7.0000000000000007E-2</v>
      </c>
      <c r="L535" s="12" t="s">
        <v>1829</v>
      </c>
      <c r="M535" s="12">
        <v>666.71699999999998</v>
      </c>
      <c r="N535" s="16">
        <f t="shared" si="26"/>
        <v>666.71699999999998</v>
      </c>
    </row>
    <row r="536" spans="1:14" x14ac:dyDescent="0.3">
      <c r="A536" s="9" t="s">
        <v>2360</v>
      </c>
      <c r="B536" s="15">
        <v>45697</v>
      </c>
      <c r="C536" s="10" t="s">
        <v>657</v>
      </c>
      <c r="D536" s="10" t="s">
        <v>1722</v>
      </c>
      <c r="E536" s="10" t="s">
        <v>1786</v>
      </c>
      <c r="F536" s="10">
        <v>1</v>
      </c>
      <c r="G536" s="10">
        <f t="shared" si="24"/>
        <v>1</v>
      </c>
      <c r="H536" s="10">
        <v>972.06</v>
      </c>
      <c r="I536" s="16">
        <f>IF(H536="",VLOOKUP($D536,Product_Dim_Cleaned!$A$2:$F$101,6,FALSE),H536)</f>
        <v>972.06</v>
      </c>
      <c r="J536" s="10">
        <v>0.3</v>
      </c>
      <c r="K536" s="17">
        <f t="shared" si="25"/>
        <v>0.3</v>
      </c>
      <c r="L536" s="10" t="s">
        <v>1829</v>
      </c>
      <c r="M536" s="10">
        <v>680.44199999999989</v>
      </c>
      <c r="N536" s="16">
        <f t="shared" si="26"/>
        <v>680.44199999999989</v>
      </c>
    </row>
    <row r="537" spans="1:14" x14ac:dyDescent="0.3">
      <c r="A537" s="11" t="s">
        <v>2361</v>
      </c>
      <c r="B537" s="18">
        <v>45281</v>
      </c>
      <c r="C537" s="12" t="s">
        <v>130</v>
      </c>
      <c r="D537" s="12" t="s">
        <v>1580</v>
      </c>
      <c r="E537" s="12" t="s">
        <v>1752</v>
      </c>
      <c r="F537" s="12">
        <v>1</v>
      </c>
      <c r="G537" s="10">
        <f t="shared" si="24"/>
        <v>1</v>
      </c>
      <c r="H537" s="12">
        <v>791.36</v>
      </c>
      <c r="I537" s="16">
        <f>IF(H537="",VLOOKUP($D537,Product_Dim_Cleaned!$A$2:$F$101,6,FALSE),H537)</f>
        <v>791.36</v>
      </c>
      <c r="J537" s="12">
        <v>0.06</v>
      </c>
      <c r="K537" s="17">
        <f t="shared" si="25"/>
        <v>0.06</v>
      </c>
      <c r="L537" s="12" t="s">
        <v>1826</v>
      </c>
      <c r="M537" s="12">
        <v>743.87839999999994</v>
      </c>
      <c r="N537" s="16">
        <f t="shared" si="26"/>
        <v>743.87839999999994</v>
      </c>
    </row>
    <row r="538" spans="1:14" x14ac:dyDescent="0.3">
      <c r="A538" s="9" t="s">
        <v>2362</v>
      </c>
      <c r="B538" s="15">
        <v>45855</v>
      </c>
      <c r="C538" s="10" t="s">
        <v>990</v>
      </c>
      <c r="D538" s="10" t="s">
        <v>1676</v>
      </c>
      <c r="E538" s="10" t="s">
        <v>1773</v>
      </c>
      <c r="F538" s="10">
        <v>4</v>
      </c>
      <c r="G538" s="10">
        <f t="shared" si="24"/>
        <v>4</v>
      </c>
      <c r="H538" s="10">
        <v>839.65</v>
      </c>
      <c r="I538" s="16">
        <f>IF(H538="",VLOOKUP($D538,Product_Dim_Cleaned!$A$2:$F$101,6,FALSE),H538)</f>
        <v>839.65</v>
      </c>
      <c r="J538" s="10">
        <v>0.26</v>
      </c>
      <c r="K538" s="17">
        <f t="shared" si="25"/>
        <v>0.26</v>
      </c>
      <c r="L538" s="10" t="s">
        <v>1829</v>
      </c>
      <c r="M538" s="10">
        <v>2485.364</v>
      </c>
      <c r="N538" s="16">
        <f t="shared" si="26"/>
        <v>2485.364</v>
      </c>
    </row>
    <row r="539" spans="1:14" x14ac:dyDescent="0.3">
      <c r="A539" s="11" t="s">
        <v>2363</v>
      </c>
      <c r="B539" s="18">
        <v>45793</v>
      </c>
      <c r="C539" s="12" t="s">
        <v>815</v>
      </c>
      <c r="D539" s="12" t="s">
        <v>1692</v>
      </c>
      <c r="E539" s="12" t="s">
        <v>1761</v>
      </c>
      <c r="F539" s="12">
        <v>2</v>
      </c>
      <c r="G539" s="10">
        <f t="shared" si="24"/>
        <v>2</v>
      </c>
      <c r="H539" s="12">
        <v>245.52</v>
      </c>
      <c r="I539" s="16">
        <f>IF(H539="",VLOOKUP($D539,Product_Dim_Cleaned!$A$2:$F$101,6,FALSE),H539)</f>
        <v>245.52</v>
      </c>
      <c r="J539" s="12">
        <v>0.11</v>
      </c>
      <c r="K539" s="17">
        <f t="shared" si="25"/>
        <v>0.11</v>
      </c>
      <c r="L539" s="12" t="s">
        <v>1829</v>
      </c>
      <c r="M539" s="12">
        <v>437.0256</v>
      </c>
      <c r="N539" s="16">
        <f t="shared" si="26"/>
        <v>437.0256</v>
      </c>
    </row>
    <row r="540" spans="1:14" x14ac:dyDescent="0.3">
      <c r="A540" s="9" t="s">
        <v>2364</v>
      </c>
      <c r="B540" s="15">
        <v>45881</v>
      </c>
      <c r="C540" s="10" t="s">
        <v>1211</v>
      </c>
      <c r="D540" s="10" t="s">
        <v>1712</v>
      </c>
      <c r="E540" s="10" t="s">
        <v>1782</v>
      </c>
      <c r="F540" s="10">
        <v>3</v>
      </c>
      <c r="G540" s="10">
        <f t="shared" si="24"/>
        <v>3</v>
      </c>
      <c r="H540" s="10">
        <v>787.91</v>
      </c>
      <c r="I540" s="16">
        <f>IF(H540="",VLOOKUP($D540,Product_Dim_Cleaned!$A$2:$F$101,6,FALSE),H540)</f>
        <v>787.91</v>
      </c>
      <c r="J540" s="10">
        <v>0.06</v>
      </c>
      <c r="K540" s="17">
        <f t="shared" si="25"/>
        <v>0.06</v>
      </c>
      <c r="L540" s="10" t="s">
        <v>1826</v>
      </c>
      <c r="M540" s="10">
        <v>2221.9061999999999</v>
      </c>
      <c r="N540" s="16">
        <f t="shared" si="26"/>
        <v>2221.9061999999999</v>
      </c>
    </row>
    <row r="541" spans="1:14" x14ac:dyDescent="0.3">
      <c r="A541" s="11" t="s">
        <v>2365</v>
      </c>
      <c r="B541" s="18">
        <v>45890</v>
      </c>
      <c r="C541" s="12" t="s">
        <v>202</v>
      </c>
      <c r="D541" s="12" t="s">
        <v>1698</v>
      </c>
      <c r="E541" s="12" t="s">
        <v>1769</v>
      </c>
      <c r="F541" s="12">
        <v>2</v>
      </c>
      <c r="G541" s="10">
        <f t="shared" si="24"/>
        <v>2</v>
      </c>
      <c r="H541" s="12">
        <v>709.17</v>
      </c>
      <c r="I541" s="16">
        <f>IF(H541="",VLOOKUP($D541,Product_Dim_Cleaned!$A$2:$F$101,6,FALSE),H541)</f>
        <v>709.17</v>
      </c>
      <c r="J541" s="12">
        <v>0.22</v>
      </c>
      <c r="K541" s="17">
        <f t="shared" si="25"/>
        <v>0.22</v>
      </c>
      <c r="L541" s="12" t="s">
        <v>1824</v>
      </c>
      <c r="M541" s="12">
        <v>1106.3052</v>
      </c>
      <c r="N541" s="16">
        <f t="shared" si="26"/>
        <v>1106.3052</v>
      </c>
    </row>
    <row r="542" spans="1:14" x14ac:dyDescent="0.3">
      <c r="A542" s="9" t="s">
        <v>2366</v>
      </c>
      <c r="B542" s="15">
        <v>45251</v>
      </c>
      <c r="C542" s="10" t="s">
        <v>755</v>
      </c>
      <c r="D542" s="10" t="s">
        <v>1730</v>
      </c>
      <c r="E542" s="10" t="s">
        <v>1779</v>
      </c>
      <c r="F542" s="10">
        <v>2</v>
      </c>
      <c r="G542" s="10">
        <f t="shared" si="24"/>
        <v>2</v>
      </c>
      <c r="H542" s="10">
        <v>533.91999999999996</v>
      </c>
      <c r="I542" s="16">
        <f>IF(H542="",VLOOKUP($D542,Product_Dim_Cleaned!$A$2:$F$101,6,FALSE),H542)</f>
        <v>533.91999999999996</v>
      </c>
      <c r="J542" s="10">
        <v>0.13</v>
      </c>
      <c r="K542" s="17">
        <f t="shared" si="25"/>
        <v>0.13</v>
      </c>
      <c r="L542" s="10" t="s">
        <v>1824</v>
      </c>
      <c r="M542" s="10">
        <v>929.02079999999989</v>
      </c>
      <c r="N542" s="16">
        <f t="shared" si="26"/>
        <v>929.02079999999989</v>
      </c>
    </row>
    <row r="543" spans="1:14" x14ac:dyDescent="0.3">
      <c r="A543" s="11" t="s">
        <v>2367</v>
      </c>
      <c r="B543" s="18">
        <v>45695</v>
      </c>
      <c r="C543" s="12" t="s">
        <v>1513</v>
      </c>
      <c r="D543" s="12" t="s">
        <v>1632</v>
      </c>
      <c r="E543" s="12" t="s">
        <v>1752</v>
      </c>
      <c r="F543" s="12">
        <v>1</v>
      </c>
      <c r="G543" s="10">
        <f t="shared" si="24"/>
        <v>1</v>
      </c>
      <c r="H543" s="12">
        <v>878.84</v>
      </c>
      <c r="I543" s="16">
        <f>IF(H543="",VLOOKUP($D543,Product_Dim_Cleaned!$A$2:$F$101,6,FALSE),H543)</f>
        <v>878.84</v>
      </c>
      <c r="J543" s="12">
        <v>0.28000000000000003</v>
      </c>
      <c r="K543" s="17">
        <f t="shared" si="25"/>
        <v>0.28000000000000003</v>
      </c>
      <c r="L543" s="12" t="s">
        <v>1829</v>
      </c>
      <c r="M543" s="12">
        <v>632.76480000000004</v>
      </c>
      <c r="N543" s="16">
        <f t="shared" si="26"/>
        <v>632.76480000000004</v>
      </c>
    </row>
    <row r="544" spans="1:14" x14ac:dyDescent="0.3">
      <c r="A544" s="9" t="s">
        <v>2368</v>
      </c>
      <c r="B544" s="15">
        <v>45287</v>
      </c>
      <c r="C544" s="10" t="s">
        <v>666</v>
      </c>
      <c r="D544" s="10" t="s">
        <v>1636</v>
      </c>
      <c r="E544" s="10" t="s">
        <v>1804</v>
      </c>
      <c r="F544" s="10">
        <v>1</v>
      </c>
      <c r="G544" s="10">
        <f t="shared" si="24"/>
        <v>1</v>
      </c>
      <c r="H544" s="10">
        <v>442.36</v>
      </c>
      <c r="I544" s="16">
        <f>IF(H544="",VLOOKUP($D544,Product_Dim_Cleaned!$A$2:$F$101,6,FALSE),H544)</f>
        <v>442.36</v>
      </c>
      <c r="J544" s="10">
        <v>0.14000000000000001</v>
      </c>
      <c r="K544" s="17">
        <f t="shared" si="25"/>
        <v>0.14000000000000001</v>
      </c>
      <c r="L544" s="10" t="s">
        <v>1824</v>
      </c>
      <c r="M544" s="10">
        <v>380.42959999999999</v>
      </c>
      <c r="N544" s="16">
        <f t="shared" si="26"/>
        <v>380.42959999999999</v>
      </c>
    </row>
    <row r="545" spans="1:14" x14ac:dyDescent="0.3">
      <c r="A545" s="11" t="s">
        <v>2369</v>
      </c>
      <c r="B545" s="18">
        <v>45711</v>
      </c>
      <c r="C545" s="12" t="s">
        <v>1047</v>
      </c>
      <c r="D545" s="12" t="s">
        <v>1618</v>
      </c>
      <c r="E545" s="12" t="s">
        <v>1776</v>
      </c>
      <c r="F545" s="12">
        <v>1</v>
      </c>
      <c r="G545" s="10">
        <f t="shared" si="24"/>
        <v>1</v>
      </c>
      <c r="H545" s="12">
        <v>763.34</v>
      </c>
      <c r="I545" s="16">
        <f>IF(H545="",VLOOKUP($D545,Product_Dim_Cleaned!$A$2:$F$101,6,FALSE),H545)</f>
        <v>763.34</v>
      </c>
      <c r="J545" s="12">
        <v>0.11</v>
      </c>
      <c r="K545" s="17">
        <f t="shared" si="25"/>
        <v>0.11</v>
      </c>
      <c r="L545" s="12" t="s">
        <v>1829</v>
      </c>
      <c r="M545" s="12">
        <v>679.37260000000003</v>
      </c>
      <c r="N545" s="16">
        <f t="shared" si="26"/>
        <v>679.37260000000003</v>
      </c>
    </row>
    <row r="546" spans="1:14" x14ac:dyDescent="0.3">
      <c r="A546" s="9" t="s">
        <v>2370</v>
      </c>
      <c r="B546" s="15">
        <v>45842</v>
      </c>
      <c r="C546" s="10" t="s">
        <v>553</v>
      </c>
      <c r="D546" s="10" t="s">
        <v>1666</v>
      </c>
      <c r="E546" s="10" t="s">
        <v>1810</v>
      </c>
      <c r="F546" s="10">
        <v>3</v>
      </c>
      <c r="G546" s="10">
        <f t="shared" si="24"/>
        <v>3</v>
      </c>
      <c r="H546" s="10">
        <v>178.22</v>
      </c>
      <c r="I546" s="16">
        <f>IF(H546="",VLOOKUP($D546,Product_Dim_Cleaned!$A$2:$F$101,6,FALSE),H546)</f>
        <v>178.22</v>
      </c>
      <c r="J546" s="10">
        <v>0.15</v>
      </c>
      <c r="K546" s="17">
        <f t="shared" si="25"/>
        <v>0.15</v>
      </c>
      <c r="L546" s="10" t="s">
        <v>1829</v>
      </c>
      <c r="M546" s="10">
        <v>454.46100000000001</v>
      </c>
      <c r="N546" s="16">
        <f t="shared" si="26"/>
        <v>454.46100000000001</v>
      </c>
    </row>
    <row r="547" spans="1:14" x14ac:dyDescent="0.3">
      <c r="A547" s="11" t="s">
        <v>2371</v>
      </c>
      <c r="B547" s="18">
        <v>45255</v>
      </c>
      <c r="C547" s="12" t="s">
        <v>366</v>
      </c>
      <c r="D547" s="12" t="s">
        <v>1600</v>
      </c>
      <c r="E547" s="12" t="s">
        <v>1757</v>
      </c>
      <c r="F547" s="12">
        <v>4</v>
      </c>
      <c r="G547" s="10">
        <f t="shared" si="24"/>
        <v>4</v>
      </c>
      <c r="H547" s="12">
        <v>90.32</v>
      </c>
      <c r="I547" s="16">
        <f>IF(H547="",VLOOKUP($D547,Product_Dim_Cleaned!$A$2:$F$101,6,FALSE),H547)</f>
        <v>90.32</v>
      </c>
      <c r="J547" s="12">
        <v>0.08</v>
      </c>
      <c r="K547" s="17">
        <f t="shared" si="25"/>
        <v>0.08</v>
      </c>
      <c r="L547" s="12" t="s">
        <v>1826</v>
      </c>
      <c r="M547" s="12">
        <v>332.37759999999997</v>
      </c>
      <c r="N547" s="16">
        <f t="shared" si="26"/>
        <v>332.37759999999997</v>
      </c>
    </row>
    <row r="548" spans="1:14" x14ac:dyDescent="0.3">
      <c r="A548" s="9" t="s">
        <v>2372</v>
      </c>
      <c r="B548" s="15">
        <v>45695</v>
      </c>
      <c r="C548" s="10" t="s">
        <v>1181</v>
      </c>
      <c r="D548" s="10" t="s">
        <v>1568</v>
      </c>
      <c r="E548" s="10" t="s">
        <v>1776</v>
      </c>
      <c r="F548" s="10">
        <v>3</v>
      </c>
      <c r="G548" s="10">
        <f t="shared" si="24"/>
        <v>3</v>
      </c>
      <c r="H548" s="10">
        <v>370.93</v>
      </c>
      <c r="I548" s="16">
        <f>IF(H548="",VLOOKUP($D548,Product_Dim_Cleaned!$A$2:$F$101,6,FALSE),H548)</f>
        <v>370.93</v>
      </c>
      <c r="J548" s="10">
        <v>0</v>
      </c>
      <c r="K548" s="17">
        <f t="shared" si="25"/>
        <v>0</v>
      </c>
      <c r="L548" s="10" t="s">
        <v>1824</v>
      </c>
      <c r="M548" s="10">
        <v>1112.79</v>
      </c>
      <c r="N548" s="16">
        <f t="shared" si="26"/>
        <v>1112.79</v>
      </c>
    </row>
    <row r="549" spans="1:14" x14ac:dyDescent="0.3">
      <c r="A549" s="11" t="s">
        <v>2373</v>
      </c>
      <c r="B549" s="18">
        <v>45281</v>
      </c>
      <c r="C549" s="12" t="s">
        <v>178</v>
      </c>
      <c r="D549" s="12" t="s">
        <v>1594</v>
      </c>
      <c r="E549" s="12" t="s">
        <v>1801</v>
      </c>
      <c r="F549" s="12">
        <v>1</v>
      </c>
      <c r="G549" s="10">
        <f t="shared" si="24"/>
        <v>1</v>
      </c>
      <c r="H549" s="12">
        <v>352.43</v>
      </c>
      <c r="I549" s="16">
        <f>IF(H549="",VLOOKUP($D549,Product_Dim_Cleaned!$A$2:$F$101,6,FALSE),H549)</f>
        <v>352.43</v>
      </c>
      <c r="J549" s="12">
        <v>0.14000000000000001</v>
      </c>
      <c r="K549" s="17">
        <f t="shared" si="25"/>
        <v>0.14000000000000001</v>
      </c>
      <c r="L549" s="12" t="s">
        <v>1826</v>
      </c>
      <c r="M549" s="12">
        <v>303.08980000000003</v>
      </c>
      <c r="N549" s="16">
        <f t="shared" si="26"/>
        <v>303.08980000000003</v>
      </c>
    </row>
    <row r="550" spans="1:14" x14ac:dyDescent="0.3">
      <c r="A550" s="9" t="s">
        <v>2374</v>
      </c>
      <c r="B550" s="15">
        <v>45295</v>
      </c>
      <c r="C550" s="10" t="s">
        <v>425</v>
      </c>
      <c r="D550" s="10" t="s">
        <v>1572</v>
      </c>
      <c r="E550" s="10" t="s">
        <v>1801</v>
      </c>
      <c r="F550" s="10">
        <v>2</v>
      </c>
      <c r="G550" s="10">
        <f t="shared" si="24"/>
        <v>2</v>
      </c>
      <c r="H550" s="10">
        <v>562.97</v>
      </c>
      <c r="I550" s="16">
        <f>IF(H550="",VLOOKUP($D550,Product_Dim_Cleaned!$A$2:$F$101,6,FALSE),H550)</f>
        <v>562.97</v>
      </c>
      <c r="J550" s="10">
        <v>0.2</v>
      </c>
      <c r="K550" s="17">
        <f t="shared" si="25"/>
        <v>0.2</v>
      </c>
      <c r="L550" s="10" t="s">
        <v>1824</v>
      </c>
      <c r="M550" s="10">
        <v>900.75200000000007</v>
      </c>
      <c r="N550" s="16">
        <f t="shared" si="26"/>
        <v>900.75200000000007</v>
      </c>
    </row>
    <row r="551" spans="1:14" x14ac:dyDescent="0.3">
      <c r="A551" s="11" t="s">
        <v>2375</v>
      </c>
      <c r="B551" s="18">
        <v>45260</v>
      </c>
      <c r="C551" s="12" t="s">
        <v>526</v>
      </c>
      <c r="D551" s="12" t="s">
        <v>1658</v>
      </c>
      <c r="E551" s="12" t="s">
        <v>1779</v>
      </c>
      <c r="F551" s="12">
        <v>1</v>
      </c>
      <c r="G551" s="10">
        <f t="shared" si="24"/>
        <v>1</v>
      </c>
      <c r="H551" s="12">
        <v>522.85</v>
      </c>
      <c r="I551" s="16">
        <f>IF(H551="",VLOOKUP($D551,Product_Dim_Cleaned!$A$2:$F$101,6,FALSE),H551)</f>
        <v>522.85</v>
      </c>
      <c r="J551" s="12">
        <v>0.12</v>
      </c>
      <c r="K551" s="17">
        <f t="shared" si="25"/>
        <v>0.12</v>
      </c>
      <c r="L551" s="12" t="s">
        <v>1826</v>
      </c>
      <c r="M551" s="12">
        <v>460.108</v>
      </c>
      <c r="N551" s="16">
        <f t="shared" si="26"/>
        <v>460.108</v>
      </c>
    </row>
    <row r="552" spans="1:14" x14ac:dyDescent="0.3">
      <c r="A552" s="9" t="s">
        <v>2376</v>
      </c>
      <c r="B552" s="15">
        <v>45851</v>
      </c>
      <c r="C552" s="10" t="s">
        <v>1095</v>
      </c>
      <c r="D552" s="10" t="s">
        <v>1590</v>
      </c>
      <c r="E552" s="10" t="s">
        <v>1804</v>
      </c>
      <c r="F552" s="10">
        <v>4</v>
      </c>
      <c r="G552" s="10">
        <f t="shared" si="24"/>
        <v>4</v>
      </c>
      <c r="H552" s="10">
        <v>714.89</v>
      </c>
      <c r="I552" s="16">
        <f>IF(H552="",VLOOKUP($D552,Product_Dim_Cleaned!$A$2:$F$101,6,FALSE),H552)</f>
        <v>714.89</v>
      </c>
      <c r="J552" s="10">
        <v>0.15</v>
      </c>
      <c r="K552" s="17">
        <f t="shared" si="25"/>
        <v>0.15</v>
      </c>
      <c r="L552" s="10" t="s">
        <v>1824</v>
      </c>
      <c r="M552" s="10">
        <v>2430.6260000000002</v>
      </c>
      <c r="N552" s="16">
        <f t="shared" si="26"/>
        <v>2430.6260000000002</v>
      </c>
    </row>
    <row r="553" spans="1:14" x14ac:dyDescent="0.3">
      <c r="A553" s="11" t="s">
        <v>2377</v>
      </c>
      <c r="B553" s="18">
        <v>45222</v>
      </c>
      <c r="C553" s="12" t="s">
        <v>616</v>
      </c>
      <c r="D553" s="12" t="s">
        <v>1634</v>
      </c>
      <c r="E553" s="12" t="s">
        <v>1761</v>
      </c>
      <c r="F553" s="12">
        <v>3</v>
      </c>
      <c r="G553" s="10">
        <f t="shared" si="24"/>
        <v>3</v>
      </c>
      <c r="H553" s="12">
        <v>137.77000000000001</v>
      </c>
      <c r="I553" s="16">
        <f>IF(H553="",VLOOKUP($D553,Product_Dim_Cleaned!$A$2:$F$101,6,FALSE),H553)</f>
        <v>137.77000000000001</v>
      </c>
      <c r="J553" s="12">
        <v>0.26</v>
      </c>
      <c r="K553" s="17">
        <f t="shared" si="25"/>
        <v>0.26</v>
      </c>
      <c r="L553" s="12" t="s">
        <v>1826</v>
      </c>
      <c r="M553" s="12">
        <v>305.84940000000012</v>
      </c>
      <c r="N553" s="16">
        <f t="shared" si="26"/>
        <v>305.84940000000012</v>
      </c>
    </row>
    <row r="554" spans="1:14" x14ac:dyDescent="0.3">
      <c r="A554" s="9" t="s">
        <v>2378</v>
      </c>
      <c r="B554" s="15">
        <v>45940</v>
      </c>
      <c r="C554" s="10" t="s">
        <v>114</v>
      </c>
      <c r="D554" s="10" t="s">
        <v>1732</v>
      </c>
      <c r="E554" s="10" t="s">
        <v>1792</v>
      </c>
      <c r="F554" s="10">
        <v>3</v>
      </c>
      <c r="G554" s="10">
        <f t="shared" si="24"/>
        <v>3</v>
      </c>
      <c r="H554" s="10">
        <v>862.18</v>
      </c>
      <c r="I554" s="16">
        <f>IF(H554="",VLOOKUP($D554,Product_Dim_Cleaned!$A$2:$F$101,6,FALSE),H554)</f>
        <v>862.18</v>
      </c>
      <c r="J554" s="10">
        <v>0.22</v>
      </c>
      <c r="K554" s="17">
        <f t="shared" si="25"/>
        <v>0.22</v>
      </c>
      <c r="L554" s="10" t="s">
        <v>1826</v>
      </c>
      <c r="M554" s="10">
        <v>2017.5011999999999</v>
      </c>
      <c r="N554" s="16">
        <f t="shared" si="26"/>
        <v>2017.5011999999999</v>
      </c>
    </row>
    <row r="555" spans="1:14" x14ac:dyDescent="0.3">
      <c r="A555" s="11" t="s">
        <v>2379</v>
      </c>
      <c r="B555" s="18">
        <v>45822</v>
      </c>
      <c r="C555" s="12" t="s">
        <v>214</v>
      </c>
      <c r="D555" s="12" t="s">
        <v>1624</v>
      </c>
      <c r="E555" s="12" t="s">
        <v>1799</v>
      </c>
      <c r="F555" s="12">
        <v>2</v>
      </c>
      <c r="G555" s="10">
        <f t="shared" si="24"/>
        <v>2</v>
      </c>
      <c r="H555" s="12">
        <v>833.64</v>
      </c>
      <c r="I555" s="16">
        <f>IF(H555="",VLOOKUP($D555,Product_Dim_Cleaned!$A$2:$F$101,6,FALSE),H555)</f>
        <v>833.64</v>
      </c>
      <c r="J555" s="12">
        <v>0.24</v>
      </c>
      <c r="K555" s="17">
        <f t="shared" si="25"/>
        <v>0.24</v>
      </c>
      <c r="L555" s="12" t="s">
        <v>1826</v>
      </c>
      <c r="M555" s="12">
        <v>1267.1328000000001</v>
      </c>
      <c r="N555" s="16">
        <f t="shared" si="26"/>
        <v>1267.1328000000001</v>
      </c>
    </row>
    <row r="556" spans="1:14" x14ac:dyDescent="0.3">
      <c r="A556" s="9" t="s">
        <v>2380</v>
      </c>
      <c r="B556" s="15">
        <v>45752</v>
      </c>
      <c r="C556" s="10" t="s">
        <v>860</v>
      </c>
      <c r="D556" s="10" t="s">
        <v>1586</v>
      </c>
      <c r="E556" s="10" t="s">
        <v>1801</v>
      </c>
      <c r="F556" s="10">
        <v>3</v>
      </c>
      <c r="G556" s="10">
        <f t="shared" si="24"/>
        <v>3</v>
      </c>
      <c r="H556" s="10">
        <v>543.22</v>
      </c>
      <c r="I556" s="16">
        <f>IF(H556="",VLOOKUP($D556,Product_Dim_Cleaned!$A$2:$F$101,6,FALSE),H556)</f>
        <v>543.22</v>
      </c>
      <c r="J556" s="10">
        <v>0.05</v>
      </c>
      <c r="K556" s="17">
        <f t="shared" si="25"/>
        <v>0.05</v>
      </c>
      <c r="L556" s="10" t="s">
        <v>1829</v>
      </c>
      <c r="M556" s="10">
        <v>1548.1769999999999</v>
      </c>
      <c r="N556" s="16">
        <f t="shared" si="26"/>
        <v>1548.1769999999999</v>
      </c>
    </row>
    <row r="557" spans="1:14" x14ac:dyDescent="0.3">
      <c r="A557" s="11" t="s">
        <v>2381</v>
      </c>
      <c r="B557" s="18">
        <v>45677</v>
      </c>
      <c r="C557" s="12" t="s">
        <v>884</v>
      </c>
      <c r="D557" s="12" t="s">
        <v>1724</v>
      </c>
      <c r="E557" s="12" t="s">
        <v>1761</v>
      </c>
      <c r="F557" s="12">
        <v>3</v>
      </c>
      <c r="G557" s="10">
        <f t="shared" si="24"/>
        <v>3</v>
      </c>
      <c r="H557" s="12">
        <v>691.02</v>
      </c>
      <c r="I557" s="16">
        <f>IF(H557="",VLOOKUP($D557,Product_Dim_Cleaned!$A$2:$F$101,6,FALSE),H557)</f>
        <v>691.02</v>
      </c>
      <c r="J557" s="12">
        <v>0.12</v>
      </c>
      <c r="K557" s="17">
        <f t="shared" si="25"/>
        <v>0.12</v>
      </c>
      <c r="L557" s="12" t="s">
        <v>1829</v>
      </c>
      <c r="M557" s="12">
        <v>1824.2927999999999</v>
      </c>
      <c r="N557" s="16">
        <f t="shared" si="26"/>
        <v>1824.2927999999999</v>
      </c>
    </row>
    <row r="558" spans="1:14" x14ac:dyDescent="0.3">
      <c r="A558" s="9" t="s">
        <v>2382</v>
      </c>
      <c r="B558" s="15">
        <v>45253</v>
      </c>
      <c r="C558" s="10" t="s">
        <v>314</v>
      </c>
      <c r="D558" s="10" t="s">
        <v>1720</v>
      </c>
      <c r="E558" s="10" t="s">
        <v>1807</v>
      </c>
      <c r="F558" s="10">
        <v>4</v>
      </c>
      <c r="G558" s="10">
        <f t="shared" si="24"/>
        <v>4</v>
      </c>
      <c r="H558" s="10">
        <v>338.73</v>
      </c>
      <c r="I558" s="16">
        <f>IF(H558="",VLOOKUP($D558,Product_Dim_Cleaned!$A$2:$F$101,6,FALSE),H558)</f>
        <v>338.73</v>
      </c>
      <c r="J558" s="10">
        <v>0.18</v>
      </c>
      <c r="K558" s="17">
        <f t="shared" si="25"/>
        <v>0.18</v>
      </c>
      <c r="L558" s="10" t="s">
        <v>1824</v>
      </c>
      <c r="M558" s="10">
        <v>1111.0344</v>
      </c>
      <c r="N558" s="16">
        <f t="shared" si="26"/>
        <v>1111.0344</v>
      </c>
    </row>
    <row r="559" spans="1:14" x14ac:dyDescent="0.3">
      <c r="A559" s="11" t="s">
        <v>2383</v>
      </c>
      <c r="B559" s="18">
        <v>45389</v>
      </c>
      <c r="C559" s="12" t="s">
        <v>230</v>
      </c>
      <c r="D559" s="12" t="s">
        <v>1716</v>
      </c>
      <c r="E559" s="12" t="s">
        <v>1804</v>
      </c>
      <c r="F559" s="12">
        <v>3</v>
      </c>
      <c r="G559" s="10">
        <f t="shared" si="24"/>
        <v>3</v>
      </c>
      <c r="H559" s="12">
        <v>366.08</v>
      </c>
      <c r="I559" s="16">
        <f>IF(H559="",VLOOKUP($D559,Product_Dim_Cleaned!$A$2:$F$101,6,FALSE),H559)</f>
        <v>366.08</v>
      </c>
      <c r="J559" s="12">
        <v>0.05</v>
      </c>
      <c r="K559" s="17">
        <f t="shared" si="25"/>
        <v>0.05</v>
      </c>
      <c r="L559" s="12" t="s">
        <v>1824</v>
      </c>
      <c r="M559" s="12">
        <v>1043.328</v>
      </c>
      <c r="N559" s="16">
        <f t="shared" si="26"/>
        <v>1043.328</v>
      </c>
    </row>
    <row r="560" spans="1:14" x14ac:dyDescent="0.3">
      <c r="A560" s="9" t="s">
        <v>2384</v>
      </c>
      <c r="B560" s="15">
        <v>45840</v>
      </c>
      <c r="C560" s="10" t="s">
        <v>372</v>
      </c>
      <c r="D560" s="10" t="s">
        <v>1574</v>
      </c>
      <c r="E560" s="10" t="s">
        <v>1797</v>
      </c>
      <c r="F560" s="10">
        <v>4</v>
      </c>
      <c r="G560" s="10">
        <f t="shared" si="24"/>
        <v>4</v>
      </c>
      <c r="H560" s="10">
        <v>539.48</v>
      </c>
      <c r="I560" s="16">
        <f>IF(H560="",VLOOKUP($D560,Product_Dim_Cleaned!$A$2:$F$101,6,FALSE),H560)</f>
        <v>539.48</v>
      </c>
      <c r="J560" s="10">
        <v>0.28000000000000003</v>
      </c>
      <c r="K560" s="17">
        <f t="shared" si="25"/>
        <v>0.28000000000000003</v>
      </c>
      <c r="L560" s="10" t="s">
        <v>1829</v>
      </c>
      <c r="M560" s="10">
        <v>1553.7023999999999</v>
      </c>
      <c r="N560" s="16">
        <f t="shared" si="26"/>
        <v>1553.7023999999999</v>
      </c>
    </row>
    <row r="561" spans="1:14" x14ac:dyDescent="0.3">
      <c r="A561" s="11" t="s">
        <v>2385</v>
      </c>
      <c r="B561" s="18">
        <v>45256</v>
      </c>
      <c r="C561" s="12" t="s">
        <v>1214</v>
      </c>
      <c r="D561" s="12" t="s">
        <v>1730</v>
      </c>
      <c r="E561" s="12" t="s">
        <v>1804</v>
      </c>
      <c r="F561" s="12">
        <v>1</v>
      </c>
      <c r="G561" s="10">
        <f t="shared" si="24"/>
        <v>1</v>
      </c>
      <c r="H561" s="12">
        <v>499.59</v>
      </c>
      <c r="I561" s="16">
        <f>IF(H561="",VLOOKUP($D561,Product_Dim_Cleaned!$A$2:$F$101,6,FALSE),H561)</f>
        <v>499.59</v>
      </c>
      <c r="J561" s="12">
        <v>0.03</v>
      </c>
      <c r="K561" s="17">
        <f t="shared" si="25"/>
        <v>0.03</v>
      </c>
      <c r="L561" s="12" t="s">
        <v>1829</v>
      </c>
      <c r="M561" s="12">
        <v>484.60230000000001</v>
      </c>
      <c r="N561" s="16">
        <f t="shared" si="26"/>
        <v>484.60230000000001</v>
      </c>
    </row>
    <row r="562" spans="1:14" x14ac:dyDescent="0.3">
      <c r="A562" s="9" t="s">
        <v>2386</v>
      </c>
      <c r="B562" s="15">
        <v>45326</v>
      </c>
      <c r="C562" s="10" t="s">
        <v>619</v>
      </c>
      <c r="D562" s="10" t="s">
        <v>1608</v>
      </c>
      <c r="E562" s="10" t="s">
        <v>1782</v>
      </c>
      <c r="F562" s="10">
        <v>3</v>
      </c>
      <c r="G562" s="10">
        <f t="shared" si="24"/>
        <v>3</v>
      </c>
      <c r="H562" s="10">
        <v>330.04</v>
      </c>
      <c r="I562" s="16">
        <f>IF(H562="",VLOOKUP($D562,Product_Dim_Cleaned!$A$2:$F$101,6,FALSE),H562)</f>
        <v>330.04</v>
      </c>
      <c r="J562" s="10">
        <v>0.2</v>
      </c>
      <c r="K562" s="17">
        <f t="shared" si="25"/>
        <v>0.2</v>
      </c>
      <c r="L562" s="10" t="s">
        <v>1824</v>
      </c>
      <c r="M562" s="10">
        <v>792.09600000000012</v>
      </c>
      <c r="N562" s="16">
        <f t="shared" si="26"/>
        <v>792.09600000000012</v>
      </c>
    </row>
    <row r="563" spans="1:14" x14ac:dyDescent="0.3">
      <c r="A563" s="11" t="s">
        <v>2387</v>
      </c>
      <c r="B563" s="18">
        <v>45459</v>
      </c>
      <c r="C563" s="12" t="s">
        <v>601</v>
      </c>
      <c r="D563" s="12" t="s">
        <v>1570</v>
      </c>
      <c r="E563" s="12" t="s">
        <v>1807</v>
      </c>
      <c r="F563" s="12">
        <v>2</v>
      </c>
      <c r="G563" s="10">
        <f t="shared" si="24"/>
        <v>2</v>
      </c>
      <c r="H563" s="12">
        <v>813.01</v>
      </c>
      <c r="I563" s="16">
        <f>IF(H563="",VLOOKUP($D563,Product_Dim_Cleaned!$A$2:$F$101,6,FALSE),H563)</f>
        <v>813.01</v>
      </c>
      <c r="J563" s="12">
        <v>0.06</v>
      </c>
      <c r="K563" s="17">
        <f t="shared" si="25"/>
        <v>0.06</v>
      </c>
      <c r="L563" s="12" t="s">
        <v>1826</v>
      </c>
      <c r="M563" s="12">
        <v>1528.4588000000001</v>
      </c>
      <c r="N563" s="16">
        <f t="shared" si="26"/>
        <v>1528.4588000000001</v>
      </c>
    </row>
    <row r="564" spans="1:14" x14ac:dyDescent="0.3">
      <c r="A564" s="9" t="s">
        <v>2388</v>
      </c>
      <c r="B564" s="15">
        <v>45715</v>
      </c>
      <c r="C564" s="10" t="s">
        <v>110</v>
      </c>
      <c r="D564" s="10" t="s">
        <v>1546</v>
      </c>
      <c r="E564" s="10" t="s">
        <v>1761</v>
      </c>
      <c r="F564" s="10">
        <v>4</v>
      </c>
      <c r="G564" s="10">
        <f t="shared" si="24"/>
        <v>4</v>
      </c>
      <c r="H564" s="10">
        <v>204.8</v>
      </c>
      <c r="I564" s="16">
        <f>IF(H564="",VLOOKUP($D564,Product_Dim_Cleaned!$A$2:$F$101,6,FALSE),H564)</f>
        <v>204.8</v>
      </c>
      <c r="J564" s="10">
        <v>0.03</v>
      </c>
      <c r="K564" s="17">
        <f t="shared" si="25"/>
        <v>0.03</v>
      </c>
      <c r="L564" s="10" t="s">
        <v>1826</v>
      </c>
      <c r="M564" s="10">
        <v>794.62400000000002</v>
      </c>
      <c r="N564" s="16">
        <f t="shared" si="26"/>
        <v>794.62400000000002</v>
      </c>
    </row>
    <row r="565" spans="1:14" x14ac:dyDescent="0.3">
      <c r="A565" s="11" t="s">
        <v>2389</v>
      </c>
      <c r="B565" s="18">
        <v>45223</v>
      </c>
      <c r="C565" s="12" t="s">
        <v>55</v>
      </c>
      <c r="D565" s="12" t="s">
        <v>1551</v>
      </c>
      <c r="E565" s="12" t="s">
        <v>1766</v>
      </c>
      <c r="F565" s="12">
        <v>3</v>
      </c>
      <c r="G565" s="10">
        <f t="shared" si="24"/>
        <v>3</v>
      </c>
      <c r="H565" s="12">
        <v>728.32</v>
      </c>
      <c r="I565" s="16">
        <f>IF(H565="",VLOOKUP($D565,Product_Dim_Cleaned!$A$2:$F$101,6,FALSE),H565)</f>
        <v>728.32</v>
      </c>
      <c r="J565" s="12">
        <v>0.01</v>
      </c>
      <c r="K565" s="17">
        <f t="shared" si="25"/>
        <v>0.01</v>
      </c>
      <c r="L565" s="12" t="s">
        <v>1824</v>
      </c>
      <c r="M565" s="12">
        <v>2163.1104</v>
      </c>
      <c r="N565" s="16">
        <f t="shared" si="26"/>
        <v>2163.1104</v>
      </c>
    </row>
    <row r="566" spans="1:14" x14ac:dyDescent="0.3">
      <c r="A566" s="9" t="s">
        <v>2390</v>
      </c>
      <c r="B566" s="15">
        <v>45507</v>
      </c>
      <c r="C566" s="10" t="s">
        <v>1397</v>
      </c>
      <c r="D566" s="10" t="s">
        <v>1666</v>
      </c>
      <c r="E566" s="10" t="s">
        <v>1779</v>
      </c>
      <c r="F566" s="10">
        <v>3</v>
      </c>
      <c r="G566" s="10">
        <f t="shared" si="24"/>
        <v>3</v>
      </c>
      <c r="H566" s="10">
        <v>836.4</v>
      </c>
      <c r="I566" s="16">
        <f>IF(H566="",VLOOKUP($D566,Product_Dim_Cleaned!$A$2:$F$101,6,FALSE),H566)</f>
        <v>836.4</v>
      </c>
      <c r="J566" s="10">
        <v>0</v>
      </c>
      <c r="K566" s="17">
        <f t="shared" si="25"/>
        <v>0</v>
      </c>
      <c r="L566" s="10" t="s">
        <v>1824</v>
      </c>
      <c r="M566" s="10">
        <v>2509.1999999999998</v>
      </c>
      <c r="N566" s="16">
        <f t="shared" si="26"/>
        <v>2509.1999999999998</v>
      </c>
    </row>
    <row r="567" spans="1:14" x14ac:dyDescent="0.3">
      <c r="A567" s="11" t="s">
        <v>2391</v>
      </c>
      <c r="B567" s="18">
        <v>45843</v>
      </c>
      <c r="C567" s="12" t="s">
        <v>502</v>
      </c>
      <c r="D567" s="12" t="s">
        <v>1728</v>
      </c>
      <c r="E567" s="12" t="s">
        <v>1794</v>
      </c>
      <c r="F567" s="12">
        <v>1</v>
      </c>
      <c r="G567" s="10">
        <f t="shared" si="24"/>
        <v>1</v>
      </c>
      <c r="H567" s="12">
        <v>780.16</v>
      </c>
      <c r="I567" s="16">
        <f>IF(H567="",VLOOKUP($D567,Product_Dim_Cleaned!$A$2:$F$101,6,FALSE),H567)</f>
        <v>780.16</v>
      </c>
      <c r="J567" s="12">
        <v>0.02</v>
      </c>
      <c r="K567" s="17">
        <f t="shared" si="25"/>
        <v>0.02</v>
      </c>
      <c r="L567" s="12" t="s">
        <v>1829</v>
      </c>
      <c r="M567" s="12">
        <v>764.55679999999995</v>
      </c>
      <c r="N567" s="16">
        <f t="shared" si="26"/>
        <v>764.55679999999995</v>
      </c>
    </row>
    <row r="568" spans="1:14" x14ac:dyDescent="0.3">
      <c r="A568" s="9" t="s">
        <v>2392</v>
      </c>
      <c r="B568" s="15">
        <v>45804</v>
      </c>
      <c r="C568" s="10" t="s">
        <v>1449</v>
      </c>
      <c r="D568" s="10" t="s">
        <v>1640</v>
      </c>
      <c r="E568" s="10" t="s">
        <v>1797</v>
      </c>
      <c r="F568" s="10">
        <v>4</v>
      </c>
      <c r="G568" s="10">
        <f t="shared" si="24"/>
        <v>4</v>
      </c>
      <c r="H568" s="10">
        <v>354.12</v>
      </c>
      <c r="I568" s="16">
        <f>IF(H568="",VLOOKUP($D568,Product_Dim_Cleaned!$A$2:$F$101,6,FALSE),H568)</f>
        <v>354.12</v>
      </c>
      <c r="J568" s="10">
        <v>0.06</v>
      </c>
      <c r="K568" s="17">
        <f t="shared" si="25"/>
        <v>0.06</v>
      </c>
      <c r="L568" s="10" t="s">
        <v>1826</v>
      </c>
      <c r="M568" s="10">
        <v>1331.4911999999999</v>
      </c>
      <c r="N568" s="16">
        <f t="shared" si="26"/>
        <v>1331.4911999999999</v>
      </c>
    </row>
    <row r="569" spans="1:14" x14ac:dyDescent="0.3">
      <c r="A569" s="11" t="s">
        <v>2393</v>
      </c>
      <c r="B569" s="18">
        <v>45602</v>
      </c>
      <c r="C569" s="12" t="s">
        <v>1397</v>
      </c>
      <c r="D569" s="12" t="s">
        <v>1674</v>
      </c>
      <c r="E569" s="12" t="s">
        <v>1761</v>
      </c>
      <c r="F569" s="12">
        <v>4</v>
      </c>
      <c r="G569" s="10">
        <f t="shared" si="24"/>
        <v>4</v>
      </c>
      <c r="H569" s="12">
        <v>282.48</v>
      </c>
      <c r="I569" s="16">
        <f>IF(H569="",VLOOKUP($D569,Product_Dim_Cleaned!$A$2:$F$101,6,FALSE),H569)</f>
        <v>282.48</v>
      </c>
      <c r="J569" s="12">
        <v>0.11</v>
      </c>
      <c r="K569" s="17">
        <f t="shared" si="25"/>
        <v>0.11</v>
      </c>
      <c r="L569" s="12" t="s">
        <v>1826</v>
      </c>
      <c r="M569" s="12">
        <v>1005.6288</v>
      </c>
      <c r="N569" s="16">
        <f t="shared" si="26"/>
        <v>1005.6288</v>
      </c>
    </row>
    <row r="570" spans="1:14" x14ac:dyDescent="0.3">
      <c r="A570" s="9" t="s">
        <v>2394</v>
      </c>
      <c r="B570" s="15">
        <v>45446</v>
      </c>
      <c r="C570" s="10" t="s">
        <v>1032</v>
      </c>
      <c r="D570" s="10" t="s">
        <v>1588</v>
      </c>
      <c r="E570" s="10" t="s">
        <v>1776</v>
      </c>
      <c r="F570" s="10">
        <v>2</v>
      </c>
      <c r="G570" s="10">
        <f t="shared" si="24"/>
        <v>2</v>
      </c>
      <c r="H570" s="10">
        <v>740.68</v>
      </c>
      <c r="I570" s="16">
        <f>IF(H570="",VLOOKUP($D570,Product_Dim_Cleaned!$A$2:$F$101,6,FALSE),H570)</f>
        <v>740.68</v>
      </c>
      <c r="J570" s="10">
        <v>0.02</v>
      </c>
      <c r="K570" s="17">
        <f t="shared" si="25"/>
        <v>0.02</v>
      </c>
      <c r="L570" s="10" t="s">
        <v>1826</v>
      </c>
      <c r="M570" s="10">
        <v>1451.7328</v>
      </c>
      <c r="N570" s="16">
        <f t="shared" si="26"/>
        <v>1451.7328</v>
      </c>
    </row>
    <row r="571" spans="1:14" x14ac:dyDescent="0.3">
      <c r="A571" s="11" t="s">
        <v>2395</v>
      </c>
      <c r="B571" s="18">
        <v>45384</v>
      </c>
      <c r="C571" s="12" t="s">
        <v>372</v>
      </c>
      <c r="D571" s="12" t="s">
        <v>1660</v>
      </c>
      <c r="E571" s="12" t="s">
        <v>1786</v>
      </c>
      <c r="F571" s="12">
        <v>3</v>
      </c>
      <c r="G571" s="10">
        <f t="shared" si="24"/>
        <v>3</v>
      </c>
      <c r="H571" s="12">
        <v>600.58000000000004</v>
      </c>
      <c r="I571" s="16">
        <f>IF(H571="",VLOOKUP($D571,Product_Dim_Cleaned!$A$2:$F$101,6,FALSE),H571)</f>
        <v>600.58000000000004</v>
      </c>
      <c r="J571" s="12">
        <v>0.28999999999999998</v>
      </c>
      <c r="K571" s="17">
        <f t="shared" si="25"/>
        <v>0.28999999999999998</v>
      </c>
      <c r="L571" s="12" t="s">
        <v>1829</v>
      </c>
      <c r="M571" s="12">
        <v>1279.2354</v>
      </c>
      <c r="N571" s="16">
        <f t="shared" si="26"/>
        <v>1279.2354</v>
      </c>
    </row>
    <row r="572" spans="1:14" x14ac:dyDescent="0.3">
      <c r="A572" s="9" t="s">
        <v>2396</v>
      </c>
      <c r="B572" s="15">
        <v>45348</v>
      </c>
      <c r="C572" s="10" t="s">
        <v>1422</v>
      </c>
      <c r="D572" s="10" t="s">
        <v>1678</v>
      </c>
      <c r="E572" s="10" t="s">
        <v>1766</v>
      </c>
      <c r="F572" s="10">
        <v>3</v>
      </c>
      <c r="G572" s="10">
        <f t="shared" si="24"/>
        <v>3</v>
      </c>
      <c r="H572" s="10">
        <v>345.58</v>
      </c>
      <c r="I572" s="16">
        <f>IF(H572="",VLOOKUP($D572,Product_Dim_Cleaned!$A$2:$F$101,6,FALSE),H572)</f>
        <v>345.58</v>
      </c>
      <c r="J572" s="10">
        <v>0.22</v>
      </c>
      <c r="K572" s="17">
        <f t="shared" si="25"/>
        <v>0.22</v>
      </c>
      <c r="L572" s="10" t="s">
        <v>1824</v>
      </c>
      <c r="M572" s="10">
        <v>808.65719999999999</v>
      </c>
      <c r="N572" s="16">
        <f t="shared" si="26"/>
        <v>808.65719999999999</v>
      </c>
    </row>
    <row r="573" spans="1:14" x14ac:dyDescent="0.3">
      <c r="A573" s="11" t="s">
        <v>2397</v>
      </c>
      <c r="B573" s="18">
        <v>45688</v>
      </c>
      <c r="C573" s="12" t="s">
        <v>902</v>
      </c>
      <c r="D573" s="12" t="s">
        <v>1584</v>
      </c>
      <c r="E573" s="12" t="s">
        <v>1792</v>
      </c>
      <c r="F573" s="12">
        <v>1</v>
      </c>
      <c r="G573" s="10">
        <f t="shared" si="24"/>
        <v>1</v>
      </c>
      <c r="H573" s="12">
        <v>974.52</v>
      </c>
      <c r="I573" s="16">
        <f>IF(H573="",VLOOKUP($D573,Product_Dim_Cleaned!$A$2:$F$101,6,FALSE),H573)</f>
        <v>974.52</v>
      </c>
      <c r="J573" s="12">
        <v>0.01</v>
      </c>
      <c r="K573" s="17">
        <f t="shared" si="25"/>
        <v>0.01</v>
      </c>
      <c r="L573" s="12" t="s">
        <v>1826</v>
      </c>
      <c r="M573" s="12">
        <v>964.77480000000003</v>
      </c>
      <c r="N573" s="16">
        <f t="shared" si="26"/>
        <v>964.77480000000003</v>
      </c>
    </row>
    <row r="574" spans="1:14" x14ac:dyDescent="0.3">
      <c r="A574" s="9" t="s">
        <v>2398</v>
      </c>
      <c r="B574" s="15">
        <v>45249</v>
      </c>
      <c r="C574" s="10" t="s">
        <v>157</v>
      </c>
      <c r="D574" s="10" t="s">
        <v>1582</v>
      </c>
      <c r="E574" s="10" t="s">
        <v>1757</v>
      </c>
      <c r="F574" s="10">
        <v>3</v>
      </c>
      <c r="G574" s="10">
        <f t="shared" si="24"/>
        <v>3</v>
      </c>
      <c r="H574" s="10">
        <v>282.33</v>
      </c>
      <c r="I574" s="16">
        <f>IF(H574="",VLOOKUP($D574,Product_Dim_Cleaned!$A$2:$F$101,6,FALSE),H574)</f>
        <v>282.33</v>
      </c>
      <c r="J574" s="10">
        <v>7.0000000000000007E-2</v>
      </c>
      <c r="K574" s="17">
        <f t="shared" si="25"/>
        <v>7.0000000000000007E-2</v>
      </c>
      <c r="L574" s="10" t="s">
        <v>1824</v>
      </c>
      <c r="M574" s="10">
        <v>787.70069999999998</v>
      </c>
      <c r="N574" s="16">
        <f t="shared" si="26"/>
        <v>787.70069999999998</v>
      </c>
    </row>
    <row r="575" spans="1:14" x14ac:dyDescent="0.3">
      <c r="A575" s="11" t="s">
        <v>2399</v>
      </c>
      <c r="B575" s="18">
        <v>45726</v>
      </c>
      <c r="C575" s="12" t="s">
        <v>1193</v>
      </c>
      <c r="D575" s="12" t="s">
        <v>1700</v>
      </c>
      <c r="E575" s="12" t="s">
        <v>1813</v>
      </c>
      <c r="F575" s="12">
        <v>4</v>
      </c>
      <c r="G575" s="10">
        <f t="shared" si="24"/>
        <v>4</v>
      </c>
      <c r="H575" s="12">
        <v>158.46</v>
      </c>
      <c r="I575" s="16">
        <f>IF(H575="",VLOOKUP($D575,Product_Dim_Cleaned!$A$2:$F$101,6,FALSE),H575)</f>
        <v>158.46</v>
      </c>
      <c r="J575" s="12">
        <v>0.09</v>
      </c>
      <c r="K575" s="17">
        <f t="shared" si="25"/>
        <v>0.09</v>
      </c>
      <c r="L575" s="12" t="s">
        <v>1826</v>
      </c>
      <c r="M575" s="12">
        <v>576.7944</v>
      </c>
      <c r="N575" s="16">
        <f t="shared" si="26"/>
        <v>576.7944</v>
      </c>
    </row>
    <row r="576" spans="1:14" x14ac:dyDescent="0.3">
      <c r="A576" s="9" t="s">
        <v>2400</v>
      </c>
      <c r="B576" s="15">
        <v>45283</v>
      </c>
      <c r="C576" s="10" t="s">
        <v>1077</v>
      </c>
      <c r="D576" s="10" t="s">
        <v>1658</v>
      </c>
      <c r="E576" s="10" t="s">
        <v>1779</v>
      </c>
      <c r="F576" s="10">
        <v>2</v>
      </c>
      <c r="G576" s="10">
        <f t="shared" si="24"/>
        <v>2</v>
      </c>
      <c r="H576" s="10">
        <v>778.56</v>
      </c>
      <c r="I576" s="16">
        <f>IF(H576="",VLOOKUP($D576,Product_Dim_Cleaned!$A$2:$F$101,6,FALSE),H576)</f>
        <v>778.56</v>
      </c>
      <c r="J576" s="10">
        <v>0.11</v>
      </c>
      <c r="K576" s="17">
        <f t="shared" si="25"/>
        <v>0.11</v>
      </c>
      <c r="L576" s="10" t="s">
        <v>1829</v>
      </c>
      <c r="M576" s="10">
        <v>1385.8368</v>
      </c>
      <c r="N576" s="16">
        <f t="shared" si="26"/>
        <v>1385.8368</v>
      </c>
    </row>
    <row r="577" spans="1:14" x14ac:dyDescent="0.3">
      <c r="A577" s="11" t="s">
        <v>2401</v>
      </c>
      <c r="B577" s="18">
        <v>45353</v>
      </c>
      <c r="C577" s="12" t="s">
        <v>761</v>
      </c>
      <c r="D577" s="12" t="s">
        <v>1648</v>
      </c>
      <c r="E577" s="12" t="s">
        <v>1813</v>
      </c>
      <c r="F577" s="12">
        <v>4</v>
      </c>
      <c r="G577" s="10">
        <f t="shared" si="24"/>
        <v>4</v>
      </c>
      <c r="H577" s="12">
        <v>280.16000000000003</v>
      </c>
      <c r="I577" s="16">
        <f>IF(H577="",VLOOKUP($D577,Product_Dim_Cleaned!$A$2:$F$101,6,FALSE),H577)</f>
        <v>280.16000000000003</v>
      </c>
      <c r="J577" s="12">
        <v>0.18</v>
      </c>
      <c r="K577" s="17">
        <f t="shared" si="25"/>
        <v>0.18</v>
      </c>
      <c r="L577" s="12" t="s">
        <v>1829</v>
      </c>
      <c r="M577" s="12">
        <v>918.92480000000012</v>
      </c>
      <c r="N577" s="16">
        <f t="shared" si="26"/>
        <v>918.92480000000012</v>
      </c>
    </row>
    <row r="578" spans="1:14" x14ac:dyDescent="0.3">
      <c r="A578" s="9" t="s">
        <v>2402</v>
      </c>
      <c r="B578" s="15">
        <v>45592</v>
      </c>
      <c r="C578" s="10" t="s">
        <v>911</v>
      </c>
      <c r="D578" s="10" t="s">
        <v>1690</v>
      </c>
      <c r="E578" s="10" t="s">
        <v>1797</v>
      </c>
      <c r="F578" s="10">
        <v>2</v>
      </c>
      <c r="G578" s="10">
        <f t="shared" ref="G578:G641" si="27">IF(F578="",M578/(I578*(1-J578)),F578)</f>
        <v>2</v>
      </c>
      <c r="H578" s="10">
        <v>649.54999999999995</v>
      </c>
      <c r="I578" s="16">
        <f>IF(H578="",VLOOKUP($D578,Product_Dim_Cleaned!$A$2:$F$101,6,FALSE),H578)</f>
        <v>649.54999999999995</v>
      </c>
      <c r="J578" s="10">
        <v>0.28999999999999998</v>
      </c>
      <c r="K578" s="17">
        <f t="shared" ref="K578:K641" si="28">IF(J578="",1-(M578/(G578*I578)),J578)</f>
        <v>0.28999999999999998</v>
      </c>
      <c r="L578" s="10" t="s">
        <v>1826</v>
      </c>
      <c r="M578" s="10">
        <v>922.36099999999988</v>
      </c>
      <c r="N578" s="16">
        <f t="shared" ref="N578:N641" si="29">IF(M578="",G578*I578*(1-K578),M578)</f>
        <v>922.36099999999988</v>
      </c>
    </row>
    <row r="579" spans="1:14" x14ac:dyDescent="0.3">
      <c r="A579" s="11" t="s">
        <v>2403</v>
      </c>
      <c r="B579" s="18">
        <v>45360</v>
      </c>
      <c r="C579" s="12" t="s">
        <v>40</v>
      </c>
      <c r="D579" s="12" t="s">
        <v>1724</v>
      </c>
      <c r="E579" s="12" t="s">
        <v>1761</v>
      </c>
      <c r="F579" s="12">
        <v>2</v>
      </c>
      <c r="G579" s="10">
        <f t="shared" si="27"/>
        <v>2</v>
      </c>
      <c r="H579" s="12">
        <v>994.32</v>
      </c>
      <c r="I579" s="16">
        <f>IF(H579="",VLOOKUP($D579,Product_Dim_Cleaned!$A$2:$F$101,6,FALSE),H579)</f>
        <v>994.32</v>
      </c>
      <c r="J579" s="12">
        <v>0.27</v>
      </c>
      <c r="K579" s="17">
        <f t="shared" si="28"/>
        <v>0.27</v>
      </c>
      <c r="L579" s="12" t="s">
        <v>1826</v>
      </c>
      <c r="M579" s="12">
        <v>1451.7072000000001</v>
      </c>
      <c r="N579" s="16">
        <f t="shared" si="29"/>
        <v>1451.7072000000001</v>
      </c>
    </row>
    <row r="580" spans="1:14" x14ac:dyDescent="0.3">
      <c r="A580" s="9" t="s">
        <v>2404</v>
      </c>
      <c r="B580" s="15">
        <v>45649</v>
      </c>
      <c r="C580" s="10" t="s">
        <v>722</v>
      </c>
      <c r="D580" s="10" t="s">
        <v>1710</v>
      </c>
      <c r="E580" s="10" t="s">
        <v>1794</v>
      </c>
      <c r="F580" s="10">
        <v>1</v>
      </c>
      <c r="G580" s="10">
        <f t="shared" si="27"/>
        <v>1</v>
      </c>
      <c r="H580" s="10">
        <v>64.94</v>
      </c>
      <c r="I580" s="16">
        <f>IF(H580="",VLOOKUP($D580,Product_Dim_Cleaned!$A$2:$F$101,6,FALSE),H580)</f>
        <v>64.94</v>
      </c>
      <c r="J580" s="10">
        <v>0.21</v>
      </c>
      <c r="K580" s="17">
        <f t="shared" si="28"/>
        <v>0.21</v>
      </c>
      <c r="L580" s="10" t="s">
        <v>1826</v>
      </c>
      <c r="M580" s="10">
        <v>51.302599999999998</v>
      </c>
      <c r="N580" s="16">
        <f t="shared" si="29"/>
        <v>51.302599999999998</v>
      </c>
    </row>
    <row r="581" spans="1:14" x14ac:dyDescent="0.3">
      <c r="A581" s="11" t="s">
        <v>2405</v>
      </c>
      <c r="B581" s="18">
        <v>45709</v>
      </c>
      <c r="C581" s="12" t="s">
        <v>464</v>
      </c>
      <c r="D581" s="12" t="s">
        <v>1626</v>
      </c>
      <c r="E581" s="12" t="s">
        <v>1779</v>
      </c>
      <c r="F581" s="12">
        <v>2</v>
      </c>
      <c r="G581" s="10">
        <f t="shared" si="27"/>
        <v>2</v>
      </c>
      <c r="H581" s="12">
        <v>507.66</v>
      </c>
      <c r="I581" s="16">
        <f>IF(H581="",VLOOKUP($D581,Product_Dim_Cleaned!$A$2:$F$101,6,FALSE),H581)</f>
        <v>507.66</v>
      </c>
      <c r="J581" s="12">
        <v>0</v>
      </c>
      <c r="K581" s="17">
        <f t="shared" si="28"/>
        <v>0</v>
      </c>
      <c r="L581" s="12" t="s">
        <v>1829</v>
      </c>
      <c r="M581" s="12">
        <v>1015.32</v>
      </c>
      <c r="N581" s="16">
        <f t="shared" si="29"/>
        <v>1015.32</v>
      </c>
    </row>
    <row r="582" spans="1:14" x14ac:dyDescent="0.3">
      <c r="A582" s="9" t="s">
        <v>2406</v>
      </c>
      <c r="B582" s="15">
        <v>45273</v>
      </c>
      <c r="C582" s="10" t="s">
        <v>776</v>
      </c>
      <c r="D582" s="10" t="s">
        <v>1710</v>
      </c>
      <c r="E582" s="10" t="s">
        <v>1769</v>
      </c>
      <c r="F582" s="10">
        <v>4</v>
      </c>
      <c r="G582" s="10">
        <f t="shared" si="27"/>
        <v>4</v>
      </c>
      <c r="H582" s="10">
        <v>968.27</v>
      </c>
      <c r="I582" s="16">
        <f>IF(H582="",VLOOKUP($D582,Product_Dim_Cleaned!$A$2:$F$101,6,FALSE),H582)</f>
        <v>968.27</v>
      </c>
      <c r="J582" s="10">
        <v>0.03</v>
      </c>
      <c r="K582" s="17">
        <f t="shared" si="28"/>
        <v>0.03</v>
      </c>
      <c r="L582" s="10" t="s">
        <v>1826</v>
      </c>
      <c r="M582" s="10">
        <v>3756.8876</v>
      </c>
      <c r="N582" s="16">
        <f t="shared" si="29"/>
        <v>3756.8876</v>
      </c>
    </row>
    <row r="583" spans="1:14" x14ac:dyDescent="0.3">
      <c r="A583" s="11" t="s">
        <v>2407</v>
      </c>
      <c r="B583" s="18">
        <v>45250</v>
      </c>
      <c r="C583" s="12" t="s">
        <v>78</v>
      </c>
      <c r="D583" s="12" t="s">
        <v>1724</v>
      </c>
      <c r="E583" s="12" t="s">
        <v>1773</v>
      </c>
      <c r="F583" s="12">
        <v>4</v>
      </c>
      <c r="G583" s="10">
        <f t="shared" si="27"/>
        <v>4</v>
      </c>
      <c r="H583" s="12">
        <v>510.33</v>
      </c>
      <c r="I583" s="16">
        <f>IF(H583="",VLOOKUP($D583,Product_Dim_Cleaned!$A$2:$F$101,6,FALSE),H583)</f>
        <v>510.33</v>
      </c>
      <c r="J583" s="12">
        <v>0.2</v>
      </c>
      <c r="K583" s="17">
        <f t="shared" si="28"/>
        <v>0.2</v>
      </c>
      <c r="L583" s="12" t="s">
        <v>1826</v>
      </c>
      <c r="M583" s="12">
        <v>1633.056</v>
      </c>
      <c r="N583" s="16">
        <f t="shared" si="29"/>
        <v>1633.056</v>
      </c>
    </row>
    <row r="584" spans="1:14" x14ac:dyDescent="0.3">
      <c r="A584" s="9" t="s">
        <v>2408</v>
      </c>
      <c r="B584" s="15">
        <v>45539</v>
      </c>
      <c r="C584" s="10" t="s">
        <v>55</v>
      </c>
      <c r="D584" s="10" t="s">
        <v>1636</v>
      </c>
      <c r="E584" s="10" t="s">
        <v>1813</v>
      </c>
      <c r="F584" s="10">
        <v>2</v>
      </c>
      <c r="G584" s="10">
        <f t="shared" si="27"/>
        <v>2</v>
      </c>
      <c r="H584" s="10">
        <v>156.72999999999999</v>
      </c>
      <c r="I584" s="16">
        <f>IF(H584="",VLOOKUP($D584,Product_Dim_Cleaned!$A$2:$F$101,6,FALSE),H584)</f>
        <v>156.72999999999999</v>
      </c>
      <c r="J584" s="10">
        <v>0.18</v>
      </c>
      <c r="K584" s="17">
        <f t="shared" si="28"/>
        <v>0.18</v>
      </c>
      <c r="L584" s="10" t="s">
        <v>1829</v>
      </c>
      <c r="M584" s="10">
        <v>257.03719999999998</v>
      </c>
      <c r="N584" s="16">
        <f t="shared" si="29"/>
        <v>257.03719999999998</v>
      </c>
    </row>
    <row r="585" spans="1:14" x14ac:dyDescent="0.3">
      <c r="A585" s="11" t="s">
        <v>2409</v>
      </c>
      <c r="B585" s="18">
        <v>45810</v>
      </c>
      <c r="C585" s="12" t="s">
        <v>481</v>
      </c>
      <c r="D585" s="12" t="s">
        <v>1746</v>
      </c>
      <c r="E585" s="12" t="s">
        <v>1789</v>
      </c>
      <c r="F585" s="12">
        <v>3</v>
      </c>
      <c r="G585" s="10">
        <f t="shared" si="27"/>
        <v>3</v>
      </c>
      <c r="H585" s="12">
        <v>53.83</v>
      </c>
      <c r="I585" s="16">
        <f>IF(H585="",VLOOKUP($D585,Product_Dim_Cleaned!$A$2:$F$101,6,FALSE),H585)</f>
        <v>53.83</v>
      </c>
      <c r="J585" s="12">
        <v>0.24</v>
      </c>
      <c r="K585" s="17">
        <f t="shared" si="28"/>
        <v>0.24</v>
      </c>
      <c r="L585" s="12" t="s">
        <v>1824</v>
      </c>
      <c r="M585" s="12">
        <v>122.7324</v>
      </c>
      <c r="N585" s="16">
        <f t="shared" si="29"/>
        <v>122.7324</v>
      </c>
    </row>
    <row r="586" spans="1:14" x14ac:dyDescent="0.3">
      <c r="A586" s="9" t="s">
        <v>2410</v>
      </c>
      <c r="B586" s="15">
        <v>45350</v>
      </c>
      <c r="C586" s="10" t="s">
        <v>1178</v>
      </c>
      <c r="D586" s="10" t="s">
        <v>1704</v>
      </c>
      <c r="E586" s="10" t="s">
        <v>1769</v>
      </c>
      <c r="F586" s="10">
        <v>1</v>
      </c>
      <c r="G586" s="10">
        <f t="shared" si="27"/>
        <v>1</v>
      </c>
      <c r="H586" s="10">
        <v>34.71</v>
      </c>
      <c r="I586" s="16">
        <f>IF(H586="",VLOOKUP($D586,Product_Dim_Cleaned!$A$2:$F$101,6,FALSE),H586)</f>
        <v>34.71</v>
      </c>
      <c r="J586" s="10">
        <v>0.1</v>
      </c>
      <c r="K586" s="17">
        <f t="shared" si="28"/>
        <v>0.1</v>
      </c>
      <c r="L586" s="10" t="s">
        <v>1829</v>
      </c>
      <c r="M586" s="10">
        <v>31.239000000000001</v>
      </c>
      <c r="N586" s="16">
        <f t="shared" si="29"/>
        <v>31.239000000000001</v>
      </c>
    </row>
    <row r="587" spans="1:14" x14ac:dyDescent="0.3">
      <c r="A587" s="11" t="s">
        <v>2411</v>
      </c>
      <c r="B587" s="18">
        <v>45633</v>
      </c>
      <c r="C587" s="12" t="s">
        <v>737</v>
      </c>
      <c r="D587" s="12" t="s">
        <v>1702</v>
      </c>
      <c r="E587" s="12" t="s">
        <v>1757</v>
      </c>
      <c r="F587" s="12">
        <v>2</v>
      </c>
      <c r="G587" s="10">
        <f t="shared" si="27"/>
        <v>2</v>
      </c>
      <c r="H587" s="12">
        <v>829.15</v>
      </c>
      <c r="I587" s="16">
        <f>IF(H587="",VLOOKUP($D587,Product_Dim_Cleaned!$A$2:$F$101,6,FALSE),H587)</f>
        <v>829.15</v>
      </c>
      <c r="J587" s="12">
        <v>0.11</v>
      </c>
      <c r="K587" s="17">
        <f t="shared" si="28"/>
        <v>0.11</v>
      </c>
      <c r="L587" s="12" t="s">
        <v>1826</v>
      </c>
      <c r="M587" s="12">
        <v>1475.8869999999999</v>
      </c>
      <c r="N587" s="16">
        <f t="shared" si="29"/>
        <v>1475.8869999999999</v>
      </c>
    </row>
    <row r="588" spans="1:14" x14ac:dyDescent="0.3">
      <c r="A588" s="9" t="s">
        <v>2412</v>
      </c>
      <c r="B588" s="15">
        <v>45798</v>
      </c>
      <c r="C588" s="10" t="s">
        <v>842</v>
      </c>
      <c r="D588" s="10" t="s">
        <v>1744</v>
      </c>
      <c r="E588" s="10" t="s">
        <v>1766</v>
      </c>
      <c r="F588" s="10">
        <v>2</v>
      </c>
      <c r="G588" s="10">
        <f t="shared" si="27"/>
        <v>2</v>
      </c>
      <c r="H588" s="10">
        <v>481.86</v>
      </c>
      <c r="I588" s="16">
        <f>IF(H588="",VLOOKUP($D588,Product_Dim_Cleaned!$A$2:$F$101,6,FALSE),H588)</f>
        <v>481.86</v>
      </c>
      <c r="J588" s="10">
        <v>0.1</v>
      </c>
      <c r="K588" s="17">
        <f t="shared" si="28"/>
        <v>0.1</v>
      </c>
      <c r="L588" s="10" t="s">
        <v>1829</v>
      </c>
      <c r="M588" s="10">
        <v>867.34800000000007</v>
      </c>
      <c r="N588" s="16">
        <f t="shared" si="29"/>
        <v>867.34800000000007</v>
      </c>
    </row>
    <row r="589" spans="1:14" x14ac:dyDescent="0.3">
      <c r="A589" s="11" t="s">
        <v>2413</v>
      </c>
      <c r="B589" s="18">
        <v>45354</v>
      </c>
      <c r="C589" s="12" t="s">
        <v>496</v>
      </c>
      <c r="D589" s="12" t="s">
        <v>1652</v>
      </c>
      <c r="E589" s="12" t="s">
        <v>1779</v>
      </c>
      <c r="F589" s="12">
        <v>4</v>
      </c>
      <c r="G589" s="10">
        <f t="shared" si="27"/>
        <v>4</v>
      </c>
      <c r="H589" s="12">
        <v>915.17</v>
      </c>
      <c r="I589" s="16">
        <f>IF(H589="",VLOOKUP($D589,Product_Dim_Cleaned!$A$2:$F$101,6,FALSE),H589)</f>
        <v>915.17</v>
      </c>
      <c r="J589" s="12">
        <v>0.19</v>
      </c>
      <c r="K589" s="17">
        <f t="shared" si="28"/>
        <v>0.19</v>
      </c>
      <c r="L589" s="12" t="s">
        <v>1829</v>
      </c>
      <c r="M589" s="12">
        <v>2965.1507999999999</v>
      </c>
      <c r="N589" s="16">
        <f t="shared" si="29"/>
        <v>2965.1507999999999</v>
      </c>
    </row>
    <row r="590" spans="1:14" x14ac:dyDescent="0.3">
      <c r="A590" s="9" t="s">
        <v>2414</v>
      </c>
      <c r="B590" s="15">
        <v>45357</v>
      </c>
      <c r="C590" s="10" t="s">
        <v>696</v>
      </c>
      <c r="D590" s="10" t="s">
        <v>1690</v>
      </c>
      <c r="E590" s="10" t="s">
        <v>1810</v>
      </c>
      <c r="F590" s="10">
        <v>1</v>
      </c>
      <c r="G590" s="10">
        <f t="shared" si="27"/>
        <v>1</v>
      </c>
      <c r="H590" s="10">
        <v>250.95</v>
      </c>
      <c r="I590" s="16">
        <f>IF(H590="",VLOOKUP($D590,Product_Dim_Cleaned!$A$2:$F$101,6,FALSE),H590)</f>
        <v>250.95</v>
      </c>
      <c r="J590" s="10">
        <v>0.03</v>
      </c>
      <c r="K590" s="17">
        <f t="shared" si="28"/>
        <v>0.03</v>
      </c>
      <c r="L590" s="10" t="s">
        <v>1826</v>
      </c>
      <c r="M590" s="10">
        <v>243.42150000000001</v>
      </c>
      <c r="N590" s="16">
        <f t="shared" si="29"/>
        <v>243.42150000000001</v>
      </c>
    </row>
    <row r="591" spans="1:14" x14ac:dyDescent="0.3">
      <c r="A591" s="11" t="s">
        <v>2415</v>
      </c>
      <c r="B591" s="18">
        <v>45257</v>
      </c>
      <c r="C591" s="12" t="s">
        <v>1023</v>
      </c>
      <c r="D591" s="12" t="s">
        <v>1740</v>
      </c>
      <c r="E591" s="12" t="s">
        <v>1773</v>
      </c>
      <c r="F591" s="12">
        <v>3</v>
      </c>
      <c r="G591" s="10">
        <f t="shared" si="27"/>
        <v>3</v>
      </c>
      <c r="H591" s="12">
        <v>882.84</v>
      </c>
      <c r="I591" s="16">
        <f>IF(H591="",VLOOKUP($D591,Product_Dim_Cleaned!$A$2:$F$101,6,FALSE),H591)</f>
        <v>882.84</v>
      </c>
      <c r="J591" s="12">
        <v>0.1</v>
      </c>
      <c r="K591" s="17">
        <f t="shared" si="28"/>
        <v>0.1</v>
      </c>
      <c r="L591" s="12" t="s">
        <v>1824</v>
      </c>
      <c r="M591" s="12">
        <v>2383.6680000000001</v>
      </c>
      <c r="N591" s="16">
        <f t="shared" si="29"/>
        <v>2383.6680000000001</v>
      </c>
    </row>
    <row r="592" spans="1:14" x14ac:dyDescent="0.3">
      <c r="A592" s="9" t="s">
        <v>2416</v>
      </c>
      <c r="B592" s="15">
        <v>45702</v>
      </c>
      <c r="C592" s="10" t="s">
        <v>470</v>
      </c>
      <c r="D592" s="10" t="s">
        <v>1586</v>
      </c>
      <c r="E592" s="10" t="s">
        <v>1810</v>
      </c>
      <c r="F592" s="10">
        <v>4</v>
      </c>
      <c r="G592" s="10">
        <f t="shared" si="27"/>
        <v>4</v>
      </c>
      <c r="H592" s="10">
        <v>573.37</v>
      </c>
      <c r="I592" s="16">
        <f>IF(H592="",VLOOKUP($D592,Product_Dim_Cleaned!$A$2:$F$101,6,FALSE),H592)</f>
        <v>573.37</v>
      </c>
      <c r="J592" s="10">
        <v>0.04</v>
      </c>
      <c r="K592" s="17">
        <f t="shared" si="28"/>
        <v>0.04</v>
      </c>
      <c r="L592" s="10" t="s">
        <v>1829</v>
      </c>
      <c r="M592" s="10">
        <v>2201.7408</v>
      </c>
      <c r="N592" s="16">
        <f t="shared" si="29"/>
        <v>2201.7408</v>
      </c>
    </row>
    <row r="593" spans="1:14" x14ac:dyDescent="0.3">
      <c r="A593" s="11" t="s">
        <v>2417</v>
      </c>
      <c r="B593" s="18">
        <v>45318</v>
      </c>
      <c r="C593" s="12" t="s">
        <v>218</v>
      </c>
      <c r="D593" s="12" t="s">
        <v>1612</v>
      </c>
      <c r="E593" s="12" t="s">
        <v>1794</v>
      </c>
      <c r="F593" s="12">
        <v>3</v>
      </c>
      <c r="G593" s="10">
        <f t="shared" si="27"/>
        <v>3</v>
      </c>
      <c r="H593" s="12">
        <v>622.72</v>
      </c>
      <c r="I593" s="16">
        <f>IF(H593="",VLOOKUP($D593,Product_Dim_Cleaned!$A$2:$F$101,6,FALSE),H593)</f>
        <v>622.72</v>
      </c>
      <c r="J593" s="12">
        <v>0.04</v>
      </c>
      <c r="K593" s="17">
        <f t="shared" si="28"/>
        <v>0.04</v>
      </c>
      <c r="L593" s="12" t="s">
        <v>1824</v>
      </c>
      <c r="M593" s="12">
        <v>1793.4336000000001</v>
      </c>
      <c r="N593" s="16">
        <f t="shared" si="29"/>
        <v>1793.4336000000001</v>
      </c>
    </row>
    <row r="594" spans="1:14" x14ac:dyDescent="0.3">
      <c r="A594" s="9" t="s">
        <v>2418</v>
      </c>
      <c r="B594" s="15">
        <v>45943</v>
      </c>
      <c r="C594" s="10" t="s">
        <v>1211</v>
      </c>
      <c r="D594" s="10" t="s">
        <v>1732</v>
      </c>
      <c r="E594" s="10" t="s">
        <v>1807</v>
      </c>
      <c r="F594" s="10">
        <v>3</v>
      </c>
      <c r="G594" s="10">
        <f t="shared" si="27"/>
        <v>3</v>
      </c>
      <c r="H594" s="10">
        <v>259.74</v>
      </c>
      <c r="I594" s="16">
        <f>IF(H594="",VLOOKUP($D594,Product_Dim_Cleaned!$A$2:$F$101,6,FALSE),H594)</f>
        <v>259.74</v>
      </c>
      <c r="J594" s="10">
        <v>0.24</v>
      </c>
      <c r="K594" s="17">
        <f t="shared" si="28"/>
        <v>0.24</v>
      </c>
      <c r="L594" s="10" t="s">
        <v>1824</v>
      </c>
      <c r="M594" s="10">
        <v>592.20720000000006</v>
      </c>
      <c r="N594" s="16">
        <f t="shared" si="29"/>
        <v>592.20720000000006</v>
      </c>
    </row>
    <row r="595" spans="1:14" x14ac:dyDescent="0.3">
      <c r="A595" s="11" t="s">
        <v>2419</v>
      </c>
      <c r="B595" s="18">
        <v>45769</v>
      </c>
      <c r="C595" s="12" t="s">
        <v>205</v>
      </c>
      <c r="D595" s="12" t="s">
        <v>1604</v>
      </c>
      <c r="E595" s="12" t="s">
        <v>1797</v>
      </c>
      <c r="F595" s="12">
        <v>4</v>
      </c>
      <c r="G595" s="10">
        <f t="shared" si="27"/>
        <v>4</v>
      </c>
      <c r="H595" s="12">
        <v>951.09</v>
      </c>
      <c r="I595" s="16">
        <f>IF(H595="",VLOOKUP($D595,Product_Dim_Cleaned!$A$2:$F$101,6,FALSE),H595)</f>
        <v>951.09</v>
      </c>
      <c r="J595" s="12">
        <v>0.14000000000000001</v>
      </c>
      <c r="K595" s="17">
        <f t="shared" si="28"/>
        <v>0.14000000000000001</v>
      </c>
      <c r="L595" s="12" t="s">
        <v>1829</v>
      </c>
      <c r="M595" s="12">
        <v>3271.7496000000001</v>
      </c>
      <c r="N595" s="16">
        <f t="shared" si="29"/>
        <v>3271.7496000000001</v>
      </c>
    </row>
    <row r="596" spans="1:14" x14ac:dyDescent="0.3">
      <c r="A596" s="9" t="s">
        <v>2420</v>
      </c>
      <c r="B596" s="15">
        <v>45765</v>
      </c>
      <c r="C596" s="10" t="s">
        <v>651</v>
      </c>
      <c r="D596" s="10" t="s">
        <v>1746</v>
      </c>
      <c r="E596" s="10" t="s">
        <v>1761</v>
      </c>
      <c r="F596" s="10">
        <v>1</v>
      </c>
      <c r="G596" s="10">
        <f t="shared" si="27"/>
        <v>1</v>
      </c>
      <c r="H596" s="10">
        <v>71.709999999999994</v>
      </c>
      <c r="I596" s="16">
        <f>IF(H596="",VLOOKUP($D596,Product_Dim_Cleaned!$A$2:$F$101,6,FALSE),H596)</f>
        <v>71.709999999999994</v>
      </c>
      <c r="J596" s="10">
        <v>0.23</v>
      </c>
      <c r="K596" s="17">
        <f t="shared" si="28"/>
        <v>0.23</v>
      </c>
      <c r="L596" s="10" t="s">
        <v>1829</v>
      </c>
      <c r="M596" s="10">
        <v>55.216700000000003</v>
      </c>
      <c r="N596" s="16">
        <f t="shared" si="29"/>
        <v>55.216700000000003</v>
      </c>
    </row>
    <row r="597" spans="1:14" x14ac:dyDescent="0.3">
      <c r="A597" s="11" t="s">
        <v>2421</v>
      </c>
      <c r="B597" s="18">
        <v>45891</v>
      </c>
      <c r="C597" s="12" t="s">
        <v>574</v>
      </c>
      <c r="D597" s="12" t="s">
        <v>1588</v>
      </c>
      <c r="E597" s="12" t="s">
        <v>1779</v>
      </c>
      <c r="F597" s="12">
        <v>4</v>
      </c>
      <c r="G597" s="10">
        <f t="shared" si="27"/>
        <v>4</v>
      </c>
      <c r="H597" s="12">
        <v>894.93</v>
      </c>
      <c r="I597" s="16">
        <f>IF(H597="",VLOOKUP($D597,Product_Dim_Cleaned!$A$2:$F$101,6,FALSE),H597)</f>
        <v>894.93</v>
      </c>
      <c r="J597" s="12">
        <v>0.05</v>
      </c>
      <c r="K597" s="17">
        <f t="shared" si="28"/>
        <v>0.05</v>
      </c>
      <c r="L597" s="12" t="s">
        <v>1829</v>
      </c>
      <c r="M597" s="12">
        <v>3400.733999999999</v>
      </c>
      <c r="N597" s="16">
        <f t="shared" si="29"/>
        <v>3400.733999999999</v>
      </c>
    </row>
    <row r="598" spans="1:14" x14ac:dyDescent="0.3">
      <c r="A598" s="9" t="s">
        <v>2422</v>
      </c>
      <c r="B598" s="15">
        <v>45842</v>
      </c>
      <c r="C598" s="10" t="s">
        <v>660</v>
      </c>
      <c r="D598" s="10" t="s">
        <v>1704</v>
      </c>
      <c r="E598" s="10" t="s">
        <v>1782</v>
      </c>
      <c r="F598" s="10">
        <v>4</v>
      </c>
      <c r="G598" s="10">
        <f t="shared" si="27"/>
        <v>4</v>
      </c>
      <c r="H598" s="10">
        <v>870.18</v>
      </c>
      <c r="I598" s="16">
        <f>IF(H598="",VLOOKUP($D598,Product_Dim_Cleaned!$A$2:$F$101,6,FALSE),H598)</f>
        <v>870.18</v>
      </c>
      <c r="J598" s="10">
        <v>0.13</v>
      </c>
      <c r="K598" s="17">
        <f t="shared" si="28"/>
        <v>0.13</v>
      </c>
      <c r="L598" s="10" t="s">
        <v>1829</v>
      </c>
      <c r="M598" s="10">
        <v>3028.2264</v>
      </c>
      <c r="N598" s="16">
        <f t="shared" si="29"/>
        <v>3028.2264</v>
      </c>
    </row>
    <row r="599" spans="1:14" x14ac:dyDescent="0.3">
      <c r="A599" s="11" t="s">
        <v>2423</v>
      </c>
      <c r="B599" s="18">
        <v>45382</v>
      </c>
      <c r="C599" s="12" t="s">
        <v>884</v>
      </c>
      <c r="D599" s="12" t="s">
        <v>1676</v>
      </c>
      <c r="E599" s="12" t="s">
        <v>1761</v>
      </c>
      <c r="F599" s="12">
        <v>2</v>
      </c>
      <c r="G599" s="10">
        <f t="shared" si="27"/>
        <v>2</v>
      </c>
      <c r="H599" s="12">
        <v>552.72</v>
      </c>
      <c r="I599" s="16">
        <f>IF(H599="",VLOOKUP($D599,Product_Dim_Cleaned!$A$2:$F$101,6,FALSE),H599)</f>
        <v>552.72</v>
      </c>
      <c r="J599" s="12">
        <v>0.06</v>
      </c>
      <c r="K599" s="17">
        <f t="shared" si="28"/>
        <v>0.06</v>
      </c>
      <c r="L599" s="12" t="s">
        <v>1826</v>
      </c>
      <c r="M599" s="12">
        <v>1039.1135999999999</v>
      </c>
      <c r="N599" s="16">
        <f t="shared" si="29"/>
        <v>1039.1135999999999</v>
      </c>
    </row>
    <row r="600" spans="1:14" x14ac:dyDescent="0.3">
      <c r="A600" s="9" t="s">
        <v>2424</v>
      </c>
      <c r="B600" s="15">
        <v>45236</v>
      </c>
      <c r="C600" s="10" t="s">
        <v>788</v>
      </c>
      <c r="D600" s="10" t="s">
        <v>1626</v>
      </c>
      <c r="E600" s="10" t="s">
        <v>1782</v>
      </c>
      <c r="F600" s="10">
        <v>3</v>
      </c>
      <c r="G600" s="10">
        <f t="shared" si="27"/>
        <v>3</v>
      </c>
      <c r="H600" s="10">
        <v>700.43</v>
      </c>
      <c r="I600" s="16">
        <f>IF(H600="",VLOOKUP($D600,Product_Dim_Cleaned!$A$2:$F$101,6,FALSE),H600)</f>
        <v>700.43</v>
      </c>
      <c r="J600" s="10">
        <v>0.01</v>
      </c>
      <c r="K600" s="17">
        <f t="shared" si="28"/>
        <v>0.01</v>
      </c>
      <c r="L600" s="10" t="s">
        <v>1829</v>
      </c>
      <c r="M600" s="10">
        <v>2080.2770999999998</v>
      </c>
      <c r="N600" s="16">
        <f t="shared" si="29"/>
        <v>2080.2770999999998</v>
      </c>
    </row>
    <row r="601" spans="1:14" x14ac:dyDescent="0.3">
      <c r="A601" s="11" t="s">
        <v>2425</v>
      </c>
      <c r="B601" s="18">
        <v>45806</v>
      </c>
      <c r="C601" s="12" t="s">
        <v>1065</v>
      </c>
      <c r="D601" s="12" t="s">
        <v>1565</v>
      </c>
      <c r="E601" s="12" t="s">
        <v>1761</v>
      </c>
      <c r="F601" s="12">
        <v>2</v>
      </c>
      <c r="G601" s="10">
        <f t="shared" si="27"/>
        <v>2</v>
      </c>
      <c r="H601" s="12">
        <v>823.03</v>
      </c>
      <c r="I601" s="16">
        <f>IF(H601="",VLOOKUP($D601,Product_Dim_Cleaned!$A$2:$F$101,6,FALSE),H601)</f>
        <v>823.03</v>
      </c>
      <c r="J601" s="12">
        <v>0.18</v>
      </c>
      <c r="K601" s="17">
        <f t="shared" si="28"/>
        <v>0.18</v>
      </c>
      <c r="L601" s="12" t="s">
        <v>1826</v>
      </c>
      <c r="M601" s="12">
        <v>1349.7692</v>
      </c>
      <c r="N601" s="16">
        <f t="shared" si="29"/>
        <v>1349.7692</v>
      </c>
    </row>
    <row r="602" spans="1:14" x14ac:dyDescent="0.3">
      <c r="A602" s="9" t="s">
        <v>2426</v>
      </c>
      <c r="B602" s="15">
        <v>45401</v>
      </c>
      <c r="C602" s="10" t="s">
        <v>815</v>
      </c>
      <c r="D602" s="10" t="s">
        <v>1732</v>
      </c>
      <c r="E602" s="10" t="s">
        <v>1776</v>
      </c>
      <c r="F602" s="10">
        <v>1</v>
      </c>
      <c r="G602" s="10">
        <f t="shared" si="27"/>
        <v>1</v>
      </c>
      <c r="H602" s="10">
        <v>117.37</v>
      </c>
      <c r="I602" s="16">
        <f>IF(H602="",VLOOKUP($D602,Product_Dim_Cleaned!$A$2:$F$101,6,FALSE),H602)</f>
        <v>117.37</v>
      </c>
      <c r="J602" s="10">
        <v>0.21</v>
      </c>
      <c r="K602" s="17">
        <f t="shared" si="28"/>
        <v>0.21</v>
      </c>
      <c r="L602" s="10" t="s">
        <v>1824</v>
      </c>
      <c r="M602" s="10">
        <v>92.722300000000004</v>
      </c>
      <c r="N602" s="16">
        <f t="shared" si="29"/>
        <v>92.722300000000004</v>
      </c>
    </row>
    <row r="603" spans="1:14" x14ac:dyDescent="0.3">
      <c r="A603" s="11" t="s">
        <v>2427</v>
      </c>
      <c r="B603" s="18">
        <v>45716</v>
      </c>
      <c r="C603" s="12" t="s">
        <v>369</v>
      </c>
      <c r="D603" s="12" t="s">
        <v>1660</v>
      </c>
      <c r="E603" s="12" t="s">
        <v>1757</v>
      </c>
      <c r="F603" s="12">
        <v>4</v>
      </c>
      <c r="G603" s="10">
        <f t="shared" si="27"/>
        <v>4</v>
      </c>
      <c r="H603" s="12">
        <v>165.37</v>
      </c>
      <c r="I603" s="16">
        <f>IF(H603="",VLOOKUP($D603,Product_Dim_Cleaned!$A$2:$F$101,6,FALSE),H603)</f>
        <v>165.37</v>
      </c>
      <c r="J603" s="12">
        <v>0.28999999999999998</v>
      </c>
      <c r="K603" s="17">
        <f t="shared" si="28"/>
        <v>0.28999999999999998</v>
      </c>
      <c r="L603" s="12" t="s">
        <v>1824</v>
      </c>
      <c r="M603" s="12">
        <v>469.6508</v>
      </c>
      <c r="N603" s="16">
        <f t="shared" si="29"/>
        <v>469.6508</v>
      </c>
    </row>
    <row r="604" spans="1:14" x14ac:dyDescent="0.3">
      <c r="A604" s="9" t="s">
        <v>2428</v>
      </c>
      <c r="B604" s="15">
        <v>45718</v>
      </c>
      <c r="C604" s="10" t="s">
        <v>1181</v>
      </c>
      <c r="D604" s="10" t="s">
        <v>1557</v>
      </c>
      <c r="E604" s="10" t="s">
        <v>1789</v>
      </c>
      <c r="F604" s="10">
        <v>3</v>
      </c>
      <c r="G604" s="10">
        <f t="shared" si="27"/>
        <v>3</v>
      </c>
      <c r="H604" s="10">
        <v>483.06</v>
      </c>
      <c r="I604" s="16">
        <f>IF(H604="",VLOOKUP($D604,Product_Dim_Cleaned!$A$2:$F$101,6,FALSE),H604)</f>
        <v>483.06</v>
      </c>
      <c r="J604" s="10">
        <v>0.05</v>
      </c>
      <c r="K604" s="17">
        <f t="shared" si="28"/>
        <v>0.05</v>
      </c>
      <c r="L604" s="10" t="s">
        <v>1824</v>
      </c>
      <c r="M604" s="10">
        <v>1376.721</v>
      </c>
      <c r="N604" s="16">
        <f t="shared" si="29"/>
        <v>1376.721</v>
      </c>
    </row>
    <row r="605" spans="1:14" x14ac:dyDescent="0.3">
      <c r="A605" s="11" t="s">
        <v>2429</v>
      </c>
      <c r="B605" s="18">
        <v>45379</v>
      </c>
      <c r="C605" s="12" t="s">
        <v>929</v>
      </c>
      <c r="D605" s="12" t="s">
        <v>1710</v>
      </c>
      <c r="E605" s="12" t="s">
        <v>1779</v>
      </c>
      <c r="F605" s="12">
        <v>4</v>
      </c>
      <c r="G605" s="10">
        <f t="shared" si="27"/>
        <v>4</v>
      </c>
      <c r="H605" s="12">
        <v>262.05</v>
      </c>
      <c r="I605" s="16">
        <f>IF(H605="",VLOOKUP($D605,Product_Dim_Cleaned!$A$2:$F$101,6,FALSE),H605)</f>
        <v>262.05</v>
      </c>
      <c r="J605" s="12">
        <v>0.24</v>
      </c>
      <c r="K605" s="17">
        <f t="shared" si="28"/>
        <v>0.24</v>
      </c>
      <c r="L605" s="12" t="s">
        <v>1826</v>
      </c>
      <c r="M605" s="12">
        <v>796.63200000000006</v>
      </c>
      <c r="N605" s="16">
        <f t="shared" si="29"/>
        <v>796.63200000000006</v>
      </c>
    </row>
    <row r="606" spans="1:14" x14ac:dyDescent="0.3">
      <c r="A606" s="9" t="s">
        <v>2430</v>
      </c>
      <c r="B606" s="15">
        <v>45635</v>
      </c>
      <c r="C606" s="10" t="s">
        <v>1428</v>
      </c>
      <c r="D606" s="10" t="s">
        <v>1576</v>
      </c>
      <c r="E606" s="10" t="s">
        <v>1799</v>
      </c>
      <c r="F606" s="10">
        <v>3</v>
      </c>
      <c r="G606" s="10">
        <f t="shared" si="27"/>
        <v>3</v>
      </c>
      <c r="H606" s="10">
        <v>970.89</v>
      </c>
      <c r="I606" s="16">
        <f>IF(H606="",VLOOKUP($D606,Product_Dim_Cleaned!$A$2:$F$101,6,FALSE),H606)</f>
        <v>970.89</v>
      </c>
      <c r="J606" s="10">
        <v>0.11</v>
      </c>
      <c r="K606" s="17">
        <f t="shared" si="28"/>
        <v>0.11</v>
      </c>
      <c r="L606" s="10" t="s">
        <v>1829</v>
      </c>
      <c r="M606" s="10">
        <v>2592.2763</v>
      </c>
      <c r="N606" s="16">
        <f t="shared" si="29"/>
        <v>2592.2763</v>
      </c>
    </row>
    <row r="607" spans="1:14" x14ac:dyDescent="0.3">
      <c r="A607" s="11" t="s">
        <v>2431</v>
      </c>
      <c r="B607" s="18">
        <v>45222</v>
      </c>
      <c r="C607" s="12" t="s">
        <v>702</v>
      </c>
      <c r="D607" s="12" t="s">
        <v>1692</v>
      </c>
      <c r="E607" s="12" t="s">
        <v>1752</v>
      </c>
      <c r="F607" s="12">
        <v>1</v>
      </c>
      <c r="G607" s="10">
        <f t="shared" si="27"/>
        <v>1</v>
      </c>
      <c r="H607" s="12">
        <v>61.11</v>
      </c>
      <c r="I607" s="16">
        <f>IF(H607="",VLOOKUP($D607,Product_Dim_Cleaned!$A$2:$F$101,6,FALSE),H607)</f>
        <v>61.11</v>
      </c>
      <c r="J607" s="12">
        <v>0.1</v>
      </c>
      <c r="K607" s="17">
        <f t="shared" si="28"/>
        <v>0.1</v>
      </c>
      <c r="L607" s="12" t="s">
        <v>1826</v>
      </c>
      <c r="M607" s="12">
        <v>54.999000000000002</v>
      </c>
      <c r="N607" s="16">
        <f t="shared" si="29"/>
        <v>54.999000000000002</v>
      </c>
    </row>
    <row r="608" spans="1:14" x14ac:dyDescent="0.3">
      <c r="A608" s="9" t="s">
        <v>2432</v>
      </c>
      <c r="B608" s="15">
        <v>45555</v>
      </c>
      <c r="C608" s="10" t="s">
        <v>121</v>
      </c>
      <c r="D608" s="10" t="s">
        <v>1602</v>
      </c>
      <c r="E608" s="10" t="s">
        <v>1782</v>
      </c>
      <c r="F608" s="10">
        <v>3</v>
      </c>
      <c r="G608" s="10">
        <f t="shared" si="27"/>
        <v>3</v>
      </c>
      <c r="H608" s="10">
        <v>827.88</v>
      </c>
      <c r="I608" s="16">
        <f>IF(H608="",VLOOKUP($D608,Product_Dim_Cleaned!$A$2:$F$101,6,FALSE),H608)</f>
        <v>827.88</v>
      </c>
      <c r="J608" s="10">
        <v>0.19</v>
      </c>
      <c r="K608" s="17">
        <f t="shared" si="28"/>
        <v>0.19</v>
      </c>
      <c r="L608" s="10" t="s">
        <v>1826</v>
      </c>
      <c r="M608" s="10">
        <v>2011.7483999999999</v>
      </c>
      <c r="N608" s="16">
        <f t="shared" si="29"/>
        <v>2011.7483999999999</v>
      </c>
    </row>
    <row r="609" spans="1:14" x14ac:dyDescent="0.3">
      <c r="A609" s="11" t="s">
        <v>2433</v>
      </c>
      <c r="B609" s="18">
        <v>45583</v>
      </c>
      <c r="C609" s="12" t="s">
        <v>1334</v>
      </c>
      <c r="D609" s="12" t="s">
        <v>1722</v>
      </c>
      <c r="E609" s="12" t="s">
        <v>1797</v>
      </c>
      <c r="F609" s="12">
        <v>3</v>
      </c>
      <c r="G609" s="10">
        <f t="shared" si="27"/>
        <v>3</v>
      </c>
      <c r="H609" s="12">
        <v>926.85</v>
      </c>
      <c r="I609" s="16">
        <f>IF(H609="",VLOOKUP($D609,Product_Dim_Cleaned!$A$2:$F$101,6,FALSE),H609)</f>
        <v>926.85</v>
      </c>
      <c r="J609" s="12">
        <v>0.18</v>
      </c>
      <c r="K609" s="17">
        <f t="shared" si="28"/>
        <v>0.18</v>
      </c>
      <c r="L609" s="12" t="s">
        <v>1829</v>
      </c>
      <c r="M609" s="12">
        <v>2280.0509999999999</v>
      </c>
      <c r="N609" s="16">
        <f t="shared" si="29"/>
        <v>2280.0509999999999</v>
      </c>
    </row>
    <row r="610" spans="1:14" x14ac:dyDescent="0.3">
      <c r="A610" s="9" t="s">
        <v>2434</v>
      </c>
      <c r="B610" s="15">
        <v>45662</v>
      </c>
      <c r="C610" s="10" t="s">
        <v>999</v>
      </c>
      <c r="D610" s="10" t="s">
        <v>1568</v>
      </c>
      <c r="E610" s="10" t="s">
        <v>1799</v>
      </c>
      <c r="F610" s="10">
        <v>1</v>
      </c>
      <c r="G610" s="10">
        <f t="shared" si="27"/>
        <v>1</v>
      </c>
      <c r="H610" s="10">
        <v>874.59</v>
      </c>
      <c r="I610" s="16">
        <f>IF(H610="",VLOOKUP($D610,Product_Dim_Cleaned!$A$2:$F$101,6,FALSE),H610)</f>
        <v>874.59</v>
      </c>
      <c r="J610" s="10">
        <v>0.28999999999999998</v>
      </c>
      <c r="K610" s="17">
        <f t="shared" si="28"/>
        <v>0.28999999999999998</v>
      </c>
      <c r="L610" s="10" t="s">
        <v>1826</v>
      </c>
      <c r="M610" s="10">
        <v>620.95889999999997</v>
      </c>
      <c r="N610" s="16">
        <f t="shared" si="29"/>
        <v>620.95889999999997</v>
      </c>
    </row>
    <row r="611" spans="1:14" x14ac:dyDescent="0.3">
      <c r="A611" s="11" t="s">
        <v>2435</v>
      </c>
      <c r="B611" s="18">
        <v>45921</v>
      </c>
      <c r="C611" s="12" t="s">
        <v>1449</v>
      </c>
      <c r="D611" s="12" t="s">
        <v>1578</v>
      </c>
      <c r="E611" s="12" t="s">
        <v>1757</v>
      </c>
      <c r="F611" s="12">
        <v>4</v>
      </c>
      <c r="G611" s="10">
        <f t="shared" si="27"/>
        <v>4</v>
      </c>
      <c r="H611" s="12">
        <v>479.11</v>
      </c>
      <c r="I611" s="16">
        <f>IF(H611="",VLOOKUP($D611,Product_Dim_Cleaned!$A$2:$F$101,6,FALSE),H611)</f>
        <v>479.11</v>
      </c>
      <c r="J611" s="12">
        <v>0.24</v>
      </c>
      <c r="K611" s="17">
        <f t="shared" si="28"/>
        <v>0.24</v>
      </c>
      <c r="L611" s="12" t="s">
        <v>1826</v>
      </c>
      <c r="M611" s="12">
        <v>1456.4944</v>
      </c>
      <c r="N611" s="16">
        <f t="shared" si="29"/>
        <v>1456.4944</v>
      </c>
    </row>
    <row r="612" spans="1:14" x14ac:dyDescent="0.3">
      <c r="A612" s="9" t="s">
        <v>2436</v>
      </c>
      <c r="B612" s="15">
        <v>45490</v>
      </c>
      <c r="C612" s="10" t="s">
        <v>693</v>
      </c>
      <c r="D612" s="10" t="s">
        <v>1612</v>
      </c>
      <c r="E612" s="10" t="s">
        <v>1807</v>
      </c>
      <c r="F612" s="10">
        <v>3</v>
      </c>
      <c r="G612" s="10">
        <f t="shared" si="27"/>
        <v>3</v>
      </c>
      <c r="H612" s="10">
        <v>182.91</v>
      </c>
      <c r="I612" s="16">
        <f>IF(H612="",VLOOKUP($D612,Product_Dim_Cleaned!$A$2:$F$101,6,FALSE),H612)</f>
        <v>182.91</v>
      </c>
      <c r="J612" s="10">
        <v>0.28999999999999998</v>
      </c>
      <c r="K612" s="17">
        <f t="shared" si="28"/>
        <v>0.28999999999999998</v>
      </c>
      <c r="L612" s="10" t="s">
        <v>1824</v>
      </c>
      <c r="M612" s="10">
        <v>389.59829999999999</v>
      </c>
      <c r="N612" s="16">
        <f t="shared" si="29"/>
        <v>389.59829999999999</v>
      </c>
    </row>
    <row r="613" spans="1:14" x14ac:dyDescent="0.3">
      <c r="A613" s="11" t="s">
        <v>2437</v>
      </c>
      <c r="B613" s="18">
        <v>45652</v>
      </c>
      <c r="C613" s="12" t="s">
        <v>866</v>
      </c>
      <c r="D613" s="12" t="s">
        <v>1616</v>
      </c>
      <c r="E613" s="12" t="s">
        <v>1773</v>
      </c>
      <c r="F613" s="12">
        <v>4</v>
      </c>
      <c r="G613" s="10">
        <f t="shared" si="27"/>
        <v>4</v>
      </c>
      <c r="H613" s="12">
        <v>745.51</v>
      </c>
      <c r="I613" s="16">
        <f>IF(H613="",VLOOKUP($D613,Product_Dim_Cleaned!$A$2:$F$101,6,FALSE),H613)</f>
        <v>745.51</v>
      </c>
      <c r="J613" s="12">
        <v>0.05</v>
      </c>
      <c r="K613" s="17">
        <f t="shared" si="28"/>
        <v>0.05</v>
      </c>
      <c r="L613" s="12" t="s">
        <v>1824</v>
      </c>
      <c r="M613" s="12">
        <v>2832.9380000000001</v>
      </c>
      <c r="N613" s="16">
        <f t="shared" si="29"/>
        <v>2832.9380000000001</v>
      </c>
    </row>
    <row r="614" spans="1:14" x14ac:dyDescent="0.3">
      <c r="A614" s="9" t="s">
        <v>2438</v>
      </c>
      <c r="B614" s="15">
        <v>45598</v>
      </c>
      <c r="C614" s="10" t="s">
        <v>1481</v>
      </c>
      <c r="D614" s="10" t="s">
        <v>1724</v>
      </c>
      <c r="E614" s="10" t="s">
        <v>1801</v>
      </c>
      <c r="F614" s="10">
        <v>3</v>
      </c>
      <c r="G614" s="10">
        <f t="shared" si="27"/>
        <v>3</v>
      </c>
      <c r="H614" s="10">
        <v>920.61</v>
      </c>
      <c r="I614" s="16">
        <f>IF(H614="",VLOOKUP($D614,Product_Dim_Cleaned!$A$2:$F$101,6,FALSE),H614)</f>
        <v>920.61</v>
      </c>
      <c r="J614" s="10">
        <v>0.04</v>
      </c>
      <c r="K614" s="17">
        <f t="shared" si="28"/>
        <v>0.04</v>
      </c>
      <c r="L614" s="10" t="s">
        <v>1824</v>
      </c>
      <c r="M614" s="10">
        <v>2651.3568</v>
      </c>
      <c r="N614" s="16">
        <f t="shared" si="29"/>
        <v>2651.3568</v>
      </c>
    </row>
    <row r="615" spans="1:14" x14ac:dyDescent="0.3">
      <c r="A615" s="11" t="s">
        <v>2439</v>
      </c>
      <c r="B615" s="18">
        <v>45772</v>
      </c>
      <c r="C615" s="12" t="s">
        <v>1319</v>
      </c>
      <c r="D615" s="12" t="s">
        <v>1698</v>
      </c>
      <c r="E615" s="12" t="s">
        <v>1789</v>
      </c>
      <c r="F615" s="12">
        <v>4</v>
      </c>
      <c r="G615" s="10">
        <f t="shared" si="27"/>
        <v>4</v>
      </c>
      <c r="H615" s="12">
        <v>659.03</v>
      </c>
      <c r="I615" s="16">
        <f>IF(H615="",VLOOKUP($D615,Product_Dim_Cleaned!$A$2:$F$101,6,FALSE),H615)</f>
        <v>659.03</v>
      </c>
      <c r="J615" s="12">
        <v>0.15</v>
      </c>
      <c r="K615" s="17">
        <f t="shared" si="28"/>
        <v>0.15</v>
      </c>
      <c r="L615" s="12" t="s">
        <v>1824</v>
      </c>
      <c r="M615" s="12">
        <v>2240.7020000000002</v>
      </c>
      <c r="N615" s="16">
        <f t="shared" si="29"/>
        <v>2240.7020000000002</v>
      </c>
    </row>
    <row r="616" spans="1:14" x14ac:dyDescent="0.3">
      <c r="A616" s="9" t="s">
        <v>2440</v>
      </c>
      <c r="B616" s="15">
        <v>45338</v>
      </c>
      <c r="C616" s="10" t="s">
        <v>1510</v>
      </c>
      <c r="D616" s="10" t="s">
        <v>1565</v>
      </c>
      <c r="E616" s="10" t="s">
        <v>1761</v>
      </c>
      <c r="F616" s="10">
        <v>1</v>
      </c>
      <c r="G616" s="10">
        <f t="shared" si="27"/>
        <v>1</v>
      </c>
      <c r="H616" s="10">
        <v>312.91000000000003</v>
      </c>
      <c r="I616" s="16">
        <f>IF(H616="",VLOOKUP($D616,Product_Dim_Cleaned!$A$2:$F$101,6,FALSE),H616)</f>
        <v>312.91000000000003</v>
      </c>
      <c r="J616" s="10">
        <v>0.12</v>
      </c>
      <c r="K616" s="17">
        <f t="shared" si="28"/>
        <v>0.12</v>
      </c>
      <c r="L616" s="10" t="s">
        <v>1826</v>
      </c>
      <c r="M616" s="10">
        <v>275.36079999999998</v>
      </c>
      <c r="N616" s="16">
        <f t="shared" si="29"/>
        <v>275.36079999999998</v>
      </c>
    </row>
    <row r="617" spans="1:14" x14ac:dyDescent="0.3">
      <c r="A617" s="11" t="s">
        <v>2441</v>
      </c>
      <c r="B617" s="18">
        <v>45524</v>
      </c>
      <c r="C617" s="12" t="s">
        <v>735</v>
      </c>
      <c r="D617" s="12" t="s">
        <v>1572</v>
      </c>
      <c r="E617" s="12" t="s">
        <v>1810</v>
      </c>
      <c r="F617" s="12">
        <v>4</v>
      </c>
      <c r="G617" s="10">
        <f t="shared" si="27"/>
        <v>4</v>
      </c>
      <c r="H617" s="12">
        <v>705.64</v>
      </c>
      <c r="I617" s="16">
        <f>IF(H617="",VLOOKUP($D617,Product_Dim_Cleaned!$A$2:$F$101,6,FALSE),H617)</f>
        <v>705.64</v>
      </c>
      <c r="J617" s="12">
        <v>0.11</v>
      </c>
      <c r="K617" s="17">
        <f t="shared" si="28"/>
        <v>0.11</v>
      </c>
      <c r="L617" s="12" t="s">
        <v>1826</v>
      </c>
      <c r="M617" s="12">
        <v>2512.0783999999999</v>
      </c>
      <c r="N617" s="16">
        <f t="shared" si="29"/>
        <v>2512.0783999999999</v>
      </c>
    </row>
    <row r="618" spans="1:14" x14ac:dyDescent="0.3">
      <c r="A618" s="9" t="s">
        <v>2442</v>
      </c>
      <c r="B618" s="15">
        <v>45497</v>
      </c>
      <c r="C618" s="10" t="s">
        <v>487</v>
      </c>
      <c r="D618" s="10" t="s">
        <v>1565</v>
      </c>
      <c r="E618" s="10" t="s">
        <v>1789</v>
      </c>
      <c r="F618" s="10">
        <v>4</v>
      </c>
      <c r="G618" s="10">
        <f t="shared" si="27"/>
        <v>4</v>
      </c>
      <c r="H618" s="10">
        <v>386.41</v>
      </c>
      <c r="I618" s="16">
        <f>IF(H618="",VLOOKUP($D618,Product_Dim_Cleaned!$A$2:$F$101,6,FALSE),H618)</f>
        <v>386.41</v>
      </c>
      <c r="J618" s="10">
        <v>0.13</v>
      </c>
      <c r="K618" s="17">
        <f t="shared" si="28"/>
        <v>0.13</v>
      </c>
      <c r="L618" s="10" t="s">
        <v>1829</v>
      </c>
      <c r="M618" s="10">
        <v>1344.7067999999999</v>
      </c>
      <c r="N618" s="16">
        <f t="shared" si="29"/>
        <v>1344.7067999999999</v>
      </c>
    </row>
    <row r="619" spans="1:14" x14ac:dyDescent="0.3">
      <c r="A619" s="11" t="s">
        <v>2443</v>
      </c>
      <c r="B619" s="18">
        <v>45534</v>
      </c>
      <c r="C619" s="12" t="s">
        <v>121</v>
      </c>
      <c r="D619" s="12" t="s">
        <v>1736</v>
      </c>
      <c r="E619" s="12" t="s">
        <v>1792</v>
      </c>
      <c r="F619" s="12">
        <v>3</v>
      </c>
      <c r="G619" s="10">
        <f t="shared" si="27"/>
        <v>3</v>
      </c>
      <c r="H619" s="12">
        <v>265.89</v>
      </c>
      <c r="I619" s="16">
        <f>IF(H619="",VLOOKUP($D619,Product_Dim_Cleaned!$A$2:$F$101,6,FALSE),H619)</f>
        <v>265.89</v>
      </c>
      <c r="J619" s="12">
        <v>0.08</v>
      </c>
      <c r="K619" s="17">
        <f t="shared" si="28"/>
        <v>0.08</v>
      </c>
      <c r="L619" s="12" t="s">
        <v>1829</v>
      </c>
      <c r="M619" s="12">
        <v>733.85640000000001</v>
      </c>
      <c r="N619" s="16">
        <f t="shared" si="29"/>
        <v>733.85640000000001</v>
      </c>
    </row>
    <row r="620" spans="1:14" x14ac:dyDescent="0.3">
      <c r="A620" s="9" t="s">
        <v>2444</v>
      </c>
      <c r="B620" s="15">
        <v>45925</v>
      </c>
      <c r="C620" s="10" t="s">
        <v>275</v>
      </c>
      <c r="D620" s="10" t="s">
        <v>1608</v>
      </c>
      <c r="E620" s="10" t="s">
        <v>1804</v>
      </c>
      <c r="F620" s="10">
        <v>1</v>
      </c>
      <c r="G620" s="10">
        <f t="shared" si="27"/>
        <v>1</v>
      </c>
      <c r="H620" s="10">
        <v>703.16</v>
      </c>
      <c r="I620" s="16">
        <f>IF(H620="",VLOOKUP($D620,Product_Dim_Cleaned!$A$2:$F$101,6,FALSE),H620)</f>
        <v>703.16</v>
      </c>
      <c r="J620" s="10">
        <v>0.28999999999999998</v>
      </c>
      <c r="K620" s="17">
        <f t="shared" si="28"/>
        <v>0.28999999999999998</v>
      </c>
      <c r="L620" s="10" t="s">
        <v>1824</v>
      </c>
      <c r="M620" s="10">
        <v>499.24360000000001</v>
      </c>
      <c r="N620" s="16">
        <f t="shared" si="29"/>
        <v>499.24360000000001</v>
      </c>
    </row>
    <row r="621" spans="1:14" x14ac:dyDescent="0.3">
      <c r="A621" s="11" t="s">
        <v>2445</v>
      </c>
      <c r="B621" s="18">
        <v>45765</v>
      </c>
      <c r="C621" s="12" t="s">
        <v>1452</v>
      </c>
      <c r="D621" s="12" t="s">
        <v>1742</v>
      </c>
      <c r="E621" s="12" t="s">
        <v>1797</v>
      </c>
      <c r="F621" s="12">
        <v>2</v>
      </c>
      <c r="G621" s="10">
        <f t="shared" si="27"/>
        <v>2</v>
      </c>
      <c r="H621" s="12">
        <v>394.5</v>
      </c>
      <c r="I621" s="16">
        <f>IF(H621="",VLOOKUP($D621,Product_Dim_Cleaned!$A$2:$F$101,6,FALSE),H621)</f>
        <v>394.5</v>
      </c>
      <c r="J621" s="12">
        <v>0.28999999999999998</v>
      </c>
      <c r="K621" s="17">
        <f t="shared" si="28"/>
        <v>0.28999999999999998</v>
      </c>
      <c r="L621" s="12" t="s">
        <v>1829</v>
      </c>
      <c r="M621" s="12">
        <v>560.18999999999994</v>
      </c>
      <c r="N621" s="16">
        <f t="shared" si="29"/>
        <v>560.18999999999994</v>
      </c>
    </row>
    <row r="622" spans="1:14" x14ac:dyDescent="0.3">
      <c r="A622" s="9" t="s">
        <v>2446</v>
      </c>
      <c r="B622" s="15">
        <v>45882</v>
      </c>
      <c r="C622" s="10" t="s">
        <v>408</v>
      </c>
      <c r="D622" s="10" t="s">
        <v>1742</v>
      </c>
      <c r="E622" s="10" t="s">
        <v>1779</v>
      </c>
      <c r="F622" s="10">
        <v>3</v>
      </c>
      <c r="G622" s="10">
        <f t="shared" si="27"/>
        <v>3</v>
      </c>
      <c r="H622" s="10">
        <v>411.25</v>
      </c>
      <c r="I622" s="16">
        <f>IF(H622="",VLOOKUP($D622,Product_Dim_Cleaned!$A$2:$F$101,6,FALSE),H622)</f>
        <v>411.25</v>
      </c>
      <c r="J622" s="10">
        <v>0.05</v>
      </c>
      <c r="K622" s="17">
        <f t="shared" si="28"/>
        <v>0.05</v>
      </c>
      <c r="L622" s="10" t="s">
        <v>1824</v>
      </c>
      <c r="M622" s="10">
        <v>1172.0625</v>
      </c>
      <c r="N622" s="16">
        <f t="shared" si="29"/>
        <v>1172.0625</v>
      </c>
    </row>
    <row r="623" spans="1:14" x14ac:dyDescent="0.3">
      <c r="A623" s="11" t="s">
        <v>2447</v>
      </c>
      <c r="B623" s="18">
        <v>45923</v>
      </c>
      <c r="C623" s="12" t="s">
        <v>1107</v>
      </c>
      <c r="D623" s="12" t="s">
        <v>1644</v>
      </c>
      <c r="E623" s="12" t="s">
        <v>1761</v>
      </c>
      <c r="F623" s="12">
        <v>4</v>
      </c>
      <c r="G623" s="10">
        <f t="shared" si="27"/>
        <v>4</v>
      </c>
      <c r="H623" s="12">
        <v>395.45</v>
      </c>
      <c r="I623" s="16">
        <f>IF(H623="",VLOOKUP($D623,Product_Dim_Cleaned!$A$2:$F$101,6,FALSE),H623)</f>
        <v>395.45</v>
      </c>
      <c r="J623" s="12">
        <v>0.01</v>
      </c>
      <c r="K623" s="17">
        <f t="shared" si="28"/>
        <v>0.01</v>
      </c>
      <c r="L623" s="12" t="s">
        <v>1824</v>
      </c>
      <c r="M623" s="12">
        <v>1565.982</v>
      </c>
      <c r="N623" s="16">
        <f t="shared" si="29"/>
        <v>1565.982</v>
      </c>
    </row>
    <row r="624" spans="1:14" x14ac:dyDescent="0.3">
      <c r="A624" s="9" t="s">
        <v>2448</v>
      </c>
      <c r="B624" s="15">
        <v>45421</v>
      </c>
      <c r="C624" s="10" t="s">
        <v>144</v>
      </c>
      <c r="D624" s="10" t="s">
        <v>1728</v>
      </c>
      <c r="E624" s="10" t="s">
        <v>1773</v>
      </c>
      <c r="F624" s="10">
        <v>2</v>
      </c>
      <c r="G624" s="10">
        <f t="shared" si="27"/>
        <v>2</v>
      </c>
      <c r="H624" s="10">
        <v>678.98</v>
      </c>
      <c r="I624" s="16">
        <f>IF(H624="",VLOOKUP($D624,Product_Dim_Cleaned!$A$2:$F$101,6,FALSE),H624)</f>
        <v>678.98</v>
      </c>
      <c r="J624" s="10">
        <v>0.23</v>
      </c>
      <c r="K624" s="17">
        <f t="shared" si="28"/>
        <v>0.23</v>
      </c>
      <c r="L624" s="10" t="s">
        <v>1824</v>
      </c>
      <c r="M624" s="10">
        <v>1045.6292000000001</v>
      </c>
      <c r="N624" s="16">
        <f t="shared" si="29"/>
        <v>1045.6292000000001</v>
      </c>
    </row>
    <row r="625" spans="1:14" x14ac:dyDescent="0.3">
      <c r="A625" s="11" t="s">
        <v>2449</v>
      </c>
      <c r="B625" s="18">
        <v>45608</v>
      </c>
      <c r="C625" s="12" t="s">
        <v>264</v>
      </c>
      <c r="D625" s="12" t="s">
        <v>1602</v>
      </c>
      <c r="E625" s="12" t="s">
        <v>1799</v>
      </c>
      <c r="F625" s="12">
        <v>4</v>
      </c>
      <c r="G625" s="10">
        <f t="shared" si="27"/>
        <v>4</v>
      </c>
      <c r="H625" s="12">
        <v>757.71</v>
      </c>
      <c r="I625" s="16">
        <f>IF(H625="",VLOOKUP($D625,Product_Dim_Cleaned!$A$2:$F$101,6,FALSE),H625)</f>
        <v>757.71</v>
      </c>
      <c r="J625" s="12">
        <v>0.26</v>
      </c>
      <c r="K625" s="17">
        <f t="shared" si="28"/>
        <v>0.26</v>
      </c>
      <c r="L625" s="12" t="s">
        <v>1829</v>
      </c>
      <c r="M625" s="12">
        <v>2242.8216000000002</v>
      </c>
      <c r="N625" s="16">
        <f t="shared" si="29"/>
        <v>2242.8216000000002</v>
      </c>
    </row>
    <row r="626" spans="1:14" x14ac:dyDescent="0.3">
      <c r="A626" s="9" t="s">
        <v>2450</v>
      </c>
      <c r="B626" s="15">
        <v>45644</v>
      </c>
      <c r="C626" s="10" t="s">
        <v>221</v>
      </c>
      <c r="D626" s="10" t="s">
        <v>1736</v>
      </c>
      <c r="E626" s="10" t="s">
        <v>1769</v>
      </c>
      <c r="F626" s="10">
        <v>1</v>
      </c>
      <c r="G626" s="10">
        <f t="shared" si="27"/>
        <v>1</v>
      </c>
      <c r="H626" s="10">
        <v>647.86</v>
      </c>
      <c r="I626" s="16">
        <f>IF(H626="",VLOOKUP($D626,Product_Dim_Cleaned!$A$2:$F$101,6,FALSE),H626)</f>
        <v>647.86</v>
      </c>
      <c r="J626" s="10">
        <v>0.05</v>
      </c>
      <c r="K626" s="17">
        <f t="shared" si="28"/>
        <v>0.05</v>
      </c>
      <c r="L626" s="10" t="s">
        <v>1829</v>
      </c>
      <c r="M626" s="10">
        <v>615.46699999999998</v>
      </c>
      <c r="N626" s="16">
        <f t="shared" si="29"/>
        <v>615.46699999999998</v>
      </c>
    </row>
    <row r="627" spans="1:14" x14ac:dyDescent="0.3">
      <c r="A627" s="11" t="s">
        <v>2451</v>
      </c>
      <c r="B627" s="18">
        <v>45517</v>
      </c>
      <c r="C627" s="12" t="s">
        <v>461</v>
      </c>
      <c r="D627" s="12" t="s">
        <v>1572</v>
      </c>
      <c r="E627" s="12" t="s">
        <v>1776</v>
      </c>
      <c r="F627" s="12">
        <v>2</v>
      </c>
      <c r="G627" s="10">
        <f t="shared" si="27"/>
        <v>2</v>
      </c>
      <c r="H627" s="12">
        <v>179.64</v>
      </c>
      <c r="I627" s="16">
        <f>IF(H627="",VLOOKUP($D627,Product_Dim_Cleaned!$A$2:$F$101,6,FALSE),H627)</f>
        <v>179.64</v>
      </c>
      <c r="J627" s="12">
        <v>0.1</v>
      </c>
      <c r="K627" s="17">
        <f t="shared" si="28"/>
        <v>0.1</v>
      </c>
      <c r="L627" s="12" t="s">
        <v>1826</v>
      </c>
      <c r="M627" s="12">
        <v>323.35199999999998</v>
      </c>
      <c r="N627" s="16">
        <f t="shared" si="29"/>
        <v>323.35199999999998</v>
      </c>
    </row>
    <row r="628" spans="1:14" x14ac:dyDescent="0.3">
      <c r="A628" s="9" t="s">
        <v>2452</v>
      </c>
      <c r="B628" s="15">
        <v>45545</v>
      </c>
      <c r="C628" s="10" t="s">
        <v>1235</v>
      </c>
      <c r="D628" s="10" t="s">
        <v>1672</v>
      </c>
      <c r="E628" s="10" t="s">
        <v>1769</v>
      </c>
      <c r="F628" s="10">
        <v>3</v>
      </c>
      <c r="G628" s="10">
        <f t="shared" si="27"/>
        <v>3</v>
      </c>
      <c r="H628" s="10">
        <v>392.65</v>
      </c>
      <c r="I628" s="16">
        <f>IF(H628="",VLOOKUP($D628,Product_Dim_Cleaned!$A$2:$F$101,6,FALSE),H628)</f>
        <v>392.65</v>
      </c>
      <c r="J628" s="10">
        <v>0.17</v>
      </c>
      <c r="K628" s="17">
        <f t="shared" si="28"/>
        <v>0.17</v>
      </c>
      <c r="L628" s="10" t="s">
        <v>1826</v>
      </c>
      <c r="M628" s="10">
        <v>977.69849999999985</v>
      </c>
      <c r="N628" s="16">
        <f t="shared" si="29"/>
        <v>977.69849999999985</v>
      </c>
    </row>
    <row r="629" spans="1:14" x14ac:dyDescent="0.3">
      <c r="A629" s="11" t="s">
        <v>2453</v>
      </c>
      <c r="B629" s="18">
        <v>45547</v>
      </c>
      <c r="C629" s="12" t="s">
        <v>582</v>
      </c>
      <c r="D629" s="12" t="s">
        <v>1730</v>
      </c>
      <c r="E629" s="12" t="s">
        <v>1804</v>
      </c>
      <c r="F629" s="12">
        <v>4</v>
      </c>
      <c r="G629" s="10">
        <f t="shared" si="27"/>
        <v>4</v>
      </c>
      <c r="H629" s="12">
        <v>969.55</v>
      </c>
      <c r="I629" s="16">
        <f>IF(H629="",VLOOKUP($D629,Product_Dim_Cleaned!$A$2:$F$101,6,FALSE),H629)</f>
        <v>969.55</v>
      </c>
      <c r="J629" s="12">
        <v>0.09</v>
      </c>
      <c r="K629" s="17">
        <f t="shared" si="28"/>
        <v>0.09</v>
      </c>
      <c r="L629" s="12" t="s">
        <v>1829</v>
      </c>
      <c r="M629" s="12">
        <v>3529.1619999999998</v>
      </c>
      <c r="N629" s="16">
        <f t="shared" si="29"/>
        <v>3529.1619999999998</v>
      </c>
    </row>
    <row r="630" spans="1:14" x14ac:dyDescent="0.3">
      <c r="A630" s="9" t="s">
        <v>2454</v>
      </c>
      <c r="B630" s="15">
        <v>45433</v>
      </c>
      <c r="C630" s="10" t="s">
        <v>1425</v>
      </c>
      <c r="D630" s="10" t="s">
        <v>1696</v>
      </c>
      <c r="E630" s="10" t="s">
        <v>1794</v>
      </c>
      <c r="F630" s="10">
        <v>3</v>
      </c>
      <c r="G630" s="10">
        <f t="shared" si="27"/>
        <v>3</v>
      </c>
      <c r="H630" s="10">
        <v>322.94</v>
      </c>
      <c r="I630" s="16">
        <f>IF(H630="",VLOOKUP($D630,Product_Dim_Cleaned!$A$2:$F$101,6,FALSE),H630)</f>
        <v>322.94</v>
      </c>
      <c r="J630" s="10">
        <v>0.01</v>
      </c>
      <c r="K630" s="17">
        <f t="shared" si="28"/>
        <v>0.01</v>
      </c>
      <c r="L630" s="10" t="s">
        <v>1824</v>
      </c>
      <c r="M630" s="10">
        <v>959.13179999999988</v>
      </c>
      <c r="N630" s="16">
        <f t="shared" si="29"/>
        <v>959.13179999999988</v>
      </c>
    </row>
    <row r="631" spans="1:14" x14ac:dyDescent="0.3">
      <c r="A631" s="11" t="s">
        <v>2455</v>
      </c>
      <c r="B631" s="18">
        <v>45792</v>
      </c>
      <c r="C631" s="12" t="s">
        <v>1133</v>
      </c>
      <c r="D631" s="12" t="s">
        <v>1714</v>
      </c>
      <c r="E631" s="12" t="s">
        <v>1752</v>
      </c>
      <c r="F631" s="12">
        <v>1</v>
      </c>
      <c r="G631" s="10">
        <f t="shared" si="27"/>
        <v>1</v>
      </c>
      <c r="H631" s="12">
        <v>92.83</v>
      </c>
      <c r="I631" s="16">
        <f>IF(H631="",VLOOKUP($D631,Product_Dim_Cleaned!$A$2:$F$101,6,FALSE),H631)</f>
        <v>92.83</v>
      </c>
      <c r="J631" s="12">
        <v>0.26</v>
      </c>
      <c r="K631" s="17">
        <f t="shared" si="28"/>
        <v>0.26</v>
      </c>
      <c r="L631" s="12" t="s">
        <v>1826</v>
      </c>
      <c r="M631" s="12">
        <v>68.694199999999995</v>
      </c>
      <c r="N631" s="16">
        <f t="shared" si="29"/>
        <v>68.694199999999995</v>
      </c>
    </row>
    <row r="632" spans="1:14" x14ac:dyDescent="0.3">
      <c r="A632" s="9" t="s">
        <v>2456</v>
      </c>
      <c r="B632" s="15">
        <v>45804</v>
      </c>
      <c r="C632" s="10" t="s">
        <v>1304</v>
      </c>
      <c r="D632" s="10" t="s">
        <v>1562</v>
      </c>
      <c r="E632" s="10" t="s">
        <v>1766</v>
      </c>
      <c r="F632" s="10">
        <v>4</v>
      </c>
      <c r="G632" s="10">
        <f t="shared" si="27"/>
        <v>4</v>
      </c>
      <c r="H632" s="10">
        <v>432.29</v>
      </c>
      <c r="I632" s="16">
        <f>IF(H632="",VLOOKUP($D632,Product_Dim_Cleaned!$A$2:$F$101,6,FALSE),H632)</f>
        <v>432.29</v>
      </c>
      <c r="J632" s="10">
        <v>0.16</v>
      </c>
      <c r="K632" s="17">
        <f t="shared" si="28"/>
        <v>0.16</v>
      </c>
      <c r="L632" s="10" t="s">
        <v>1829</v>
      </c>
      <c r="M632" s="10">
        <v>1452.4944</v>
      </c>
      <c r="N632" s="16">
        <f t="shared" si="29"/>
        <v>1452.4944</v>
      </c>
    </row>
    <row r="633" spans="1:14" x14ac:dyDescent="0.3">
      <c r="A633" s="11" t="s">
        <v>2457</v>
      </c>
      <c r="B633" s="18">
        <v>45311</v>
      </c>
      <c r="C633" s="12" t="s">
        <v>292</v>
      </c>
      <c r="D633" s="12" t="s">
        <v>1626</v>
      </c>
      <c r="E633" s="12" t="s">
        <v>1797</v>
      </c>
      <c r="F633" s="12">
        <v>2</v>
      </c>
      <c r="G633" s="10">
        <f t="shared" si="27"/>
        <v>2</v>
      </c>
      <c r="H633" s="12">
        <v>925.78</v>
      </c>
      <c r="I633" s="16">
        <f>IF(H633="",VLOOKUP($D633,Product_Dim_Cleaned!$A$2:$F$101,6,FALSE),H633)</f>
        <v>925.78</v>
      </c>
      <c r="J633" s="12">
        <v>0.14000000000000001</v>
      </c>
      <c r="K633" s="17">
        <f t="shared" si="28"/>
        <v>0.14000000000000001</v>
      </c>
      <c r="L633" s="12" t="s">
        <v>1829</v>
      </c>
      <c r="M633" s="12">
        <v>1592.3416</v>
      </c>
      <c r="N633" s="16">
        <f t="shared" si="29"/>
        <v>1592.3416</v>
      </c>
    </row>
    <row r="634" spans="1:14" x14ac:dyDescent="0.3">
      <c r="A634" s="9" t="s">
        <v>2458</v>
      </c>
      <c r="B634" s="15">
        <v>45605</v>
      </c>
      <c r="C634" s="10" t="s">
        <v>1469</v>
      </c>
      <c r="D634" s="10" t="s">
        <v>1598</v>
      </c>
      <c r="E634" s="10" t="s">
        <v>1792</v>
      </c>
      <c r="F634" s="10">
        <v>2</v>
      </c>
      <c r="G634" s="10">
        <f t="shared" si="27"/>
        <v>2</v>
      </c>
      <c r="H634" s="10">
        <v>151.47</v>
      </c>
      <c r="I634" s="16">
        <f>IF(H634="",VLOOKUP($D634,Product_Dim_Cleaned!$A$2:$F$101,6,FALSE),H634)</f>
        <v>151.47</v>
      </c>
      <c r="J634" s="10">
        <v>0.21</v>
      </c>
      <c r="K634" s="17">
        <f t="shared" si="28"/>
        <v>0.21</v>
      </c>
      <c r="L634" s="10" t="s">
        <v>1826</v>
      </c>
      <c r="M634" s="10">
        <v>239.32259999999999</v>
      </c>
      <c r="N634" s="16">
        <f t="shared" si="29"/>
        <v>239.32259999999999</v>
      </c>
    </row>
    <row r="635" spans="1:14" x14ac:dyDescent="0.3">
      <c r="A635" s="11" t="s">
        <v>2459</v>
      </c>
      <c r="B635" s="18">
        <v>45338</v>
      </c>
      <c r="C635" s="12" t="s">
        <v>1389</v>
      </c>
      <c r="D635" s="12" t="s">
        <v>1714</v>
      </c>
      <c r="E635" s="12" t="s">
        <v>1789</v>
      </c>
      <c r="F635" s="12">
        <v>1</v>
      </c>
      <c r="G635" s="10">
        <f t="shared" si="27"/>
        <v>1</v>
      </c>
      <c r="H635" s="12">
        <v>343.05</v>
      </c>
      <c r="I635" s="16">
        <f>IF(H635="",VLOOKUP($D635,Product_Dim_Cleaned!$A$2:$F$101,6,FALSE),H635)</f>
        <v>343.05</v>
      </c>
      <c r="J635" s="12">
        <v>0.28000000000000003</v>
      </c>
      <c r="K635" s="17">
        <f t="shared" si="28"/>
        <v>0.28000000000000003</v>
      </c>
      <c r="L635" s="12" t="s">
        <v>1826</v>
      </c>
      <c r="M635" s="12">
        <v>246.99600000000001</v>
      </c>
      <c r="N635" s="16">
        <f t="shared" si="29"/>
        <v>246.99600000000001</v>
      </c>
    </row>
    <row r="636" spans="1:14" x14ac:dyDescent="0.3">
      <c r="A636" s="9" t="s">
        <v>2460</v>
      </c>
      <c r="B636" s="15">
        <v>45642</v>
      </c>
      <c r="C636" s="10" t="s">
        <v>244</v>
      </c>
      <c r="D636" s="10" t="s">
        <v>1582</v>
      </c>
      <c r="E636" s="10" t="s">
        <v>1769</v>
      </c>
      <c r="F636" s="10">
        <v>1</v>
      </c>
      <c r="G636" s="10">
        <f t="shared" si="27"/>
        <v>1</v>
      </c>
      <c r="H636" s="10">
        <v>373.06</v>
      </c>
      <c r="I636" s="16">
        <f>IF(H636="",VLOOKUP($D636,Product_Dim_Cleaned!$A$2:$F$101,6,FALSE),H636)</f>
        <v>373.06</v>
      </c>
      <c r="J636" s="10">
        <v>0.11</v>
      </c>
      <c r="K636" s="17">
        <f t="shared" si="28"/>
        <v>0.11</v>
      </c>
      <c r="L636" s="10" t="s">
        <v>1826</v>
      </c>
      <c r="M636" s="10">
        <v>332.02339999999998</v>
      </c>
      <c r="N636" s="16">
        <f t="shared" si="29"/>
        <v>332.02339999999998</v>
      </c>
    </row>
    <row r="637" spans="1:14" x14ac:dyDescent="0.3">
      <c r="A637" s="11" t="s">
        <v>2461</v>
      </c>
      <c r="B637" s="18">
        <v>45693</v>
      </c>
      <c r="C637" s="12" t="s">
        <v>1278</v>
      </c>
      <c r="D637" s="12" t="s">
        <v>1584</v>
      </c>
      <c r="E637" s="12" t="s">
        <v>1801</v>
      </c>
      <c r="F637" s="12">
        <v>1</v>
      </c>
      <c r="G637" s="10">
        <f t="shared" si="27"/>
        <v>1</v>
      </c>
      <c r="H637" s="12">
        <v>124.98</v>
      </c>
      <c r="I637" s="16">
        <f>IF(H637="",VLOOKUP($D637,Product_Dim_Cleaned!$A$2:$F$101,6,FALSE),H637)</f>
        <v>124.98</v>
      </c>
      <c r="J637" s="12">
        <v>7.0000000000000007E-2</v>
      </c>
      <c r="K637" s="17">
        <f t="shared" si="28"/>
        <v>7.0000000000000007E-2</v>
      </c>
      <c r="L637" s="12" t="s">
        <v>1829</v>
      </c>
      <c r="M637" s="12">
        <v>116.23139999999999</v>
      </c>
      <c r="N637" s="16">
        <f t="shared" si="29"/>
        <v>116.23139999999999</v>
      </c>
    </row>
    <row r="638" spans="1:14" x14ac:dyDescent="0.3">
      <c r="A638" s="9" t="s">
        <v>2462</v>
      </c>
      <c r="B638" s="15">
        <v>45763</v>
      </c>
      <c r="C638" s="10" t="s">
        <v>866</v>
      </c>
      <c r="D638" s="10" t="s">
        <v>1694</v>
      </c>
      <c r="E638" s="10" t="s">
        <v>1813</v>
      </c>
      <c r="F638" s="10">
        <v>4</v>
      </c>
      <c r="G638" s="10">
        <f t="shared" si="27"/>
        <v>4</v>
      </c>
      <c r="H638" s="10">
        <v>221.49</v>
      </c>
      <c r="I638" s="16">
        <f>IF(H638="",VLOOKUP($D638,Product_Dim_Cleaned!$A$2:$F$101,6,FALSE),H638)</f>
        <v>221.49</v>
      </c>
      <c r="J638" s="10">
        <v>0.26</v>
      </c>
      <c r="K638" s="17">
        <f t="shared" si="28"/>
        <v>0.26</v>
      </c>
      <c r="L638" s="10" t="s">
        <v>1826</v>
      </c>
      <c r="M638" s="10">
        <v>655.61040000000003</v>
      </c>
      <c r="N638" s="16">
        <f t="shared" si="29"/>
        <v>655.61040000000003</v>
      </c>
    </row>
    <row r="639" spans="1:14" x14ac:dyDescent="0.3">
      <c r="A639" s="11" t="s">
        <v>2463</v>
      </c>
      <c r="B639" s="18">
        <v>45572</v>
      </c>
      <c r="C639" s="12" t="s">
        <v>565</v>
      </c>
      <c r="D639" s="12" t="s">
        <v>1594</v>
      </c>
      <c r="E639" s="12" t="s">
        <v>1801</v>
      </c>
      <c r="F639" s="12">
        <v>1</v>
      </c>
      <c r="G639" s="10">
        <f t="shared" si="27"/>
        <v>1</v>
      </c>
      <c r="H639" s="12">
        <v>563.32000000000005</v>
      </c>
      <c r="I639" s="16">
        <f>IF(H639="",VLOOKUP($D639,Product_Dim_Cleaned!$A$2:$F$101,6,FALSE),H639)</f>
        <v>563.32000000000005</v>
      </c>
      <c r="J639" s="12">
        <v>0.01</v>
      </c>
      <c r="K639" s="17">
        <f t="shared" si="28"/>
        <v>0.01</v>
      </c>
      <c r="L639" s="12" t="s">
        <v>1826</v>
      </c>
      <c r="M639" s="12">
        <v>557.68680000000006</v>
      </c>
      <c r="N639" s="16">
        <f t="shared" si="29"/>
        <v>557.68680000000006</v>
      </c>
    </row>
    <row r="640" spans="1:14" x14ac:dyDescent="0.3">
      <c r="A640" s="9" t="s">
        <v>2464</v>
      </c>
      <c r="B640" s="15">
        <v>45338</v>
      </c>
      <c r="C640" s="10" t="s">
        <v>1217</v>
      </c>
      <c r="D640" s="10" t="s">
        <v>1570</v>
      </c>
      <c r="E640" s="10" t="s">
        <v>1752</v>
      </c>
      <c r="F640" s="10">
        <v>1</v>
      </c>
      <c r="G640" s="10">
        <f t="shared" si="27"/>
        <v>1</v>
      </c>
      <c r="H640" s="10">
        <v>362.93</v>
      </c>
      <c r="I640" s="16">
        <f>IF(H640="",VLOOKUP($D640,Product_Dim_Cleaned!$A$2:$F$101,6,FALSE),H640)</f>
        <v>362.93</v>
      </c>
      <c r="J640" s="10">
        <v>0.27</v>
      </c>
      <c r="K640" s="17">
        <f t="shared" si="28"/>
        <v>0.27</v>
      </c>
      <c r="L640" s="10" t="s">
        <v>1824</v>
      </c>
      <c r="M640" s="10">
        <v>264.93889999999999</v>
      </c>
      <c r="N640" s="16">
        <f t="shared" si="29"/>
        <v>264.93889999999999</v>
      </c>
    </row>
    <row r="641" spans="1:14" x14ac:dyDescent="0.3">
      <c r="A641" s="11" t="s">
        <v>2465</v>
      </c>
      <c r="B641" s="18">
        <v>45373</v>
      </c>
      <c r="C641" s="12" t="s">
        <v>1056</v>
      </c>
      <c r="D641" s="12" t="s">
        <v>1570</v>
      </c>
      <c r="E641" s="12" t="s">
        <v>1801</v>
      </c>
      <c r="F641" s="12">
        <v>4</v>
      </c>
      <c r="G641" s="10">
        <f t="shared" si="27"/>
        <v>4</v>
      </c>
      <c r="H641" s="12">
        <v>369.22</v>
      </c>
      <c r="I641" s="16">
        <f>IF(H641="",VLOOKUP($D641,Product_Dim_Cleaned!$A$2:$F$101,6,FALSE),H641)</f>
        <v>369.22</v>
      </c>
      <c r="J641" s="12">
        <v>0.18</v>
      </c>
      <c r="K641" s="17">
        <f t="shared" si="28"/>
        <v>0.18</v>
      </c>
      <c r="L641" s="12" t="s">
        <v>1829</v>
      </c>
      <c r="M641" s="12">
        <v>1211.0416</v>
      </c>
      <c r="N641" s="16">
        <f t="shared" si="29"/>
        <v>1211.0416</v>
      </c>
    </row>
    <row r="642" spans="1:14" x14ac:dyDescent="0.3">
      <c r="A642" s="9" t="s">
        <v>2466</v>
      </c>
      <c r="B642" s="15">
        <v>45590</v>
      </c>
      <c r="C642" s="10" t="s">
        <v>1275</v>
      </c>
      <c r="D642" s="10" t="s">
        <v>1740</v>
      </c>
      <c r="E642" s="10" t="s">
        <v>1799</v>
      </c>
      <c r="F642" s="10">
        <v>3</v>
      </c>
      <c r="G642" s="10">
        <f t="shared" ref="G642:G705" si="30">IF(F642="",M642/(I642*(1-J642)),F642)</f>
        <v>3</v>
      </c>
      <c r="H642" s="10">
        <v>950.83</v>
      </c>
      <c r="I642" s="16">
        <f>IF(H642="",VLOOKUP($D642,Product_Dim_Cleaned!$A$2:$F$101,6,FALSE),H642)</f>
        <v>950.83</v>
      </c>
      <c r="J642" s="10">
        <v>0.06</v>
      </c>
      <c r="K642" s="17">
        <f t="shared" ref="K642:K705" si="31">IF(J642="",1-(M642/(G642*I642)),J642)</f>
        <v>0.06</v>
      </c>
      <c r="L642" s="10" t="s">
        <v>1826</v>
      </c>
      <c r="M642" s="10">
        <v>2681.3406</v>
      </c>
      <c r="N642" s="16">
        <f t="shared" ref="N642:N705" si="32">IF(M642="",G642*I642*(1-K642),M642)</f>
        <v>2681.3406</v>
      </c>
    </row>
    <row r="643" spans="1:14" x14ac:dyDescent="0.3">
      <c r="A643" s="11" t="s">
        <v>2467</v>
      </c>
      <c r="B643" s="18">
        <v>45365</v>
      </c>
      <c r="C643" s="12" t="s">
        <v>484</v>
      </c>
      <c r="D643" s="12" t="s">
        <v>1622</v>
      </c>
      <c r="E643" s="12" t="s">
        <v>1797</v>
      </c>
      <c r="F643" s="12">
        <v>3</v>
      </c>
      <c r="G643" s="10">
        <f t="shared" si="30"/>
        <v>3</v>
      </c>
      <c r="H643" s="12">
        <v>338.79</v>
      </c>
      <c r="I643" s="16">
        <f>IF(H643="",VLOOKUP($D643,Product_Dim_Cleaned!$A$2:$F$101,6,FALSE),H643)</f>
        <v>338.79</v>
      </c>
      <c r="J643" s="12">
        <v>0.01</v>
      </c>
      <c r="K643" s="17">
        <f t="shared" si="31"/>
        <v>0.01</v>
      </c>
      <c r="L643" s="12" t="s">
        <v>1824</v>
      </c>
      <c r="M643" s="12">
        <v>1006.2063000000001</v>
      </c>
      <c r="N643" s="16">
        <f t="shared" si="32"/>
        <v>1006.2063000000001</v>
      </c>
    </row>
    <row r="644" spans="1:14" x14ac:dyDescent="0.3">
      <c r="A644" s="9" t="s">
        <v>2468</v>
      </c>
      <c r="B644" s="15">
        <v>45711</v>
      </c>
      <c r="C644" s="10" t="s">
        <v>493</v>
      </c>
      <c r="D644" s="10" t="s">
        <v>1728</v>
      </c>
      <c r="E644" s="10" t="s">
        <v>1757</v>
      </c>
      <c r="F644" s="10">
        <v>3</v>
      </c>
      <c r="G644" s="10">
        <f t="shared" si="30"/>
        <v>3</v>
      </c>
      <c r="H644" s="10">
        <v>853.32</v>
      </c>
      <c r="I644" s="16">
        <f>IF(H644="",VLOOKUP($D644,Product_Dim_Cleaned!$A$2:$F$101,6,FALSE),H644)</f>
        <v>853.32</v>
      </c>
      <c r="J644" s="10">
        <v>7.0000000000000007E-2</v>
      </c>
      <c r="K644" s="17">
        <f t="shared" si="31"/>
        <v>7.0000000000000007E-2</v>
      </c>
      <c r="L644" s="10" t="s">
        <v>1829</v>
      </c>
      <c r="M644" s="10">
        <v>2380.7628</v>
      </c>
      <c r="N644" s="16">
        <f t="shared" si="32"/>
        <v>2380.7628</v>
      </c>
    </row>
    <row r="645" spans="1:14" x14ac:dyDescent="0.3">
      <c r="A645" s="11" t="s">
        <v>2469</v>
      </c>
      <c r="B645" s="18">
        <v>45586</v>
      </c>
      <c r="C645" s="12" t="s">
        <v>502</v>
      </c>
      <c r="D645" s="12" t="s">
        <v>1700</v>
      </c>
      <c r="E645" s="12" t="s">
        <v>1776</v>
      </c>
      <c r="F645" s="12">
        <v>3</v>
      </c>
      <c r="G645" s="10">
        <f t="shared" si="30"/>
        <v>3</v>
      </c>
      <c r="H645" s="12">
        <v>89.78</v>
      </c>
      <c r="I645" s="16">
        <f>IF(H645="",VLOOKUP($D645,Product_Dim_Cleaned!$A$2:$F$101,6,FALSE),H645)</f>
        <v>89.78</v>
      </c>
      <c r="J645" s="12">
        <v>0.2</v>
      </c>
      <c r="K645" s="17">
        <f t="shared" si="31"/>
        <v>0.2</v>
      </c>
      <c r="L645" s="12" t="s">
        <v>1829</v>
      </c>
      <c r="M645" s="12">
        <v>215.47200000000001</v>
      </c>
      <c r="N645" s="16">
        <f t="shared" si="32"/>
        <v>215.47200000000001</v>
      </c>
    </row>
    <row r="646" spans="1:14" x14ac:dyDescent="0.3">
      <c r="A646" s="9" t="s">
        <v>2470</v>
      </c>
      <c r="B646" s="15">
        <v>45334</v>
      </c>
      <c r="C646" s="10" t="s">
        <v>628</v>
      </c>
      <c r="D646" s="10" t="s">
        <v>1658</v>
      </c>
      <c r="E646" s="10" t="s">
        <v>1757</v>
      </c>
      <c r="F646" s="10">
        <v>1</v>
      </c>
      <c r="G646" s="10">
        <f t="shared" si="30"/>
        <v>1</v>
      </c>
      <c r="H646" s="10">
        <v>172.04</v>
      </c>
      <c r="I646" s="16">
        <f>IF(H646="",VLOOKUP($D646,Product_Dim_Cleaned!$A$2:$F$101,6,FALSE),H646)</f>
        <v>172.04</v>
      </c>
      <c r="J646" s="10">
        <v>0.04</v>
      </c>
      <c r="K646" s="17">
        <f t="shared" si="31"/>
        <v>0.04</v>
      </c>
      <c r="L646" s="10" t="s">
        <v>1826</v>
      </c>
      <c r="M646" s="10">
        <v>165.1584</v>
      </c>
      <c r="N646" s="16">
        <f t="shared" si="32"/>
        <v>165.1584</v>
      </c>
    </row>
    <row r="647" spans="1:14" x14ac:dyDescent="0.3">
      <c r="A647" s="11" t="s">
        <v>2471</v>
      </c>
      <c r="B647" s="18">
        <v>45333</v>
      </c>
      <c r="C647" s="12" t="s">
        <v>1440</v>
      </c>
      <c r="D647" s="12" t="s">
        <v>1656</v>
      </c>
      <c r="E647" s="12" t="s">
        <v>1757</v>
      </c>
      <c r="F647" s="12">
        <v>1</v>
      </c>
      <c r="G647" s="10">
        <f t="shared" si="30"/>
        <v>1</v>
      </c>
      <c r="H647" s="12">
        <v>389.2</v>
      </c>
      <c r="I647" s="16">
        <f>IF(H647="",VLOOKUP($D647,Product_Dim_Cleaned!$A$2:$F$101,6,FALSE),H647)</f>
        <v>389.2</v>
      </c>
      <c r="J647" s="12">
        <v>0.05</v>
      </c>
      <c r="K647" s="17">
        <f t="shared" si="31"/>
        <v>0.05</v>
      </c>
      <c r="L647" s="12" t="s">
        <v>1824</v>
      </c>
      <c r="M647" s="12">
        <v>369.74</v>
      </c>
      <c r="N647" s="16">
        <f t="shared" si="32"/>
        <v>369.74</v>
      </c>
    </row>
    <row r="648" spans="1:14" x14ac:dyDescent="0.3">
      <c r="A648" s="9" t="s">
        <v>2472</v>
      </c>
      <c r="B648" s="15">
        <v>45778</v>
      </c>
      <c r="C648" s="10" t="s">
        <v>1422</v>
      </c>
      <c r="D648" s="10" t="s">
        <v>1702</v>
      </c>
      <c r="E648" s="10" t="s">
        <v>1797</v>
      </c>
      <c r="F648" s="10">
        <v>3</v>
      </c>
      <c r="G648" s="10">
        <f t="shared" si="30"/>
        <v>3</v>
      </c>
      <c r="H648" s="10">
        <v>865.96</v>
      </c>
      <c r="I648" s="16">
        <f>IF(H648="",VLOOKUP($D648,Product_Dim_Cleaned!$A$2:$F$101,6,FALSE),H648)</f>
        <v>865.96</v>
      </c>
      <c r="J648" s="10">
        <v>0.12</v>
      </c>
      <c r="K648" s="17">
        <f t="shared" si="31"/>
        <v>0.12</v>
      </c>
      <c r="L648" s="10" t="s">
        <v>1826</v>
      </c>
      <c r="M648" s="10">
        <v>2286.1343999999999</v>
      </c>
      <c r="N648" s="16">
        <f t="shared" si="32"/>
        <v>2286.1343999999999</v>
      </c>
    </row>
    <row r="649" spans="1:14" x14ac:dyDescent="0.3">
      <c r="A649" s="11" t="s">
        <v>2473</v>
      </c>
      <c r="B649" s="18">
        <v>45592</v>
      </c>
      <c r="C649" s="12" t="s">
        <v>562</v>
      </c>
      <c r="D649" s="12" t="s">
        <v>1586</v>
      </c>
      <c r="E649" s="12" t="s">
        <v>1757</v>
      </c>
      <c r="F649" s="12">
        <v>3</v>
      </c>
      <c r="G649" s="10">
        <f t="shared" si="30"/>
        <v>3</v>
      </c>
      <c r="H649" s="12">
        <v>79.95</v>
      </c>
      <c r="I649" s="16">
        <f>IF(H649="",VLOOKUP($D649,Product_Dim_Cleaned!$A$2:$F$101,6,FALSE),H649)</f>
        <v>79.95</v>
      </c>
      <c r="J649" s="12">
        <v>0.2</v>
      </c>
      <c r="K649" s="17">
        <f t="shared" si="31"/>
        <v>0.2</v>
      </c>
      <c r="L649" s="12" t="s">
        <v>1829</v>
      </c>
      <c r="M649" s="12">
        <v>191.88</v>
      </c>
      <c r="N649" s="16">
        <f t="shared" si="32"/>
        <v>191.88</v>
      </c>
    </row>
    <row r="650" spans="1:14" x14ac:dyDescent="0.3">
      <c r="A650" s="9" t="s">
        <v>2474</v>
      </c>
      <c r="B650" s="15">
        <v>45259</v>
      </c>
      <c r="C650" s="10" t="s">
        <v>1190</v>
      </c>
      <c r="D650" s="10" t="s">
        <v>1600</v>
      </c>
      <c r="E650" s="10" t="s">
        <v>1779</v>
      </c>
      <c r="F650" s="10">
        <v>1</v>
      </c>
      <c r="G650" s="10">
        <f t="shared" si="30"/>
        <v>1</v>
      </c>
      <c r="H650" s="10">
        <v>566.5</v>
      </c>
      <c r="I650" s="16">
        <f>IF(H650="",VLOOKUP($D650,Product_Dim_Cleaned!$A$2:$F$101,6,FALSE),H650)</f>
        <v>566.5</v>
      </c>
      <c r="J650" s="10">
        <v>0.25</v>
      </c>
      <c r="K650" s="17">
        <f t="shared" si="31"/>
        <v>0.25</v>
      </c>
      <c r="L650" s="10" t="s">
        <v>1829</v>
      </c>
      <c r="M650" s="10">
        <v>424.875</v>
      </c>
      <c r="N650" s="16">
        <f t="shared" si="32"/>
        <v>424.875</v>
      </c>
    </row>
    <row r="651" spans="1:14" x14ac:dyDescent="0.3">
      <c r="A651" s="11" t="s">
        <v>2475</v>
      </c>
      <c r="B651" s="18">
        <v>45801</v>
      </c>
      <c r="C651" s="12" t="s">
        <v>1252</v>
      </c>
      <c r="D651" s="12" t="s">
        <v>1590</v>
      </c>
      <c r="E651" s="12" t="s">
        <v>1752</v>
      </c>
      <c r="F651" s="12">
        <v>2</v>
      </c>
      <c r="G651" s="10">
        <f t="shared" si="30"/>
        <v>2</v>
      </c>
      <c r="H651" s="12">
        <v>347.95</v>
      </c>
      <c r="I651" s="16">
        <f>IF(H651="",VLOOKUP($D651,Product_Dim_Cleaned!$A$2:$F$101,6,FALSE),H651)</f>
        <v>347.95</v>
      </c>
      <c r="J651" s="12">
        <v>0.13</v>
      </c>
      <c r="K651" s="17">
        <f t="shared" si="31"/>
        <v>0.13</v>
      </c>
      <c r="L651" s="12" t="s">
        <v>1829</v>
      </c>
      <c r="M651" s="12">
        <v>605.43299999999999</v>
      </c>
      <c r="N651" s="16">
        <f t="shared" si="32"/>
        <v>605.43299999999999</v>
      </c>
    </row>
    <row r="652" spans="1:14" x14ac:dyDescent="0.3">
      <c r="A652" s="9" t="s">
        <v>2476</v>
      </c>
      <c r="B652" s="15">
        <v>45347</v>
      </c>
      <c r="C652" s="10" t="s">
        <v>681</v>
      </c>
      <c r="D652" s="10" t="s">
        <v>1664</v>
      </c>
      <c r="E652" s="10" t="s">
        <v>1766</v>
      </c>
      <c r="F652" s="10">
        <v>2</v>
      </c>
      <c r="G652" s="10">
        <f t="shared" si="30"/>
        <v>2</v>
      </c>
      <c r="H652" s="10">
        <v>250.83</v>
      </c>
      <c r="I652" s="16">
        <f>IF(H652="",VLOOKUP($D652,Product_Dim_Cleaned!$A$2:$F$101,6,FALSE),H652)</f>
        <v>250.83</v>
      </c>
      <c r="J652" s="10">
        <v>0.15</v>
      </c>
      <c r="K652" s="17">
        <f t="shared" si="31"/>
        <v>0.15</v>
      </c>
      <c r="L652" s="10" t="s">
        <v>1826</v>
      </c>
      <c r="M652" s="10">
        <v>426.411</v>
      </c>
      <c r="N652" s="16">
        <f t="shared" si="32"/>
        <v>426.411</v>
      </c>
    </row>
    <row r="653" spans="1:14" x14ac:dyDescent="0.3">
      <c r="A653" s="11" t="s">
        <v>2477</v>
      </c>
      <c r="B653" s="18">
        <v>45721</v>
      </c>
      <c r="C653" s="12" t="s">
        <v>502</v>
      </c>
      <c r="D653" s="12" t="s">
        <v>1690</v>
      </c>
      <c r="E653" s="12" t="s">
        <v>1757</v>
      </c>
      <c r="F653" s="12">
        <v>1</v>
      </c>
      <c r="G653" s="10">
        <f t="shared" si="30"/>
        <v>1</v>
      </c>
      <c r="H653" s="12">
        <v>888.05</v>
      </c>
      <c r="I653" s="16">
        <f>IF(H653="",VLOOKUP($D653,Product_Dim_Cleaned!$A$2:$F$101,6,FALSE),H653)</f>
        <v>888.05</v>
      </c>
      <c r="J653" s="12">
        <v>0.2</v>
      </c>
      <c r="K653" s="17">
        <f t="shared" si="31"/>
        <v>0.2</v>
      </c>
      <c r="L653" s="12" t="s">
        <v>1826</v>
      </c>
      <c r="M653" s="12">
        <v>710.44</v>
      </c>
      <c r="N653" s="16">
        <f t="shared" si="32"/>
        <v>710.44</v>
      </c>
    </row>
    <row r="654" spans="1:14" x14ac:dyDescent="0.3">
      <c r="A654" s="9" t="s">
        <v>2478</v>
      </c>
      <c r="B654" s="15">
        <v>45531</v>
      </c>
      <c r="C654" s="10" t="s">
        <v>36</v>
      </c>
      <c r="D654" s="10" t="s">
        <v>1626</v>
      </c>
      <c r="E654" s="10" t="s">
        <v>1810</v>
      </c>
      <c r="F654" s="10">
        <v>2</v>
      </c>
      <c r="G654" s="10">
        <f t="shared" si="30"/>
        <v>2</v>
      </c>
      <c r="H654" s="10">
        <v>673.02</v>
      </c>
      <c r="I654" s="16">
        <f>IF(H654="",VLOOKUP($D654,Product_Dim_Cleaned!$A$2:$F$101,6,FALSE),H654)</f>
        <v>673.02</v>
      </c>
      <c r="J654" s="10">
        <v>0.11</v>
      </c>
      <c r="K654" s="17">
        <f t="shared" si="31"/>
        <v>0.11</v>
      </c>
      <c r="L654" s="10" t="s">
        <v>1826</v>
      </c>
      <c r="M654" s="10">
        <v>1197.9756</v>
      </c>
      <c r="N654" s="16">
        <f t="shared" si="32"/>
        <v>1197.9756</v>
      </c>
    </row>
    <row r="655" spans="1:14" x14ac:dyDescent="0.3">
      <c r="A655" s="11" t="s">
        <v>2479</v>
      </c>
      <c r="B655" s="18">
        <v>45332</v>
      </c>
      <c r="C655" s="12" t="s">
        <v>1362</v>
      </c>
      <c r="D655" s="12" t="s">
        <v>1676</v>
      </c>
      <c r="E655" s="12" t="s">
        <v>1766</v>
      </c>
      <c r="F655" s="12">
        <v>2</v>
      </c>
      <c r="G655" s="10">
        <f t="shared" si="30"/>
        <v>2</v>
      </c>
      <c r="H655" s="12">
        <v>492.62</v>
      </c>
      <c r="I655" s="16">
        <f>IF(H655="",VLOOKUP($D655,Product_Dim_Cleaned!$A$2:$F$101,6,FALSE),H655)</f>
        <v>492.62</v>
      </c>
      <c r="J655" s="12">
        <v>0.26</v>
      </c>
      <c r="K655" s="17">
        <f t="shared" si="31"/>
        <v>0.26</v>
      </c>
      <c r="L655" s="12" t="s">
        <v>1829</v>
      </c>
      <c r="M655" s="12">
        <v>729.07759999999996</v>
      </c>
      <c r="N655" s="16">
        <f t="shared" si="32"/>
        <v>729.07759999999996</v>
      </c>
    </row>
    <row r="656" spans="1:14" x14ac:dyDescent="0.3">
      <c r="A656" s="9" t="s">
        <v>2480</v>
      </c>
      <c r="B656" s="15">
        <v>45344</v>
      </c>
      <c r="C656" s="10" t="s">
        <v>1175</v>
      </c>
      <c r="D656" s="10" t="s">
        <v>1718</v>
      </c>
      <c r="E656" s="10" t="s">
        <v>1766</v>
      </c>
      <c r="F656" s="10">
        <v>4</v>
      </c>
      <c r="G656" s="10">
        <f t="shared" si="30"/>
        <v>4</v>
      </c>
      <c r="H656" s="10">
        <v>986.93</v>
      </c>
      <c r="I656" s="16">
        <f>IF(H656="",VLOOKUP($D656,Product_Dim_Cleaned!$A$2:$F$101,6,FALSE),H656)</f>
        <v>986.93</v>
      </c>
      <c r="J656" s="10">
        <v>0.01</v>
      </c>
      <c r="K656" s="17">
        <f t="shared" si="31"/>
        <v>0.01</v>
      </c>
      <c r="L656" s="10" t="s">
        <v>1824</v>
      </c>
      <c r="M656" s="10">
        <v>3908.2428</v>
      </c>
      <c r="N656" s="16">
        <f t="shared" si="32"/>
        <v>3908.2428</v>
      </c>
    </row>
    <row r="657" spans="1:14" x14ac:dyDescent="0.3">
      <c r="A657" s="11" t="s">
        <v>2481</v>
      </c>
      <c r="B657" s="18">
        <v>45388</v>
      </c>
      <c r="C657" s="12" t="s">
        <v>1475</v>
      </c>
      <c r="D657" s="12" t="s">
        <v>1592</v>
      </c>
      <c r="E657" s="12" t="s">
        <v>1794</v>
      </c>
      <c r="F657" s="12">
        <v>4</v>
      </c>
      <c r="G657" s="10">
        <f t="shared" si="30"/>
        <v>4</v>
      </c>
      <c r="H657" s="12">
        <v>411.68</v>
      </c>
      <c r="I657" s="16">
        <f>IF(H657="",VLOOKUP($D657,Product_Dim_Cleaned!$A$2:$F$101,6,FALSE),H657)</f>
        <v>411.68</v>
      </c>
      <c r="J657" s="12">
        <v>0.06</v>
      </c>
      <c r="K657" s="17">
        <f t="shared" si="31"/>
        <v>0.06</v>
      </c>
      <c r="L657" s="12" t="s">
        <v>1826</v>
      </c>
      <c r="M657" s="12">
        <v>1547.9168</v>
      </c>
      <c r="N657" s="16">
        <f t="shared" si="32"/>
        <v>1547.9168</v>
      </c>
    </row>
    <row r="658" spans="1:14" x14ac:dyDescent="0.3">
      <c r="A658" s="9" t="s">
        <v>2482</v>
      </c>
      <c r="B658" s="15">
        <v>45397</v>
      </c>
      <c r="C658" s="10" t="s">
        <v>711</v>
      </c>
      <c r="D658" s="10" t="s">
        <v>1620</v>
      </c>
      <c r="E658" s="10" t="s">
        <v>1807</v>
      </c>
      <c r="F658" s="10">
        <v>2</v>
      </c>
      <c r="G658" s="10">
        <f t="shared" si="30"/>
        <v>2</v>
      </c>
      <c r="H658" s="10">
        <v>637.55999999999995</v>
      </c>
      <c r="I658" s="16">
        <f>IF(H658="",VLOOKUP($D658,Product_Dim_Cleaned!$A$2:$F$101,6,FALSE),H658)</f>
        <v>637.55999999999995</v>
      </c>
      <c r="J658" s="10">
        <v>0.05</v>
      </c>
      <c r="K658" s="17">
        <f t="shared" si="31"/>
        <v>0.05</v>
      </c>
      <c r="L658" s="10" t="s">
        <v>1829</v>
      </c>
      <c r="M658" s="10">
        <v>1211.364</v>
      </c>
      <c r="N658" s="16">
        <f t="shared" si="32"/>
        <v>1211.364</v>
      </c>
    </row>
    <row r="659" spans="1:14" x14ac:dyDescent="0.3">
      <c r="A659" s="11" t="s">
        <v>2483</v>
      </c>
      <c r="B659" s="18">
        <v>45633</v>
      </c>
      <c r="C659" s="12" t="s">
        <v>67</v>
      </c>
      <c r="D659" s="12" t="s">
        <v>1574</v>
      </c>
      <c r="E659" s="12" t="s">
        <v>1766</v>
      </c>
      <c r="F659" s="12">
        <v>3</v>
      </c>
      <c r="G659" s="10">
        <f t="shared" si="30"/>
        <v>3</v>
      </c>
      <c r="H659" s="12">
        <v>706.87</v>
      </c>
      <c r="I659" s="16">
        <f>IF(H659="",VLOOKUP($D659,Product_Dim_Cleaned!$A$2:$F$101,6,FALSE),H659)</f>
        <v>706.87</v>
      </c>
      <c r="J659" s="12">
        <v>0.27</v>
      </c>
      <c r="K659" s="17">
        <f t="shared" si="31"/>
        <v>0.27</v>
      </c>
      <c r="L659" s="12" t="s">
        <v>1824</v>
      </c>
      <c r="M659" s="12">
        <v>1548.0453</v>
      </c>
      <c r="N659" s="16">
        <f t="shared" si="32"/>
        <v>1548.0453</v>
      </c>
    </row>
    <row r="660" spans="1:14" x14ac:dyDescent="0.3">
      <c r="A660" s="9" t="s">
        <v>2484</v>
      </c>
      <c r="B660" s="15">
        <v>45629</v>
      </c>
      <c r="C660" s="10" t="s">
        <v>208</v>
      </c>
      <c r="D660" s="10" t="s">
        <v>1578</v>
      </c>
      <c r="E660" s="10" t="s">
        <v>1776</v>
      </c>
      <c r="F660" s="10">
        <v>2</v>
      </c>
      <c r="G660" s="10">
        <f t="shared" si="30"/>
        <v>2</v>
      </c>
      <c r="H660" s="10">
        <v>884.48</v>
      </c>
      <c r="I660" s="16">
        <f>IF(H660="",VLOOKUP($D660,Product_Dim_Cleaned!$A$2:$F$101,6,FALSE),H660)</f>
        <v>884.48</v>
      </c>
      <c r="J660" s="10">
        <v>0</v>
      </c>
      <c r="K660" s="17">
        <f t="shared" si="31"/>
        <v>0</v>
      </c>
      <c r="L660" s="10" t="s">
        <v>1829</v>
      </c>
      <c r="M660" s="10">
        <v>1768.96</v>
      </c>
      <c r="N660" s="16">
        <f t="shared" si="32"/>
        <v>1768.96</v>
      </c>
    </row>
    <row r="661" spans="1:14" x14ac:dyDescent="0.3">
      <c r="A661" s="11" t="s">
        <v>2485</v>
      </c>
      <c r="B661" s="18">
        <v>45291</v>
      </c>
      <c r="C661" s="12" t="s">
        <v>181</v>
      </c>
      <c r="D661" s="12" t="s">
        <v>1732</v>
      </c>
      <c r="E661" s="12" t="s">
        <v>1769</v>
      </c>
      <c r="F661" s="12">
        <v>3</v>
      </c>
      <c r="G661" s="10">
        <f t="shared" si="30"/>
        <v>3</v>
      </c>
      <c r="H661" s="12">
        <v>718.23</v>
      </c>
      <c r="I661" s="16">
        <f>IF(H661="",VLOOKUP($D661,Product_Dim_Cleaned!$A$2:$F$101,6,FALSE),H661)</f>
        <v>718.23</v>
      </c>
      <c r="J661" s="12">
        <v>0.19</v>
      </c>
      <c r="K661" s="17">
        <f t="shared" si="31"/>
        <v>0.19</v>
      </c>
      <c r="L661" s="12" t="s">
        <v>1826</v>
      </c>
      <c r="M661" s="12">
        <v>1745.2989</v>
      </c>
      <c r="N661" s="16">
        <f t="shared" si="32"/>
        <v>1745.2989</v>
      </c>
    </row>
    <row r="662" spans="1:14" x14ac:dyDescent="0.3">
      <c r="A662" s="9" t="s">
        <v>2486</v>
      </c>
      <c r="B662" s="15">
        <v>45914</v>
      </c>
      <c r="C662" s="10" t="s">
        <v>595</v>
      </c>
      <c r="D662" s="10" t="s">
        <v>1728</v>
      </c>
      <c r="E662" s="10" t="s">
        <v>1810</v>
      </c>
      <c r="F662" s="10">
        <v>3</v>
      </c>
      <c r="G662" s="10">
        <f t="shared" si="30"/>
        <v>3</v>
      </c>
      <c r="H662" s="10">
        <v>107.44</v>
      </c>
      <c r="I662" s="16">
        <f>IF(H662="",VLOOKUP($D662,Product_Dim_Cleaned!$A$2:$F$101,6,FALSE),H662)</f>
        <v>107.44</v>
      </c>
      <c r="J662" s="10">
        <v>0.27</v>
      </c>
      <c r="K662" s="17">
        <f t="shared" si="31"/>
        <v>0.27</v>
      </c>
      <c r="L662" s="10" t="s">
        <v>1826</v>
      </c>
      <c r="M662" s="10">
        <v>235.2936</v>
      </c>
      <c r="N662" s="16">
        <f t="shared" si="32"/>
        <v>235.2936</v>
      </c>
    </row>
    <row r="663" spans="1:14" x14ac:dyDescent="0.3">
      <c r="A663" s="11" t="s">
        <v>2487</v>
      </c>
      <c r="B663" s="18">
        <v>45673</v>
      </c>
      <c r="C663" s="12" t="s">
        <v>211</v>
      </c>
      <c r="D663" s="12" t="s">
        <v>1640</v>
      </c>
      <c r="E663" s="12" t="s">
        <v>1766</v>
      </c>
      <c r="F663" s="12">
        <v>4</v>
      </c>
      <c r="G663" s="10">
        <f t="shared" si="30"/>
        <v>4</v>
      </c>
      <c r="H663" s="12">
        <v>608.97</v>
      </c>
      <c r="I663" s="16">
        <f>IF(H663="",VLOOKUP($D663,Product_Dim_Cleaned!$A$2:$F$101,6,FALSE),H663)</f>
        <v>608.97</v>
      </c>
      <c r="J663" s="12">
        <v>0.14000000000000001</v>
      </c>
      <c r="K663" s="17">
        <f t="shared" si="31"/>
        <v>0.14000000000000001</v>
      </c>
      <c r="L663" s="12" t="s">
        <v>1829</v>
      </c>
      <c r="M663" s="12">
        <v>2094.8568</v>
      </c>
      <c r="N663" s="16">
        <f t="shared" si="32"/>
        <v>2094.8568</v>
      </c>
    </row>
    <row r="664" spans="1:14" x14ac:dyDescent="0.3">
      <c r="A664" s="9" t="s">
        <v>2488</v>
      </c>
      <c r="B664" s="15">
        <v>45689</v>
      </c>
      <c r="C664" s="10" t="s">
        <v>1109</v>
      </c>
      <c r="D664" s="10" t="s">
        <v>1670</v>
      </c>
      <c r="E664" s="10" t="s">
        <v>1776</v>
      </c>
      <c r="F664" s="10">
        <v>3</v>
      </c>
      <c r="G664" s="10">
        <f t="shared" si="30"/>
        <v>3</v>
      </c>
      <c r="H664" s="10">
        <v>260.45999999999998</v>
      </c>
      <c r="I664" s="16">
        <f>IF(H664="",VLOOKUP($D664,Product_Dim_Cleaned!$A$2:$F$101,6,FALSE),H664)</f>
        <v>260.45999999999998</v>
      </c>
      <c r="J664" s="10">
        <v>0.09</v>
      </c>
      <c r="K664" s="17">
        <f t="shared" si="31"/>
        <v>0.09</v>
      </c>
      <c r="L664" s="10" t="s">
        <v>1824</v>
      </c>
      <c r="M664" s="10">
        <v>711.05579999999986</v>
      </c>
      <c r="N664" s="16">
        <f t="shared" si="32"/>
        <v>711.05579999999986</v>
      </c>
    </row>
    <row r="665" spans="1:14" x14ac:dyDescent="0.3">
      <c r="A665" s="11" t="s">
        <v>2489</v>
      </c>
      <c r="B665" s="18">
        <v>45646</v>
      </c>
      <c r="C665" s="12" t="s">
        <v>425</v>
      </c>
      <c r="D665" s="12" t="s">
        <v>1592</v>
      </c>
      <c r="E665" s="12" t="s">
        <v>1776</v>
      </c>
      <c r="F665" s="12">
        <v>1</v>
      </c>
      <c r="G665" s="10">
        <f t="shared" si="30"/>
        <v>1</v>
      </c>
      <c r="H665" s="12">
        <v>747.03</v>
      </c>
      <c r="I665" s="16">
        <f>IF(H665="",VLOOKUP($D665,Product_Dim_Cleaned!$A$2:$F$101,6,FALSE),H665)</f>
        <v>747.03</v>
      </c>
      <c r="J665" s="12">
        <v>0.01</v>
      </c>
      <c r="K665" s="17">
        <f t="shared" si="31"/>
        <v>0.01</v>
      </c>
      <c r="L665" s="12" t="s">
        <v>1824</v>
      </c>
      <c r="M665" s="12">
        <v>739.55970000000002</v>
      </c>
      <c r="N665" s="16">
        <f t="shared" si="32"/>
        <v>739.55970000000002</v>
      </c>
    </row>
    <row r="666" spans="1:14" x14ac:dyDescent="0.3">
      <c r="A666" s="9" t="s">
        <v>2490</v>
      </c>
      <c r="B666" s="15">
        <v>45475</v>
      </c>
      <c r="C666" s="10" t="s">
        <v>1257</v>
      </c>
      <c r="D666" s="10" t="s">
        <v>1580</v>
      </c>
      <c r="E666" s="10" t="s">
        <v>1782</v>
      </c>
      <c r="F666" s="10">
        <v>4</v>
      </c>
      <c r="G666" s="10">
        <f t="shared" si="30"/>
        <v>4</v>
      </c>
      <c r="H666" s="10">
        <v>700.88</v>
      </c>
      <c r="I666" s="16">
        <f>IF(H666="",VLOOKUP($D666,Product_Dim_Cleaned!$A$2:$F$101,6,FALSE),H666)</f>
        <v>700.88</v>
      </c>
      <c r="J666" s="10">
        <v>0.23</v>
      </c>
      <c r="K666" s="17">
        <f t="shared" si="31"/>
        <v>0.23</v>
      </c>
      <c r="L666" s="10" t="s">
        <v>1826</v>
      </c>
      <c r="M666" s="10">
        <v>2158.7103999999999</v>
      </c>
      <c r="N666" s="16">
        <f t="shared" si="32"/>
        <v>2158.7103999999999</v>
      </c>
    </row>
    <row r="667" spans="1:14" x14ac:dyDescent="0.3">
      <c r="A667" s="11" t="s">
        <v>2491</v>
      </c>
      <c r="B667" s="18">
        <v>45781</v>
      </c>
      <c r="C667" s="12" t="s">
        <v>185</v>
      </c>
      <c r="D667" s="12" t="s">
        <v>1738</v>
      </c>
      <c r="E667" s="12" t="s">
        <v>1799</v>
      </c>
      <c r="F667" s="12">
        <v>4</v>
      </c>
      <c r="G667" s="10">
        <f t="shared" si="30"/>
        <v>4</v>
      </c>
      <c r="H667" s="12">
        <v>20.09</v>
      </c>
      <c r="I667" s="16">
        <f>IF(H667="",VLOOKUP($D667,Product_Dim_Cleaned!$A$2:$F$101,6,FALSE),H667)</f>
        <v>20.09</v>
      </c>
      <c r="J667" s="12">
        <v>0.16</v>
      </c>
      <c r="K667" s="17">
        <f t="shared" si="31"/>
        <v>0.16</v>
      </c>
      <c r="L667" s="12" t="s">
        <v>1826</v>
      </c>
      <c r="M667" s="12">
        <v>67.502399999999994</v>
      </c>
      <c r="N667" s="16">
        <f t="shared" si="32"/>
        <v>67.502399999999994</v>
      </c>
    </row>
    <row r="668" spans="1:14" x14ac:dyDescent="0.3">
      <c r="A668" s="9" t="s">
        <v>2492</v>
      </c>
      <c r="B668" s="15">
        <v>45654</v>
      </c>
      <c r="C668" s="10" t="s">
        <v>230</v>
      </c>
      <c r="D668" s="10" t="s">
        <v>1622</v>
      </c>
      <c r="E668" s="10" t="s">
        <v>1792</v>
      </c>
      <c r="F668" s="10">
        <v>3</v>
      </c>
      <c r="G668" s="10">
        <f t="shared" si="30"/>
        <v>3</v>
      </c>
      <c r="H668" s="10">
        <v>917.64</v>
      </c>
      <c r="I668" s="16">
        <f>IF(H668="",VLOOKUP($D668,Product_Dim_Cleaned!$A$2:$F$101,6,FALSE),H668)</f>
        <v>917.64</v>
      </c>
      <c r="J668" s="10">
        <v>0.24</v>
      </c>
      <c r="K668" s="17">
        <f t="shared" si="31"/>
        <v>0.24</v>
      </c>
      <c r="L668" s="10" t="s">
        <v>1826</v>
      </c>
      <c r="M668" s="10">
        <v>2092.2192</v>
      </c>
      <c r="N668" s="16">
        <f t="shared" si="32"/>
        <v>2092.2192</v>
      </c>
    </row>
    <row r="669" spans="1:14" x14ac:dyDescent="0.3">
      <c r="A669" s="11" t="s">
        <v>2493</v>
      </c>
      <c r="B669" s="18">
        <v>45594</v>
      </c>
      <c r="C669" s="12" t="s">
        <v>195</v>
      </c>
      <c r="D669" s="12" t="s">
        <v>1590</v>
      </c>
      <c r="E669" s="12" t="s">
        <v>1752</v>
      </c>
      <c r="F669" s="12">
        <v>1</v>
      </c>
      <c r="G669" s="10">
        <f t="shared" si="30"/>
        <v>1</v>
      </c>
      <c r="H669" s="12">
        <v>242.08</v>
      </c>
      <c r="I669" s="16">
        <f>IF(H669="",VLOOKUP($D669,Product_Dim_Cleaned!$A$2:$F$101,6,FALSE),H669)</f>
        <v>242.08</v>
      </c>
      <c r="J669" s="12">
        <v>0.18</v>
      </c>
      <c r="K669" s="17">
        <f t="shared" si="31"/>
        <v>0.18</v>
      </c>
      <c r="L669" s="12" t="s">
        <v>1826</v>
      </c>
      <c r="M669" s="12">
        <v>198.50559999999999</v>
      </c>
      <c r="N669" s="16">
        <f t="shared" si="32"/>
        <v>198.50559999999999</v>
      </c>
    </row>
    <row r="670" spans="1:14" x14ac:dyDescent="0.3">
      <c r="A670" s="9" t="s">
        <v>2494</v>
      </c>
      <c r="B670" s="15">
        <v>45581</v>
      </c>
      <c r="C670" s="10" t="s">
        <v>214</v>
      </c>
      <c r="D670" s="10" t="s">
        <v>1674</v>
      </c>
      <c r="E670" s="10" t="s">
        <v>1779</v>
      </c>
      <c r="F670" s="10">
        <v>1</v>
      </c>
      <c r="G670" s="10">
        <f t="shared" si="30"/>
        <v>1</v>
      </c>
      <c r="H670" s="10">
        <v>536.67999999999995</v>
      </c>
      <c r="I670" s="16">
        <f>IF(H670="",VLOOKUP($D670,Product_Dim_Cleaned!$A$2:$F$101,6,FALSE),H670)</f>
        <v>536.67999999999995</v>
      </c>
      <c r="J670" s="10">
        <v>0.27</v>
      </c>
      <c r="K670" s="17">
        <f t="shared" si="31"/>
        <v>0.27</v>
      </c>
      <c r="L670" s="10" t="s">
        <v>1824</v>
      </c>
      <c r="M670" s="10">
        <v>391.77640000000002</v>
      </c>
      <c r="N670" s="16">
        <f t="shared" si="32"/>
        <v>391.77640000000002</v>
      </c>
    </row>
    <row r="671" spans="1:14" x14ac:dyDescent="0.3">
      <c r="A671" s="11" t="s">
        <v>2495</v>
      </c>
      <c r="B671" s="18">
        <v>45748</v>
      </c>
      <c r="C671" s="12" t="s">
        <v>338</v>
      </c>
      <c r="D671" s="12" t="s">
        <v>1606</v>
      </c>
      <c r="E671" s="12" t="s">
        <v>1769</v>
      </c>
      <c r="F671" s="12">
        <v>2</v>
      </c>
      <c r="G671" s="10">
        <f t="shared" si="30"/>
        <v>2</v>
      </c>
      <c r="H671" s="12">
        <v>145.18</v>
      </c>
      <c r="I671" s="16">
        <f>IF(H671="",VLOOKUP($D671,Product_Dim_Cleaned!$A$2:$F$101,6,FALSE),H671)</f>
        <v>145.18</v>
      </c>
      <c r="J671" s="12">
        <v>0.26</v>
      </c>
      <c r="K671" s="17">
        <f t="shared" si="31"/>
        <v>0.26</v>
      </c>
      <c r="L671" s="12" t="s">
        <v>1826</v>
      </c>
      <c r="M671" s="12">
        <v>214.8664</v>
      </c>
      <c r="N671" s="16">
        <f t="shared" si="32"/>
        <v>214.8664</v>
      </c>
    </row>
    <row r="672" spans="1:14" x14ac:dyDescent="0.3">
      <c r="A672" s="9" t="s">
        <v>2496</v>
      </c>
      <c r="B672" s="15">
        <v>45369</v>
      </c>
      <c r="C672" s="10" t="s">
        <v>716</v>
      </c>
      <c r="D672" s="10" t="s">
        <v>1682</v>
      </c>
      <c r="E672" s="10" t="s">
        <v>1769</v>
      </c>
      <c r="F672" s="10">
        <v>2</v>
      </c>
      <c r="G672" s="10">
        <f t="shared" si="30"/>
        <v>2</v>
      </c>
      <c r="H672" s="10">
        <v>132.77000000000001</v>
      </c>
      <c r="I672" s="16">
        <f>IF(H672="",VLOOKUP($D672,Product_Dim_Cleaned!$A$2:$F$101,6,FALSE),H672)</f>
        <v>132.77000000000001</v>
      </c>
      <c r="J672" s="10">
        <v>0.13</v>
      </c>
      <c r="K672" s="17">
        <f t="shared" si="31"/>
        <v>0.13</v>
      </c>
      <c r="L672" s="10" t="s">
        <v>1829</v>
      </c>
      <c r="M672" s="10">
        <v>231.0198</v>
      </c>
      <c r="N672" s="16">
        <f t="shared" si="32"/>
        <v>231.0198</v>
      </c>
    </row>
    <row r="673" spans="1:14" x14ac:dyDescent="0.3">
      <c r="A673" s="11" t="s">
        <v>2497</v>
      </c>
      <c r="B673" s="18">
        <v>45701</v>
      </c>
      <c r="C673" s="12" t="s">
        <v>63</v>
      </c>
      <c r="D673" s="12" t="s">
        <v>1630</v>
      </c>
      <c r="E673" s="12" t="s">
        <v>1786</v>
      </c>
      <c r="F673" s="12">
        <v>4</v>
      </c>
      <c r="G673" s="10">
        <f t="shared" si="30"/>
        <v>4</v>
      </c>
      <c r="H673" s="12">
        <v>682.11</v>
      </c>
      <c r="I673" s="16">
        <f>IF(H673="",VLOOKUP($D673,Product_Dim_Cleaned!$A$2:$F$101,6,FALSE),H673)</f>
        <v>682.11</v>
      </c>
      <c r="J673" s="12">
        <v>0.14000000000000001</v>
      </c>
      <c r="K673" s="17">
        <f t="shared" si="31"/>
        <v>0.14000000000000001</v>
      </c>
      <c r="L673" s="12" t="s">
        <v>1824</v>
      </c>
      <c r="M673" s="12">
        <v>2346.4584</v>
      </c>
      <c r="N673" s="16">
        <f t="shared" si="32"/>
        <v>2346.4584</v>
      </c>
    </row>
    <row r="674" spans="1:14" x14ac:dyDescent="0.3">
      <c r="A674" s="9" t="s">
        <v>2498</v>
      </c>
      <c r="B674" s="15">
        <v>45510</v>
      </c>
      <c r="C674" s="10" t="s">
        <v>1495</v>
      </c>
      <c r="D674" s="10" t="s">
        <v>1628</v>
      </c>
      <c r="E674" s="10" t="s">
        <v>1807</v>
      </c>
      <c r="F674" s="10">
        <v>4</v>
      </c>
      <c r="G674" s="10">
        <f t="shared" si="30"/>
        <v>4</v>
      </c>
      <c r="H674" s="10">
        <v>502.95</v>
      </c>
      <c r="I674" s="16">
        <f>IF(H674="",VLOOKUP($D674,Product_Dim_Cleaned!$A$2:$F$101,6,FALSE),H674)</f>
        <v>502.95</v>
      </c>
      <c r="J674" s="10">
        <v>0.14000000000000001</v>
      </c>
      <c r="K674" s="17">
        <f t="shared" si="31"/>
        <v>0.14000000000000001</v>
      </c>
      <c r="L674" s="10" t="s">
        <v>1829</v>
      </c>
      <c r="M674" s="10">
        <v>1730.1479999999999</v>
      </c>
      <c r="N674" s="16">
        <f t="shared" si="32"/>
        <v>1730.1479999999999</v>
      </c>
    </row>
    <row r="675" spans="1:14" x14ac:dyDescent="0.3">
      <c r="A675" s="11" t="s">
        <v>2499</v>
      </c>
      <c r="B675" s="18">
        <v>45538</v>
      </c>
      <c r="C675" s="12" t="s">
        <v>752</v>
      </c>
      <c r="D675" s="12" t="s">
        <v>1622</v>
      </c>
      <c r="E675" s="12" t="s">
        <v>1804</v>
      </c>
      <c r="F675" s="12">
        <v>2</v>
      </c>
      <c r="G675" s="10">
        <f t="shared" si="30"/>
        <v>2</v>
      </c>
      <c r="H675" s="12">
        <v>472.08</v>
      </c>
      <c r="I675" s="16">
        <f>IF(H675="",VLOOKUP($D675,Product_Dim_Cleaned!$A$2:$F$101,6,FALSE),H675)</f>
        <v>472.08</v>
      </c>
      <c r="J675" s="12">
        <v>7.0000000000000007E-2</v>
      </c>
      <c r="K675" s="17">
        <f t="shared" si="31"/>
        <v>7.0000000000000007E-2</v>
      </c>
      <c r="L675" s="12" t="s">
        <v>1824</v>
      </c>
      <c r="M675" s="12">
        <v>878.0687999999999</v>
      </c>
      <c r="N675" s="16">
        <f t="shared" si="32"/>
        <v>878.0687999999999</v>
      </c>
    </row>
    <row r="676" spans="1:14" x14ac:dyDescent="0.3">
      <c r="A676" s="9" t="s">
        <v>2500</v>
      </c>
      <c r="B676" s="15">
        <v>45665</v>
      </c>
      <c r="C676" s="10" t="s">
        <v>1458</v>
      </c>
      <c r="D676" s="10" t="s">
        <v>1662</v>
      </c>
      <c r="E676" s="10" t="s">
        <v>1807</v>
      </c>
      <c r="F676" s="10">
        <v>2</v>
      </c>
      <c r="G676" s="10">
        <f t="shared" si="30"/>
        <v>2</v>
      </c>
      <c r="H676" s="10">
        <v>218.11</v>
      </c>
      <c r="I676" s="16">
        <f>IF(H676="",VLOOKUP($D676,Product_Dim_Cleaned!$A$2:$F$101,6,FALSE),H676)</f>
        <v>218.11</v>
      </c>
      <c r="J676" s="10">
        <v>0.02</v>
      </c>
      <c r="K676" s="17">
        <f t="shared" si="31"/>
        <v>0.02</v>
      </c>
      <c r="L676" s="10" t="s">
        <v>1829</v>
      </c>
      <c r="M676" s="10">
        <v>427.49560000000002</v>
      </c>
      <c r="N676" s="16">
        <f t="shared" si="32"/>
        <v>427.49560000000002</v>
      </c>
    </row>
    <row r="677" spans="1:14" x14ac:dyDescent="0.3">
      <c r="A677" s="11" t="s">
        <v>2501</v>
      </c>
      <c r="B677" s="18">
        <v>45859</v>
      </c>
      <c r="C677" s="12" t="s">
        <v>214</v>
      </c>
      <c r="D677" s="12" t="s">
        <v>1546</v>
      </c>
      <c r="E677" s="12" t="s">
        <v>1776</v>
      </c>
      <c r="F677" s="12">
        <v>4</v>
      </c>
      <c r="G677" s="10">
        <f t="shared" si="30"/>
        <v>4</v>
      </c>
      <c r="H677" s="12">
        <v>845.58</v>
      </c>
      <c r="I677" s="16">
        <f>IF(H677="",VLOOKUP($D677,Product_Dim_Cleaned!$A$2:$F$101,6,FALSE),H677)</f>
        <v>845.58</v>
      </c>
      <c r="J677" s="12">
        <v>0.06</v>
      </c>
      <c r="K677" s="17">
        <f t="shared" si="31"/>
        <v>0.06</v>
      </c>
      <c r="L677" s="12" t="s">
        <v>1826</v>
      </c>
      <c r="M677" s="12">
        <v>3179.3807999999999</v>
      </c>
      <c r="N677" s="16">
        <f t="shared" si="32"/>
        <v>3179.3807999999999</v>
      </c>
    </row>
    <row r="678" spans="1:14" x14ac:dyDescent="0.3">
      <c r="A678" s="9" t="s">
        <v>2502</v>
      </c>
      <c r="B678" s="15">
        <v>45255</v>
      </c>
      <c r="C678" s="10" t="s">
        <v>441</v>
      </c>
      <c r="D678" s="10" t="s">
        <v>1708</v>
      </c>
      <c r="E678" s="10" t="s">
        <v>1761</v>
      </c>
      <c r="F678" s="10">
        <v>2</v>
      </c>
      <c r="G678" s="10">
        <f t="shared" si="30"/>
        <v>2</v>
      </c>
      <c r="H678" s="10">
        <v>111.28</v>
      </c>
      <c r="I678" s="16">
        <f>IF(H678="",VLOOKUP($D678,Product_Dim_Cleaned!$A$2:$F$101,6,FALSE),H678)</f>
        <v>111.28</v>
      </c>
      <c r="J678" s="10">
        <v>0.14000000000000001</v>
      </c>
      <c r="K678" s="17">
        <f t="shared" si="31"/>
        <v>0.14000000000000001</v>
      </c>
      <c r="L678" s="10" t="s">
        <v>1824</v>
      </c>
      <c r="M678" s="10">
        <v>191.4016</v>
      </c>
      <c r="N678" s="16">
        <f t="shared" si="32"/>
        <v>191.4016</v>
      </c>
    </row>
    <row r="679" spans="1:14" x14ac:dyDescent="0.3">
      <c r="A679" s="11" t="s">
        <v>2503</v>
      </c>
      <c r="B679" s="18">
        <v>45842</v>
      </c>
      <c r="C679" s="12" t="s">
        <v>585</v>
      </c>
      <c r="D679" s="12" t="s">
        <v>1666</v>
      </c>
      <c r="E679" s="12" t="s">
        <v>1799</v>
      </c>
      <c r="F679" s="12">
        <v>2</v>
      </c>
      <c r="G679" s="10">
        <f t="shared" si="30"/>
        <v>2</v>
      </c>
      <c r="H679" s="12">
        <v>37.21</v>
      </c>
      <c r="I679" s="16">
        <f>IF(H679="",VLOOKUP($D679,Product_Dim_Cleaned!$A$2:$F$101,6,FALSE),H679)</f>
        <v>37.21</v>
      </c>
      <c r="J679" s="12">
        <v>0.19</v>
      </c>
      <c r="K679" s="17">
        <f t="shared" si="31"/>
        <v>0.19</v>
      </c>
      <c r="L679" s="12" t="s">
        <v>1824</v>
      </c>
      <c r="M679" s="12">
        <v>60.280200000000008</v>
      </c>
      <c r="N679" s="16">
        <f t="shared" si="32"/>
        <v>60.280200000000008</v>
      </c>
    </row>
    <row r="680" spans="1:14" x14ac:dyDescent="0.3">
      <c r="A680" s="9" t="s">
        <v>2504</v>
      </c>
      <c r="B680" s="15">
        <v>45220</v>
      </c>
      <c r="C680" s="10" t="s">
        <v>1295</v>
      </c>
      <c r="D680" s="10" t="s">
        <v>1672</v>
      </c>
      <c r="E680" s="10" t="s">
        <v>1797</v>
      </c>
      <c r="F680" s="10">
        <v>1</v>
      </c>
      <c r="G680" s="10">
        <f t="shared" si="30"/>
        <v>1</v>
      </c>
      <c r="H680" s="10">
        <v>331.73</v>
      </c>
      <c r="I680" s="16">
        <f>IF(H680="",VLOOKUP($D680,Product_Dim_Cleaned!$A$2:$F$101,6,FALSE),H680)</f>
        <v>331.73</v>
      </c>
      <c r="J680" s="10">
        <v>0.04</v>
      </c>
      <c r="K680" s="17">
        <f t="shared" si="31"/>
        <v>0.04</v>
      </c>
      <c r="L680" s="10" t="s">
        <v>1824</v>
      </c>
      <c r="M680" s="10">
        <v>318.46080000000001</v>
      </c>
      <c r="N680" s="16">
        <f t="shared" si="32"/>
        <v>318.46080000000001</v>
      </c>
    </row>
    <row r="681" spans="1:14" x14ac:dyDescent="0.3">
      <c r="A681" s="11" t="s">
        <v>2505</v>
      </c>
      <c r="B681" s="18">
        <v>45273</v>
      </c>
      <c r="C681" s="12" t="s">
        <v>1139</v>
      </c>
      <c r="D681" s="12" t="s">
        <v>1688</v>
      </c>
      <c r="E681" s="12" t="s">
        <v>1794</v>
      </c>
      <c r="F681" s="12">
        <v>3</v>
      </c>
      <c r="G681" s="10">
        <f t="shared" si="30"/>
        <v>3</v>
      </c>
      <c r="H681" s="12">
        <v>306.70999999999998</v>
      </c>
      <c r="I681" s="16">
        <f>IF(H681="",VLOOKUP($D681,Product_Dim_Cleaned!$A$2:$F$101,6,FALSE),H681)</f>
        <v>306.70999999999998</v>
      </c>
      <c r="J681" s="12">
        <v>0.09</v>
      </c>
      <c r="K681" s="17">
        <f t="shared" si="31"/>
        <v>0.09</v>
      </c>
      <c r="L681" s="12" t="s">
        <v>1826</v>
      </c>
      <c r="M681" s="12">
        <v>837.31829999999991</v>
      </c>
      <c r="N681" s="16">
        <f t="shared" si="32"/>
        <v>837.31829999999991</v>
      </c>
    </row>
    <row r="682" spans="1:14" x14ac:dyDescent="0.3">
      <c r="A682" s="9" t="s">
        <v>2506</v>
      </c>
      <c r="B682" s="15">
        <v>45456</v>
      </c>
      <c r="C682" s="10" t="s">
        <v>860</v>
      </c>
      <c r="D682" s="10" t="s">
        <v>1598</v>
      </c>
      <c r="E682" s="10" t="s">
        <v>1776</v>
      </c>
      <c r="F682" s="10">
        <v>4</v>
      </c>
      <c r="G682" s="10">
        <f t="shared" si="30"/>
        <v>4</v>
      </c>
      <c r="H682" s="10">
        <v>484.92</v>
      </c>
      <c r="I682" s="16">
        <f>IF(H682="",VLOOKUP($D682,Product_Dim_Cleaned!$A$2:$F$101,6,FALSE),H682)</f>
        <v>484.92</v>
      </c>
      <c r="J682" s="10">
        <v>0.28000000000000003</v>
      </c>
      <c r="K682" s="17">
        <f t="shared" si="31"/>
        <v>0.28000000000000003</v>
      </c>
      <c r="L682" s="10" t="s">
        <v>1826</v>
      </c>
      <c r="M682" s="10">
        <v>1396.5696</v>
      </c>
      <c r="N682" s="16">
        <f t="shared" si="32"/>
        <v>1396.5696</v>
      </c>
    </row>
    <row r="683" spans="1:14" x14ac:dyDescent="0.3">
      <c r="A683" s="11" t="s">
        <v>2507</v>
      </c>
      <c r="B683" s="18">
        <v>45292</v>
      </c>
      <c r="C683" s="12" t="s">
        <v>168</v>
      </c>
      <c r="D683" s="12" t="s">
        <v>1648</v>
      </c>
      <c r="E683" s="12" t="s">
        <v>1773</v>
      </c>
      <c r="F683" s="12">
        <v>2</v>
      </c>
      <c r="G683" s="10">
        <f t="shared" si="30"/>
        <v>2</v>
      </c>
      <c r="H683" s="12">
        <v>42.04</v>
      </c>
      <c r="I683" s="16">
        <f>IF(H683="",VLOOKUP($D683,Product_Dim_Cleaned!$A$2:$F$101,6,FALSE),H683)</f>
        <v>42.04</v>
      </c>
      <c r="J683" s="12">
        <v>7.0000000000000007E-2</v>
      </c>
      <c r="K683" s="17">
        <f t="shared" si="31"/>
        <v>7.0000000000000007E-2</v>
      </c>
      <c r="L683" s="12" t="s">
        <v>1824</v>
      </c>
      <c r="M683" s="12">
        <v>78.194399999999987</v>
      </c>
      <c r="N683" s="16">
        <f t="shared" si="32"/>
        <v>78.194399999999987</v>
      </c>
    </row>
    <row r="684" spans="1:14" x14ac:dyDescent="0.3">
      <c r="A684" s="9" t="s">
        <v>2508</v>
      </c>
      <c r="B684" s="15">
        <v>45278</v>
      </c>
      <c r="C684" s="10" t="s">
        <v>893</v>
      </c>
      <c r="D684" s="10" t="s">
        <v>1658</v>
      </c>
      <c r="E684" s="10" t="s">
        <v>1776</v>
      </c>
      <c r="F684" s="10">
        <v>3</v>
      </c>
      <c r="G684" s="10">
        <f t="shared" si="30"/>
        <v>3</v>
      </c>
      <c r="H684" s="10">
        <v>599.48</v>
      </c>
      <c r="I684" s="16">
        <f>IF(H684="",VLOOKUP($D684,Product_Dim_Cleaned!$A$2:$F$101,6,FALSE),H684)</f>
        <v>599.48</v>
      </c>
      <c r="J684" s="10">
        <v>0.22</v>
      </c>
      <c r="K684" s="17">
        <f t="shared" si="31"/>
        <v>0.22</v>
      </c>
      <c r="L684" s="10" t="s">
        <v>1826</v>
      </c>
      <c r="M684" s="10">
        <v>1402.7832000000001</v>
      </c>
      <c r="N684" s="16">
        <f t="shared" si="32"/>
        <v>1402.7832000000001</v>
      </c>
    </row>
    <row r="685" spans="1:14" x14ac:dyDescent="0.3">
      <c r="A685" s="11" t="s">
        <v>2509</v>
      </c>
      <c r="B685" s="18">
        <v>45232</v>
      </c>
      <c r="C685" s="12" t="s">
        <v>1118</v>
      </c>
      <c r="D685" s="12" t="s">
        <v>1582</v>
      </c>
      <c r="E685" s="12" t="s">
        <v>1757</v>
      </c>
      <c r="F685" s="12">
        <v>3</v>
      </c>
      <c r="G685" s="10">
        <f t="shared" si="30"/>
        <v>3</v>
      </c>
      <c r="H685" s="12">
        <v>401.42</v>
      </c>
      <c r="I685" s="16">
        <f>IF(H685="",VLOOKUP($D685,Product_Dim_Cleaned!$A$2:$F$101,6,FALSE),H685)</f>
        <v>401.42</v>
      </c>
      <c r="J685" s="12">
        <v>0.01</v>
      </c>
      <c r="K685" s="17">
        <f t="shared" si="31"/>
        <v>0.01</v>
      </c>
      <c r="L685" s="12" t="s">
        <v>1829</v>
      </c>
      <c r="M685" s="12">
        <v>1192.2174</v>
      </c>
      <c r="N685" s="16">
        <f t="shared" si="32"/>
        <v>1192.2174</v>
      </c>
    </row>
    <row r="686" spans="1:14" x14ac:dyDescent="0.3">
      <c r="A686" s="9" t="s">
        <v>2510</v>
      </c>
      <c r="B686" s="15">
        <v>45907</v>
      </c>
      <c r="C686" s="10" t="s">
        <v>631</v>
      </c>
      <c r="D686" s="10" t="s">
        <v>1640</v>
      </c>
      <c r="E686" s="10" t="s">
        <v>1782</v>
      </c>
      <c r="F686" s="10">
        <v>4</v>
      </c>
      <c r="G686" s="10">
        <f t="shared" si="30"/>
        <v>4</v>
      </c>
      <c r="H686" s="10">
        <v>442.54</v>
      </c>
      <c r="I686" s="16">
        <f>IF(H686="",VLOOKUP($D686,Product_Dim_Cleaned!$A$2:$F$101,6,FALSE),H686)</f>
        <v>442.54</v>
      </c>
      <c r="J686" s="10">
        <v>0.06</v>
      </c>
      <c r="K686" s="17">
        <f t="shared" si="31"/>
        <v>0.06</v>
      </c>
      <c r="L686" s="10" t="s">
        <v>1824</v>
      </c>
      <c r="M686" s="10">
        <v>1663.9503999999999</v>
      </c>
      <c r="N686" s="16">
        <f t="shared" si="32"/>
        <v>1663.9503999999999</v>
      </c>
    </row>
    <row r="687" spans="1:14" x14ac:dyDescent="0.3">
      <c r="A687" s="11" t="s">
        <v>2511</v>
      </c>
      <c r="B687" s="18">
        <v>45270</v>
      </c>
      <c r="C687" s="12" t="s">
        <v>1408</v>
      </c>
      <c r="D687" s="12" t="s">
        <v>1724</v>
      </c>
      <c r="E687" s="12" t="s">
        <v>1797</v>
      </c>
      <c r="F687" s="12">
        <v>4</v>
      </c>
      <c r="G687" s="10">
        <f t="shared" si="30"/>
        <v>4</v>
      </c>
      <c r="H687" s="12">
        <v>451.41</v>
      </c>
      <c r="I687" s="16">
        <f>IF(H687="",VLOOKUP($D687,Product_Dim_Cleaned!$A$2:$F$101,6,FALSE),H687)</f>
        <v>451.41</v>
      </c>
      <c r="J687" s="12">
        <v>0.06</v>
      </c>
      <c r="K687" s="17">
        <f t="shared" si="31"/>
        <v>0.06</v>
      </c>
      <c r="L687" s="12" t="s">
        <v>1826</v>
      </c>
      <c r="M687" s="12">
        <v>1697.3016</v>
      </c>
      <c r="N687" s="16">
        <f t="shared" si="32"/>
        <v>1697.3016</v>
      </c>
    </row>
    <row r="688" spans="1:14" x14ac:dyDescent="0.3">
      <c r="A688" s="9" t="s">
        <v>2512</v>
      </c>
      <c r="B688" s="15">
        <v>45942</v>
      </c>
      <c r="C688" s="10" t="s">
        <v>846</v>
      </c>
      <c r="D688" s="10" t="s">
        <v>1730</v>
      </c>
      <c r="E688" s="10" t="s">
        <v>1786</v>
      </c>
      <c r="F688" s="10">
        <v>4</v>
      </c>
      <c r="G688" s="10">
        <f t="shared" si="30"/>
        <v>4</v>
      </c>
      <c r="H688" s="10">
        <v>547.21</v>
      </c>
      <c r="I688" s="16">
        <f>IF(H688="",VLOOKUP($D688,Product_Dim_Cleaned!$A$2:$F$101,6,FALSE),H688)</f>
        <v>547.21</v>
      </c>
      <c r="J688" s="10">
        <v>0.25</v>
      </c>
      <c r="K688" s="17">
        <f t="shared" si="31"/>
        <v>0.25</v>
      </c>
      <c r="L688" s="10" t="s">
        <v>1824</v>
      </c>
      <c r="M688" s="10">
        <v>1641.63</v>
      </c>
      <c r="N688" s="16">
        <f t="shared" si="32"/>
        <v>1641.63</v>
      </c>
    </row>
    <row r="689" spans="1:14" x14ac:dyDescent="0.3">
      <c r="A689" s="11" t="s">
        <v>2513</v>
      </c>
      <c r="B689" s="18">
        <v>45750</v>
      </c>
      <c r="C689" s="12" t="s">
        <v>663</v>
      </c>
      <c r="D689" s="12" t="s">
        <v>1722</v>
      </c>
      <c r="E689" s="12" t="s">
        <v>1769</v>
      </c>
      <c r="F689" s="12">
        <v>1</v>
      </c>
      <c r="G689" s="10">
        <f t="shared" si="30"/>
        <v>1</v>
      </c>
      <c r="H689" s="12">
        <v>979.28</v>
      </c>
      <c r="I689" s="16">
        <f>IF(H689="",VLOOKUP($D689,Product_Dim_Cleaned!$A$2:$F$101,6,FALSE),H689)</f>
        <v>979.28</v>
      </c>
      <c r="J689" s="12">
        <v>0.2</v>
      </c>
      <c r="K689" s="17">
        <f t="shared" si="31"/>
        <v>0.2</v>
      </c>
      <c r="L689" s="12" t="s">
        <v>1826</v>
      </c>
      <c r="M689" s="12">
        <v>783.42399999999998</v>
      </c>
      <c r="N689" s="16">
        <f t="shared" si="32"/>
        <v>783.42399999999998</v>
      </c>
    </row>
    <row r="690" spans="1:14" x14ac:dyDescent="0.3">
      <c r="A690" s="9" t="s">
        <v>2514</v>
      </c>
      <c r="B690" s="15">
        <v>45300</v>
      </c>
      <c r="C690" s="10" t="s">
        <v>1431</v>
      </c>
      <c r="D690" s="10" t="s">
        <v>1660</v>
      </c>
      <c r="E690" s="10" t="s">
        <v>1779</v>
      </c>
      <c r="F690" s="10">
        <v>4</v>
      </c>
      <c r="G690" s="10">
        <f t="shared" si="30"/>
        <v>4</v>
      </c>
      <c r="H690" s="10">
        <v>263.58999999999997</v>
      </c>
      <c r="I690" s="16">
        <f>IF(H690="",VLOOKUP($D690,Product_Dim_Cleaned!$A$2:$F$101,6,FALSE),H690)</f>
        <v>263.58999999999997</v>
      </c>
      <c r="J690" s="10">
        <v>0.04</v>
      </c>
      <c r="K690" s="17">
        <f t="shared" si="31"/>
        <v>0.04</v>
      </c>
      <c r="L690" s="10" t="s">
        <v>1824</v>
      </c>
      <c r="M690" s="10">
        <v>1012.1856</v>
      </c>
      <c r="N690" s="16">
        <f t="shared" si="32"/>
        <v>1012.1856</v>
      </c>
    </row>
    <row r="691" spans="1:14" x14ac:dyDescent="0.3">
      <c r="A691" s="11" t="s">
        <v>2515</v>
      </c>
      <c r="B691" s="18">
        <v>45876</v>
      </c>
      <c r="C691" s="12" t="s">
        <v>20</v>
      </c>
      <c r="D691" s="12" t="s">
        <v>1656</v>
      </c>
      <c r="E691" s="12" t="s">
        <v>1773</v>
      </c>
      <c r="F691" s="12">
        <v>1</v>
      </c>
      <c r="G691" s="10">
        <f t="shared" si="30"/>
        <v>1</v>
      </c>
      <c r="H691" s="12">
        <v>692.75</v>
      </c>
      <c r="I691" s="16">
        <f>IF(H691="",VLOOKUP($D691,Product_Dim_Cleaned!$A$2:$F$101,6,FALSE),H691)</f>
        <v>692.75</v>
      </c>
      <c r="J691" s="12">
        <v>0.11</v>
      </c>
      <c r="K691" s="17">
        <f t="shared" si="31"/>
        <v>0.11</v>
      </c>
      <c r="L691" s="12" t="s">
        <v>1829</v>
      </c>
      <c r="M691" s="12">
        <v>616.54750000000001</v>
      </c>
      <c r="N691" s="16">
        <f t="shared" si="32"/>
        <v>616.54750000000001</v>
      </c>
    </row>
    <row r="692" spans="1:14" x14ac:dyDescent="0.3">
      <c r="A692" s="9" t="s">
        <v>2516</v>
      </c>
      <c r="B692" s="15">
        <v>45301</v>
      </c>
      <c r="C692" s="10" t="s">
        <v>544</v>
      </c>
      <c r="D692" s="10" t="s">
        <v>1674</v>
      </c>
      <c r="E692" s="10" t="s">
        <v>1766</v>
      </c>
      <c r="F692" s="10">
        <v>3</v>
      </c>
      <c r="G692" s="10">
        <f t="shared" si="30"/>
        <v>3</v>
      </c>
      <c r="H692" s="10">
        <v>142.83000000000001</v>
      </c>
      <c r="I692" s="16">
        <f>IF(H692="",VLOOKUP($D692,Product_Dim_Cleaned!$A$2:$F$101,6,FALSE),H692)</f>
        <v>142.83000000000001</v>
      </c>
      <c r="J692" s="10">
        <v>0.01</v>
      </c>
      <c r="K692" s="17">
        <f t="shared" si="31"/>
        <v>0.01</v>
      </c>
      <c r="L692" s="10" t="s">
        <v>1824</v>
      </c>
      <c r="M692" s="10">
        <v>424.20510000000002</v>
      </c>
      <c r="N692" s="16">
        <f t="shared" si="32"/>
        <v>424.20510000000002</v>
      </c>
    </row>
    <row r="693" spans="1:14" x14ac:dyDescent="0.3">
      <c r="A693" s="11" t="s">
        <v>2517</v>
      </c>
      <c r="B693" s="18">
        <v>45857</v>
      </c>
      <c r="C693" s="12" t="s">
        <v>428</v>
      </c>
      <c r="D693" s="12" t="s">
        <v>1592</v>
      </c>
      <c r="E693" s="12" t="s">
        <v>1761</v>
      </c>
      <c r="F693" s="12">
        <v>2</v>
      </c>
      <c r="G693" s="10">
        <f t="shared" si="30"/>
        <v>2</v>
      </c>
      <c r="H693" s="12">
        <v>419.25</v>
      </c>
      <c r="I693" s="16">
        <f>IF(H693="",VLOOKUP($D693,Product_Dim_Cleaned!$A$2:$F$101,6,FALSE),H693)</f>
        <v>419.25</v>
      </c>
      <c r="J693" s="12">
        <v>0.17</v>
      </c>
      <c r="K693" s="17">
        <f t="shared" si="31"/>
        <v>0.17</v>
      </c>
      <c r="L693" s="12" t="s">
        <v>1826</v>
      </c>
      <c r="M693" s="12">
        <v>695.95499999999993</v>
      </c>
      <c r="N693" s="16">
        <f t="shared" si="32"/>
        <v>695.95499999999993</v>
      </c>
    </row>
    <row r="694" spans="1:14" x14ac:dyDescent="0.3">
      <c r="A694" s="9" t="s">
        <v>2518</v>
      </c>
      <c r="B694" s="15">
        <v>45650</v>
      </c>
      <c r="C694" s="10" t="s">
        <v>770</v>
      </c>
      <c r="D694" s="10" t="s">
        <v>1600</v>
      </c>
      <c r="E694" s="10" t="s">
        <v>1813</v>
      </c>
      <c r="F694" s="10">
        <v>2</v>
      </c>
      <c r="G694" s="10">
        <f t="shared" si="30"/>
        <v>2</v>
      </c>
      <c r="H694" s="10">
        <v>800.84</v>
      </c>
      <c r="I694" s="16">
        <f>IF(H694="",VLOOKUP($D694,Product_Dim_Cleaned!$A$2:$F$101,6,FALSE),H694)</f>
        <v>800.84</v>
      </c>
      <c r="J694" s="10">
        <v>0.27</v>
      </c>
      <c r="K694" s="17">
        <f t="shared" si="31"/>
        <v>0.27</v>
      </c>
      <c r="L694" s="10" t="s">
        <v>1829</v>
      </c>
      <c r="M694" s="10">
        <v>1169.2264</v>
      </c>
      <c r="N694" s="16">
        <f t="shared" si="32"/>
        <v>1169.2264</v>
      </c>
    </row>
    <row r="695" spans="1:14" x14ac:dyDescent="0.3">
      <c r="A695" s="11" t="s">
        <v>2519</v>
      </c>
      <c r="B695" s="18">
        <v>45520</v>
      </c>
      <c r="C695" s="12" t="s">
        <v>14</v>
      </c>
      <c r="D695" s="12" t="s">
        <v>1644</v>
      </c>
      <c r="E695" s="12" t="s">
        <v>1761</v>
      </c>
      <c r="F695" s="12">
        <v>1</v>
      </c>
      <c r="G695" s="10">
        <f t="shared" si="30"/>
        <v>1</v>
      </c>
      <c r="H695" s="12">
        <v>301.24</v>
      </c>
      <c r="I695" s="16">
        <f>IF(H695="",VLOOKUP($D695,Product_Dim_Cleaned!$A$2:$F$101,6,FALSE),H695)</f>
        <v>301.24</v>
      </c>
      <c r="J695" s="12">
        <v>0.11</v>
      </c>
      <c r="K695" s="17">
        <f t="shared" si="31"/>
        <v>0.11</v>
      </c>
      <c r="L695" s="12" t="s">
        <v>1826</v>
      </c>
      <c r="M695" s="12">
        <v>268.10359999999997</v>
      </c>
      <c r="N695" s="16">
        <f t="shared" si="32"/>
        <v>268.10359999999997</v>
      </c>
    </row>
    <row r="696" spans="1:14" x14ac:dyDescent="0.3">
      <c r="A696" s="9" t="s">
        <v>2520</v>
      </c>
      <c r="B696" s="15">
        <v>45497</v>
      </c>
      <c r="C696" s="10" t="s">
        <v>914</v>
      </c>
      <c r="D696" s="10" t="s">
        <v>1718</v>
      </c>
      <c r="E696" s="10" t="s">
        <v>1773</v>
      </c>
      <c r="F696" s="10">
        <v>2</v>
      </c>
      <c r="G696" s="10">
        <f t="shared" si="30"/>
        <v>2</v>
      </c>
      <c r="H696" s="10">
        <v>701.49</v>
      </c>
      <c r="I696" s="16">
        <f>IF(H696="",VLOOKUP($D696,Product_Dim_Cleaned!$A$2:$F$101,6,FALSE),H696)</f>
        <v>701.49</v>
      </c>
      <c r="J696" s="10">
        <v>0.09</v>
      </c>
      <c r="K696" s="17">
        <f t="shared" si="31"/>
        <v>0.09</v>
      </c>
      <c r="L696" s="10" t="s">
        <v>1826</v>
      </c>
      <c r="M696" s="10">
        <v>1276.7118</v>
      </c>
      <c r="N696" s="16">
        <f t="shared" si="32"/>
        <v>1276.7118</v>
      </c>
    </row>
    <row r="697" spans="1:14" x14ac:dyDescent="0.3">
      <c r="A697" s="11" t="s">
        <v>2521</v>
      </c>
      <c r="B697" s="18">
        <v>45615</v>
      </c>
      <c r="C697" s="12" t="s">
        <v>1101</v>
      </c>
      <c r="D697" s="12" t="s">
        <v>1600</v>
      </c>
      <c r="E697" s="12" t="s">
        <v>1789</v>
      </c>
      <c r="F697" s="12">
        <v>4</v>
      </c>
      <c r="G697" s="10">
        <f t="shared" si="30"/>
        <v>4</v>
      </c>
      <c r="H697" s="12">
        <v>413.48</v>
      </c>
      <c r="I697" s="16">
        <f>IF(H697="",VLOOKUP($D697,Product_Dim_Cleaned!$A$2:$F$101,6,FALSE),H697)</f>
        <v>413.48</v>
      </c>
      <c r="J697" s="12">
        <v>0.02</v>
      </c>
      <c r="K697" s="17">
        <f t="shared" si="31"/>
        <v>0.02</v>
      </c>
      <c r="L697" s="12" t="s">
        <v>1826</v>
      </c>
      <c r="M697" s="12">
        <v>1620.8416</v>
      </c>
      <c r="N697" s="16">
        <f t="shared" si="32"/>
        <v>1620.8416</v>
      </c>
    </row>
    <row r="698" spans="1:14" x14ac:dyDescent="0.3">
      <c r="A698" s="9" t="s">
        <v>2522</v>
      </c>
      <c r="B698" s="15">
        <v>45365</v>
      </c>
      <c r="C698" s="10" t="s">
        <v>646</v>
      </c>
      <c r="D698" s="10" t="s">
        <v>1562</v>
      </c>
      <c r="E698" s="10" t="s">
        <v>1757</v>
      </c>
      <c r="F698" s="10">
        <v>4</v>
      </c>
      <c r="G698" s="10">
        <f t="shared" si="30"/>
        <v>4</v>
      </c>
      <c r="H698" s="10">
        <v>167.83</v>
      </c>
      <c r="I698" s="16">
        <f>IF(H698="",VLOOKUP($D698,Product_Dim_Cleaned!$A$2:$F$101,6,FALSE),H698)</f>
        <v>167.83</v>
      </c>
      <c r="J698" s="10">
        <v>0.15</v>
      </c>
      <c r="K698" s="17">
        <f t="shared" si="31"/>
        <v>0.15</v>
      </c>
      <c r="L698" s="10" t="s">
        <v>1824</v>
      </c>
      <c r="M698" s="10">
        <v>570.62200000000007</v>
      </c>
      <c r="N698" s="16">
        <f t="shared" si="32"/>
        <v>570.62200000000007</v>
      </c>
    </row>
    <row r="699" spans="1:14" x14ac:dyDescent="0.3">
      <c r="A699" s="11" t="s">
        <v>2523</v>
      </c>
      <c r="B699" s="18">
        <v>45832</v>
      </c>
      <c r="C699" s="12" t="s">
        <v>472</v>
      </c>
      <c r="D699" s="12" t="s">
        <v>1578</v>
      </c>
      <c r="E699" s="12" t="s">
        <v>1810</v>
      </c>
      <c r="F699" s="12">
        <v>2</v>
      </c>
      <c r="G699" s="10">
        <f t="shared" si="30"/>
        <v>2</v>
      </c>
      <c r="H699" s="12">
        <v>669.12</v>
      </c>
      <c r="I699" s="16">
        <f>IF(H699="",VLOOKUP($D699,Product_Dim_Cleaned!$A$2:$F$101,6,FALSE),H699)</f>
        <v>669.12</v>
      </c>
      <c r="J699" s="12">
        <v>0.22</v>
      </c>
      <c r="K699" s="17">
        <f t="shared" si="31"/>
        <v>0.22</v>
      </c>
      <c r="L699" s="12" t="s">
        <v>1824</v>
      </c>
      <c r="M699" s="12">
        <v>1043.8271999999999</v>
      </c>
      <c r="N699" s="16">
        <f t="shared" si="32"/>
        <v>1043.8271999999999</v>
      </c>
    </row>
    <row r="700" spans="1:14" x14ac:dyDescent="0.3">
      <c r="A700" s="9" t="s">
        <v>2524</v>
      </c>
      <c r="B700" s="15">
        <v>45530</v>
      </c>
      <c r="C700" s="10" t="s">
        <v>153</v>
      </c>
      <c r="D700" s="10" t="s">
        <v>1622</v>
      </c>
      <c r="E700" s="10" t="s">
        <v>1779</v>
      </c>
      <c r="F700" s="10">
        <v>3</v>
      </c>
      <c r="G700" s="10">
        <f t="shared" si="30"/>
        <v>3</v>
      </c>
      <c r="H700" s="10">
        <v>346.77</v>
      </c>
      <c r="I700" s="16">
        <f>IF(H700="",VLOOKUP($D700,Product_Dim_Cleaned!$A$2:$F$101,6,FALSE),H700)</f>
        <v>346.77</v>
      </c>
      <c r="J700" s="10">
        <v>0.18</v>
      </c>
      <c r="K700" s="17">
        <f t="shared" si="31"/>
        <v>0.18</v>
      </c>
      <c r="L700" s="10" t="s">
        <v>1826</v>
      </c>
      <c r="M700" s="10">
        <v>853.05420000000004</v>
      </c>
      <c r="N700" s="16">
        <f t="shared" si="32"/>
        <v>853.05420000000004</v>
      </c>
    </row>
    <row r="701" spans="1:14" x14ac:dyDescent="0.3">
      <c r="A701" s="11" t="s">
        <v>2525</v>
      </c>
      <c r="B701" s="18">
        <v>45939</v>
      </c>
      <c r="C701" s="12" t="s">
        <v>221</v>
      </c>
      <c r="D701" s="12" t="s">
        <v>1594</v>
      </c>
      <c r="E701" s="12" t="s">
        <v>1813</v>
      </c>
      <c r="F701" s="12">
        <v>3</v>
      </c>
      <c r="G701" s="10">
        <f t="shared" si="30"/>
        <v>3</v>
      </c>
      <c r="H701" s="12">
        <v>648.33000000000004</v>
      </c>
      <c r="I701" s="16">
        <f>IF(H701="",VLOOKUP($D701,Product_Dim_Cleaned!$A$2:$F$101,6,FALSE),H701)</f>
        <v>648.33000000000004</v>
      </c>
      <c r="J701" s="12">
        <v>0.2</v>
      </c>
      <c r="K701" s="17">
        <f t="shared" si="31"/>
        <v>0.2</v>
      </c>
      <c r="L701" s="12" t="s">
        <v>1829</v>
      </c>
      <c r="M701" s="12">
        <v>1555.992</v>
      </c>
      <c r="N701" s="16">
        <f t="shared" si="32"/>
        <v>1555.992</v>
      </c>
    </row>
    <row r="702" spans="1:14" x14ac:dyDescent="0.3">
      <c r="A702" s="9" t="s">
        <v>2526</v>
      </c>
      <c r="B702" s="15">
        <v>45401</v>
      </c>
      <c r="C702" s="10" t="s">
        <v>905</v>
      </c>
      <c r="D702" s="10" t="s">
        <v>1557</v>
      </c>
      <c r="E702" s="10" t="s">
        <v>1761</v>
      </c>
      <c r="F702" s="10">
        <v>4</v>
      </c>
      <c r="G702" s="10">
        <f t="shared" si="30"/>
        <v>4</v>
      </c>
      <c r="H702" s="10">
        <v>254.94</v>
      </c>
      <c r="I702" s="16">
        <f>IF(H702="",VLOOKUP($D702,Product_Dim_Cleaned!$A$2:$F$101,6,FALSE),H702)</f>
        <v>254.94</v>
      </c>
      <c r="J702" s="10">
        <v>0.06</v>
      </c>
      <c r="K702" s="17">
        <f t="shared" si="31"/>
        <v>0.06</v>
      </c>
      <c r="L702" s="10" t="s">
        <v>1826</v>
      </c>
      <c r="M702" s="10">
        <v>958.57439999999997</v>
      </c>
      <c r="N702" s="16">
        <f t="shared" si="32"/>
        <v>958.57439999999997</v>
      </c>
    </row>
    <row r="703" spans="1:14" x14ac:dyDescent="0.3">
      <c r="A703" s="11" t="s">
        <v>2527</v>
      </c>
      <c r="B703" s="18">
        <v>45420</v>
      </c>
      <c r="C703" s="12" t="s">
        <v>1062</v>
      </c>
      <c r="D703" s="12" t="s">
        <v>1710</v>
      </c>
      <c r="E703" s="12" t="s">
        <v>1769</v>
      </c>
      <c r="F703" s="12">
        <v>1</v>
      </c>
      <c r="G703" s="10">
        <f t="shared" si="30"/>
        <v>1</v>
      </c>
      <c r="H703" s="12">
        <v>445.5</v>
      </c>
      <c r="I703" s="16">
        <f>IF(H703="",VLOOKUP($D703,Product_Dim_Cleaned!$A$2:$F$101,6,FALSE),H703)</f>
        <v>445.5</v>
      </c>
      <c r="J703" s="12">
        <v>0.28000000000000003</v>
      </c>
      <c r="K703" s="17">
        <f t="shared" si="31"/>
        <v>0.28000000000000003</v>
      </c>
      <c r="L703" s="12" t="s">
        <v>1824</v>
      </c>
      <c r="M703" s="12">
        <v>320.76</v>
      </c>
      <c r="N703" s="16">
        <f t="shared" si="32"/>
        <v>320.76</v>
      </c>
    </row>
    <row r="704" spans="1:14" x14ac:dyDescent="0.3">
      <c r="A704" s="9" t="s">
        <v>2528</v>
      </c>
      <c r="B704" s="15">
        <v>45459</v>
      </c>
      <c r="C704" s="10" t="s">
        <v>716</v>
      </c>
      <c r="D704" s="10" t="s">
        <v>1728</v>
      </c>
      <c r="E704" s="10" t="s">
        <v>1769</v>
      </c>
      <c r="F704" s="10">
        <v>1</v>
      </c>
      <c r="G704" s="10">
        <f t="shared" si="30"/>
        <v>1</v>
      </c>
      <c r="H704" s="10">
        <v>900.94</v>
      </c>
      <c r="I704" s="16">
        <f>IF(H704="",VLOOKUP($D704,Product_Dim_Cleaned!$A$2:$F$101,6,FALSE),H704)</f>
        <v>900.94</v>
      </c>
      <c r="J704" s="10">
        <v>0.1</v>
      </c>
      <c r="K704" s="17">
        <f t="shared" si="31"/>
        <v>0.1</v>
      </c>
      <c r="L704" s="10" t="s">
        <v>1824</v>
      </c>
      <c r="M704" s="10">
        <v>810.84600000000012</v>
      </c>
      <c r="N704" s="16">
        <f t="shared" si="32"/>
        <v>810.84600000000012</v>
      </c>
    </row>
    <row r="705" spans="1:14" x14ac:dyDescent="0.3">
      <c r="A705" s="11" t="s">
        <v>2529</v>
      </c>
      <c r="B705" s="18">
        <v>45429</v>
      </c>
      <c r="C705" s="12" t="s">
        <v>643</v>
      </c>
      <c r="D705" s="12" t="s">
        <v>1578</v>
      </c>
      <c r="E705" s="12" t="s">
        <v>1804</v>
      </c>
      <c r="F705" s="12">
        <v>3</v>
      </c>
      <c r="G705" s="10">
        <f t="shared" si="30"/>
        <v>3</v>
      </c>
      <c r="H705" s="12">
        <v>262.69</v>
      </c>
      <c r="I705" s="16">
        <f>IF(H705="",VLOOKUP($D705,Product_Dim_Cleaned!$A$2:$F$101,6,FALSE),H705)</f>
        <v>262.69</v>
      </c>
      <c r="J705" s="12">
        <v>0.04</v>
      </c>
      <c r="K705" s="17">
        <f t="shared" si="31"/>
        <v>0.04</v>
      </c>
      <c r="L705" s="12" t="s">
        <v>1826</v>
      </c>
      <c r="M705" s="12">
        <v>756.54719999999986</v>
      </c>
      <c r="N705" s="16">
        <f t="shared" si="32"/>
        <v>756.54719999999986</v>
      </c>
    </row>
    <row r="706" spans="1:14" x14ac:dyDescent="0.3">
      <c r="A706" s="9" t="s">
        <v>2530</v>
      </c>
      <c r="B706" s="15">
        <v>45386</v>
      </c>
      <c r="C706" s="10" t="s">
        <v>1484</v>
      </c>
      <c r="D706" s="10" t="s">
        <v>1684</v>
      </c>
      <c r="E706" s="10" t="s">
        <v>1761</v>
      </c>
      <c r="F706" s="10">
        <v>3</v>
      </c>
      <c r="G706" s="10">
        <f t="shared" ref="G706:G769" si="33">IF(F706="",M706/(I706*(1-J706)),F706)</f>
        <v>3</v>
      </c>
      <c r="H706" s="10">
        <v>212.72</v>
      </c>
      <c r="I706" s="16">
        <f>IF(H706="",VLOOKUP($D706,Product_Dim_Cleaned!$A$2:$F$101,6,FALSE),H706)</f>
        <v>212.72</v>
      </c>
      <c r="J706" s="10">
        <v>0.22</v>
      </c>
      <c r="K706" s="17">
        <f t="shared" ref="K706:K769" si="34">IF(J706="",1-(M706/(G706*I706)),J706)</f>
        <v>0.22</v>
      </c>
      <c r="L706" s="10" t="s">
        <v>1826</v>
      </c>
      <c r="M706" s="10">
        <v>497.76479999999998</v>
      </c>
      <c r="N706" s="16">
        <f t="shared" ref="N706:N769" si="35">IF(M706="",G706*I706*(1-K706),M706)</f>
        <v>497.76479999999998</v>
      </c>
    </row>
    <row r="707" spans="1:14" x14ac:dyDescent="0.3">
      <c r="A707" s="11" t="s">
        <v>2531</v>
      </c>
      <c r="B707" s="18">
        <v>45803</v>
      </c>
      <c r="C707" s="12" t="s">
        <v>508</v>
      </c>
      <c r="D707" s="12" t="s">
        <v>1596</v>
      </c>
      <c r="E707" s="12" t="s">
        <v>1810</v>
      </c>
      <c r="F707" s="12">
        <v>4</v>
      </c>
      <c r="G707" s="10">
        <f t="shared" si="33"/>
        <v>4</v>
      </c>
      <c r="H707" s="12">
        <v>757.9</v>
      </c>
      <c r="I707" s="16">
        <f>IF(H707="",VLOOKUP($D707,Product_Dim_Cleaned!$A$2:$F$101,6,FALSE),H707)</f>
        <v>757.9</v>
      </c>
      <c r="J707" s="12">
        <v>0.22</v>
      </c>
      <c r="K707" s="17">
        <f t="shared" si="34"/>
        <v>0.22</v>
      </c>
      <c r="L707" s="12" t="s">
        <v>1826</v>
      </c>
      <c r="M707" s="12">
        <v>2364.6480000000001</v>
      </c>
      <c r="N707" s="16">
        <f t="shared" si="35"/>
        <v>2364.6480000000001</v>
      </c>
    </row>
    <row r="708" spans="1:14" x14ac:dyDescent="0.3">
      <c r="A708" s="9" t="s">
        <v>2532</v>
      </c>
      <c r="B708" s="15">
        <v>45346</v>
      </c>
      <c r="C708" s="10" t="s">
        <v>78</v>
      </c>
      <c r="D708" s="10" t="s">
        <v>1708</v>
      </c>
      <c r="E708" s="10" t="s">
        <v>1807</v>
      </c>
      <c r="F708" s="10">
        <v>1</v>
      </c>
      <c r="G708" s="10">
        <f t="shared" si="33"/>
        <v>1</v>
      </c>
      <c r="H708" s="10">
        <v>846.04</v>
      </c>
      <c r="I708" s="16">
        <f>IF(H708="",VLOOKUP($D708,Product_Dim_Cleaned!$A$2:$F$101,6,FALSE),H708)</f>
        <v>846.04</v>
      </c>
      <c r="J708" s="10">
        <v>0.08</v>
      </c>
      <c r="K708" s="17">
        <f t="shared" si="34"/>
        <v>0.08</v>
      </c>
      <c r="L708" s="10" t="s">
        <v>1826</v>
      </c>
      <c r="M708" s="10">
        <v>778.35680000000002</v>
      </c>
      <c r="N708" s="16">
        <f t="shared" si="35"/>
        <v>778.35680000000002</v>
      </c>
    </row>
    <row r="709" spans="1:14" x14ac:dyDescent="0.3">
      <c r="A709" s="11" t="s">
        <v>2533</v>
      </c>
      <c r="B709" s="18">
        <v>45267</v>
      </c>
      <c r="C709" s="12" t="s">
        <v>532</v>
      </c>
      <c r="D709" s="12" t="s">
        <v>1624</v>
      </c>
      <c r="E709" s="12" t="s">
        <v>1779</v>
      </c>
      <c r="F709" s="12">
        <v>3</v>
      </c>
      <c r="G709" s="10">
        <f t="shared" si="33"/>
        <v>3</v>
      </c>
      <c r="H709" s="12">
        <v>179.7</v>
      </c>
      <c r="I709" s="16">
        <f>IF(H709="",VLOOKUP($D709,Product_Dim_Cleaned!$A$2:$F$101,6,FALSE),H709)</f>
        <v>179.7</v>
      </c>
      <c r="J709" s="12">
        <v>0.17</v>
      </c>
      <c r="K709" s="17">
        <f t="shared" si="34"/>
        <v>0.17</v>
      </c>
      <c r="L709" s="12" t="s">
        <v>1829</v>
      </c>
      <c r="M709" s="12">
        <v>447.45299999999992</v>
      </c>
      <c r="N709" s="16">
        <f t="shared" si="35"/>
        <v>447.45299999999992</v>
      </c>
    </row>
    <row r="710" spans="1:14" x14ac:dyDescent="0.3">
      <c r="A710" s="9" t="s">
        <v>2534</v>
      </c>
      <c r="B710" s="15">
        <v>45572</v>
      </c>
      <c r="C710" s="10" t="s">
        <v>1380</v>
      </c>
      <c r="D710" s="10" t="s">
        <v>1610</v>
      </c>
      <c r="E710" s="10" t="s">
        <v>1769</v>
      </c>
      <c r="F710" s="10">
        <v>4</v>
      </c>
      <c r="G710" s="10">
        <f t="shared" si="33"/>
        <v>4</v>
      </c>
      <c r="H710" s="10">
        <v>681.08</v>
      </c>
      <c r="I710" s="16">
        <f>IF(H710="",VLOOKUP($D710,Product_Dim_Cleaned!$A$2:$F$101,6,FALSE),H710)</f>
        <v>681.08</v>
      </c>
      <c r="J710" s="10">
        <v>0</v>
      </c>
      <c r="K710" s="17">
        <f t="shared" si="34"/>
        <v>0</v>
      </c>
      <c r="L710" s="10" t="s">
        <v>1826</v>
      </c>
      <c r="M710" s="10">
        <v>2724.32</v>
      </c>
      <c r="N710" s="16">
        <f t="shared" si="35"/>
        <v>2724.32</v>
      </c>
    </row>
    <row r="711" spans="1:14" x14ac:dyDescent="0.3">
      <c r="A711" s="11" t="s">
        <v>2535</v>
      </c>
      <c r="B711" s="18">
        <v>45252</v>
      </c>
      <c r="C711" s="12" t="s">
        <v>1254</v>
      </c>
      <c r="D711" s="12" t="s">
        <v>1553</v>
      </c>
      <c r="E711" s="12" t="s">
        <v>1779</v>
      </c>
      <c r="F711" s="12">
        <v>4</v>
      </c>
      <c r="G711" s="10">
        <f t="shared" si="33"/>
        <v>4</v>
      </c>
      <c r="H711" s="12">
        <v>723.44</v>
      </c>
      <c r="I711" s="16">
        <f>IF(H711="",VLOOKUP($D711,Product_Dim_Cleaned!$A$2:$F$101,6,FALSE),H711)</f>
        <v>723.44</v>
      </c>
      <c r="J711" s="12">
        <v>0.14000000000000001</v>
      </c>
      <c r="K711" s="17">
        <f t="shared" si="34"/>
        <v>0.14000000000000001</v>
      </c>
      <c r="L711" s="12" t="s">
        <v>1826</v>
      </c>
      <c r="M711" s="12">
        <v>2488.6336000000001</v>
      </c>
      <c r="N711" s="16">
        <f t="shared" si="35"/>
        <v>2488.6336000000001</v>
      </c>
    </row>
    <row r="712" spans="1:14" x14ac:dyDescent="0.3">
      <c r="A712" s="9" t="s">
        <v>2536</v>
      </c>
      <c r="B712" s="15">
        <v>45939</v>
      </c>
      <c r="C712" s="10" t="s">
        <v>435</v>
      </c>
      <c r="D712" s="10" t="s">
        <v>1610</v>
      </c>
      <c r="E712" s="10" t="s">
        <v>1799</v>
      </c>
      <c r="F712" s="10">
        <v>4</v>
      </c>
      <c r="G712" s="10">
        <f t="shared" si="33"/>
        <v>4</v>
      </c>
      <c r="H712" s="10">
        <v>471.89</v>
      </c>
      <c r="I712" s="16">
        <f>IF(H712="",VLOOKUP($D712,Product_Dim_Cleaned!$A$2:$F$101,6,FALSE),H712)</f>
        <v>471.89</v>
      </c>
      <c r="J712" s="10">
        <v>0.12</v>
      </c>
      <c r="K712" s="17">
        <f t="shared" si="34"/>
        <v>0.12</v>
      </c>
      <c r="L712" s="10" t="s">
        <v>1829</v>
      </c>
      <c r="M712" s="10">
        <v>1661.0527999999999</v>
      </c>
      <c r="N712" s="16">
        <f t="shared" si="35"/>
        <v>1661.0527999999999</v>
      </c>
    </row>
    <row r="713" spans="1:14" x14ac:dyDescent="0.3">
      <c r="A713" s="11" t="s">
        <v>2537</v>
      </c>
      <c r="B713" s="18">
        <v>45559</v>
      </c>
      <c r="C713" s="12" t="s">
        <v>1145</v>
      </c>
      <c r="D713" s="12" t="s">
        <v>1690</v>
      </c>
      <c r="E713" s="12" t="s">
        <v>1807</v>
      </c>
      <c r="F713" s="12">
        <v>1</v>
      </c>
      <c r="G713" s="10">
        <f t="shared" si="33"/>
        <v>1</v>
      </c>
      <c r="H713" s="12">
        <v>613.17999999999995</v>
      </c>
      <c r="I713" s="16">
        <f>IF(H713="",VLOOKUP($D713,Product_Dim_Cleaned!$A$2:$F$101,6,FALSE),H713)</f>
        <v>613.17999999999995</v>
      </c>
      <c r="J713" s="12">
        <v>0.14000000000000001</v>
      </c>
      <c r="K713" s="17">
        <f t="shared" si="34"/>
        <v>0.14000000000000001</v>
      </c>
      <c r="L713" s="12" t="s">
        <v>1829</v>
      </c>
      <c r="M713" s="12">
        <v>527.33479999999997</v>
      </c>
      <c r="N713" s="16">
        <f t="shared" si="35"/>
        <v>527.33479999999997</v>
      </c>
    </row>
    <row r="714" spans="1:14" x14ac:dyDescent="0.3">
      <c r="A714" s="9" t="s">
        <v>2538</v>
      </c>
      <c r="B714" s="15">
        <v>45229</v>
      </c>
      <c r="C714" s="10" t="s">
        <v>195</v>
      </c>
      <c r="D714" s="10" t="s">
        <v>1634</v>
      </c>
      <c r="E714" s="10" t="s">
        <v>1769</v>
      </c>
      <c r="F714" s="10">
        <v>1</v>
      </c>
      <c r="G714" s="10">
        <f t="shared" si="33"/>
        <v>1</v>
      </c>
      <c r="H714" s="10">
        <v>651.30999999999995</v>
      </c>
      <c r="I714" s="16">
        <f>IF(H714="",VLOOKUP($D714,Product_Dim_Cleaned!$A$2:$F$101,6,FALSE),H714)</f>
        <v>651.30999999999995</v>
      </c>
      <c r="J714" s="10">
        <v>0.24</v>
      </c>
      <c r="K714" s="17">
        <f t="shared" si="34"/>
        <v>0.24</v>
      </c>
      <c r="L714" s="10" t="s">
        <v>1826</v>
      </c>
      <c r="M714" s="10">
        <v>494.99560000000002</v>
      </c>
      <c r="N714" s="16">
        <f t="shared" si="35"/>
        <v>494.99560000000002</v>
      </c>
    </row>
    <row r="715" spans="1:14" x14ac:dyDescent="0.3">
      <c r="A715" s="11" t="s">
        <v>2539</v>
      </c>
      <c r="B715" s="18">
        <v>45333</v>
      </c>
      <c r="C715" s="12" t="s">
        <v>103</v>
      </c>
      <c r="D715" s="12" t="s">
        <v>1551</v>
      </c>
      <c r="E715" s="12" t="s">
        <v>1776</v>
      </c>
      <c r="F715" s="12">
        <v>2</v>
      </c>
      <c r="G715" s="10">
        <f t="shared" si="33"/>
        <v>2</v>
      </c>
      <c r="H715" s="12">
        <v>635.14</v>
      </c>
      <c r="I715" s="16">
        <f>IF(H715="",VLOOKUP($D715,Product_Dim_Cleaned!$A$2:$F$101,6,FALSE),H715)</f>
        <v>635.14</v>
      </c>
      <c r="J715" s="12">
        <v>0.1</v>
      </c>
      <c r="K715" s="17">
        <f t="shared" si="34"/>
        <v>0.1</v>
      </c>
      <c r="L715" s="12" t="s">
        <v>1829</v>
      </c>
      <c r="M715" s="12">
        <v>1143.252</v>
      </c>
      <c r="N715" s="16">
        <f t="shared" si="35"/>
        <v>1143.252</v>
      </c>
    </row>
    <row r="716" spans="1:14" x14ac:dyDescent="0.3">
      <c r="A716" s="9" t="s">
        <v>2540</v>
      </c>
      <c r="B716" s="15">
        <v>45752</v>
      </c>
      <c r="C716" s="10" t="s">
        <v>1187</v>
      </c>
      <c r="D716" s="10" t="s">
        <v>1744</v>
      </c>
      <c r="E716" s="10" t="s">
        <v>1799</v>
      </c>
      <c r="F716" s="10">
        <v>4</v>
      </c>
      <c r="G716" s="10">
        <f t="shared" si="33"/>
        <v>4</v>
      </c>
      <c r="H716" s="10">
        <v>912.61</v>
      </c>
      <c r="I716" s="16">
        <f>IF(H716="",VLOOKUP($D716,Product_Dim_Cleaned!$A$2:$F$101,6,FALSE),H716)</f>
        <v>912.61</v>
      </c>
      <c r="J716" s="10">
        <v>0.14000000000000001</v>
      </c>
      <c r="K716" s="17">
        <f t="shared" si="34"/>
        <v>0.14000000000000001</v>
      </c>
      <c r="L716" s="10" t="s">
        <v>1824</v>
      </c>
      <c r="M716" s="10">
        <v>3139.3784000000001</v>
      </c>
      <c r="N716" s="16">
        <f t="shared" si="35"/>
        <v>3139.3784000000001</v>
      </c>
    </row>
    <row r="717" spans="1:14" x14ac:dyDescent="0.3">
      <c r="A717" s="11" t="s">
        <v>2541</v>
      </c>
      <c r="B717" s="18">
        <v>45795</v>
      </c>
      <c r="C717" s="12" t="s">
        <v>872</v>
      </c>
      <c r="D717" s="12" t="s">
        <v>1642</v>
      </c>
      <c r="E717" s="12" t="s">
        <v>1779</v>
      </c>
      <c r="F717" s="12">
        <v>3</v>
      </c>
      <c r="G717" s="10">
        <f t="shared" si="33"/>
        <v>3</v>
      </c>
      <c r="H717" s="12">
        <v>79.77</v>
      </c>
      <c r="I717" s="16">
        <f>IF(H717="",VLOOKUP($D717,Product_Dim_Cleaned!$A$2:$F$101,6,FALSE),H717)</f>
        <v>79.77</v>
      </c>
      <c r="J717" s="12">
        <v>0.09</v>
      </c>
      <c r="K717" s="17">
        <f t="shared" si="34"/>
        <v>0.09</v>
      </c>
      <c r="L717" s="12" t="s">
        <v>1824</v>
      </c>
      <c r="M717" s="12">
        <v>217.77209999999999</v>
      </c>
      <c r="N717" s="16">
        <f t="shared" si="35"/>
        <v>217.77209999999999</v>
      </c>
    </row>
    <row r="718" spans="1:14" x14ac:dyDescent="0.3">
      <c r="A718" s="9" t="s">
        <v>2542</v>
      </c>
      <c r="B718" s="15">
        <v>45755</v>
      </c>
      <c r="C718" s="10" t="s">
        <v>881</v>
      </c>
      <c r="D718" s="10" t="s">
        <v>1736</v>
      </c>
      <c r="E718" s="10" t="s">
        <v>1801</v>
      </c>
      <c r="F718" s="10">
        <v>4</v>
      </c>
      <c r="G718" s="10">
        <f t="shared" si="33"/>
        <v>4</v>
      </c>
      <c r="H718" s="10">
        <v>603.52</v>
      </c>
      <c r="I718" s="16">
        <f>IF(H718="",VLOOKUP($D718,Product_Dim_Cleaned!$A$2:$F$101,6,FALSE),H718)</f>
        <v>603.52</v>
      </c>
      <c r="J718" s="10">
        <v>0.25</v>
      </c>
      <c r="K718" s="17">
        <f t="shared" si="34"/>
        <v>0.25</v>
      </c>
      <c r="L718" s="10" t="s">
        <v>1824</v>
      </c>
      <c r="M718" s="10">
        <v>1810.56</v>
      </c>
      <c r="N718" s="16">
        <f t="shared" si="35"/>
        <v>1810.56</v>
      </c>
    </row>
    <row r="719" spans="1:14" x14ac:dyDescent="0.3">
      <c r="A719" s="11" t="s">
        <v>2543</v>
      </c>
      <c r="B719" s="18">
        <v>45625</v>
      </c>
      <c r="C719" s="12" t="s">
        <v>281</v>
      </c>
      <c r="D719" s="12" t="s">
        <v>1702</v>
      </c>
      <c r="E719" s="12" t="s">
        <v>1794</v>
      </c>
      <c r="F719" s="12">
        <v>4</v>
      </c>
      <c r="G719" s="10">
        <f t="shared" si="33"/>
        <v>4</v>
      </c>
      <c r="H719" s="12">
        <v>453.12</v>
      </c>
      <c r="I719" s="16">
        <f>IF(H719="",VLOOKUP($D719,Product_Dim_Cleaned!$A$2:$F$101,6,FALSE),H719)</f>
        <v>453.12</v>
      </c>
      <c r="J719" s="12">
        <v>0.23</v>
      </c>
      <c r="K719" s="17">
        <f t="shared" si="34"/>
        <v>0.23</v>
      </c>
      <c r="L719" s="12" t="s">
        <v>1829</v>
      </c>
      <c r="M719" s="12">
        <v>1395.6096</v>
      </c>
      <c r="N719" s="16">
        <f t="shared" si="35"/>
        <v>1395.6096</v>
      </c>
    </row>
    <row r="720" spans="1:14" x14ac:dyDescent="0.3">
      <c r="A720" s="9" t="s">
        <v>2544</v>
      </c>
      <c r="B720" s="15">
        <v>45656</v>
      </c>
      <c r="C720" s="10" t="s">
        <v>1527</v>
      </c>
      <c r="D720" s="10" t="s">
        <v>1614</v>
      </c>
      <c r="E720" s="10" t="s">
        <v>1786</v>
      </c>
      <c r="F720" s="10">
        <v>2</v>
      </c>
      <c r="G720" s="10">
        <f t="shared" si="33"/>
        <v>2</v>
      </c>
      <c r="H720" s="10">
        <v>974.35</v>
      </c>
      <c r="I720" s="16">
        <f>IF(H720="",VLOOKUP($D720,Product_Dim_Cleaned!$A$2:$F$101,6,FALSE),H720)</f>
        <v>974.35</v>
      </c>
      <c r="J720" s="10">
        <v>0.15</v>
      </c>
      <c r="K720" s="17">
        <f t="shared" si="34"/>
        <v>0.15</v>
      </c>
      <c r="L720" s="10" t="s">
        <v>1824</v>
      </c>
      <c r="M720" s="10">
        <v>1656.395</v>
      </c>
      <c r="N720" s="16">
        <f t="shared" si="35"/>
        <v>1656.395</v>
      </c>
    </row>
    <row r="721" spans="1:14" x14ac:dyDescent="0.3">
      <c r="A721" s="11" t="s">
        <v>2545</v>
      </c>
      <c r="B721" s="18">
        <v>45824</v>
      </c>
      <c r="C721" s="12" t="s">
        <v>1466</v>
      </c>
      <c r="D721" s="12" t="s">
        <v>1738</v>
      </c>
      <c r="E721" s="12" t="s">
        <v>1807</v>
      </c>
      <c r="F721" s="12">
        <v>4</v>
      </c>
      <c r="G721" s="10">
        <f t="shared" si="33"/>
        <v>4</v>
      </c>
      <c r="H721" s="12">
        <v>52.35</v>
      </c>
      <c r="I721" s="16">
        <f>IF(H721="",VLOOKUP($D721,Product_Dim_Cleaned!$A$2:$F$101,6,FALSE),H721)</f>
        <v>52.35</v>
      </c>
      <c r="J721" s="12">
        <v>0.23</v>
      </c>
      <c r="K721" s="17">
        <f t="shared" si="34"/>
        <v>0.23</v>
      </c>
      <c r="L721" s="12" t="s">
        <v>1829</v>
      </c>
      <c r="M721" s="12">
        <v>161.238</v>
      </c>
      <c r="N721" s="16">
        <f t="shared" si="35"/>
        <v>161.238</v>
      </c>
    </row>
    <row r="722" spans="1:14" x14ac:dyDescent="0.3">
      <c r="A722" s="9" t="s">
        <v>2546</v>
      </c>
      <c r="B722" s="15">
        <v>45824</v>
      </c>
      <c r="C722" s="10" t="s">
        <v>1157</v>
      </c>
      <c r="D722" s="10" t="s">
        <v>1678</v>
      </c>
      <c r="E722" s="10" t="s">
        <v>1807</v>
      </c>
      <c r="F722" s="10">
        <v>3</v>
      </c>
      <c r="G722" s="10">
        <f t="shared" si="33"/>
        <v>3</v>
      </c>
      <c r="H722" s="10">
        <v>681.58</v>
      </c>
      <c r="I722" s="16">
        <f>IF(H722="",VLOOKUP($D722,Product_Dim_Cleaned!$A$2:$F$101,6,FALSE),H722)</f>
        <v>681.58</v>
      </c>
      <c r="J722" s="10">
        <v>0.23</v>
      </c>
      <c r="K722" s="17">
        <f t="shared" si="34"/>
        <v>0.23</v>
      </c>
      <c r="L722" s="10" t="s">
        <v>1824</v>
      </c>
      <c r="M722" s="10">
        <v>1574.4498000000001</v>
      </c>
      <c r="N722" s="16">
        <f t="shared" si="35"/>
        <v>1574.4498000000001</v>
      </c>
    </row>
    <row r="723" spans="1:14" x14ac:dyDescent="0.3">
      <c r="A723" s="11" t="s">
        <v>2547</v>
      </c>
      <c r="B723" s="18">
        <v>45384</v>
      </c>
      <c r="C723" s="12" t="s">
        <v>585</v>
      </c>
      <c r="D723" s="12" t="s">
        <v>1714</v>
      </c>
      <c r="E723" s="12" t="s">
        <v>1801</v>
      </c>
      <c r="F723" s="12">
        <v>3</v>
      </c>
      <c r="G723" s="10">
        <f t="shared" si="33"/>
        <v>3</v>
      </c>
      <c r="H723" s="12">
        <v>71.23</v>
      </c>
      <c r="I723" s="16">
        <f>IF(H723="",VLOOKUP($D723,Product_Dim_Cleaned!$A$2:$F$101,6,FALSE),H723)</f>
        <v>71.23</v>
      </c>
      <c r="J723" s="12">
        <v>0.03</v>
      </c>
      <c r="K723" s="17">
        <f t="shared" si="34"/>
        <v>0.03</v>
      </c>
      <c r="L723" s="12" t="s">
        <v>1824</v>
      </c>
      <c r="M723" s="12">
        <v>207.27930000000001</v>
      </c>
      <c r="N723" s="16">
        <f t="shared" si="35"/>
        <v>207.27930000000001</v>
      </c>
    </row>
    <row r="724" spans="1:14" x14ac:dyDescent="0.3">
      <c r="A724" s="9" t="s">
        <v>2548</v>
      </c>
      <c r="B724" s="15">
        <v>45379</v>
      </c>
      <c r="C724" s="10" t="s">
        <v>773</v>
      </c>
      <c r="D724" s="10" t="s">
        <v>1578</v>
      </c>
      <c r="E724" s="10" t="s">
        <v>1799</v>
      </c>
      <c r="F724" s="10">
        <v>1</v>
      </c>
      <c r="G724" s="10">
        <f t="shared" si="33"/>
        <v>1</v>
      </c>
      <c r="H724" s="10">
        <v>31.36</v>
      </c>
      <c r="I724" s="16">
        <f>IF(H724="",VLOOKUP($D724,Product_Dim_Cleaned!$A$2:$F$101,6,FALSE),H724)</f>
        <v>31.36</v>
      </c>
      <c r="J724" s="10">
        <v>0.21</v>
      </c>
      <c r="K724" s="17">
        <f t="shared" si="34"/>
        <v>0.21</v>
      </c>
      <c r="L724" s="10" t="s">
        <v>1829</v>
      </c>
      <c r="M724" s="10">
        <v>24.7744</v>
      </c>
      <c r="N724" s="16">
        <f t="shared" si="35"/>
        <v>24.7744</v>
      </c>
    </row>
    <row r="725" spans="1:14" x14ac:dyDescent="0.3">
      <c r="A725" s="11" t="s">
        <v>2549</v>
      </c>
      <c r="B725" s="18">
        <v>45674</v>
      </c>
      <c r="C725" s="12" t="s">
        <v>1071</v>
      </c>
      <c r="D725" s="12" t="s">
        <v>1630</v>
      </c>
      <c r="E725" s="12" t="s">
        <v>1797</v>
      </c>
      <c r="F725" s="12">
        <v>2</v>
      </c>
      <c r="G725" s="10">
        <f t="shared" si="33"/>
        <v>2</v>
      </c>
      <c r="H725" s="12">
        <v>555.54999999999995</v>
      </c>
      <c r="I725" s="16">
        <f>IF(H725="",VLOOKUP($D725,Product_Dim_Cleaned!$A$2:$F$101,6,FALSE),H725)</f>
        <v>555.54999999999995</v>
      </c>
      <c r="J725" s="12">
        <v>0.14000000000000001</v>
      </c>
      <c r="K725" s="17">
        <f t="shared" si="34"/>
        <v>0.14000000000000001</v>
      </c>
      <c r="L725" s="12" t="s">
        <v>1824</v>
      </c>
      <c r="M725" s="12">
        <v>955.54599999999994</v>
      </c>
      <c r="N725" s="16">
        <f t="shared" si="35"/>
        <v>955.54599999999994</v>
      </c>
    </row>
    <row r="726" spans="1:14" x14ac:dyDescent="0.3">
      <c r="A726" s="9" t="s">
        <v>2550</v>
      </c>
      <c r="B726" s="15">
        <v>45760</v>
      </c>
      <c r="C726" s="10" t="s">
        <v>803</v>
      </c>
      <c r="D726" s="10" t="s">
        <v>1680</v>
      </c>
      <c r="E726" s="10" t="s">
        <v>1804</v>
      </c>
      <c r="F726" s="10">
        <v>4</v>
      </c>
      <c r="G726" s="10">
        <f t="shared" si="33"/>
        <v>4</v>
      </c>
      <c r="H726" s="10">
        <v>805.99</v>
      </c>
      <c r="I726" s="16">
        <f>IF(H726="",VLOOKUP($D726,Product_Dim_Cleaned!$A$2:$F$101,6,FALSE),H726)</f>
        <v>805.99</v>
      </c>
      <c r="J726" s="10">
        <v>0.06</v>
      </c>
      <c r="K726" s="17">
        <f t="shared" si="34"/>
        <v>0.06</v>
      </c>
      <c r="L726" s="10" t="s">
        <v>1824</v>
      </c>
      <c r="M726" s="10">
        <v>3030.5223999999998</v>
      </c>
      <c r="N726" s="16">
        <f t="shared" si="35"/>
        <v>3030.5223999999998</v>
      </c>
    </row>
    <row r="727" spans="1:14" x14ac:dyDescent="0.3">
      <c r="A727" s="11" t="s">
        <v>2551</v>
      </c>
      <c r="B727" s="18">
        <v>45474</v>
      </c>
      <c r="C727" s="12" t="s">
        <v>1211</v>
      </c>
      <c r="D727" s="12" t="s">
        <v>1690</v>
      </c>
      <c r="E727" s="12" t="s">
        <v>1757</v>
      </c>
      <c r="F727" s="12">
        <v>1</v>
      </c>
      <c r="G727" s="10">
        <f t="shared" si="33"/>
        <v>1</v>
      </c>
      <c r="H727" s="12">
        <v>506.55</v>
      </c>
      <c r="I727" s="16">
        <f>IF(H727="",VLOOKUP($D727,Product_Dim_Cleaned!$A$2:$F$101,6,FALSE),H727)</f>
        <v>506.55</v>
      </c>
      <c r="J727" s="12">
        <v>0.28000000000000003</v>
      </c>
      <c r="K727" s="17">
        <f t="shared" si="34"/>
        <v>0.28000000000000003</v>
      </c>
      <c r="L727" s="12" t="s">
        <v>1824</v>
      </c>
      <c r="M727" s="12">
        <v>364.71600000000001</v>
      </c>
      <c r="N727" s="16">
        <f t="shared" si="35"/>
        <v>364.71600000000001</v>
      </c>
    </row>
    <row r="728" spans="1:14" x14ac:dyDescent="0.3">
      <c r="A728" s="9" t="s">
        <v>2552</v>
      </c>
      <c r="B728" s="15">
        <v>45640</v>
      </c>
      <c r="C728" s="10" t="s">
        <v>447</v>
      </c>
      <c r="D728" s="10" t="s">
        <v>1630</v>
      </c>
      <c r="E728" s="10" t="s">
        <v>1792</v>
      </c>
      <c r="F728" s="10">
        <v>3</v>
      </c>
      <c r="G728" s="10">
        <f t="shared" si="33"/>
        <v>3</v>
      </c>
      <c r="H728" s="10">
        <v>28.69</v>
      </c>
      <c r="I728" s="16">
        <f>IF(H728="",VLOOKUP($D728,Product_Dim_Cleaned!$A$2:$F$101,6,FALSE),H728)</f>
        <v>28.69</v>
      </c>
      <c r="J728" s="10">
        <v>0.02</v>
      </c>
      <c r="K728" s="17">
        <f t="shared" si="34"/>
        <v>0.02</v>
      </c>
      <c r="L728" s="10" t="s">
        <v>1824</v>
      </c>
      <c r="M728" s="10">
        <v>84.348600000000005</v>
      </c>
      <c r="N728" s="16">
        <f t="shared" si="35"/>
        <v>84.348600000000005</v>
      </c>
    </row>
    <row r="729" spans="1:14" x14ac:dyDescent="0.3">
      <c r="A729" s="11" t="s">
        <v>2553</v>
      </c>
      <c r="B729" s="18">
        <v>45253</v>
      </c>
      <c r="C729" s="12" t="s">
        <v>1208</v>
      </c>
      <c r="D729" s="12" t="s">
        <v>1700</v>
      </c>
      <c r="E729" s="12" t="s">
        <v>1769</v>
      </c>
      <c r="F729" s="12">
        <v>1</v>
      </c>
      <c r="G729" s="10">
        <f t="shared" si="33"/>
        <v>1</v>
      </c>
      <c r="H729" s="12">
        <v>106.07</v>
      </c>
      <c r="I729" s="16">
        <f>IF(H729="",VLOOKUP($D729,Product_Dim_Cleaned!$A$2:$F$101,6,FALSE),H729)</f>
        <v>106.07</v>
      </c>
      <c r="J729" s="12">
        <v>0.23</v>
      </c>
      <c r="K729" s="17">
        <f t="shared" si="34"/>
        <v>0.23</v>
      </c>
      <c r="L729" s="12" t="s">
        <v>1829</v>
      </c>
      <c r="M729" s="12">
        <v>81.673900000000003</v>
      </c>
      <c r="N729" s="16">
        <f t="shared" si="35"/>
        <v>81.673900000000003</v>
      </c>
    </row>
    <row r="730" spans="1:14" x14ac:dyDescent="0.3">
      <c r="A730" s="9" t="s">
        <v>2554</v>
      </c>
      <c r="B730" s="15">
        <v>45225</v>
      </c>
      <c r="C730" s="10" t="s">
        <v>830</v>
      </c>
      <c r="D730" s="10" t="s">
        <v>1730</v>
      </c>
      <c r="E730" s="10" t="s">
        <v>1752</v>
      </c>
      <c r="F730" s="10">
        <v>4</v>
      </c>
      <c r="G730" s="10">
        <f t="shared" si="33"/>
        <v>4</v>
      </c>
      <c r="H730" s="10">
        <v>289.77</v>
      </c>
      <c r="I730" s="16">
        <f>IF(H730="",VLOOKUP($D730,Product_Dim_Cleaned!$A$2:$F$101,6,FALSE),H730)</f>
        <v>289.77</v>
      </c>
      <c r="J730" s="10">
        <v>0.06</v>
      </c>
      <c r="K730" s="17">
        <f t="shared" si="34"/>
        <v>0.06</v>
      </c>
      <c r="L730" s="10" t="s">
        <v>1826</v>
      </c>
      <c r="M730" s="10">
        <v>1089.5352</v>
      </c>
      <c r="N730" s="16">
        <f t="shared" si="35"/>
        <v>1089.5352</v>
      </c>
    </row>
    <row r="731" spans="1:14" x14ac:dyDescent="0.3">
      <c r="A731" s="11" t="s">
        <v>2555</v>
      </c>
      <c r="B731" s="18">
        <v>45263</v>
      </c>
      <c r="C731" s="12" t="s">
        <v>523</v>
      </c>
      <c r="D731" s="12" t="s">
        <v>1714</v>
      </c>
      <c r="E731" s="12" t="s">
        <v>1810</v>
      </c>
      <c r="F731" s="12">
        <v>2</v>
      </c>
      <c r="G731" s="10">
        <f t="shared" si="33"/>
        <v>2</v>
      </c>
      <c r="H731" s="12">
        <v>354.26</v>
      </c>
      <c r="I731" s="16">
        <f>IF(H731="",VLOOKUP($D731,Product_Dim_Cleaned!$A$2:$F$101,6,FALSE),H731)</f>
        <v>354.26</v>
      </c>
      <c r="J731" s="12">
        <v>0.01</v>
      </c>
      <c r="K731" s="17">
        <f t="shared" si="34"/>
        <v>0.01</v>
      </c>
      <c r="L731" s="12" t="s">
        <v>1829</v>
      </c>
      <c r="M731" s="12">
        <v>701.4348</v>
      </c>
      <c r="N731" s="16">
        <f t="shared" si="35"/>
        <v>701.4348</v>
      </c>
    </row>
    <row r="732" spans="1:14" x14ac:dyDescent="0.3">
      <c r="A732" s="9" t="s">
        <v>2556</v>
      </c>
      <c r="B732" s="15">
        <v>45554</v>
      </c>
      <c r="C732" s="10" t="s">
        <v>1202</v>
      </c>
      <c r="D732" s="10" t="s">
        <v>1684</v>
      </c>
      <c r="E732" s="10" t="s">
        <v>1799</v>
      </c>
      <c r="F732" s="10">
        <v>1</v>
      </c>
      <c r="G732" s="10">
        <f t="shared" si="33"/>
        <v>1</v>
      </c>
      <c r="H732" s="10">
        <v>522.72</v>
      </c>
      <c r="I732" s="16">
        <f>IF(H732="",VLOOKUP($D732,Product_Dim_Cleaned!$A$2:$F$101,6,FALSE),H732)</f>
        <v>522.72</v>
      </c>
      <c r="J732" s="10">
        <v>0.25</v>
      </c>
      <c r="K732" s="17">
        <f t="shared" si="34"/>
        <v>0.25</v>
      </c>
      <c r="L732" s="10" t="s">
        <v>1826</v>
      </c>
      <c r="M732" s="10">
        <v>392.04</v>
      </c>
      <c r="N732" s="16">
        <f t="shared" si="35"/>
        <v>392.04</v>
      </c>
    </row>
    <row r="733" spans="1:14" x14ac:dyDescent="0.3">
      <c r="A733" s="11" t="s">
        <v>2557</v>
      </c>
      <c r="B733" s="18">
        <v>45569</v>
      </c>
      <c r="C733" s="12" t="s">
        <v>214</v>
      </c>
      <c r="D733" s="12" t="s">
        <v>1555</v>
      </c>
      <c r="E733" s="12" t="s">
        <v>1786</v>
      </c>
      <c r="F733" s="12">
        <v>3</v>
      </c>
      <c r="G733" s="10">
        <f t="shared" si="33"/>
        <v>3</v>
      </c>
      <c r="H733" s="12">
        <v>966.02</v>
      </c>
      <c r="I733" s="16">
        <f>IF(H733="",VLOOKUP($D733,Product_Dim_Cleaned!$A$2:$F$101,6,FALSE),H733)</f>
        <v>966.02</v>
      </c>
      <c r="J733" s="12">
        <v>0.03</v>
      </c>
      <c r="K733" s="17">
        <f t="shared" si="34"/>
        <v>0.03</v>
      </c>
      <c r="L733" s="12" t="s">
        <v>1829</v>
      </c>
      <c r="M733" s="12">
        <v>2811.1181999999999</v>
      </c>
      <c r="N733" s="16">
        <f t="shared" si="35"/>
        <v>2811.1181999999999</v>
      </c>
    </row>
    <row r="734" spans="1:14" x14ac:dyDescent="0.3">
      <c r="A734" s="9" t="s">
        <v>2558</v>
      </c>
      <c r="B734" s="15">
        <v>45217</v>
      </c>
      <c r="C734" s="10" t="s">
        <v>724</v>
      </c>
      <c r="D734" s="10" t="s">
        <v>1648</v>
      </c>
      <c r="E734" s="10" t="s">
        <v>1807</v>
      </c>
      <c r="F734" s="10">
        <v>1</v>
      </c>
      <c r="G734" s="10">
        <f t="shared" si="33"/>
        <v>1</v>
      </c>
      <c r="H734" s="10">
        <v>498.61</v>
      </c>
      <c r="I734" s="16">
        <f>IF(H734="",VLOOKUP($D734,Product_Dim_Cleaned!$A$2:$F$101,6,FALSE),H734)</f>
        <v>498.61</v>
      </c>
      <c r="J734" s="10">
        <v>0.04</v>
      </c>
      <c r="K734" s="17">
        <f t="shared" si="34"/>
        <v>0.04</v>
      </c>
      <c r="L734" s="10" t="s">
        <v>1826</v>
      </c>
      <c r="M734" s="10">
        <v>478.66559999999998</v>
      </c>
      <c r="N734" s="16">
        <f t="shared" si="35"/>
        <v>478.66559999999998</v>
      </c>
    </row>
    <row r="735" spans="1:14" x14ac:dyDescent="0.3">
      <c r="A735" s="11" t="s">
        <v>2559</v>
      </c>
      <c r="B735" s="18">
        <v>45783</v>
      </c>
      <c r="C735" s="12" t="s">
        <v>1038</v>
      </c>
      <c r="D735" s="12" t="s">
        <v>1632</v>
      </c>
      <c r="E735" s="12" t="s">
        <v>1776</v>
      </c>
      <c r="F735" s="12">
        <v>4</v>
      </c>
      <c r="G735" s="10">
        <f t="shared" si="33"/>
        <v>4</v>
      </c>
      <c r="H735" s="12">
        <v>758.27</v>
      </c>
      <c r="I735" s="16">
        <f>IF(H735="",VLOOKUP($D735,Product_Dim_Cleaned!$A$2:$F$101,6,FALSE),H735)</f>
        <v>758.27</v>
      </c>
      <c r="J735" s="12">
        <v>0.05</v>
      </c>
      <c r="K735" s="17">
        <f t="shared" si="34"/>
        <v>0.05</v>
      </c>
      <c r="L735" s="12" t="s">
        <v>1826</v>
      </c>
      <c r="M735" s="12">
        <v>2881.4259999999999</v>
      </c>
      <c r="N735" s="16">
        <f t="shared" si="35"/>
        <v>2881.4259999999999</v>
      </c>
    </row>
    <row r="736" spans="1:14" x14ac:dyDescent="0.3">
      <c r="A736" s="9" t="s">
        <v>2560</v>
      </c>
      <c r="B736" s="15">
        <v>45371</v>
      </c>
      <c r="C736" s="10" t="s">
        <v>648</v>
      </c>
      <c r="D736" s="10" t="s">
        <v>1551</v>
      </c>
      <c r="E736" s="10" t="s">
        <v>1761</v>
      </c>
      <c r="F736" s="10">
        <v>2</v>
      </c>
      <c r="G736" s="10">
        <f t="shared" si="33"/>
        <v>2</v>
      </c>
      <c r="H736" s="10">
        <v>371.03</v>
      </c>
      <c r="I736" s="16">
        <f>IF(H736="",VLOOKUP($D736,Product_Dim_Cleaned!$A$2:$F$101,6,FALSE),H736)</f>
        <v>371.03</v>
      </c>
      <c r="J736" s="10">
        <v>0.23</v>
      </c>
      <c r="K736" s="17">
        <f t="shared" si="34"/>
        <v>0.23</v>
      </c>
      <c r="L736" s="10" t="s">
        <v>1826</v>
      </c>
      <c r="M736" s="10">
        <v>571.38619999999992</v>
      </c>
      <c r="N736" s="16">
        <f t="shared" si="35"/>
        <v>571.38619999999992</v>
      </c>
    </row>
    <row r="737" spans="1:14" x14ac:dyDescent="0.3">
      <c r="A737" s="11" t="s">
        <v>2561</v>
      </c>
      <c r="B737" s="18">
        <v>45453</v>
      </c>
      <c r="C737" s="12" t="s">
        <v>1112</v>
      </c>
      <c r="D737" s="12" t="s">
        <v>1730</v>
      </c>
      <c r="E737" s="12" t="s">
        <v>1807</v>
      </c>
      <c r="F737" s="12">
        <v>1</v>
      </c>
      <c r="G737" s="10">
        <f t="shared" si="33"/>
        <v>1</v>
      </c>
      <c r="H737" s="12">
        <v>230.32</v>
      </c>
      <c r="I737" s="16">
        <f>IF(H737="",VLOOKUP($D737,Product_Dim_Cleaned!$A$2:$F$101,6,FALSE),H737)</f>
        <v>230.32</v>
      </c>
      <c r="J737" s="12">
        <v>0.05</v>
      </c>
      <c r="K737" s="17">
        <f t="shared" si="34"/>
        <v>0.05</v>
      </c>
      <c r="L737" s="12" t="s">
        <v>1829</v>
      </c>
      <c r="M737" s="12">
        <v>218.804</v>
      </c>
      <c r="N737" s="16">
        <f t="shared" si="35"/>
        <v>218.804</v>
      </c>
    </row>
    <row r="738" spans="1:14" x14ac:dyDescent="0.3">
      <c r="A738" s="9" t="s">
        <v>2562</v>
      </c>
      <c r="B738" s="15">
        <v>45526</v>
      </c>
      <c r="C738" s="10" t="s">
        <v>1074</v>
      </c>
      <c r="D738" s="10" t="s">
        <v>1670</v>
      </c>
      <c r="E738" s="10" t="s">
        <v>1776</v>
      </c>
      <c r="F738" s="10">
        <v>2</v>
      </c>
      <c r="G738" s="10">
        <f t="shared" si="33"/>
        <v>2</v>
      </c>
      <c r="H738" s="10">
        <v>985.43</v>
      </c>
      <c r="I738" s="16">
        <f>IF(H738="",VLOOKUP($D738,Product_Dim_Cleaned!$A$2:$F$101,6,FALSE),H738)</f>
        <v>985.43</v>
      </c>
      <c r="J738" s="10">
        <v>0.28000000000000003</v>
      </c>
      <c r="K738" s="17">
        <f t="shared" si="34"/>
        <v>0.28000000000000003</v>
      </c>
      <c r="L738" s="10" t="s">
        <v>1829</v>
      </c>
      <c r="M738" s="10">
        <v>1419.0192</v>
      </c>
      <c r="N738" s="16">
        <f t="shared" si="35"/>
        <v>1419.0192</v>
      </c>
    </row>
    <row r="739" spans="1:14" x14ac:dyDescent="0.3">
      <c r="A739" s="11" t="s">
        <v>2563</v>
      </c>
      <c r="B739" s="18">
        <v>45756</v>
      </c>
      <c r="C739" s="12" t="s">
        <v>1310</v>
      </c>
      <c r="D739" s="12" t="s">
        <v>1565</v>
      </c>
      <c r="E739" s="12" t="s">
        <v>1769</v>
      </c>
      <c r="F739" s="12">
        <v>2</v>
      </c>
      <c r="G739" s="10">
        <f t="shared" si="33"/>
        <v>2</v>
      </c>
      <c r="H739" s="12">
        <v>492.5</v>
      </c>
      <c r="I739" s="16">
        <f>IF(H739="",VLOOKUP($D739,Product_Dim_Cleaned!$A$2:$F$101,6,FALSE),H739)</f>
        <v>492.5</v>
      </c>
      <c r="J739" s="12">
        <v>0.3</v>
      </c>
      <c r="K739" s="17">
        <f t="shared" si="34"/>
        <v>0.3</v>
      </c>
      <c r="L739" s="12" t="s">
        <v>1826</v>
      </c>
      <c r="M739" s="12">
        <v>689.5</v>
      </c>
      <c r="N739" s="16">
        <f t="shared" si="35"/>
        <v>689.5</v>
      </c>
    </row>
    <row r="740" spans="1:14" x14ac:dyDescent="0.3">
      <c r="A740" s="9" t="s">
        <v>2564</v>
      </c>
      <c r="B740" s="15">
        <v>45657</v>
      </c>
      <c r="C740" s="10" t="s">
        <v>1139</v>
      </c>
      <c r="D740" s="10" t="s">
        <v>1640</v>
      </c>
      <c r="E740" s="10" t="s">
        <v>1792</v>
      </c>
      <c r="F740" s="10">
        <v>2</v>
      </c>
      <c r="G740" s="10">
        <f t="shared" si="33"/>
        <v>2</v>
      </c>
      <c r="H740" s="10">
        <v>213.69</v>
      </c>
      <c r="I740" s="16">
        <f>IF(H740="",VLOOKUP($D740,Product_Dim_Cleaned!$A$2:$F$101,6,FALSE),H740)</f>
        <v>213.69</v>
      </c>
      <c r="J740" s="10">
        <v>0.28000000000000003</v>
      </c>
      <c r="K740" s="17">
        <f t="shared" si="34"/>
        <v>0.28000000000000003</v>
      </c>
      <c r="L740" s="10" t="s">
        <v>1826</v>
      </c>
      <c r="M740" s="10">
        <v>307.71359999999999</v>
      </c>
      <c r="N740" s="16">
        <f t="shared" si="35"/>
        <v>307.71359999999999</v>
      </c>
    </row>
    <row r="741" spans="1:14" x14ac:dyDescent="0.3">
      <c r="A741" s="11" t="s">
        <v>2565</v>
      </c>
      <c r="B741" s="18">
        <v>45716</v>
      </c>
      <c r="C741" s="12" t="s">
        <v>241</v>
      </c>
      <c r="D741" s="12" t="s">
        <v>1588</v>
      </c>
      <c r="E741" s="12" t="s">
        <v>1782</v>
      </c>
      <c r="F741" s="12">
        <v>4</v>
      </c>
      <c r="G741" s="10">
        <f t="shared" si="33"/>
        <v>4</v>
      </c>
      <c r="H741" s="12">
        <v>618.83000000000004</v>
      </c>
      <c r="I741" s="16">
        <f>IF(H741="",VLOOKUP($D741,Product_Dim_Cleaned!$A$2:$F$101,6,FALSE),H741)</f>
        <v>618.83000000000004</v>
      </c>
      <c r="J741" s="12">
        <v>0.08</v>
      </c>
      <c r="K741" s="17">
        <f t="shared" si="34"/>
        <v>0.08</v>
      </c>
      <c r="L741" s="12" t="s">
        <v>1826</v>
      </c>
      <c r="M741" s="12">
        <v>2277.2944000000002</v>
      </c>
      <c r="N741" s="16">
        <f t="shared" si="35"/>
        <v>2277.2944000000002</v>
      </c>
    </row>
    <row r="742" spans="1:14" x14ac:dyDescent="0.3">
      <c r="A742" s="9" t="s">
        <v>2566</v>
      </c>
      <c r="B742" s="15">
        <v>45313</v>
      </c>
      <c r="C742" s="10" t="s">
        <v>335</v>
      </c>
      <c r="D742" s="10" t="s">
        <v>1666</v>
      </c>
      <c r="E742" s="10" t="s">
        <v>1792</v>
      </c>
      <c r="F742" s="10">
        <v>2</v>
      </c>
      <c r="G742" s="10">
        <f t="shared" si="33"/>
        <v>2</v>
      </c>
      <c r="H742" s="10">
        <v>81.16</v>
      </c>
      <c r="I742" s="16">
        <f>IF(H742="",VLOOKUP($D742,Product_Dim_Cleaned!$A$2:$F$101,6,FALSE),H742)</f>
        <v>81.16</v>
      </c>
      <c r="J742" s="10">
        <v>0.16</v>
      </c>
      <c r="K742" s="17">
        <f t="shared" si="34"/>
        <v>0.16</v>
      </c>
      <c r="L742" s="10" t="s">
        <v>1826</v>
      </c>
      <c r="M742" s="10">
        <v>136.34880000000001</v>
      </c>
      <c r="N742" s="16">
        <f t="shared" si="35"/>
        <v>136.34880000000001</v>
      </c>
    </row>
    <row r="743" spans="1:14" x14ac:dyDescent="0.3">
      <c r="A743" s="11" t="s">
        <v>2567</v>
      </c>
      <c r="B743" s="18">
        <v>45372</v>
      </c>
      <c r="C743" s="12" t="s">
        <v>20</v>
      </c>
      <c r="D743" s="12" t="s">
        <v>1720</v>
      </c>
      <c r="E743" s="12" t="s">
        <v>1786</v>
      </c>
      <c r="F743" s="12">
        <v>1</v>
      </c>
      <c r="G743" s="10">
        <f t="shared" si="33"/>
        <v>1</v>
      </c>
      <c r="H743" s="12">
        <v>431.69</v>
      </c>
      <c r="I743" s="16">
        <f>IF(H743="",VLOOKUP($D743,Product_Dim_Cleaned!$A$2:$F$101,6,FALSE),H743)</f>
        <v>431.69</v>
      </c>
      <c r="J743" s="12">
        <v>0.09</v>
      </c>
      <c r="K743" s="17">
        <f t="shared" si="34"/>
        <v>0.09</v>
      </c>
      <c r="L743" s="12" t="s">
        <v>1824</v>
      </c>
      <c r="M743" s="12">
        <v>392.83789999999999</v>
      </c>
      <c r="N743" s="16">
        <f t="shared" si="35"/>
        <v>392.83789999999999</v>
      </c>
    </row>
    <row r="744" spans="1:14" x14ac:dyDescent="0.3">
      <c r="A744" s="9" t="s">
        <v>2568</v>
      </c>
      <c r="B744" s="15">
        <v>45648</v>
      </c>
      <c r="C744" s="10" t="s">
        <v>1260</v>
      </c>
      <c r="D744" s="10" t="s">
        <v>1584</v>
      </c>
      <c r="E744" s="10" t="s">
        <v>1773</v>
      </c>
      <c r="F744" s="10">
        <v>3</v>
      </c>
      <c r="G744" s="10">
        <f t="shared" si="33"/>
        <v>3</v>
      </c>
      <c r="H744" s="10">
        <v>438.65</v>
      </c>
      <c r="I744" s="16">
        <f>IF(H744="",VLOOKUP($D744,Product_Dim_Cleaned!$A$2:$F$101,6,FALSE),H744)</f>
        <v>438.65</v>
      </c>
      <c r="J744" s="10">
        <v>0.28999999999999998</v>
      </c>
      <c r="K744" s="17">
        <f t="shared" si="34"/>
        <v>0.28999999999999998</v>
      </c>
      <c r="L744" s="10" t="s">
        <v>1826</v>
      </c>
      <c r="M744" s="10">
        <v>934.32449999999983</v>
      </c>
      <c r="N744" s="16">
        <f t="shared" si="35"/>
        <v>934.32449999999983</v>
      </c>
    </row>
    <row r="745" spans="1:14" x14ac:dyDescent="0.3">
      <c r="A745" s="11" t="s">
        <v>2569</v>
      </c>
      <c r="B745" s="18">
        <v>45384</v>
      </c>
      <c r="C745" s="12" t="s">
        <v>571</v>
      </c>
      <c r="D745" s="12" t="s">
        <v>1706</v>
      </c>
      <c r="E745" s="12" t="s">
        <v>1766</v>
      </c>
      <c r="F745" s="12">
        <v>3</v>
      </c>
      <c r="G745" s="10">
        <f t="shared" si="33"/>
        <v>3</v>
      </c>
      <c r="H745" s="12">
        <v>339.41</v>
      </c>
      <c r="I745" s="16">
        <f>IF(H745="",VLOOKUP($D745,Product_Dim_Cleaned!$A$2:$F$101,6,FALSE),H745)</f>
        <v>339.41</v>
      </c>
      <c r="J745" s="12">
        <v>0.26</v>
      </c>
      <c r="K745" s="17">
        <f t="shared" si="34"/>
        <v>0.26</v>
      </c>
      <c r="L745" s="12" t="s">
        <v>1824</v>
      </c>
      <c r="M745" s="12">
        <v>753.49019999999996</v>
      </c>
      <c r="N745" s="16">
        <f t="shared" si="35"/>
        <v>753.49019999999996</v>
      </c>
    </row>
    <row r="746" spans="1:14" x14ac:dyDescent="0.3">
      <c r="A746" s="9" t="s">
        <v>2570</v>
      </c>
      <c r="B746" s="15">
        <v>45687</v>
      </c>
      <c r="C746" s="10" t="s">
        <v>1449</v>
      </c>
      <c r="D746" s="10" t="s">
        <v>1706</v>
      </c>
      <c r="E746" s="10" t="s">
        <v>1786</v>
      </c>
      <c r="F746" s="10">
        <v>4</v>
      </c>
      <c r="G746" s="10">
        <f t="shared" si="33"/>
        <v>4</v>
      </c>
      <c r="H746" s="10">
        <v>848.47</v>
      </c>
      <c r="I746" s="16">
        <f>IF(H746="",VLOOKUP($D746,Product_Dim_Cleaned!$A$2:$F$101,6,FALSE),H746)</f>
        <v>848.47</v>
      </c>
      <c r="J746" s="10">
        <v>0.21</v>
      </c>
      <c r="K746" s="17">
        <f t="shared" si="34"/>
        <v>0.21</v>
      </c>
      <c r="L746" s="10" t="s">
        <v>1829</v>
      </c>
      <c r="M746" s="10">
        <v>2681.1651999999999</v>
      </c>
      <c r="N746" s="16">
        <f t="shared" si="35"/>
        <v>2681.1651999999999</v>
      </c>
    </row>
    <row r="747" spans="1:14" x14ac:dyDescent="0.3">
      <c r="A747" s="11" t="s">
        <v>2571</v>
      </c>
      <c r="B747" s="18">
        <v>45747</v>
      </c>
      <c r="C747" s="12" t="s">
        <v>631</v>
      </c>
      <c r="D747" s="12" t="s">
        <v>1682</v>
      </c>
      <c r="E747" s="12" t="s">
        <v>1782</v>
      </c>
      <c r="F747" s="12">
        <v>1</v>
      </c>
      <c r="G747" s="10">
        <f t="shared" si="33"/>
        <v>1</v>
      </c>
      <c r="H747" s="12">
        <v>664.87</v>
      </c>
      <c r="I747" s="16">
        <f>IF(H747="",VLOOKUP($D747,Product_Dim_Cleaned!$A$2:$F$101,6,FALSE),H747)</f>
        <v>664.87</v>
      </c>
      <c r="J747" s="12">
        <v>0.08</v>
      </c>
      <c r="K747" s="17">
        <f t="shared" si="34"/>
        <v>0.08</v>
      </c>
      <c r="L747" s="12" t="s">
        <v>1826</v>
      </c>
      <c r="M747" s="12">
        <v>611.68040000000008</v>
      </c>
      <c r="N747" s="16">
        <f t="shared" si="35"/>
        <v>611.68040000000008</v>
      </c>
    </row>
    <row r="748" spans="1:14" x14ac:dyDescent="0.3">
      <c r="A748" s="9" t="s">
        <v>2572</v>
      </c>
      <c r="B748" s="15">
        <v>45687</v>
      </c>
      <c r="C748" s="10" t="s">
        <v>353</v>
      </c>
      <c r="D748" s="10" t="s">
        <v>1596</v>
      </c>
      <c r="E748" s="10" t="s">
        <v>1779</v>
      </c>
      <c r="F748" s="10">
        <v>1</v>
      </c>
      <c r="G748" s="10">
        <f t="shared" si="33"/>
        <v>1</v>
      </c>
      <c r="H748" s="10">
        <v>412.11</v>
      </c>
      <c r="I748" s="16">
        <f>IF(H748="",VLOOKUP($D748,Product_Dim_Cleaned!$A$2:$F$101,6,FALSE),H748)</f>
        <v>412.11</v>
      </c>
      <c r="J748" s="10">
        <v>0.23</v>
      </c>
      <c r="K748" s="17">
        <f t="shared" si="34"/>
        <v>0.23</v>
      </c>
      <c r="L748" s="10" t="s">
        <v>1826</v>
      </c>
      <c r="M748" s="10">
        <v>317.32470000000001</v>
      </c>
      <c r="N748" s="16">
        <f t="shared" si="35"/>
        <v>317.32470000000001</v>
      </c>
    </row>
    <row r="749" spans="1:14" x14ac:dyDescent="0.3">
      <c r="A749" s="11" t="s">
        <v>2573</v>
      </c>
      <c r="B749" s="18">
        <v>45916</v>
      </c>
      <c r="C749" s="12" t="s">
        <v>422</v>
      </c>
      <c r="D749" s="12" t="s">
        <v>1736</v>
      </c>
      <c r="E749" s="12" t="s">
        <v>1757</v>
      </c>
      <c r="F749" s="12">
        <v>1</v>
      </c>
      <c r="G749" s="10">
        <f t="shared" si="33"/>
        <v>1</v>
      </c>
      <c r="H749" s="12">
        <v>126.09</v>
      </c>
      <c r="I749" s="16">
        <f>IF(H749="",VLOOKUP($D749,Product_Dim_Cleaned!$A$2:$F$101,6,FALSE),H749)</f>
        <v>126.09</v>
      </c>
      <c r="J749" s="12">
        <v>0.05</v>
      </c>
      <c r="K749" s="17">
        <f t="shared" si="34"/>
        <v>0.05</v>
      </c>
      <c r="L749" s="12" t="s">
        <v>1829</v>
      </c>
      <c r="M749" s="12">
        <v>119.7855</v>
      </c>
      <c r="N749" s="16">
        <f t="shared" si="35"/>
        <v>119.7855</v>
      </c>
    </row>
    <row r="750" spans="1:14" x14ac:dyDescent="0.3">
      <c r="A750" s="9" t="s">
        <v>2574</v>
      </c>
      <c r="B750" s="15">
        <v>45917</v>
      </c>
      <c r="C750" s="10" t="s">
        <v>648</v>
      </c>
      <c r="D750" s="10" t="s">
        <v>1682</v>
      </c>
      <c r="E750" s="10" t="s">
        <v>1789</v>
      </c>
      <c r="F750" s="10">
        <v>4</v>
      </c>
      <c r="G750" s="10">
        <f t="shared" si="33"/>
        <v>4</v>
      </c>
      <c r="H750" s="10">
        <v>602.39</v>
      </c>
      <c r="I750" s="16">
        <f>IF(H750="",VLOOKUP($D750,Product_Dim_Cleaned!$A$2:$F$101,6,FALSE),H750)</f>
        <v>602.39</v>
      </c>
      <c r="J750" s="10">
        <v>0.19</v>
      </c>
      <c r="K750" s="17">
        <f t="shared" si="34"/>
        <v>0.19</v>
      </c>
      <c r="L750" s="10" t="s">
        <v>1829</v>
      </c>
      <c r="M750" s="10">
        <v>1951.7436</v>
      </c>
      <c r="N750" s="16">
        <f t="shared" si="35"/>
        <v>1951.7436</v>
      </c>
    </row>
    <row r="751" spans="1:14" x14ac:dyDescent="0.3">
      <c r="A751" s="11" t="s">
        <v>2575</v>
      </c>
      <c r="B751" s="18">
        <v>45941</v>
      </c>
      <c r="C751" s="12" t="s">
        <v>1023</v>
      </c>
      <c r="D751" s="12" t="s">
        <v>1712</v>
      </c>
      <c r="E751" s="12" t="s">
        <v>1766</v>
      </c>
      <c r="F751" s="12">
        <v>3</v>
      </c>
      <c r="G751" s="10">
        <f t="shared" si="33"/>
        <v>3</v>
      </c>
      <c r="H751" s="12">
        <v>447.69</v>
      </c>
      <c r="I751" s="16">
        <f>IF(H751="",VLOOKUP($D751,Product_Dim_Cleaned!$A$2:$F$101,6,FALSE),H751)</f>
        <v>447.69</v>
      </c>
      <c r="J751" s="12">
        <v>0.02</v>
      </c>
      <c r="K751" s="17">
        <f t="shared" si="34"/>
        <v>0.02</v>
      </c>
      <c r="L751" s="12" t="s">
        <v>1829</v>
      </c>
      <c r="M751" s="12">
        <v>1316.2085999999999</v>
      </c>
      <c r="N751" s="16">
        <f t="shared" si="35"/>
        <v>1316.2085999999999</v>
      </c>
    </row>
    <row r="752" spans="1:14" x14ac:dyDescent="0.3">
      <c r="A752" s="9" t="s">
        <v>2576</v>
      </c>
      <c r="B752" s="15">
        <v>45778</v>
      </c>
      <c r="C752" s="10" t="s">
        <v>794</v>
      </c>
      <c r="D752" s="10" t="s">
        <v>1616</v>
      </c>
      <c r="E752" s="10" t="s">
        <v>1766</v>
      </c>
      <c r="F752" s="10">
        <v>3</v>
      </c>
      <c r="G752" s="10">
        <f t="shared" si="33"/>
        <v>3</v>
      </c>
      <c r="H752" s="10">
        <v>35.159999999999997</v>
      </c>
      <c r="I752" s="16">
        <f>IF(H752="",VLOOKUP($D752,Product_Dim_Cleaned!$A$2:$F$101,6,FALSE),H752)</f>
        <v>35.159999999999997</v>
      </c>
      <c r="J752" s="10">
        <v>0.04</v>
      </c>
      <c r="K752" s="17">
        <f t="shared" si="34"/>
        <v>0.04</v>
      </c>
      <c r="L752" s="10" t="s">
        <v>1829</v>
      </c>
      <c r="M752" s="10">
        <v>101.2608</v>
      </c>
      <c r="N752" s="16">
        <f t="shared" si="35"/>
        <v>101.2608</v>
      </c>
    </row>
    <row r="753" spans="1:14" x14ac:dyDescent="0.3">
      <c r="A753" s="11" t="s">
        <v>2577</v>
      </c>
      <c r="B753" s="18">
        <v>45740</v>
      </c>
      <c r="C753" s="12" t="s">
        <v>1038</v>
      </c>
      <c r="D753" s="12" t="s">
        <v>1692</v>
      </c>
      <c r="E753" s="12" t="s">
        <v>1792</v>
      </c>
      <c r="F753" s="12">
        <v>2</v>
      </c>
      <c r="G753" s="10">
        <f t="shared" si="33"/>
        <v>2</v>
      </c>
      <c r="H753" s="12">
        <v>838.59</v>
      </c>
      <c r="I753" s="16">
        <f>IF(H753="",VLOOKUP($D753,Product_Dim_Cleaned!$A$2:$F$101,6,FALSE),H753)</f>
        <v>838.59</v>
      </c>
      <c r="J753" s="12">
        <v>0.18</v>
      </c>
      <c r="K753" s="17">
        <f t="shared" si="34"/>
        <v>0.18</v>
      </c>
      <c r="L753" s="12" t="s">
        <v>1829</v>
      </c>
      <c r="M753" s="12">
        <v>1375.2876000000001</v>
      </c>
      <c r="N753" s="16">
        <f t="shared" si="35"/>
        <v>1375.2876000000001</v>
      </c>
    </row>
    <row r="754" spans="1:14" x14ac:dyDescent="0.3">
      <c r="A754" s="9" t="s">
        <v>2578</v>
      </c>
      <c r="B754" s="15">
        <v>45598</v>
      </c>
      <c r="C754" s="10" t="s">
        <v>321</v>
      </c>
      <c r="D754" s="10" t="s">
        <v>1666</v>
      </c>
      <c r="E754" s="10" t="s">
        <v>1776</v>
      </c>
      <c r="F754" s="10">
        <v>4</v>
      </c>
      <c r="G754" s="10">
        <f t="shared" si="33"/>
        <v>4</v>
      </c>
      <c r="H754" s="10">
        <v>867.94</v>
      </c>
      <c r="I754" s="16">
        <f>IF(H754="",VLOOKUP($D754,Product_Dim_Cleaned!$A$2:$F$101,6,FALSE),H754)</f>
        <v>867.94</v>
      </c>
      <c r="J754" s="10">
        <v>0.26</v>
      </c>
      <c r="K754" s="17">
        <f t="shared" si="34"/>
        <v>0.26</v>
      </c>
      <c r="L754" s="10" t="s">
        <v>1826</v>
      </c>
      <c r="M754" s="10">
        <v>2569.1024000000002</v>
      </c>
      <c r="N754" s="16">
        <f t="shared" si="35"/>
        <v>2569.1024000000002</v>
      </c>
    </row>
    <row r="755" spans="1:14" x14ac:dyDescent="0.3">
      <c r="A755" s="11" t="s">
        <v>2579</v>
      </c>
      <c r="B755" s="18">
        <v>45591</v>
      </c>
      <c r="C755" s="12" t="s">
        <v>643</v>
      </c>
      <c r="D755" s="12" t="s">
        <v>1626</v>
      </c>
      <c r="E755" s="12" t="s">
        <v>1807</v>
      </c>
      <c r="F755" s="12">
        <v>1</v>
      </c>
      <c r="G755" s="10">
        <f t="shared" si="33"/>
        <v>1</v>
      </c>
      <c r="H755" s="12">
        <v>623.88</v>
      </c>
      <c r="I755" s="16">
        <f>IF(H755="",VLOOKUP($D755,Product_Dim_Cleaned!$A$2:$F$101,6,FALSE),H755)</f>
        <v>623.88</v>
      </c>
      <c r="J755" s="12">
        <v>0.25</v>
      </c>
      <c r="K755" s="17">
        <f t="shared" si="34"/>
        <v>0.25</v>
      </c>
      <c r="L755" s="12" t="s">
        <v>1824</v>
      </c>
      <c r="M755" s="12">
        <v>467.91</v>
      </c>
      <c r="N755" s="16">
        <f t="shared" si="35"/>
        <v>467.91</v>
      </c>
    </row>
    <row r="756" spans="1:14" x14ac:dyDescent="0.3">
      <c r="A756" s="9" t="s">
        <v>2580</v>
      </c>
      <c r="B756" s="15">
        <v>45546</v>
      </c>
      <c r="C756" s="10" t="s">
        <v>585</v>
      </c>
      <c r="D756" s="10" t="s">
        <v>1632</v>
      </c>
      <c r="E756" s="10" t="s">
        <v>1799</v>
      </c>
      <c r="F756" s="10">
        <v>2</v>
      </c>
      <c r="G756" s="10">
        <f t="shared" si="33"/>
        <v>2</v>
      </c>
      <c r="H756" s="10">
        <v>567.95000000000005</v>
      </c>
      <c r="I756" s="16">
        <f>IF(H756="",VLOOKUP($D756,Product_Dim_Cleaned!$A$2:$F$101,6,FALSE),H756)</f>
        <v>567.95000000000005</v>
      </c>
      <c r="J756" s="10">
        <v>0.12</v>
      </c>
      <c r="K756" s="17">
        <f t="shared" si="34"/>
        <v>0.12</v>
      </c>
      <c r="L756" s="10" t="s">
        <v>1826</v>
      </c>
      <c r="M756" s="10">
        <v>999.5920000000001</v>
      </c>
      <c r="N756" s="16">
        <f t="shared" si="35"/>
        <v>999.5920000000001</v>
      </c>
    </row>
    <row r="757" spans="1:14" x14ac:dyDescent="0.3">
      <c r="A757" s="11" t="s">
        <v>2581</v>
      </c>
      <c r="B757" s="18">
        <v>45483</v>
      </c>
      <c r="C757" s="12" t="s">
        <v>1017</v>
      </c>
      <c r="D757" s="12" t="s">
        <v>1610</v>
      </c>
      <c r="E757" s="12" t="s">
        <v>1810</v>
      </c>
      <c r="F757" s="12">
        <v>2</v>
      </c>
      <c r="G757" s="10">
        <f t="shared" si="33"/>
        <v>2</v>
      </c>
      <c r="H757" s="12">
        <v>671.69</v>
      </c>
      <c r="I757" s="16">
        <f>IF(H757="",VLOOKUP($D757,Product_Dim_Cleaned!$A$2:$F$101,6,FALSE),H757)</f>
        <v>671.69</v>
      </c>
      <c r="J757" s="12">
        <v>0.19</v>
      </c>
      <c r="K757" s="17">
        <f t="shared" si="34"/>
        <v>0.19</v>
      </c>
      <c r="L757" s="12" t="s">
        <v>1824</v>
      </c>
      <c r="M757" s="12">
        <v>1088.1378</v>
      </c>
      <c r="N757" s="16">
        <f t="shared" si="35"/>
        <v>1088.1378</v>
      </c>
    </row>
    <row r="758" spans="1:14" x14ac:dyDescent="0.3">
      <c r="A758" s="9" t="s">
        <v>2582</v>
      </c>
      <c r="B758" s="15">
        <v>45786</v>
      </c>
      <c r="C758" s="10" t="s">
        <v>672</v>
      </c>
      <c r="D758" s="10" t="s">
        <v>1557</v>
      </c>
      <c r="E758" s="10" t="s">
        <v>1779</v>
      </c>
      <c r="F758" s="10">
        <v>2</v>
      </c>
      <c r="G758" s="10">
        <f t="shared" si="33"/>
        <v>2</v>
      </c>
      <c r="H758" s="10">
        <v>257.95999999999998</v>
      </c>
      <c r="I758" s="16">
        <f>IF(H758="",VLOOKUP($D758,Product_Dim_Cleaned!$A$2:$F$101,6,FALSE),H758)</f>
        <v>257.95999999999998</v>
      </c>
      <c r="J758" s="10">
        <v>0.21</v>
      </c>
      <c r="K758" s="17">
        <f t="shared" si="34"/>
        <v>0.21</v>
      </c>
      <c r="L758" s="10" t="s">
        <v>1826</v>
      </c>
      <c r="M758" s="10">
        <v>407.57679999999999</v>
      </c>
      <c r="N758" s="16">
        <f t="shared" si="35"/>
        <v>407.57679999999999</v>
      </c>
    </row>
    <row r="759" spans="1:14" x14ac:dyDescent="0.3">
      <c r="A759" s="11" t="s">
        <v>2583</v>
      </c>
      <c r="B759" s="18">
        <v>45475</v>
      </c>
      <c r="C759" s="12" t="s">
        <v>666</v>
      </c>
      <c r="D759" s="12" t="s">
        <v>1744</v>
      </c>
      <c r="E759" s="12" t="s">
        <v>1813</v>
      </c>
      <c r="F759" s="12">
        <v>4</v>
      </c>
      <c r="G759" s="10">
        <f t="shared" si="33"/>
        <v>4</v>
      </c>
      <c r="H759" s="12">
        <v>281.48</v>
      </c>
      <c r="I759" s="16">
        <f>IF(H759="",VLOOKUP($D759,Product_Dim_Cleaned!$A$2:$F$101,6,FALSE),H759)</f>
        <v>281.48</v>
      </c>
      <c r="J759" s="12">
        <v>0.27</v>
      </c>
      <c r="K759" s="17">
        <f t="shared" si="34"/>
        <v>0.27</v>
      </c>
      <c r="L759" s="12" t="s">
        <v>1826</v>
      </c>
      <c r="M759" s="12">
        <v>821.92160000000001</v>
      </c>
      <c r="N759" s="16">
        <f t="shared" si="35"/>
        <v>821.92160000000001</v>
      </c>
    </row>
    <row r="760" spans="1:14" x14ac:dyDescent="0.3">
      <c r="A760" s="9" t="s">
        <v>2584</v>
      </c>
      <c r="B760" s="15">
        <v>45470</v>
      </c>
      <c r="C760" s="10" t="s">
        <v>996</v>
      </c>
      <c r="D760" s="10" t="s">
        <v>1588</v>
      </c>
      <c r="E760" s="10" t="s">
        <v>1792</v>
      </c>
      <c r="F760" s="10">
        <v>1</v>
      </c>
      <c r="G760" s="10">
        <f t="shared" si="33"/>
        <v>1</v>
      </c>
      <c r="H760" s="10">
        <v>202.13</v>
      </c>
      <c r="I760" s="16">
        <f>IF(H760="",VLOOKUP($D760,Product_Dim_Cleaned!$A$2:$F$101,6,FALSE),H760)</f>
        <v>202.13</v>
      </c>
      <c r="J760" s="10">
        <v>0.13</v>
      </c>
      <c r="K760" s="17">
        <f t="shared" si="34"/>
        <v>0.13</v>
      </c>
      <c r="L760" s="10" t="s">
        <v>1829</v>
      </c>
      <c r="M760" s="10">
        <v>175.85310000000001</v>
      </c>
      <c r="N760" s="16">
        <f t="shared" si="35"/>
        <v>175.85310000000001</v>
      </c>
    </row>
    <row r="761" spans="1:14" x14ac:dyDescent="0.3">
      <c r="A761" s="11" t="s">
        <v>2585</v>
      </c>
      <c r="B761" s="18">
        <v>45243</v>
      </c>
      <c r="C761" s="12" t="s">
        <v>863</v>
      </c>
      <c r="D761" s="12" t="s">
        <v>1696</v>
      </c>
      <c r="E761" s="12" t="s">
        <v>1773</v>
      </c>
      <c r="F761" s="12">
        <v>1</v>
      </c>
      <c r="G761" s="10">
        <f t="shared" si="33"/>
        <v>1</v>
      </c>
      <c r="H761" s="12">
        <v>370.66</v>
      </c>
      <c r="I761" s="16">
        <f>IF(H761="",VLOOKUP($D761,Product_Dim_Cleaned!$A$2:$F$101,6,FALSE),H761)</f>
        <v>370.66</v>
      </c>
      <c r="J761" s="12">
        <v>0.01</v>
      </c>
      <c r="K761" s="17">
        <f t="shared" si="34"/>
        <v>0.01</v>
      </c>
      <c r="L761" s="12" t="s">
        <v>1826</v>
      </c>
      <c r="M761" s="12">
        <v>366.95339999999999</v>
      </c>
      <c r="N761" s="16">
        <f t="shared" si="35"/>
        <v>366.95339999999999</v>
      </c>
    </row>
    <row r="762" spans="1:14" x14ac:dyDescent="0.3">
      <c r="A762" s="9" t="s">
        <v>2586</v>
      </c>
      <c r="B762" s="15">
        <v>45341</v>
      </c>
      <c r="C762" s="10" t="s">
        <v>32</v>
      </c>
      <c r="D762" s="10" t="s">
        <v>1670</v>
      </c>
      <c r="E762" s="10" t="s">
        <v>1794</v>
      </c>
      <c r="F762" s="10">
        <v>4</v>
      </c>
      <c r="G762" s="10">
        <f t="shared" si="33"/>
        <v>4</v>
      </c>
      <c r="H762" s="10">
        <v>731.53</v>
      </c>
      <c r="I762" s="16">
        <f>IF(H762="",VLOOKUP($D762,Product_Dim_Cleaned!$A$2:$F$101,6,FALSE),H762)</f>
        <v>731.53</v>
      </c>
      <c r="J762" s="10">
        <v>0.12</v>
      </c>
      <c r="K762" s="17">
        <f t="shared" si="34"/>
        <v>0.12</v>
      </c>
      <c r="L762" s="10" t="s">
        <v>1824</v>
      </c>
      <c r="M762" s="10">
        <v>2574.9856</v>
      </c>
      <c r="N762" s="16">
        <f t="shared" si="35"/>
        <v>2574.9856</v>
      </c>
    </row>
    <row r="763" spans="1:14" x14ac:dyDescent="0.3">
      <c r="A763" s="11" t="s">
        <v>2587</v>
      </c>
      <c r="B763" s="18">
        <v>45371</v>
      </c>
      <c r="C763" s="12" t="s">
        <v>550</v>
      </c>
      <c r="D763" s="12" t="s">
        <v>1704</v>
      </c>
      <c r="E763" s="12" t="s">
        <v>1757</v>
      </c>
      <c r="F763" s="12">
        <v>3</v>
      </c>
      <c r="G763" s="10">
        <f t="shared" si="33"/>
        <v>3</v>
      </c>
      <c r="H763" s="12">
        <v>468.25</v>
      </c>
      <c r="I763" s="16">
        <f>IF(H763="",VLOOKUP($D763,Product_Dim_Cleaned!$A$2:$F$101,6,FALSE),H763)</f>
        <v>468.25</v>
      </c>
      <c r="J763" s="12">
        <v>7.0000000000000007E-2</v>
      </c>
      <c r="K763" s="17">
        <f t="shared" si="34"/>
        <v>7.0000000000000007E-2</v>
      </c>
      <c r="L763" s="12" t="s">
        <v>1826</v>
      </c>
      <c r="M763" s="12">
        <v>1306.4175</v>
      </c>
      <c r="N763" s="16">
        <f t="shared" si="35"/>
        <v>1306.4175</v>
      </c>
    </row>
    <row r="764" spans="1:14" x14ac:dyDescent="0.3">
      <c r="A764" s="9" t="s">
        <v>2588</v>
      </c>
      <c r="B764" s="15">
        <v>45360</v>
      </c>
      <c r="C764" s="10" t="s">
        <v>14</v>
      </c>
      <c r="D764" s="10" t="s">
        <v>1682</v>
      </c>
      <c r="E764" s="10" t="s">
        <v>1752</v>
      </c>
      <c r="F764" s="10">
        <v>1</v>
      </c>
      <c r="G764" s="10">
        <f t="shared" si="33"/>
        <v>1</v>
      </c>
      <c r="H764" s="10">
        <v>928.72</v>
      </c>
      <c r="I764" s="16">
        <f>IF(H764="",VLOOKUP($D764,Product_Dim_Cleaned!$A$2:$F$101,6,FALSE),H764)</f>
        <v>928.72</v>
      </c>
      <c r="J764" s="10">
        <v>0.1</v>
      </c>
      <c r="K764" s="17">
        <f t="shared" si="34"/>
        <v>0.1</v>
      </c>
      <c r="L764" s="10" t="s">
        <v>1829</v>
      </c>
      <c r="M764" s="10">
        <v>835.84800000000007</v>
      </c>
      <c r="N764" s="16">
        <f t="shared" si="35"/>
        <v>835.84800000000007</v>
      </c>
    </row>
    <row r="765" spans="1:14" x14ac:dyDescent="0.3">
      <c r="A765" s="11" t="s">
        <v>2589</v>
      </c>
      <c r="B765" s="18">
        <v>45499</v>
      </c>
      <c r="C765" s="12" t="s">
        <v>360</v>
      </c>
      <c r="D765" s="12" t="s">
        <v>1553</v>
      </c>
      <c r="E765" s="12" t="s">
        <v>1810</v>
      </c>
      <c r="F765" s="12">
        <v>3</v>
      </c>
      <c r="G765" s="10">
        <f t="shared" si="33"/>
        <v>3</v>
      </c>
      <c r="H765" s="12">
        <v>217.22</v>
      </c>
      <c r="I765" s="16">
        <f>IF(H765="",VLOOKUP($D765,Product_Dim_Cleaned!$A$2:$F$101,6,FALSE),H765)</f>
        <v>217.22</v>
      </c>
      <c r="J765" s="12">
        <v>0.06</v>
      </c>
      <c r="K765" s="17">
        <f t="shared" si="34"/>
        <v>0.06</v>
      </c>
      <c r="L765" s="12" t="s">
        <v>1826</v>
      </c>
      <c r="M765" s="12">
        <v>612.56039999999996</v>
      </c>
      <c r="N765" s="16">
        <f t="shared" si="35"/>
        <v>612.56039999999996</v>
      </c>
    </row>
    <row r="766" spans="1:14" x14ac:dyDescent="0.3">
      <c r="A766" s="9" t="s">
        <v>2590</v>
      </c>
      <c r="B766" s="15">
        <v>45745</v>
      </c>
      <c r="C766" s="10" t="s">
        <v>1260</v>
      </c>
      <c r="D766" s="10" t="s">
        <v>1596</v>
      </c>
      <c r="E766" s="10" t="s">
        <v>1766</v>
      </c>
      <c r="F766" s="10">
        <v>1</v>
      </c>
      <c r="G766" s="10">
        <f t="shared" si="33"/>
        <v>1</v>
      </c>
      <c r="H766" s="10">
        <v>387.99</v>
      </c>
      <c r="I766" s="16">
        <f>IF(H766="",VLOOKUP($D766,Product_Dim_Cleaned!$A$2:$F$101,6,FALSE),H766)</f>
        <v>387.99</v>
      </c>
      <c r="J766" s="10">
        <v>0.3</v>
      </c>
      <c r="K766" s="17">
        <f t="shared" si="34"/>
        <v>0.3</v>
      </c>
      <c r="L766" s="10" t="s">
        <v>1824</v>
      </c>
      <c r="M766" s="10">
        <v>271.59300000000002</v>
      </c>
      <c r="N766" s="16">
        <f t="shared" si="35"/>
        <v>271.59300000000002</v>
      </c>
    </row>
    <row r="767" spans="1:14" x14ac:dyDescent="0.3">
      <c r="A767" s="11" t="s">
        <v>2591</v>
      </c>
      <c r="B767" s="18">
        <v>45718</v>
      </c>
      <c r="C767" s="12" t="s">
        <v>1466</v>
      </c>
      <c r="D767" s="12" t="s">
        <v>1584</v>
      </c>
      <c r="E767" s="12" t="s">
        <v>1776</v>
      </c>
      <c r="F767" s="12">
        <v>4</v>
      </c>
      <c r="G767" s="10">
        <f t="shared" si="33"/>
        <v>4</v>
      </c>
      <c r="H767" s="12">
        <v>186.24</v>
      </c>
      <c r="I767" s="16">
        <f>IF(H767="",VLOOKUP($D767,Product_Dim_Cleaned!$A$2:$F$101,6,FALSE),H767)</f>
        <v>186.24</v>
      </c>
      <c r="J767" s="12">
        <v>0.23</v>
      </c>
      <c r="K767" s="17">
        <f t="shared" si="34"/>
        <v>0.23</v>
      </c>
      <c r="L767" s="12" t="s">
        <v>1824</v>
      </c>
      <c r="M767" s="12">
        <v>573.61920000000009</v>
      </c>
      <c r="N767" s="16">
        <f t="shared" si="35"/>
        <v>573.61920000000009</v>
      </c>
    </row>
    <row r="768" spans="1:14" x14ac:dyDescent="0.3">
      <c r="A768" s="9" t="s">
        <v>2592</v>
      </c>
      <c r="B768" s="15">
        <v>45454</v>
      </c>
      <c r="C768" s="10" t="s">
        <v>937</v>
      </c>
      <c r="D768" s="10" t="s">
        <v>1628</v>
      </c>
      <c r="E768" s="10" t="s">
        <v>1782</v>
      </c>
      <c r="F768" s="10">
        <v>4</v>
      </c>
      <c r="G768" s="10">
        <f t="shared" si="33"/>
        <v>4</v>
      </c>
      <c r="H768" s="10">
        <v>609.05999999999995</v>
      </c>
      <c r="I768" s="16">
        <f>IF(H768="",VLOOKUP($D768,Product_Dim_Cleaned!$A$2:$F$101,6,FALSE),H768)</f>
        <v>609.05999999999995</v>
      </c>
      <c r="J768" s="10">
        <v>0.22</v>
      </c>
      <c r="K768" s="17">
        <f t="shared" si="34"/>
        <v>0.22</v>
      </c>
      <c r="L768" s="10" t="s">
        <v>1829</v>
      </c>
      <c r="M768" s="10">
        <v>1900.2672</v>
      </c>
      <c r="N768" s="16">
        <f t="shared" si="35"/>
        <v>1900.2672</v>
      </c>
    </row>
    <row r="769" spans="1:14" x14ac:dyDescent="0.3">
      <c r="A769" s="11" t="s">
        <v>2593</v>
      </c>
      <c r="B769" s="18">
        <v>45434</v>
      </c>
      <c r="C769" s="12" t="s">
        <v>1355</v>
      </c>
      <c r="D769" s="12" t="s">
        <v>1614</v>
      </c>
      <c r="E769" s="12" t="s">
        <v>1792</v>
      </c>
      <c r="F769" s="12">
        <v>1</v>
      </c>
      <c r="G769" s="10">
        <f t="shared" si="33"/>
        <v>1</v>
      </c>
      <c r="H769" s="12">
        <v>827.91</v>
      </c>
      <c r="I769" s="16">
        <f>IF(H769="",VLOOKUP($D769,Product_Dim_Cleaned!$A$2:$F$101,6,FALSE),H769)</f>
        <v>827.91</v>
      </c>
      <c r="J769" s="12">
        <v>0.21</v>
      </c>
      <c r="K769" s="17">
        <f t="shared" si="34"/>
        <v>0.21</v>
      </c>
      <c r="L769" s="12" t="s">
        <v>1826</v>
      </c>
      <c r="M769" s="12">
        <v>654.0489</v>
      </c>
      <c r="N769" s="16">
        <f t="shared" si="35"/>
        <v>654.0489</v>
      </c>
    </row>
    <row r="770" spans="1:14" x14ac:dyDescent="0.3">
      <c r="A770" s="9" t="s">
        <v>2594</v>
      </c>
      <c r="B770" s="15">
        <v>45486</v>
      </c>
      <c r="C770" s="10" t="s">
        <v>582</v>
      </c>
      <c r="D770" s="10" t="s">
        <v>1714</v>
      </c>
      <c r="E770" s="10" t="s">
        <v>1752</v>
      </c>
      <c r="F770" s="10">
        <v>1</v>
      </c>
      <c r="G770" s="10">
        <f t="shared" ref="G770:G833" si="36">IF(F770="",M770/(I770*(1-J770)),F770)</f>
        <v>1</v>
      </c>
      <c r="H770" s="10">
        <v>303.79000000000002</v>
      </c>
      <c r="I770" s="16">
        <f>IF(H770="",VLOOKUP($D770,Product_Dim_Cleaned!$A$2:$F$101,6,FALSE),H770)</f>
        <v>303.79000000000002</v>
      </c>
      <c r="J770" s="10">
        <v>0.24</v>
      </c>
      <c r="K770" s="17">
        <f t="shared" ref="K770:K833" si="37">IF(J770="",1-(M770/(G770*I770)),J770)</f>
        <v>0.24</v>
      </c>
      <c r="L770" s="10" t="s">
        <v>1826</v>
      </c>
      <c r="M770" s="10">
        <v>230.88040000000001</v>
      </c>
      <c r="N770" s="16">
        <f t="shared" ref="N770:N833" si="38">IF(M770="",G770*I770*(1-K770),M770)</f>
        <v>230.88040000000001</v>
      </c>
    </row>
    <row r="771" spans="1:14" x14ac:dyDescent="0.3">
      <c r="A771" s="11" t="s">
        <v>2595</v>
      </c>
      <c r="B771" s="18">
        <v>45902</v>
      </c>
      <c r="C771" s="12" t="s">
        <v>369</v>
      </c>
      <c r="D771" s="12" t="s">
        <v>1622</v>
      </c>
      <c r="E771" s="12" t="s">
        <v>1776</v>
      </c>
      <c r="F771" s="12">
        <v>2</v>
      </c>
      <c r="G771" s="10">
        <f t="shared" si="36"/>
        <v>2</v>
      </c>
      <c r="H771" s="12">
        <v>365.91</v>
      </c>
      <c r="I771" s="16">
        <f>IF(H771="",VLOOKUP($D771,Product_Dim_Cleaned!$A$2:$F$101,6,FALSE),H771)</f>
        <v>365.91</v>
      </c>
      <c r="J771" s="12">
        <v>0.14000000000000001</v>
      </c>
      <c r="K771" s="17">
        <f t="shared" si="37"/>
        <v>0.14000000000000001</v>
      </c>
      <c r="L771" s="12" t="s">
        <v>1829</v>
      </c>
      <c r="M771" s="12">
        <v>629.36520000000007</v>
      </c>
      <c r="N771" s="16">
        <f t="shared" si="38"/>
        <v>629.36520000000007</v>
      </c>
    </row>
    <row r="772" spans="1:14" x14ac:dyDescent="0.3">
      <c r="A772" s="9" t="s">
        <v>2596</v>
      </c>
      <c r="B772" s="15">
        <v>45762</v>
      </c>
      <c r="C772" s="10" t="s">
        <v>255</v>
      </c>
      <c r="D772" s="10" t="s">
        <v>1598</v>
      </c>
      <c r="E772" s="10" t="s">
        <v>1807</v>
      </c>
      <c r="F772" s="10">
        <v>3</v>
      </c>
      <c r="G772" s="10">
        <f t="shared" si="36"/>
        <v>3</v>
      </c>
      <c r="H772" s="10">
        <v>852.72</v>
      </c>
      <c r="I772" s="16">
        <f>IF(H772="",VLOOKUP($D772,Product_Dim_Cleaned!$A$2:$F$101,6,FALSE),H772)</f>
        <v>852.72</v>
      </c>
      <c r="J772" s="10">
        <v>0.16</v>
      </c>
      <c r="K772" s="17">
        <f t="shared" si="37"/>
        <v>0.16</v>
      </c>
      <c r="L772" s="10" t="s">
        <v>1824</v>
      </c>
      <c r="M772" s="10">
        <v>2148.8544000000002</v>
      </c>
      <c r="N772" s="16">
        <f t="shared" si="38"/>
        <v>2148.8544000000002</v>
      </c>
    </row>
    <row r="773" spans="1:14" x14ac:dyDescent="0.3">
      <c r="A773" s="11" t="s">
        <v>2597</v>
      </c>
      <c r="B773" s="18">
        <v>45752</v>
      </c>
      <c r="C773" s="12" t="s">
        <v>791</v>
      </c>
      <c r="D773" s="12" t="s">
        <v>1568</v>
      </c>
      <c r="E773" s="12" t="s">
        <v>1769</v>
      </c>
      <c r="F773" s="12">
        <v>1</v>
      </c>
      <c r="G773" s="10">
        <f t="shared" si="36"/>
        <v>1</v>
      </c>
      <c r="H773" s="12">
        <v>768.25</v>
      </c>
      <c r="I773" s="16">
        <f>IF(H773="",VLOOKUP($D773,Product_Dim_Cleaned!$A$2:$F$101,6,FALSE),H773)</f>
        <v>768.25</v>
      </c>
      <c r="J773" s="12">
        <v>0.18</v>
      </c>
      <c r="K773" s="17">
        <f t="shared" si="37"/>
        <v>0.18</v>
      </c>
      <c r="L773" s="12" t="s">
        <v>1824</v>
      </c>
      <c r="M773" s="12">
        <v>629.96500000000003</v>
      </c>
      <c r="N773" s="16">
        <f t="shared" si="38"/>
        <v>629.96500000000003</v>
      </c>
    </row>
    <row r="774" spans="1:14" x14ac:dyDescent="0.3">
      <c r="A774" s="9" t="s">
        <v>2598</v>
      </c>
      <c r="B774" s="15">
        <v>45254</v>
      </c>
      <c r="C774" s="10" t="s">
        <v>1098</v>
      </c>
      <c r="D774" s="10" t="s">
        <v>1732</v>
      </c>
      <c r="E774" s="10" t="s">
        <v>1813</v>
      </c>
      <c r="F774" s="10">
        <v>2</v>
      </c>
      <c r="G774" s="10">
        <f t="shared" si="36"/>
        <v>2</v>
      </c>
      <c r="H774" s="10">
        <v>318.62</v>
      </c>
      <c r="I774" s="16">
        <f>IF(H774="",VLOOKUP($D774,Product_Dim_Cleaned!$A$2:$F$101,6,FALSE),H774)</f>
        <v>318.62</v>
      </c>
      <c r="J774" s="10">
        <v>0.02</v>
      </c>
      <c r="K774" s="17">
        <f t="shared" si="37"/>
        <v>0.02</v>
      </c>
      <c r="L774" s="10" t="s">
        <v>1829</v>
      </c>
      <c r="M774" s="10">
        <v>624.49519999999995</v>
      </c>
      <c r="N774" s="16">
        <f t="shared" si="38"/>
        <v>624.49519999999995</v>
      </c>
    </row>
    <row r="775" spans="1:14" x14ac:dyDescent="0.3">
      <c r="A775" s="11" t="s">
        <v>2599</v>
      </c>
      <c r="B775" s="18">
        <v>45683</v>
      </c>
      <c r="C775" s="12" t="s">
        <v>188</v>
      </c>
      <c r="D775" s="12" t="s">
        <v>1700</v>
      </c>
      <c r="E775" s="12" t="s">
        <v>1761</v>
      </c>
      <c r="F775" s="12">
        <v>4</v>
      </c>
      <c r="G775" s="10">
        <f t="shared" si="36"/>
        <v>4</v>
      </c>
      <c r="H775" s="12">
        <v>402.11</v>
      </c>
      <c r="I775" s="16">
        <f>IF(H775="",VLOOKUP($D775,Product_Dim_Cleaned!$A$2:$F$101,6,FALSE),H775)</f>
        <v>402.11</v>
      </c>
      <c r="J775" s="12">
        <v>0.14000000000000001</v>
      </c>
      <c r="K775" s="17">
        <f t="shared" si="37"/>
        <v>0.14000000000000001</v>
      </c>
      <c r="L775" s="12" t="s">
        <v>1826</v>
      </c>
      <c r="M775" s="12">
        <v>1383.2583999999999</v>
      </c>
      <c r="N775" s="16">
        <f t="shared" si="38"/>
        <v>1383.2583999999999</v>
      </c>
    </row>
    <row r="776" spans="1:14" x14ac:dyDescent="0.3">
      <c r="A776" s="9" t="s">
        <v>2600</v>
      </c>
      <c r="B776" s="15">
        <v>45804</v>
      </c>
      <c r="C776" s="10" t="s">
        <v>1269</v>
      </c>
      <c r="D776" s="10" t="s">
        <v>1716</v>
      </c>
      <c r="E776" s="10" t="s">
        <v>1807</v>
      </c>
      <c r="F776" s="10">
        <v>3</v>
      </c>
      <c r="G776" s="10">
        <f t="shared" si="36"/>
        <v>3</v>
      </c>
      <c r="H776" s="10">
        <v>846.31</v>
      </c>
      <c r="I776" s="16">
        <f>IF(H776="",VLOOKUP($D776,Product_Dim_Cleaned!$A$2:$F$101,6,FALSE),H776)</f>
        <v>846.31</v>
      </c>
      <c r="J776" s="10">
        <v>0.18</v>
      </c>
      <c r="K776" s="17">
        <f t="shared" si="37"/>
        <v>0.18</v>
      </c>
      <c r="L776" s="10" t="s">
        <v>1829</v>
      </c>
      <c r="M776" s="10">
        <v>2081.9225999999999</v>
      </c>
      <c r="N776" s="16">
        <f t="shared" si="38"/>
        <v>2081.9225999999999</v>
      </c>
    </row>
    <row r="777" spans="1:14" x14ac:dyDescent="0.3">
      <c r="A777" s="11" t="s">
        <v>2601</v>
      </c>
      <c r="B777" s="18">
        <v>45821</v>
      </c>
      <c r="C777" s="12" t="s">
        <v>559</v>
      </c>
      <c r="D777" s="12" t="s">
        <v>1736</v>
      </c>
      <c r="E777" s="12" t="s">
        <v>1799</v>
      </c>
      <c r="F777" s="12">
        <v>1</v>
      </c>
      <c r="G777" s="10">
        <f t="shared" si="36"/>
        <v>1</v>
      </c>
      <c r="H777" s="12">
        <v>269.94</v>
      </c>
      <c r="I777" s="16">
        <f>IF(H777="",VLOOKUP($D777,Product_Dim_Cleaned!$A$2:$F$101,6,FALSE),H777)</f>
        <v>269.94</v>
      </c>
      <c r="J777" s="12">
        <v>7.0000000000000007E-2</v>
      </c>
      <c r="K777" s="17">
        <f t="shared" si="37"/>
        <v>7.0000000000000007E-2</v>
      </c>
      <c r="L777" s="12" t="s">
        <v>1829</v>
      </c>
      <c r="M777" s="12">
        <v>251.04419999999999</v>
      </c>
      <c r="N777" s="16">
        <f t="shared" si="38"/>
        <v>251.04419999999999</v>
      </c>
    </row>
    <row r="778" spans="1:14" x14ac:dyDescent="0.3">
      <c r="A778" s="9" t="s">
        <v>2602</v>
      </c>
      <c r="B778" s="15">
        <v>45472</v>
      </c>
      <c r="C778" s="10" t="s">
        <v>773</v>
      </c>
      <c r="D778" s="10" t="s">
        <v>1588</v>
      </c>
      <c r="E778" s="10" t="s">
        <v>1769</v>
      </c>
      <c r="F778" s="10">
        <v>3</v>
      </c>
      <c r="G778" s="10">
        <f t="shared" si="36"/>
        <v>3</v>
      </c>
      <c r="H778" s="10">
        <v>909.25</v>
      </c>
      <c r="I778" s="16">
        <f>IF(H778="",VLOOKUP($D778,Product_Dim_Cleaned!$A$2:$F$101,6,FALSE),H778)</f>
        <v>909.25</v>
      </c>
      <c r="J778" s="10">
        <v>0.28999999999999998</v>
      </c>
      <c r="K778" s="17">
        <f t="shared" si="37"/>
        <v>0.28999999999999998</v>
      </c>
      <c r="L778" s="10" t="s">
        <v>1829</v>
      </c>
      <c r="M778" s="10">
        <v>1936.7025000000001</v>
      </c>
      <c r="N778" s="16">
        <f t="shared" si="38"/>
        <v>1936.7025000000001</v>
      </c>
    </row>
    <row r="779" spans="1:14" x14ac:dyDescent="0.3">
      <c r="A779" s="11" t="s">
        <v>2603</v>
      </c>
      <c r="B779" s="18">
        <v>45331</v>
      </c>
      <c r="C779" s="12" t="s">
        <v>1136</v>
      </c>
      <c r="D779" s="12" t="s">
        <v>1730</v>
      </c>
      <c r="E779" s="12" t="s">
        <v>1794</v>
      </c>
      <c r="F779" s="12">
        <v>2</v>
      </c>
      <c r="G779" s="10">
        <f t="shared" si="36"/>
        <v>2</v>
      </c>
      <c r="H779" s="12">
        <v>229.81</v>
      </c>
      <c r="I779" s="16">
        <f>IF(H779="",VLOOKUP($D779,Product_Dim_Cleaned!$A$2:$F$101,6,FALSE),H779)</f>
        <v>229.81</v>
      </c>
      <c r="J779" s="12">
        <v>0.21</v>
      </c>
      <c r="K779" s="17">
        <f t="shared" si="37"/>
        <v>0.21</v>
      </c>
      <c r="L779" s="12" t="s">
        <v>1829</v>
      </c>
      <c r="M779" s="12">
        <v>363.09980000000002</v>
      </c>
      <c r="N779" s="16">
        <f t="shared" si="38"/>
        <v>363.09980000000002</v>
      </c>
    </row>
    <row r="780" spans="1:14" x14ac:dyDescent="0.3">
      <c r="A780" s="9" t="s">
        <v>2604</v>
      </c>
      <c r="B780" s="15">
        <v>45451</v>
      </c>
      <c r="C780" s="10" t="s">
        <v>147</v>
      </c>
      <c r="D780" s="10" t="s">
        <v>1704</v>
      </c>
      <c r="E780" s="10" t="s">
        <v>1801</v>
      </c>
      <c r="F780" s="10">
        <v>3</v>
      </c>
      <c r="G780" s="10">
        <f t="shared" si="36"/>
        <v>3</v>
      </c>
      <c r="H780" s="10">
        <v>442.36</v>
      </c>
      <c r="I780" s="16">
        <f>IF(H780="",VLOOKUP($D780,Product_Dim_Cleaned!$A$2:$F$101,6,FALSE),H780)</f>
        <v>442.36</v>
      </c>
      <c r="J780" s="10">
        <v>0.06</v>
      </c>
      <c r="K780" s="17">
        <f t="shared" si="37"/>
        <v>0.06</v>
      </c>
      <c r="L780" s="10" t="s">
        <v>1826</v>
      </c>
      <c r="M780" s="10">
        <v>1247.4552000000001</v>
      </c>
      <c r="N780" s="16">
        <f t="shared" si="38"/>
        <v>1247.4552000000001</v>
      </c>
    </row>
    <row r="781" spans="1:14" x14ac:dyDescent="0.3">
      <c r="A781" s="11" t="s">
        <v>2605</v>
      </c>
      <c r="B781" s="18">
        <v>45386</v>
      </c>
      <c r="C781" s="12" t="s">
        <v>767</v>
      </c>
      <c r="D781" s="12" t="s">
        <v>1720</v>
      </c>
      <c r="E781" s="12" t="s">
        <v>1766</v>
      </c>
      <c r="F781" s="12">
        <v>3</v>
      </c>
      <c r="G781" s="10">
        <f t="shared" si="36"/>
        <v>3</v>
      </c>
      <c r="H781" s="12">
        <v>413.74</v>
      </c>
      <c r="I781" s="16">
        <f>IF(H781="",VLOOKUP($D781,Product_Dim_Cleaned!$A$2:$F$101,6,FALSE),H781)</f>
        <v>413.74</v>
      </c>
      <c r="J781" s="12">
        <v>0.01</v>
      </c>
      <c r="K781" s="17">
        <f t="shared" si="37"/>
        <v>0.01</v>
      </c>
      <c r="L781" s="12" t="s">
        <v>1824</v>
      </c>
      <c r="M781" s="12">
        <v>1228.8078</v>
      </c>
      <c r="N781" s="16">
        <f t="shared" si="38"/>
        <v>1228.8078</v>
      </c>
    </row>
    <row r="782" spans="1:14" x14ac:dyDescent="0.3">
      <c r="A782" s="9" t="s">
        <v>2606</v>
      </c>
      <c r="B782" s="15">
        <v>45477</v>
      </c>
      <c r="C782" s="10" t="s">
        <v>1524</v>
      </c>
      <c r="D782" s="10" t="s">
        <v>1726</v>
      </c>
      <c r="E782" s="10" t="s">
        <v>1799</v>
      </c>
      <c r="F782" s="10">
        <v>4</v>
      </c>
      <c r="G782" s="10">
        <f t="shared" si="36"/>
        <v>4</v>
      </c>
      <c r="H782" s="10">
        <v>79.75</v>
      </c>
      <c r="I782" s="16">
        <f>IF(H782="",VLOOKUP($D782,Product_Dim_Cleaned!$A$2:$F$101,6,FALSE),H782)</f>
        <v>79.75</v>
      </c>
      <c r="J782" s="10">
        <v>0.18</v>
      </c>
      <c r="K782" s="17">
        <f t="shared" si="37"/>
        <v>0.18</v>
      </c>
      <c r="L782" s="10" t="s">
        <v>1826</v>
      </c>
      <c r="M782" s="10">
        <v>261.58</v>
      </c>
      <c r="N782" s="16">
        <f t="shared" si="38"/>
        <v>261.58</v>
      </c>
    </row>
    <row r="783" spans="1:14" x14ac:dyDescent="0.3">
      <c r="A783" s="11" t="s">
        <v>2607</v>
      </c>
      <c r="B783" s="18">
        <v>45433</v>
      </c>
      <c r="C783" s="12" t="s">
        <v>1521</v>
      </c>
      <c r="D783" s="12" t="s">
        <v>1628</v>
      </c>
      <c r="E783" s="12" t="s">
        <v>1794</v>
      </c>
      <c r="F783" s="12">
        <v>4</v>
      </c>
      <c r="G783" s="10">
        <f t="shared" si="36"/>
        <v>4</v>
      </c>
      <c r="H783" s="12">
        <v>95.06</v>
      </c>
      <c r="I783" s="16">
        <f>IF(H783="",VLOOKUP($D783,Product_Dim_Cleaned!$A$2:$F$101,6,FALSE),H783)</f>
        <v>95.06</v>
      </c>
      <c r="J783" s="12">
        <v>0.03</v>
      </c>
      <c r="K783" s="17">
        <f t="shared" si="37"/>
        <v>0.03</v>
      </c>
      <c r="L783" s="12" t="s">
        <v>1824</v>
      </c>
      <c r="M783" s="12">
        <v>368.83280000000002</v>
      </c>
      <c r="N783" s="16">
        <f t="shared" si="38"/>
        <v>368.83280000000002</v>
      </c>
    </row>
    <row r="784" spans="1:14" x14ac:dyDescent="0.3">
      <c r="A784" s="9" t="s">
        <v>2608</v>
      </c>
      <c r="B784" s="15">
        <v>45759</v>
      </c>
      <c r="C784" s="10" t="s">
        <v>1292</v>
      </c>
      <c r="D784" s="10" t="s">
        <v>1744</v>
      </c>
      <c r="E784" s="10" t="s">
        <v>1779</v>
      </c>
      <c r="F784" s="10">
        <v>4</v>
      </c>
      <c r="G784" s="10">
        <f t="shared" si="36"/>
        <v>4</v>
      </c>
      <c r="H784" s="10">
        <v>107.08</v>
      </c>
      <c r="I784" s="16">
        <f>IF(H784="",VLOOKUP($D784,Product_Dim_Cleaned!$A$2:$F$101,6,FALSE),H784)</f>
        <v>107.08</v>
      </c>
      <c r="J784" s="10">
        <v>0.27</v>
      </c>
      <c r="K784" s="17">
        <f t="shared" si="37"/>
        <v>0.27</v>
      </c>
      <c r="L784" s="10" t="s">
        <v>1829</v>
      </c>
      <c r="M784" s="10">
        <v>312.67360000000002</v>
      </c>
      <c r="N784" s="16">
        <f t="shared" si="38"/>
        <v>312.67360000000002</v>
      </c>
    </row>
    <row r="785" spans="1:14" x14ac:dyDescent="0.3">
      <c r="A785" s="11" t="s">
        <v>2609</v>
      </c>
      <c r="B785" s="18">
        <v>45794</v>
      </c>
      <c r="C785" s="12" t="s">
        <v>1461</v>
      </c>
      <c r="D785" s="12" t="s">
        <v>1746</v>
      </c>
      <c r="E785" s="12" t="s">
        <v>1810</v>
      </c>
      <c r="F785" s="12">
        <v>1</v>
      </c>
      <c r="G785" s="10">
        <f t="shared" si="36"/>
        <v>1</v>
      </c>
      <c r="H785" s="12">
        <v>873.18</v>
      </c>
      <c r="I785" s="16">
        <f>IF(H785="",VLOOKUP($D785,Product_Dim_Cleaned!$A$2:$F$101,6,FALSE),H785)</f>
        <v>873.18</v>
      </c>
      <c r="J785" s="12">
        <v>0.03</v>
      </c>
      <c r="K785" s="17">
        <f t="shared" si="37"/>
        <v>0.03</v>
      </c>
      <c r="L785" s="12" t="s">
        <v>1829</v>
      </c>
      <c r="M785" s="12">
        <v>846.98459999999989</v>
      </c>
      <c r="N785" s="16">
        <f t="shared" si="38"/>
        <v>846.98459999999989</v>
      </c>
    </row>
    <row r="786" spans="1:14" x14ac:dyDescent="0.3">
      <c r="A786" s="9" t="s">
        <v>2610</v>
      </c>
      <c r="B786" s="15">
        <v>45764</v>
      </c>
      <c r="C786" s="10" t="s">
        <v>1178</v>
      </c>
      <c r="D786" s="10" t="s">
        <v>1688</v>
      </c>
      <c r="E786" s="10" t="s">
        <v>1810</v>
      </c>
      <c r="F786" s="10">
        <v>1</v>
      </c>
      <c r="G786" s="10">
        <f t="shared" si="36"/>
        <v>1</v>
      </c>
      <c r="H786" s="10">
        <v>914.75</v>
      </c>
      <c r="I786" s="16">
        <f>IF(H786="",VLOOKUP($D786,Product_Dim_Cleaned!$A$2:$F$101,6,FALSE),H786)</f>
        <v>914.75</v>
      </c>
      <c r="J786" s="10">
        <v>0.1</v>
      </c>
      <c r="K786" s="17">
        <f t="shared" si="37"/>
        <v>0.1</v>
      </c>
      <c r="L786" s="10" t="s">
        <v>1829</v>
      </c>
      <c r="M786" s="10">
        <v>823.27499999999998</v>
      </c>
      <c r="N786" s="16">
        <f t="shared" si="38"/>
        <v>823.27499999999998</v>
      </c>
    </row>
    <row r="787" spans="1:14" x14ac:dyDescent="0.3">
      <c r="A787" s="11" t="s">
        <v>2611</v>
      </c>
      <c r="B787" s="18">
        <v>45279</v>
      </c>
      <c r="C787" s="12" t="s">
        <v>188</v>
      </c>
      <c r="D787" s="12" t="s">
        <v>1694</v>
      </c>
      <c r="E787" s="12" t="s">
        <v>1797</v>
      </c>
      <c r="F787" s="12">
        <v>4</v>
      </c>
      <c r="G787" s="10">
        <f t="shared" si="36"/>
        <v>4</v>
      </c>
      <c r="H787" s="12">
        <v>457.33</v>
      </c>
      <c r="I787" s="16">
        <f>IF(H787="",VLOOKUP($D787,Product_Dim_Cleaned!$A$2:$F$101,6,FALSE),H787)</f>
        <v>457.33</v>
      </c>
      <c r="J787" s="12">
        <v>0.1</v>
      </c>
      <c r="K787" s="17">
        <f t="shared" si="37"/>
        <v>0.1</v>
      </c>
      <c r="L787" s="12" t="s">
        <v>1824</v>
      </c>
      <c r="M787" s="12">
        <v>1646.3879999999999</v>
      </c>
      <c r="N787" s="16">
        <f t="shared" si="38"/>
        <v>1646.3879999999999</v>
      </c>
    </row>
    <row r="788" spans="1:14" x14ac:dyDescent="0.3">
      <c r="A788" s="9" t="s">
        <v>2612</v>
      </c>
      <c r="B788" s="15">
        <v>45602</v>
      </c>
      <c r="C788" s="10" t="s">
        <v>926</v>
      </c>
      <c r="D788" s="10" t="s">
        <v>1746</v>
      </c>
      <c r="E788" s="10" t="s">
        <v>1766</v>
      </c>
      <c r="F788" s="10">
        <v>3</v>
      </c>
      <c r="G788" s="10">
        <f t="shared" si="36"/>
        <v>3</v>
      </c>
      <c r="H788" s="10">
        <v>761.88</v>
      </c>
      <c r="I788" s="16">
        <f>IF(H788="",VLOOKUP($D788,Product_Dim_Cleaned!$A$2:$F$101,6,FALSE),H788)</f>
        <v>761.88</v>
      </c>
      <c r="J788" s="10">
        <v>0.23</v>
      </c>
      <c r="K788" s="17">
        <f t="shared" si="37"/>
        <v>0.23</v>
      </c>
      <c r="L788" s="10" t="s">
        <v>1826</v>
      </c>
      <c r="M788" s="10">
        <v>1759.9428</v>
      </c>
      <c r="N788" s="16">
        <f t="shared" si="38"/>
        <v>1759.9428</v>
      </c>
    </row>
    <row r="789" spans="1:14" x14ac:dyDescent="0.3">
      <c r="A789" s="11" t="s">
        <v>2613</v>
      </c>
      <c r="B789" s="18">
        <v>45793</v>
      </c>
      <c r="C789" s="12" t="s">
        <v>585</v>
      </c>
      <c r="D789" s="12" t="s">
        <v>1622</v>
      </c>
      <c r="E789" s="12" t="s">
        <v>1813</v>
      </c>
      <c r="F789" s="12">
        <v>4</v>
      </c>
      <c r="G789" s="10">
        <f t="shared" si="36"/>
        <v>4</v>
      </c>
      <c r="H789" s="12">
        <v>122.87</v>
      </c>
      <c r="I789" s="16">
        <f>IF(H789="",VLOOKUP($D789,Product_Dim_Cleaned!$A$2:$F$101,6,FALSE),H789)</f>
        <v>122.87</v>
      </c>
      <c r="J789" s="12">
        <v>0.13</v>
      </c>
      <c r="K789" s="17">
        <f t="shared" si="37"/>
        <v>0.13</v>
      </c>
      <c r="L789" s="12" t="s">
        <v>1824</v>
      </c>
      <c r="M789" s="12">
        <v>427.58760000000001</v>
      </c>
      <c r="N789" s="16">
        <f t="shared" si="38"/>
        <v>427.58760000000001</v>
      </c>
    </row>
    <row r="790" spans="1:14" x14ac:dyDescent="0.3">
      <c r="A790" s="9" t="s">
        <v>2614</v>
      </c>
      <c r="B790" s="15">
        <v>45778</v>
      </c>
      <c r="C790" s="10" t="s">
        <v>1464</v>
      </c>
      <c r="D790" s="10" t="s">
        <v>1694</v>
      </c>
      <c r="E790" s="10" t="s">
        <v>1769</v>
      </c>
      <c r="F790" s="10">
        <v>4</v>
      </c>
      <c r="G790" s="10">
        <f t="shared" si="36"/>
        <v>4</v>
      </c>
      <c r="H790" s="10">
        <v>753</v>
      </c>
      <c r="I790" s="16">
        <f>IF(H790="",VLOOKUP($D790,Product_Dim_Cleaned!$A$2:$F$101,6,FALSE),H790)</f>
        <v>753</v>
      </c>
      <c r="J790" s="10">
        <v>0.28000000000000003</v>
      </c>
      <c r="K790" s="17">
        <f t="shared" si="37"/>
        <v>0.28000000000000003</v>
      </c>
      <c r="L790" s="10" t="s">
        <v>1829</v>
      </c>
      <c r="M790" s="10">
        <v>2168.64</v>
      </c>
      <c r="N790" s="16">
        <f t="shared" si="38"/>
        <v>2168.64</v>
      </c>
    </row>
    <row r="791" spans="1:14" x14ac:dyDescent="0.3">
      <c r="A791" s="11" t="s">
        <v>2615</v>
      </c>
      <c r="B791" s="18">
        <v>45325</v>
      </c>
      <c r="C791" s="12" t="s">
        <v>1157</v>
      </c>
      <c r="D791" s="12" t="s">
        <v>1555</v>
      </c>
      <c r="E791" s="12" t="s">
        <v>1773</v>
      </c>
      <c r="F791" s="12">
        <v>2</v>
      </c>
      <c r="G791" s="10">
        <f t="shared" si="36"/>
        <v>2</v>
      </c>
      <c r="H791" s="12">
        <v>788.05</v>
      </c>
      <c r="I791" s="16">
        <f>IF(H791="",VLOOKUP($D791,Product_Dim_Cleaned!$A$2:$F$101,6,FALSE),H791)</f>
        <v>788.05</v>
      </c>
      <c r="J791" s="12">
        <v>0.21</v>
      </c>
      <c r="K791" s="17">
        <f t="shared" si="37"/>
        <v>0.21</v>
      </c>
      <c r="L791" s="12" t="s">
        <v>1824</v>
      </c>
      <c r="M791" s="12">
        <v>1245.1189999999999</v>
      </c>
      <c r="N791" s="16">
        <f t="shared" si="38"/>
        <v>1245.1189999999999</v>
      </c>
    </row>
    <row r="792" spans="1:14" x14ac:dyDescent="0.3">
      <c r="A792" s="9" t="s">
        <v>2616</v>
      </c>
      <c r="B792" s="15">
        <v>45875</v>
      </c>
      <c r="C792" s="10" t="s">
        <v>1425</v>
      </c>
      <c r="D792" s="10" t="s">
        <v>1712</v>
      </c>
      <c r="E792" s="10" t="s">
        <v>1789</v>
      </c>
      <c r="F792" s="10">
        <v>2</v>
      </c>
      <c r="G792" s="10">
        <f t="shared" si="36"/>
        <v>2</v>
      </c>
      <c r="H792" s="10">
        <v>807.1</v>
      </c>
      <c r="I792" s="16">
        <f>IF(H792="",VLOOKUP($D792,Product_Dim_Cleaned!$A$2:$F$101,6,FALSE),H792)</f>
        <v>807.1</v>
      </c>
      <c r="J792" s="10">
        <v>0.28999999999999998</v>
      </c>
      <c r="K792" s="17">
        <f t="shared" si="37"/>
        <v>0.28999999999999998</v>
      </c>
      <c r="L792" s="10" t="s">
        <v>1824</v>
      </c>
      <c r="M792" s="10">
        <v>1146.0820000000001</v>
      </c>
      <c r="N792" s="16">
        <f t="shared" si="38"/>
        <v>1146.0820000000001</v>
      </c>
    </row>
    <row r="793" spans="1:14" x14ac:dyDescent="0.3">
      <c r="A793" s="11" t="s">
        <v>2617</v>
      </c>
      <c r="B793" s="18">
        <v>45320</v>
      </c>
      <c r="C793" s="12" t="s">
        <v>458</v>
      </c>
      <c r="D793" s="12" t="s">
        <v>1562</v>
      </c>
      <c r="E793" s="12" t="s">
        <v>1757</v>
      </c>
      <c r="F793" s="12">
        <v>2</v>
      </c>
      <c r="G793" s="10">
        <f t="shared" si="36"/>
        <v>2</v>
      </c>
      <c r="H793" s="12">
        <v>443.09</v>
      </c>
      <c r="I793" s="16">
        <f>IF(H793="",VLOOKUP($D793,Product_Dim_Cleaned!$A$2:$F$101,6,FALSE),H793)</f>
        <v>443.09</v>
      </c>
      <c r="J793" s="12">
        <v>0.02</v>
      </c>
      <c r="K793" s="17">
        <f t="shared" si="37"/>
        <v>0.02</v>
      </c>
      <c r="L793" s="12" t="s">
        <v>1826</v>
      </c>
      <c r="M793" s="12">
        <v>868.45639999999992</v>
      </c>
      <c r="N793" s="16">
        <f t="shared" si="38"/>
        <v>868.45639999999992</v>
      </c>
    </row>
    <row r="794" spans="1:14" x14ac:dyDescent="0.3">
      <c r="A794" s="9" t="s">
        <v>2618</v>
      </c>
      <c r="B794" s="15">
        <v>45870</v>
      </c>
      <c r="C794" s="10" t="s">
        <v>1443</v>
      </c>
      <c r="D794" s="10" t="s">
        <v>1586</v>
      </c>
      <c r="E794" s="10" t="s">
        <v>1801</v>
      </c>
      <c r="F794" s="10">
        <v>1</v>
      </c>
      <c r="G794" s="10">
        <f t="shared" si="36"/>
        <v>1</v>
      </c>
      <c r="H794" s="10">
        <v>512.16</v>
      </c>
      <c r="I794" s="16">
        <f>IF(H794="",VLOOKUP($D794,Product_Dim_Cleaned!$A$2:$F$101,6,FALSE),H794)</f>
        <v>512.16</v>
      </c>
      <c r="J794" s="10">
        <v>0.02</v>
      </c>
      <c r="K794" s="17">
        <f t="shared" si="37"/>
        <v>0.02</v>
      </c>
      <c r="L794" s="10" t="s">
        <v>1829</v>
      </c>
      <c r="M794" s="10">
        <v>501.91680000000002</v>
      </c>
      <c r="N794" s="16">
        <f t="shared" si="38"/>
        <v>501.91680000000002</v>
      </c>
    </row>
    <row r="795" spans="1:14" x14ac:dyDescent="0.3">
      <c r="A795" s="11" t="s">
        <v>2619</v>
      </c>
      <c r="B795" s="18">
        <v>45577</v>
      </c>
      <c r="C795" s="12" t="s">
        <v>678</v>
      </c>
      <c r="D795" s="12" t="s">
        <v>1630</v>
      </c>
      <c r="E795" s="12" t="s">
        <v>1810</v>
      </c>
      <c r="F795" s="12">
        <v>2</v>
      </c>
      <c r="G795" s="10">
        <f t="shared" si="36"/>
        <v>2</v>
      </c>
      <c r="H795" s="12">
        <v>602.54999999999995</v>
      </c>
      <c r="I795" s="16">
        <f>IF(H795="",VLOOKUP($D795,Product_Dim_Cleaned!$A$2:$F$101,6,FALSE),H795)</f>
        <v>602.54999999999995</v>
      </c>
      <c r="J795" s="12">
        <v>0.23</v>
      </c>
      <c r="K795" s="17">
        <f t="shared" si="37"/>
        <v>0.23</v>
      </c>
      <c r="L795" s="12" t="s">
        <v>1829</v>
      </c>
      <c r="M795" s="12">
        <v>927.92699999999991</v>
      </c>
      <c r="N795" s="16">
        <f t="shared" si="38"/>
        <v>927.92699999999991</v>
      </c>
    </row>
    <row r="796" spans="1:14" x14ac:dyDescent="0.3">
      <c r="A796" s="9" t="s">
        <v>2620</v>
      </c>
      <c r="B796" s="15">
        <v>45745</v>
      </c>
      <c r="C796" s="10" t="s">
        <v>547</v>
      </c>
      <c r="D796" s="10" t="s">
        <v>1632</v>
      </c>
      <c r="E796" s="10" t="s">
        <v>1752</v>
      </c>
      <c r="F796" s="10">
        <v>3</v>
      </c>
      <c r="G796" s="10">
        <f t="shared" si="36"/>
        <v>3</v>
      </c>
      <c r="H796" s="10">
        <v>846.19</v>
      </c>
      <c r="I796" s="16">
        <f>IF(H796="",VLOOKUP($D796,Product_Dim_Cleaned!$A$2:$F$101,6,FALSE),H796)</f>
        <v>846.19</v>
      </c>
      <c r="J796" s="10">
        <v>0.09</v>
      </c>
      <c r="K796" s="17">
        <f t="shared" si="37"/>
        <v>0.09</v>
      </c>
      <c r="L796" s="10" t="s">
        <v>1829</v>
      </c>
      <c r="M796" s="10">
        <v>2310.0987</v>
      </c>
      <c r="N796" s="16">
        <f t="shared" si="38"/>
        <v>2310.0987</v>
      </c>
    </row>
    <row r="797" spans="1:14" x14ac:dyDescent="0.3">
      <c r="A797" s="11" t="s">
        <v>2621</v>
      </c>
      <c r="B797" s="18">
        <v>45772</v>
      </c>
      <c r="C797" s="12" t="s">
        <v>1026</v>
      </c>
      <c r="D797" s="12" t="s">
        <v>1686</v>
      </c>
      <c r="E797" s="12" t="s">
        <v>1782</v>
      </c>
      <c r="F797" s="12">
        <v>1</v>
      </c>
      <c r="G797" s="10">
        <f t="shared" si="36"/>
        <v>1</v>
      </c>
      <c r="H797" s="12">
        <v>506.73</v>
      </c>
      <c r="I797" s="16">
        <f>IF(H797="",VLOOKUP($D797,Product_Dim_Cleaned!$A$2:$F$101,6,FALSE),H797)</f>
        <v>506.73</v>
      </c>
      <c r="J797" s="12">
        <v>0.28999999999999998</v>
      </c>
      <c r="K797" s="17">
        <f t="shared" si="37"/>
        <v>0.28999999999999998</v>
      </c>
      <c r="L797" s="12" t="s">
        <v>1824</v>
      </c>
      <c r="M797" s="12">
        <v>359.7783</v>
      </c>
      <c r="N797" s="16">
        <f t="shared" si="38"/>
        <v>359.7783</v>
      </c>
    </row>
    <row r="798" spans="1:14" x14ac:dyDescent="0.3">
      <c r="A798" s="9" t="s">
        <v>2622</v>
      </c>
      <c r="B798" s="15">
        <v>45299</v>
      </c>
      <c r="C798" s="10" t="s">
        <v>198</v>
      </c>
      <c r="D798" s="10" t="s">
        <v>1650</v>
      </c>
      <c r="E798" s="10" t="s">
        <v>1804</v>
      </c>
      <c r="F798" s="10">
        <v>1</v>
      </c>
      <c r="G798" s="10">
        <f t="shared" si="36"/>
        <v>1</v>
      </c>
      <c r="H798" s="10">
        <v>408.66</v>
      </c>
      <c r="I798" s="16">
        <f>IF(H798="",VLOOKUP($D798,Product_Dim_Cleaned!$A$2:$F$101,6,FALSE),H798)</f>
        <v>408.66</v>
      </c>
      <c r="J798" s="10">
        <v>0.13</v>
      </c>
      <c r="K798" s="17">
        <f t="shared" si="37"/>
        <v>0.13</v>
      </c>
      <c r="L798" s="10" t="s">
        <v>1829</v>
      </c>
      <c r="M798" s="10">
        <v>355.5342</v>
      </c>
      <c r="N798" s="16">
        <f t="shared" si="38"/>
        <v>355.5342</v>
      </c>
    </row>
    <row r="799" spans="1:14" x14ac:dyDescent="0.3">
      <c r="A799" s="11" t="s">
        <v>2623</v>
      </c>
      <c r="B799" s="18">
        <v>45447</v>
      </c>
      <c r="C799" s="12" t="s">
        <v>387</v>
      </c>
      <c r="D799" s="12" t="s">
        <v>1562</v>
      </c>
      <c r="E799" s="12" t="s">
        <v>1807</v>
      </c>
      <c r="F799" s="12">
        <v>3</v>
      </c>
      <c r="G799" s="10">
        <f t="shared" si="36"/>
        <v>3</v>
      </c>
      <c r="H799" s="12">
        <v>170.48</v>
      </c>
      <c r="I799" s="16">
        <f>IF(H799="",VLOOKUP($D799,Product_Dim_Cleaned!$A$2:$F$101,6,FALSE),H799)</f>
        <v>170.48</v>
      </c>
      <c r="J799" s="12">
        <v>0.06</v>
      </c>
      <c r="K799" s="17">
        <f t="shared" si="37"/>
        <v>0.06</v>
      </c>
      <c r="L799" s="12" t="s">
        <v>1829</v>
      </c>
      <c r="M799" s="12">
        <v>480.75359999999989</v>
      </c>
      <c r="N799" s="16">
        <f t="shared" si="38"/>
        <v>480.75359999999989</v>
      </c>
    </row>
    <row r="800" spans="1:14" x14ac:dyDescent="0.3">
      <c r="A800" s="9" t="s">
        <v>2624</v>
      </c>
      <c r="B800" s="15">
        <v>45717</v>
      </c>
      <c r="C800" s="10" t="s">
        <v>347</v>
      </c>
      <c r="D800" s="10" t="s">
        <v>1584</v>
      </c>
      <c r="E800" s="10" t="s">
        <v>1786</v>
      </c>
      <c r="F800" s="10">
        <v>1</v>
      </c>
      <c r="G800" s="10">
        <f t="shared" si="36"/>
        <v>1</v>
      </c>
      <c r="H800" s="10">
        <v>423.48</v>
      </c>
      <c r="I800" s="16">
        <f>IF(H800="",VLOOKUP($D800,Product_Dim_Cleaned!$A$2:$F$101,6,FALSE),H800)</f>
        <v>423.48</v>
      </c>
      <c r="J800" s="10">
        <v>0.18</v>
      </c>
      <c r="K800" s="17">
        <f t="shared" si="37"/>
        <v>0.18</v>
      </c>
      <c r="L800" s="10" t="s">
        <v>1826</v>
      </c>
      <c r="M800" s="10">
        <v>347.25360000000012</v>
      </c>
      <c r="N800" s="16">
        <f t="shared" si="38"/>
        <v>347.25360000000012</v>
      </c>
    </row>
    <row r="801" spans="1:14" x14ac:dyDescent="0.3">
      <c r="A801" s="11" t="s">
        <v>2625</v>
      </c>
      <c r="B801" s="18">
        <v>45213</v>
      </c>
      <c r="C801" s="12" t="s">
        <v>755</v>
      </c>
      <c r="D801" s="12" t="s">
        <v>1732</v>
      </c>
      <c r="E801" s="12" t="s">
        <v>1792</v>
      </c>
      <c r="F801" s="12">
        <v>4</v>
      </c>
      <c r="G801" s="10">
        <f t="shared" si="36"/>
        <v>4</v>
      </c>
      <c r="H801" s="12">
        <v>23.57</v>
      </c>
      <c r="I801" s="16">
        <f>IF(H801="",VLOOKUP($D801,Product_Dim_Cleaned!$A$2:$F$101,6,FALSE),H801)</f>
        <v>23.57</v>
      </c>
      <c r="J801" s="12">
        <v>0.1</v>
      </c>
      <c r="K801" s="17">
        <f t="shared" si="37"/>
        <v>0.1</v>
      </c>
      <c r="L801" s="12" t="s">
        <v>1824</v>
      </c>
      <c r="M801" s="12">
        <v>84.852000000000004</v>
      </c>
      <c r="N801" s="16">
        <f t="shared" si="38"/>
        <v>84.852000000000004</v>
      </c>
    </row>
    <row r="802" spans="1:14" x14ac:dyDescent="0.3">
      <c r="A802" s="9" t="s">
        <v>2626</v>
      </c>
      <c r="B802" s="15">
        <v>45837</v>
      </c>
      <c r="C802" s="10" t="s">
        <v>1190</v>
      </c>
      <c r="D802" s="10" t="s">
        <v>1632</v>
      </c>
      <c r="E802" s="10" t="s">
        <v>1810</v>
      </c>
      <c r="F802" s="10">
        <v>2</v>
      </c>
      <c r="G802" s="10">
        <f t="shared" si="36"/>
        <v>2</v>
      </c>
      <c r="H802" s="10">
        <v>953.26</v>
      </c>
      <c r="I802" s="16">
        <f>IF(H802="",VLOOKUP($D802,Product_Dim_Cleaned!$A$2:$F$101,6,FALSE),H802)</f>
        <v>953.26</v>
      </c>
      <c r="J802" s="10">
        <v>0.1</v>
      </c>
      <c r="K802" s="17">
        <f t="shared" si="37"/>
        <v>0.1</v>
      </c>
      <c r="L802" s="10" t="s">
        <v>1829</v>
      </c>
      <c r="M802" s="10">
        <v>1715.8679999999999</v>
      </c>
      <c r="N802" s="16">
        <f t="shared" si="38"/>
        <v>1715.8679999999999</v>
      </c>
    </row>
    <row r="803" spans="1:14" x14ac:dyDescent="0.3">
      <c r="A803" s="11" t="s">
        <v>2627</v>
      </c>
      <c r="B803" s="18">
        <v>45277</v>
      </c>
      <c r="C803" s="12" t="s">
        <v>1089</v>
      </c>
      <c r="D803" s="12" t="s">
        <v>1694</v>
      </c>
      <c r="E803" s="12" t="s">
        <v>1779</v>
      </c>
      <c r="F803" s="12">
        <v>3</v>
      </c>
      <c r="G803" s="10">
        <f t="shared" si="36"/>
        <v>3</v>
      </c>
      <c r="H803" s="12">
        <v>405.13</v>
      </c>
      <c r="I803" s="16">
        <f>IF(H803="",VLOOKUP($D803,Product_Dim_Cleaned!$A$2:$F$101,6,FALSE),H803)</f>
        <v>405.13</v>
      </c>
      <c r="J803" s="12">
        <v>0.14000000000000001</v>
      </c>
      <c r="K803" s="17">
        <f t="shared" si="37"/>
        <v>0.14000000000000001</v>
      </c>
      <c r="L803" s="12" t="s">
        <v>1829</v>
      </c>
      <c r="M803" s="12">
        <v>1045.2354</v>
      </c>
      <c r="N803" s="16">
        <f t="shared" si="38"/>
        <v>1045.2354</v>
      </c>
    </row>
    <row r="804" spans="1:14" x14ac:dyDescent="0.3">
      <c r="A804" s="9" t="s">
        <v>2628</v>
      </c>
      <c r="B804" s="15">
        <v>45248</v>
      </c>
      <c r="C804" s="10" t="s">
        <v>1065</v>
      </c>
      <c r="D804" s="10" t="s">
        <v>1549</v>
      </c>
      <c r="E804" s="10" t="s">
        <v>1769</v>
      </c>
      <c r="F804" s="10">
        <v>2</v>
      </c>
      <c r="G804" s="10">
        <f t="shared" si="36"/>
        <v>2</v>
      </c>
      <c r="H804" s="10">
        <v>333.83</v>
      </c>
      <c r="I804" s="16">
        <f>IF(H804="",VLOOKUP($D804,Product_Dim_Cleaned!$A$2:$F$101,6,FALSE),H804)</f>
        <v>333.83</v>
      </c>
      <c r="J804" s="10">
        <v>0.26</v>
      </c>
      <c r="K804" s="17">
        <f t="shared" si="37"/>
        <v>0.26</v>
      </c>
      <c r="L804" s="10" t="s">
        <v>1826</v>
      </c>
      <c r="M804" s="10">
        <v>494.0684</v>
      </c>
      <c r="N804" s="16">
        <f t="shared" si="38"/>
        <v>494.0684</v>
      </c>
    </row>
    <row r="805" spans="1:14" x14ac:dyDescent="0.3">
      <c r="A805" s="11" t="s">
        <v>2629</v>
      </c>
      <c r="B805" s="18">
        <v>45741</v>
      </c>
      <c r="C805" s="12" t="s">
        <v>1047</v>
      </c>
      <c r="D805" s="12" t="s">
        <v>1730</v>
      </c>
      <c r="E805" s="12" t="s">
        <v>1766</v>
      </c>
      <c r="F805" s="12">
        <v>2</v>
      </c>
      <c r="G805" s="10">
        <f t="shared" si="36"/>
        <v>2</v>
      </c>
      <c r="H805" s="12">
        <v>727.18</v>
      </c>
      <c r="I805" s="16">
        <f>IF(H805="",VLOOKUP($D805,Product_Dim_Cleaned!$A$2:$F$101,6,FALSE),H805)</f>
        <v>727.18</v>
      </c>
      <c r="J805" s="12">
        <v>0.22</v>
      </c>
      <c r="K805" s="17">
        <f t="shared" si="37"/>
        <v>0.22</v>
      </c>
      <c r="L805" s="12" t="s">
        <v>1826</v>
      </c>
      <c r="M805" s="12">
        <v>1134.4007999999999</v>
      </c>
      <c r="N805" s="16">
        <f t="shared" si="38"/>
        <v>1134.4007999999999</v>
      </c>
    </row>
    <row r="806" spans="1:14" x14ac:dyDescent="0.3">
      <c r="A806" s="9" t="s">
        <v>2630</v>
      </c>
      <c r="B806" s="15">
        <v>45778</v>
      </c>
      <c r="C806" s="10" t="s">
        <v>966</v>
      </c>
      <c r="D806" s="10" t="s">
        <v>1555</v>
      </c>
      <c r="E806" s="10" t="s">
        <v>1789</v>
      </c>
      <c r="F806" s="10">
        <v>2</v>
      </c>
      <c r="G806" s="10">
        <f t="shared" si="36"/>
        <v>2</v>
      </c>
      <c r="H806" s="10">
        <v>516.02</v>
      </c>
      <c r="I806" s="16">
        <f>IF(H806="",VLOOKUP($D806,Product_Dim_Cleaned!$A$2:$F$101,6,FALSE),H806)</f>
        <v>516.02</v>
      </c>
      <c r="J806" s="10">
        <v>0.19</v>
      </c>
      <c r="K806" s="17">
        <f t="shared" si="37"/>
        <v>0.19</v>
      </c>
      <c r="L806" s="10" t="s">
        <v>1829</v>
      </c>
      <c r="M806" s="10">
        <v>835.95240000000001</v>
      </c>
      <c r="N806" s="16">
        <f t="shared" si="38"/>
        <v>835.95240000000001</v>
      </c>
    </row>
    <row r="807" spans="1:14" x14ac:dyDescent="0.3">
      <c r="A807" s="11" t="s">
        <v>2631</v>
      </c>
      <c r="B807" s="18">
        <v>45361</v>
      </c>
      <c r="C807" s="12" t="s">
        <v>932</v>
      </c>
      <c r="D807" s="12" t="s">
        <v>1632</v>
      </c>
      <c r="E807" s="12" t="s">
        <v>1792</v>
      </c>
      <c r="F807" s="12">
        <v>2</v>
      </c>
      <c r="G807" s="10">
        <f t="shared" si="36"/>
        <v>2</v>
      </c>
      <c r="H807" s="12">
        <v>705.61</v>
      </c>
      <c r="I807" s="16">
        <f>IF(H807="",VLOOKUP($D807,Product_Dim_Cleaned!$A$2:$F$101,6,FALSE),H807)</f>
        <v>705.61</v>
      </c>
      <c r="J807" s="12">
        <v>0.28000000000000003</v>
      </c>
      <c r="K807" s="17">
        <f t="shared" si="37"/>
        <v>0.28000000000000003</v>
      </c>
      <c r="L807" s="12" t="s">
        <v>1824</v>
      </c>
      <c r="M807" s="12">
        <v>1016.0784</v>
      </c>
      <c r="N807" s="16">
        <f t="shared" si="38"/>
        <v>1016.0784</v>
      </c>
    </row>
    <row r="808" spans="1:14" x14ac:dyDescent="0.3">
      <c r="A808" s="9" t="s">
        <v>2632</v>
      </c>
      <c r="B808" s="15">
        <v>45414</v>
      </c>
      <c r="C808" s="10" t="s">
        <v>875</v>
      </c>
      <c r="D808" s="10" t="s">
        <v>1716</v>
      </c>
      <c r="E808" s="10" t="s">
        <v>1782</v>
      </c>
      <c r="F808" s="10">
        <v>3</v>
      </c>
      <c r="G808" s="10">
        <f t="shared" si="36"/>
        <v>3</v>
      </c>
      <c r="H808" s="10">
        <v>654.47</v>
      </c>
      <c r="I808" s="16">
        <f>IF(H808="",VLOOKUP($D808,Product_Dim_Cleaned!$A$2:$F$101,6,FALSE),H808)</f>
        <v>654.47</v>
      </c>
      <c r="J808" s="10">
        <v>0.18</v>
      </c>
      <c r="K808" s="17">
        <f t="shared" si="37"/>
        <v>0.18</v>
      </c>
      <c r="L808" s="10" t="s">
        <v>1829</v>
      </c>
      <c r="M808" s="10">
        <v>1609.9962</v>
      </c>
      <c r="N808" s="16">
        <f t="shared" si="38"/>
        <v>1609.9962</v>
      </c>
    </row>
    <row r="809" spans="1:14" x14ac:dyDescent="0.3">
      <c r="A809" s="11" t="s">
        <v>2633</v>
      </c>
      <c r="B809" s="18">
        <v>45734</v>
      </c>
      <c r="C809" s="12" t="s">
        <v>568</v>
      </c>
      <c r="D809" s="12" t="s">
        <v>1724</v>
      </c>
      <c r="E809" s="12" t="s">
        <v>1801</v>
      </c>
      <c r="F809" s="12">
        <v>2</v>
      </c>
      <c r="G809" s="10">
        <f t="shared" si="36"/>
        <v>2</v>
      </c>
      <c r="H809" s="12">
        <v>315.27</v>
      </c>
      <c r="I809" s="16">
        <f>IF(H809="",VLOOKUP($D809,Product_Dim_Cleaned!$A$2:$F$101,6,FALSE),H809)</f>
        <v>315.27</v>
      </c>
      <c r="J809" s="12">
        <v>0.23</v>
      </c>
      <c r="K809" s="17">
        <f t="shared" si="37"/>
        <v>0.23</v>
      </c>
      <c r="L809" s="12" t="s">
        <v>1824</v>
      </c>
      <c r="M809" s="12">
        <v>485.51580000000001</v>
      </c>
      <c r="N809" s="16">
        <f t="shared" si="38"/>
        <v>485.51580000000001</v>
      </c>
    </row>
    <row r="810" spans="1:14" x14ac:dyDescent="0.3">
      <c r="A810" s="9" t="s">
        <v>2634</v>
      </c>
      <c r="B810" s="15">
        <v>45623</v>
      </c>
      <c r="C810" s="10" t="s">
        <v>719</v>
      </c>
      <c r="D810" s="10" t="s">
        <v>1604</v>
      </c>
      <c r="E810" s="10" t="s">
        <v>1761</v>
      </c>
      <c r="F810" s="10">
        <v>1</v>
      </c>
      <c r="G810" s="10">
        <f t="shared" si="36"/>
        <v>1</v>
      </c>
      <c r="H810" s="10">
        <v>974.47</v>
      </c>
      <c r="I810" s="16">
        <f>IF(H810="",VLOOKUP($D810,Product_Dim_Cleaned!$A$2:$F$101,6,FALSE),H810)</f>
        <v>974.47</v>
      </c>
      <c r="J810" s="10">
        <v>0.05</v>
      </c>
      <c r="K810" s="17">
        <f t="shared" si="37"/>
        <v>0.05</v>
      </c>
      <c r="L810" s="10" t="s">
        <v>1824</v>
      </c>
      <c r="M810" s="10">
        <v>925.74649999999997</v>
      </c>
      <c r="N810" s="16">
        <f t="shared" si="38"/>
        <v>925.74649999999997</v>
      </c>
    </row>
    <row r="811" spans="1:14" x14ac:dyDescent="0.3">
      <c r="A811" s="11" t="s">
        <v>2635</v>
      </c>
      <c r="B811" s="18">
        <v>45340</v>
      </c>
      <c r="C811" s="12" t="s">
        <v>247</v>
      </c>
      <c r="D811" s="12" t="s">
        <v>1549</v>
      </c>
      <c r="E811" s="12" t="s">
        <v>1769</v>
      </c>
      <c r="F811" s="12">
        <v>2</v>
      </c>
      <c r="G811" s="10">
        <f t="shared" si="36"/>
        <v>2</v>
      </c>
      <c r="H811" s="12">
        <v>803.3</v>
      </c>
      <c r="I811" s="16">
        <f>IF(H811="",VLOOKUP($D811,Product_Dim_Cleaned!$A$2:$F$101,6,FALSE),H811)</f>
        <v>803.3</v>
      </c>
      <c r="J811" s="12">
        <v>0.17</v>
      </c>
      <c r="K811" s="17">
        <f t="shared" si="37"/>
        <v>0.17</v>
      </c>
      <c r="L811" s="12" t="s">
        <v>1824</v>
      </c>
      <c r="M811" s="12">
        <v>1333.4780000000001</v>
      </c>
      <c r="N811" s="16">
        <f t="shared" si="38"/>
        <v>1333.4780000000001</v>
      </c>
    </row>
    <row r="812" spans="1:14" x14ac:dyDescent="0.3">
      <c r="A812" s="9" t="s">
        <v>2636</v>
      </c>
      <c r="B812" s="15">
        <v>45447</v>
      </c>
      <c r="C812" s="10" t="s">
        <v>63</v>
      </c>
      <c r="D812" s="10" t="s">
        <v>1549</v>
      </c>
      <c r="E812" s="10" t="s">
        <v>1789</v>
      </c>
      <c r="F812" s="10">
        <v>4</v>
      </c>
      <c r="G812" s="10">
        <f t="shared" si="36"/>
        <v>4</v>
      </c>
      <c r="H812" s="10">
        <v>863.87</v>
      </c>
      <c r="I812" s="16">
        <f>IF(H812="",VLOOKUP($D812,Product_Dim_Cleaned!$A$2:$F$101,6,FALSE),H812)</f>
        <v>863.87</v>
      </c>
      <c r="J812" s="10">
        <v>0.21</v>
      </c>
      <c r="K812" s="17">
        <f t="shared" si="37"/>
        <v>0.21</v>
      </c>
      <c r="L812" s="10" t="s">
        <v>1829</v>
      </c>
      <c r="M812" s="10">
        <v>2729.8292000000001</v>
      </c>
      <c r="N812" s="16">
        <f t="shared" si="38"/>
        <v>2729.8292000000001</v>
      </c>
    </row>
    <row r="813" spans="1:14" x14ac:dyDescent="0.3">
      <c r="A813" s="11" t="s">
        <v>2637</v>
      </c>
      <c r="B813" s="18">
        <v>45513</v>
      </c>
      <c r="C813" s="12" t="s">
        <v>1446</v>
      </c>
      <c r="D813" s="12" t="s">
        <v>1708</v>
      </c>
      <c r="E813" s="12" t="s">
        <v>1810</v>
      </c>
      <c r="F813" s="12">
        <v>1</v>
      </c>
      <c r="G813" s="10">
        <f t="shared" si="36"/>
        <v>1</v>
      </c>
      <c r="H813" s="12">
        <v>450.11</v>
      </c>
      <c r="I813" s="16">
        <f>IF(H813="",VLOOKUP($D813,Product_Dim_Cleaned!$A$2:$F$101,6,FALSE),H813)</f>
        <v>450.11</v>
      </c>
      <c r="J813" s="12">
        <v>0.17</v>
      </c>
      <c r="K813" s="17">
        <f t="shared" si="37"/>
        <v>0.17</v>
      </c>
      <c r="L813" s="12" t="s">
        <v>1824</v>
      </c>
      <c r="M813" s="12">
        <v>373.59129999999999</v>
      </c>
      <c r="N813" s="16">
        <f t="shared" si="38"/>
        <v>373.59129999999999</v>
      </c>
    </row>
    <row r="814" spans="1:14" x14ac:dyDescent="0.3">
      <c r="A814" s="9" t="s">
        <v>2638</v>
      </c>
      <c r="B814" s="15">
        <v>45486</v>
      </c>
      <c r="C814" s="10" t="s">
        <v>740</v>
      </c>
      <c r="D814" s="10" t="s">
        <v>1684</v>
      </c>
      <c r="E814" s="10" t="s">
        <v>1797</v>
      </c>
      <c r="F814" s="10">
        <v>1</v>
      </c>
      <c r="G814" s="10">
        <f t="shared" si="36"/>
        <v>1</v>
      </c>
      <c r="H814" s="10">
        <v>289.82</v>
      </c>
      <c r="I814" s="16">
        <f>IF(H814="",VLOOKUP($D814,Product_Dim_Cleaned!$A$2:$F$101,6,FALSE),H814)</f>
        <v>289.82</v>
      </c>
      <c r="J814" s="10">
        <v>0.18</v>
      </c>
      <c r="K814" s="17">
        <f t="shared" si="37"/>
        <v>0.18</v>
      </c>
      <c r="L814" s="10" t="s">
        <v>1829</v>
      </c>
      <c r="M814" s="10">
        <v>237.6524</v>
      </c>
      <c r="N814" s="16">
        <f t="shared" si="38"/>
        <v>237.6524</v>
      </c>
    </row>
    <row r="815" spans="1:14" x14ac:dyDescent="0.3">
      <c r="A815" s="11" t="s">
        <v>2639</v>
      </c>
      <c r="B815" s="18">
        <v>45890</v>
      </c>
      <c r="C815" s="12" t="s">
        <v>1050</v>
      </c>
      <c r="D815" s="12" t="s">
        <v>1656</v>
      </c>
      <c r="E815" s="12" t="s">
        <v>1789</v>
      </c>
      <c r="F815" s="12">
        <v>4</v>
      </c>
      <c r="G815" s="10">
        <f t="shared" si="36"/>
        <v>4</v>
      </c>
      <c r="H815" s="12">
        <v>250.64</v>
      </c>
      <c r="I815" s="16">
        <f>IF(H815="",VLOOKUP($D815,Product_Dim_Cleaned!$A$2:$F$101,6,FALSE),H815)</f>
        <v>250.64</v>
      </c>
      <c r="J815" s="12">
        <v>0.1</v>
      </c>
      <c r="K815" s="17">
        <f t="shared" si="37"/>
        <v>0.1</v>
      </c>
      <c r="L815" s="12" t="s">
        <v>1826</v>
      </c>
      <c r="M815" s="12">
        <v>902.30399999999997</v>
      </c>
      <c r="N815" s="16">
        <f t="shared" si="38"/>
        <v>902.30399999999997</v>
      </c>
    </row>
    <row r="816" spans="1:14" x14ac:dyDescent="0.3">
      <c r="A816" s="9" t="s">
        <v>2640</v>
      </c>
      <c r="B816" s="15">
        <v>45876</v>
      </c>
      <c r="C816" s="10" t="s">
        <v>911</v>
      </c>
      <c r="D816" s="10" t="s">
        <v>1686</v>
      </c>
      <c r="E816" s="10" t="s">
        <v>1813</v>
      </c>
      <c r="F816" s="10">
        <v>4</v>
      </c>
      <c r="G816" s="10">
        <f t="shared" si="36"/>
        <v>4</v>
      </c>
      <c r="H816" s="10">
        <v>373.49</v>
      </c>
      <c r="I816" s="16">
        <f>IF(H816="",VLOOKUP($D816,Product_Dim_Cleaned!$A$2:$F$101,6,FALSE),H816)</f>
        <v>373.49</v>
      </c>
      <c r="J816" s="10">
        <v>0.16</v>
      </c>
      <c r="K816" s="17">
        <f t="shared" si="37"/>
        <v>0.16</v>
      </c>
      <c r="L816" s="10" t="s">
        <v>1829</v>
      </c>
      <c r="M816" s="10">
        <v>1254.9264000000001</v>
      </c>
      <c r="N816" s="16">
        <f t="shared" si="38"/>
        <v>1254.9264000000001</v>
      </c>
    </row>
    <row r="817" spans="1:14" x14ac:dyDescent="0.3">
      <c r="A817" s="11" t="s">
        <v>2641</v>
      </c>
      <c r="B817" s="18">
        <v>45398</v>
      </c>
      <c r="C817" s="12" t="s">
        <v>244</v>
      </c>
      <c r="D817" s="12" t="s">
        <v>1551</v>
      </c>
      <c r="E817" s="12" t="s">
        <v>1786</v>
      </c>
      <c r="F817" s="12">
        <v>4</v>
      </c>
      <c r="G817" s="10">
        <f t="shared" si="36"/>
        <v>4</v>
      </c>
      <c r="H817" s="12">
        <v>348.91</v>
      </c>
      <c r="I817" s="16">
        <f>IF(H817="",VLOOKUP($D817,Product_Dim_Cleaned!$A$2:$F$101,6,FALSE),H817)</f>
        <v>348.91</v>
      </c>
      <c r="J817" s="12">
        <v>0.18</v>
      </c>
      <c r="K817" s="17">
        <f t="shared" si="37"/>
        <v>0.18</v>
      </c>
      <c r="L817" s="12" t="s">
        <v>1826</v>
      </c>
      <c r="M817" s="12">
        <v>1144.4248</v>
      </c>
      <c r="N817" s="16">
        <f t="shared" si="38"/>
        <v>1144.4248</v>
      </c>
    </row>
    <row r="818" spans="1:14" x14ac:dyDescent="0.3">
      <c r="A818" s="9" t="s">
        <v>2642</v>
      </c>
      <c r="B818" s="15">
        <v>45390</v>
      </c>
      <c r="C818" s="10" t="s">
        <v>387</v>
      </c>
      <c r="D818" s="10" t="s">
        <v>1736</v>
      </c>
      <c r="E818" s="10" t="s">
        <v>1807</v>
      </c>
      <c r="F818" s="10">
        <v>4</v>
      </c>
      <c r="G818" s="10">
        <f t="shared" si="36"/>
        <v>4</v>
      </c>
      <c r="H818" s="10">
        <v>212.96</v>
      </c>
      <c r="I818" s="16">
        <f>IF(H818="",VLOOKUP($D818,Product_Dim_Cleaned!$A$2:$F$101,6,FALSE),H818)</f>
        <v>212.96</v>
      </c>
      <c r="J818" s="10">
        <v>0.17</v>
      </c>
      <c r="K818" s="17">
        <f t="shared" si="37"/>
        <v>0.17</v>
      </c>
      <c r="L818" s="10" t="s">
        <v>1824</v>
      </c>
      <c r="M818" s="10">
        <v>707.02719999999999</v>
      </c>
      <c r="N818" s="16">
        <f t="shared" si="38"/>
        <v>707.02719999999999</v>
      </c>
    </row>
    <row r="819" spans="1:14" x14ac:dyDescent="0.3">
      <c r="A819" s="11" t="s">
        <v>2643</v>
      </c>
      <c r="B819" s="18">
        <v>45406</v>
      </c>
      <c r="C819" s="12" t="s">
        <v>625</v>
      </c>
      <c r="D819" s="12" t="s">
        <v>1602</v>
      </c>
      <c r="E819" s="12" t="s">
        <v>1813</v>
      </c>
      <c r="F819" s="12">
        <v>3</v>
      </c>
      <c r="G819" s="10">
        <f t="shared" si="36"/>
        <v>3</v>
      </c>
      <c r="H819" s="12">
        <v>871.34</v>
      </c>
      <c r="I819" s="16">
        <f>IF(H819="",VLOOKUP($D819,Product_Dim_Cleaned!$A$2:$F$101,6,FALSE),H819)</f>
        <v>871.34</v>
      </c>
      <c r="J819" s="12">
        <v>0.11</v>
      </c>
      <c r="K819" s="17">
        <f t="shared" si="37"/>
        <v>0.11</v>
      </c>
      <c r="L819" s="12" t="s">
        <v>1829</v>
      </c>
      <c r="M819" s="12">
        <v>2326.4778000000001</v>
      </c>
      <c r="N819" s="16">
        <f t="shared" si="38"/>
        <v>2326.4778000000001</v>
      </c>
    </row>
    <row r="820" spans="1:14" x14ac:dyDescent="0.3">
      <c r="A820" s="9" t="s">
        <v>2644</v>
      </c>
      <c r="B820" s="15">
        <v>45844</v>
      </c>
      <c r="C820" s="10" t="s">
        <v>356</v>
      </c>
      <c r="D820" s="10" t="s">
        <v>1736</v>
      </c>
      <c r="E820" s="10" t="s">
        <v>1752</v>
      </c>
      <c r="F820" s="10">
        <v>2</v>
      </c>
      <c r="G820" s="10">
        <f t="shared" si="36"/>
        <v>2</v>
      </c>
      <c r="H820" s="10">
        <v>698.94</v>
      </c>
      <c r="I820" s="16">
        <f>IF(H820="",VLOOKUP($D820,Product_Dim_Cleaned!$A$2:$F$101,6,FALSE),H820)</f>
        <v>698.94</v>
      </c>
      <c r="J820" s="10">
        <v>0.06</v>
      </c>
      <c r="K820" s="17">
        <f t="shared" si="37"/>
        <v>0.06</v>
      </c>
      <c r="L820" s="10" t="s">
        <v>1824</v>
      </c>
      <c r="M820" s="10">
        <v>1314.0072</v>
      </c>
      <c r="N820" s="16">
        <f t="shared" si="38"/>
        <v>1314.0072</v>
      </c>
    </row>
    <row r="821" spans="1:14" x14ac:dyDescent="0.3">
      <c r="A821" s="11" t="s">
        <v>2645</v>
      </c>
      <c r="B821" s="18">
        <v>45697</v>
      </c>
      <c r="C821" s="12" t="s">
        <v>996</v>
      </c>
      <c r="D821" s="12" t="s">
        <v>1696</v>
      </c>
      <c r="E821" s="12" t="s">
        <v>1752</v>
      </c>
      <c r="F821" s="12">
        <v>1</v>
      </c>
      <c r="G821" s="10">
        <f t="shared" si="36"/>
        <v>1</v>
      </c>
      <c r="H821" s="12">
        <v>719.94</v>
      </c>
      <c r="I821" s="16">
        <f>IF(H821="",VLOOKUP($D821,Product_Dim_Cleaned!$A$2:$F$101,6,FALSE),H821)</f>
        <v>719.94</v>
      </c>
      <c r="J821" s="12">
        <v>0.23</v>
      </c>
      <c r="K821" s="17">
        <f t="shared" si="37"/>
        <v>0.23</v>
      </c>
      <c r="L821" s="12" t="s">
        <v>1829</v>
      </c>
      <c r="M821" s="12">
        <v>554.35380000000009</v>
      </c>
      <c r="N821" s="16">
        <f t="shared" si="38"/>
        <v>554.35380000000009</v>
      </c>
    </row>
    <row r="822" spans="1:14" x14ac:dyDescent="0.3">
      <c r="A822" s="9" t="s">
        <v>2646</v>
      </c>
      <c r="B822" s="15">
        <v>45607</v>
      </c>
      <c r="C822" s="10" t="s">
        <v>36</v>
      </c>
      <c r="D822" s="10" t="s">
        <v>1604</v>
      </c>
      <c r="E822" s="10" t="s">
        <v>1769</v>
      </c>
      <c r="F822" s="10">
        <v>2</v>
      </c>
      <c r="G822" s="10">
        <f t="shared" si="36"/>
        <v>2</v>
      </c>
      <c r="H822" s="10">
        <v>278.16000000000003</v>
      </c>
      <c r="I822" s="16">
        <f>IF(H822="",VLOOKUP($D822,Product_Dim_Cleaned!$A$2:$F$101,6,FALSE),H822)</f>
        <v>278.16000000000003</v>
      </c>
      <c r="J822" s="10">
        <v>0.22</v>
      </c>
      <c r="K822" s="17">
        <f t="shared" si="37"/>
        <v>0.22</v>
      </c>
      <c r="L822" s="10" t="s">
        <v>1826</v>
      </c>
      <c r="M822" s="10">
        <v>433.92960000000011</v>
      </c>
      <c r="N822" s="16">
        <f t="shared" si="38"/>
        <v>433.92960000000011</v>
      </c>
    </row>
    <row r="823" spans="1:14" x14ac:dyDescent="0.3">
      <c r="A823" s="11" t="s">
        <v>2647</v>
      </c>
      <c r="B823" s="18">
        <v>45307</v>
      </c>
      <c r="C823" s="12" t="s">
        <v>202</v>
      </c>
      <c r="D823" s="12" t="s">
        <v>1646</v>
      </c>
      <c r="E823" s="12" t="s">
        <v>1773</v>
      </c>
      <c r="F823" s="12">
        <v>1</v>
      </c>
      <c r="G823" s="10">
        <f t="shared" si="36"/>
        <v>1</v>
      </c>
      <c r="H823" s="12">
        <v>678.9</v>
      </c>
      <c r="I823" s="16">
        <f>IF(H823="",VLOOKUP($D823,Product_Dim_Cleaned!$A$2:$F$101,6,FALSE),H823)</f>
        <v>678.9</v>
      </c>
      <c r="J823" s="12">
        <v>0.17</v>
      </c>
      <c r="K823" s="17">
        <f t="shared" si="37"/>
        <v>0.17</v>
      </c>
      <c r="L823" s="12" t="s">
        <v>1824</v>
      </c>
      <c r="M823" s="12">
        <v>563.48699999999997</v>
      </c>
      <c r="N823" s="16">
        <f t="shared" si="38"/>
        <v>563.48699999999997</v>
      </c>
    </row>
    <row r="824" spans="1:14" x14ac:dyDescent="0.3">
      <c r="A824" s="9" t="s">
        <v>2648</v>
      </c>
      <c r="B824" s="15">
        <v>45520</v>
      </c>
      <c r="C824" s="10" t="s">
        <v>71</v>
      </c>
      <c r="D824" s="10" t="s">
        <v>1598</v>
      </c>
      <c r="E824" s="10" t="s">
        <v>1801</v>
      </c>
      <c r="F824" s="10">
        <v>4</v>
      </c>
      <c r="G824" s="10">
        <f t="shared" si="36"/>
        <v>4</v>
      </c>
      <c r="H824" s="10">
        <v>94.13</v>
      </c>
      <c r="I824" s="16">
        <f>IF(H824="",VLOOKUP($D824,Product_Dim_Cleaned!$A$2:$F$101,6,FALSE),H824)</f>
        <v>94.13</v>
      </c>
      <c r="J824" s="10">
        <v>0.15</v>
      </c>
      <c r="K824" s="17">
        <f t="shared" si="37"/>
        <v>0.15</v>
      </c>
      <c r="L824" s="10" t="s">
        <v>1824</v>
      </c>
      <c r="M824" s="10">
        <v>320.04199999999997</v>
      </c>
      <c r="N824" s="16">
        <f t="shared" si="38"/>
        <v>320.04199999999997</v>
      </c>
    </row>
    <row r="825" spans="1:14" x14ac:dyDescent="0.3">
      <c r="A825" s="11" t="s">
        <v>2649</v>
      </c>
      <c r="B825" s="18">
        <v>45933</v>
      </c>
      <c r="C825" s="12" t="s">
        <v>1365</v>
      </c>
      <c r="D825" s="12" t="s">
        <v>1636</v>
      </c>
      <c r="E825" s="12" t="s">
        <v>1757</v>
      </c>
      <c r="F825" s="12">
        <v>4</v>
      </c>
      <c r="G825" s="10">
        <f t="shared" si="36"/>
        <v>4</v>
      </c>
      <c r="H825" s="12">
        <v>415.02</v>
      </c>
      <c r="I825" s="16">
        <f>IF(H825="",VLOOKUP($D825,Product_Dim_Cleaned!$A$2:$F$101,6,FALSE),H825)</f>
        <v>415.02</v>
      </c>
      <c r="J825" s="12">
        <v>0.01</v>
      </c>
      <c r="K825" s="17">
        <f t="shared" si="37"/>
        <v>0.01</v>
      </c>
      <c r="L825" s="12" t="s">
        <v>1826</v>
      </c>
      <c r="M825" s="12">
        <v>1643.4792</v>
      </c>
      <c r="N825" s="16">
        <f t="shared" si="38"/>
        <v>1643.4792</v>
      </c>
    </row>
    <row r="826" spans="1:14" x14ac:dyDescent="0.3">
      <c r="A826" s="9" t="s">
        <v>2650</v>
      </c>
      <c r="B826" s="15">
        <v>45841</v>
      </c>
      <c r="C826" s="10" t="s">
        <v>195</v>
      </c>
      <c r="D826" s="10" t="s">
        <v>1570</v>
      </c>
      <c r="E826" s="10" t="s">
        <v>1769</v>
      </c>
      <c r="F826" s="10">
        <v>4</v>
      </c>
      <c r="G826" s="10">
        <f t="shared" si="36"/>
        <v>4</v>
      </c>
      <c r="H826" s="10">
        <v>780.07</v>
      </c>
      <c r="I826" s="16">
        <f>IF(H826="",VLOOKUP($D826,Product_Dim_Cleaned!$A$2:$F$101,6,FALSE),H826)</f>
        <v>780.07</v>
      </c>
      <c r="J826" s="10">
        <v>0.03</v>
      </c>
      <c r="K826" s="17">
        <f t="shared" si="37"/>
        <v>0.03</v>
      </c>
      <c r="L826" s="10" t="s">
        <v>1824</v>
      </c>
      <c r="M826" s="10">
        <v>3026.6716000000001</v>
      </c>
      <c r="N826" s="16">
        <f t="shared" si="38"/>
        <v>3026.6716000000001</v>
      </c>
    </row>
    <row r="827" spans="1:14" x14ac:dyDescent="0.3">
      <c r="A827" s="11" t="s">
        <v>2651</v>
      </c>
      <c r="B827" s="18">
        <v>45877</v>
      </c>
      <c r="C827" s="12" t="s">
        <v>1328</v>
      </c>
      <c r="D827" s="12" t="s">
        <v>1622</v>
      </c>
      <c r="E827" s="12" t="s">
        <v>1801</v>
      </c>
      <c r="F827" s="12">
        <v>4</v>
      </c>
      <c r="G827" s="10">
        <f t="shared" si="36"/>
        <v>4</v>
      </c>
      <c r="H827" s="12">
        <v>184.57</v>
      </c>
      <c r="I827" s="16">
        <f>IF(H827="",VLOOKUP($D827,Product_Dim_Cleaned!$A$2:$F$101,6,FALSE),H827)</f>
        <v>184.57</v>
      </c>
      <c r="J827" s="12">
        <v>0.28000000000000003</v>
      </c>
      <c r="K827" s="17">
        <f t="shared" si="37"/>
        <v>0.28000000000000003</v>
      </c>
      <c r="L827" s="12" t="s">
        <v>1824</v>
      </c>
      <c r="M827" s="12">
        <v>531.5616</v>
      </c>
      <c r="N827" s="16">
        <f t="shared" si="38"/>
        <v>531.5616</v>
      </c>
    </row>
    <row r="828" spans="1:14" x14ac:dyDescent="0.3">
      <c r="A828" s="9" t="s">
        <v>2652</v>
      </c>
      <c r="B828" s="15">
        <v>45532</v>
      </c>
      <c r="C828" s="10" t="s">
        <v>911</v>
      </c>
      <c r="D828" s="10" t="s">
        <v>1678</v>
      </c>
      <c r="E828" s="10" t="s">
        <v>1769</v>
      </c>
      <c r="F828" s="10">
        <v>4</v>
      </c>
      <c r="G828" s="10">
        <f t="shared" si="36"/>
        <v>4</v>
      </c>
      <c r="H828" s="10">
        <v>277.58</v>
      </c>
      <c r="I828" s="16">
        <f>IF(H828="",VLOOKUP($D828,Product_Dim_Cleaned!$A$2:$F$101,6,FALSE),H828)</f>
        <v>277.58</v>
      </c>
      <c r="J828" s="10">
        <v>0.22</v>
      </c>
      <c r="K828" s="17">
        <f t="shared" si="37"/>
        <v>0.22</v>
      </c>
      <c r="L828" s="10" t="s">
        <v>1826</v>
      </c>
      <c r="M828" s="10">
        <v>866.04959999999994</v>
      </c>
      <c r="N828" s="16">
        <f t="shared" si="38"/>
        <v>866.04959999999994</v>
      </c>
    </row>
    <row r="829" spans="1:14" x14ac:dyDescent="0.3">
      <c r="A829" s="11" t="s">
        <v>2653</v>
      </c>
      <c r="B829" s="18">
        <v>45734</v>
      </c>
      <c r="C829" s="12" t="s">
        <v>369</v>
      </c>
      <c r="D829" s="12" t="s">
        <v>1610</v>
      </c>
      <c r="E829" s="12" t="s">
        <v>1766</v>
      </c>
      <c r="F829" s="12">
        <v>1</v>
      </c>
      <c r="G829" s="10">
        <f t="shared" si="36"/>
        <v>1</v>
      </c>
      <c r="H829" s="12">
        <v>36.799999999999997</v>
      </c>
      <c r="I829" s="16">
        <f>IF(H829="",VLOOKUP($D829,Product_Dim_Cleaned!$A$2:$F$101,6,FALSE),H829)</f>
        <v>36.799999999999997</v>
      </c>
      <c r="J829" s="12">
        <v>0.18</v>
      </c>
      <c r="K829" s="17">
        <f t="shared" si="37"/>
        <v>0.18</v>
      </c>
      <c r="L829" s="12" t="s">
        <v>1824</v>
      </c>
      <c r="M829" s="12">
        <v>30.175999999999998</v>
      </c>
      <c r="N829" s="16">
        <f t="shared" si="38"/>
        <v>30.175999999999998</v>
      </c>
    </row>
    <row r="830" spans="1:14" x14ac:dyDescent="0.3">
      <c r="A830" s="9" t="s">
        <v>2654</v>
      </c>
      <c r="B830" s="15">
        <v>45809</v>
      </c>
      <c r="C830" s="10" t="s">
        <v>1115</v>
      </c>
      <c r="D830" s="10" t="s">
        <v>1724</v>
      </c>
      <c r="E830" s="10" t="s">
        <v>1776</v>
      </c>
      <c r="F830" s="10">
        <v>1</v>
      </c>
      <c r="G830" s="10">
        <f t="shared" si="36"/>
        <v>1</v>
      </c>
      <c r="H830" s="10">
        <v>539.37</v>
      </c>
      <c r="I830" s="16">
        <f>IF(H830="",VLOOKUP($D830,Product_Dim_Cleaned!$A$2:$F$101,6,FALSE),H830)</f>
        <v>539.37</v>
      </c>
      <c r="J830" s="10">
        <v>0.14000000000000001</v>
      </c>
      <c r="K830" s="17">
        <f t="shared" si="37"/>
        <v>0.14000000000000001</v>
      </c>
      <c r="L830" s="10" t="s">
        <v>1824</v>
      </c>
      <c r="M830" s="10">
        <v>463.85820000000001</v>
      </c>
      <c r="N830" s="16">
        <f t="shared" si="38"/>
        <v>463.85820000000001</v>
      </c>
    </row>
    <row r="831" spans="1:14" x14ac:dyDescent="0.3">
      <c r="A831" s="11" t="s">
        <v>2655</v>
      </c>
      <c r="B831" s="18">
        <v>45760</v>
      </c>
      <c r="C831" s="12" t="s">
        <v>321</v>
      </c>
      <c r="D831" s="12" t="s">
        <v>1588</v>
      </c>
      <c r="E831" s="12" t="s">
        <v>1810</v>
      </c>
      <c r="F831" s="12">
        <v>1</v>
      </c>
      <c r="G831" s="10">
        <f t="shared" si="36"/>
        <v>1</v>
      </c>
      <c r="H831" s="12">
        <v>27.83</v>
      </c>
      <c r="I831" s="16">
        <f>IF(H831="",VLOOKUP($D831,Product_Dim_Cleaned!$A$2:$F$101,6,FALSE),H831)</f>
        <v>27.83</v>
      </c>
      <c r="J831" s="12">
        <v>0.3</v>
      </c>
      <c r="K831" s="17">
        <f t="shared" si="37"/>
        <v>0.3</v>
      </c>
      <c r="L831" s="12" t="s">
        <v>1826</v>
      </c>
      <c r="M831" s="12">
        <v>19.481000000000002</v>
      </c>
      <c r="N831" s="16">
        <f t="shared" si="38"/>
        <v>19.481000000000002</v>
      </c>
    </row>
    <row r="832" spans="1:14" x14ac:dyDescent="0.3">
      <c r="A832" s="9" t="s">
        <v>2656</v>
      </c>
      <c r="B832" s="15">
        <v>45456</v>
      </c>
      <c r="C832" s="10" t="s">
        <v>899</v>
      </c>
      <c r="D832" s="10" t="s">
        <v>1688</v>
      </c>
      <c r="E832" s="10" t="s">
        <v>1769</v>
      </c>
      <c r="F832" s="10">
        <v>3</v>
      </c>
      <c r="G832" s="10">
        <f t="shared" si="36"/>
        <v>3</v>
      </c>
      <c r="H832" s="10">
        <v>698.72</v>
      </c>
      <c r="I832" s="16">
        <f>IF(H832="",VLOOKUP($D832,Product_Dim_Cleaned!$A$2:$F$101,6,FALSE),H832)</f>
        <v>698.72</v>
      </c>
      <c r="J832" s="10">
        <v>0.28000000000000003</v>
      </c>
      <c r="K832" s="17">
        <f t="shared" si="37"/>
        <v>0.28000000000000003</v>
      </c>
      <c r="L832" s="10" t="s">
        <v>1829</v>
      </c>
      <c r="M832" s="10">
        <v>1509.2352000000001</v>
      </c>
      <c r="N832" s="16">
        <f t="shared" si="38"/>
        <v>1509.2352000000001</v>
      </c>
    </row>
    <row r="833" spans="1:14" x14ac:dyDescent="0.3">
      <c r="A833" s="11" t="s">
        <v>2657</v>
      </c>
      <c r="B833" s="18">
        <v>45698</v>
      </c>
      <c r="C833" s="12" t="s">
        <v>59</v>
      </c>
      <c r="D833" s="12" t="s">
        <v>1700</v>
      </c>
      <c r="E833" s="12" t="s">
        <v>1797</v>
      </c>
      <c r="F833" s="12">
        <v>4</v>
      </c>
      <c r="G833" s="10">
        <f t="shared" si="36"/>
        <v>4</v>
      </c>
      <c r="H833" s="12">
        <v>528.23</v>
      </c>
      <c r="I833" s="16">
        <f>IF(H833="",VLOOKUP($D833,Product_Dim_Cleaned!$A$2:$F$101,6,FALSE),H833)</f>
        <v>528.23</v>
      </c>
      <c r="J833" s="12">
        <v>0.15</v>
      </c>
      <c r="K833" s="17">
        <f t="shared" si="37"/>
        <v>0.15</v>
      </c>
      <c r="L833" s="12" t="s">
        <v>1829</v>
      </c>
      <c r="M833" s="12">
        <v>1795.982</v>
      </c>
      <c r="N833" s="16">
        <f t="shared" si="38"/>
        <v>1795.982</v>
      </c>
    </row>
    <row r="834" spans="1:14" x14ac:dyDescent="0.3">
      <c r="A834" s="9" t="s">
        <v>2658</v>
      </c>
      <c r="B834" s="15">
        <v>45548</v>
      </c>
      <c r="C834" s="10" t="s">
        <v>1513</v>
      </c>
      <c r="D834" s="10" t="s">
        <v>1640</v>
      </c>
      <c r="E834" s="10" t="s">
        <v>1804</v>
      </c>
      <c r="F834" s="10">
        <v>2</v>
      </c>
      <c r="G834" s="10">
        <f t="shared" ref="G834:G897" si="39">IF(F834="",M834/(I834*(1-J834)),F834)</f>
        <v>2</v>
      </c>
      <c r="H834" s="10">
        <v>780.9</v>
      </c>
      <c r="I834" s="16">
        <f>IF(H834="",VLOOKUP($D834,Product_Dim_Cleaned!$A$2:$F$101,6,FALSE),H834)</f>
        <v>780.9</v>
      </c>
      <c r="J834" s="10">
        <v>0.24</v>
      </c>
      <c r="K834" s="17">
        <f t="shared" ref="K834:K897" si="40">IF(J834="",1-(M834/(G834*I834)),J834)</f>
        <v>0.24</v>
      </c>
      <c r="L834" s="10" t="s">
        <v>1826</v>
      </c>
      <c r="M834" s="10">
        <v>1186.9680000000001</v>
      </c>
      <c r="N834" s="16">
        <f t="shared" ref="N834:N897" si="41">IF(M834="",G834*I834*(1-K834),M834)</f>
        <v>1186.9680000000001</v>
      </c>
    </row>
    <row r="835" spans="1:14" x14ac:dyDescent="0.3">
      <c r="A835" s="11" t="s">
        <v>2659</v>
      </c>
      <c r="B835" s="18">
        <v>45236</v>
      </c>
      <c r="C835" s="12" t="s">
        <v>595</v>
      </c>
      <c r="D835" s="12" t="s">
        <v>1590</v>
      </c>
      <c r="E835" s="12" t="s">
        <v>1799</v>
      </c>
      <c r="F835" s="12">
        <v>1</v>
      </c>
      <c r="G835" s="10">
        <f t="shared" si="39"/>
        <v>1</v>
      </c>
      <c r="H835" s="12">
        <v>977.97</v>
      </c>
      <c r="I835" s="16">
        <f>IF(H835="",VLOOKUP($D835,Product_Dim_Cleaned!$A$2:$F$101,6,FALSE),H835)</f>
        <v>977.97</v>
      </c>
      <c r="J835" s="12">
        <v>0.06</v>
      </c>
      <c r="K835" s="17">
        <f t="shared" si="40"/>
        <v>0.06</v>
      </c>
      <c r="L835" s="12" t="s">
        <v>1829</v>
      </c>
      <c r="M835" s="12">
        <v>919.29179999999997</v>
      </c>
      <c r="N835" s="16">
        <f t="shared" si="41"/>
        <v>919.29179999999997</v>
      </c>
    </row>
    <row r="836" spans="1:14" x14ac:dyDescent="0.3">
      <c r="A836" s="9" t="s">
        <v>2660</v>
      </c>
      <c r="B836" s="15">
        <v>45310</v>
      </c>
      <c r="C836" s="10" t="s">
        <v>1154</v>
      </c>
      <c r="D836" s="10" t="s">
        <v>1714</v>
      </c>
      <c r="E836" s="10" t="s">
        <v>1794</v>
      </c>
      <c r="F836" s="10">
        <v>4</v>
      </c>
      <c r="G836" s="10">
        <f t="shared" si="39"/>
        <v>4</v>
      </c>
      <c r="H836" s="10">
        <v>354.65</v>
      </c>
      <c r="I836" s="16">
        <f>IF(H836="",VLOOKUP($D836,Product_Dim_Cleaned!$A$2:$F$101,6,FALSE),H836)</f>
        <v>354.65</v>
      </c>
      <c r="J836" s="10">
        <v>0.19</v>
      </c>
      <c r="K836" s="17">
        <f t="shared" si="40"/>
        <v>0.19</v>
      </c>
      <c r="L836" s="10" t="s">
        <v>1824</v>
      </c>
      <c r="M836" s="10">
        <v>1149.066</v>
      </c>
      <c r="N836" s="16">
        <f t="shared" si="41"/>
        <v>1149.066</v>
      </c>
    </row>
    <row r="837" spans="1:14" x14ac:dyDescent="0.3">
      <c r="A837" s="11" t="s">
        <v>2661</v>
      </c>
      <c r="B837" s="18">
        <v>45376</v>
      </c>
      <c r="C837" s="12" t="s">
        <v>899</v>
      </c>
      <c r="D837" s="12" t="s">
        <v>1684</v>
      </c>
      <c r="E837" s="12" t="s">
        <v>1813</v>
      </c>
      <c r="F837" s="12">
        <v>1</v>
      </c>
      <c r="G837" s="10">
        <f t="shared" si="39"/>
        <v>1</v>
      </c>
      <c r="H837" s="12">
        <v>671.62</v>
      </c>
      <c r="I837" s="16">
        <f>IF(H837="",VLOOKUP($D837,Product_Dim_Cleaned!$A$2:$F$101,6,FALSE),H837)</f>
        <v>671.62</v>
      </c>
      <c r="J837" s="12">
        <v>0.09</v>
      </c>
      <c r="K837" s="17">
        <f t="shared" si="40"/>
        <v>0.09</v>
      </c>
      <c r="L837" s="12" t="s">
        <v>1829</v>
      </c>
      <c r="M837" s="12">
        <v>611.17420000000004</v>
      </c>
      <c r="N837" s="16">
        <f t="shared" si="41"/>
        <v>611.17420000000004</v>
      </c>
    </row>
    <row r="838" spans="1:14" x14ac:dyDescent="0.3">
      <c r="A838" s="9" t="s">
        <v>2662</v>
      </c>
      <c r="B838" s="15">
        <v>45914</v>
      </c>
      <c r="C838" s="10" t="s">
        <v>999</v>
      </c>
      <c r="D838" s="10" t="s">
        <v>1712</v>
      </c>
      <c r="E838" s="10" t="s">
        <v>1766</v>
      </c>
      <c r="F838" s="10">
        <v>1</v>
      </c>
      <c r="G838" s="10">
        <f t="shared" si="39"/>
        <v>1</v>
      </c>
      <c r="H838" s="10">
        <v>867.32</v>
      </c>
      <c r="I838" s="16">
        <f>IF(H838="",VLOOKUP($D838,Product_Dim_Cleaned!$A$2:$F$101,6,FALSE),H838)</f>
        <v>867.32</v>
      </c>
      <c r="J838" s="10">
        <v>0.28999999999999998</v>
      </c>
      <c r="K838" s="17">
        <f t="shared" si="40"/>
        <v>0.28999999999999998</v>
      </c>
      <c r="L838" s="10" t="s">
        <v>1826</v>
      </c>
      <c r="M838" s="10">
        <v>615.79719999999998</v>
      </c>
      <c r="N838" s="16">
        <f t="shared" si="41"/>
        <v>615.79719999999998</v>
      </c>
    </row>
    <row r="839" spans="1:14" x14ac:dyDescent="0.3">
      <c r="A839" s="11" t="s">
        <v>2663</v>
      </c>
      <c r="B839" s="18">
        <v>45336</v>
      </c>
      <c r="C839" s="12" t="s">
        <v>295</v>
      </c>
      <c r="D839" s="12" t="s">
        <v>1568</v>
      </c>
      <c r="E839" s="12" t="s">
        <v>1794</v>
      </c>
      <c r="F839" s="12">
        <v>3</v>
      </c>
      <c r="G839" s="10">
        <f t="shared" si="39"/>
        <v>3</v>
      </c>
      <c r="H839" s="12">
        <v>240.27</v>
      </c>
      <c r="I839" s="16">
        <f>IF(H839="",VLOOKUP($D839,Product_Dim_Cleaned!$A$2:$F$101,6,FALSE),H839)</f>
        <v>240.27</v>
      </c>
      <c r="J839" s="12">
        <v>0.15</v>
      </c>
      <c r="K839" s="17">
        <f t="shared" si="40"/>
        <v>0.15</v>
      </c>
      <c r="L839" s="12" t="s">
        <v>1826</v>
      </c>
      <c r="M839" s="12">
        <v>612.68850000000009</v>
      </c>
      <c r="N839" s="16">
        <f t="shared" si="41"/>
        <v>612.68850000000009</v>
      </c>
    </row>
    <row r="840" spans="1:14" x14ac:dyDescent="0.3">
      <c r="A840" s="9" t="s">
        <v>2664</v>
      </c>
      <c r="B840" s="15">
        <v>45728</v>
      </c>
      <c r="C840" s="10" t="s">
        <v>275</v>
      </c>
      <c r="D840" s="10" t="s">
        <v>1604</v>
      </c>
      <c r="E840" s="10" t="s">
        <v>1804</v>
      </c>
      <c r="F840" s="10">
        <v>2</v>
      </c>
      <c r="G840" s="10">
        <f t="shared" si="39"/>
        <v>2</v>
      </c>
      <c r="H840" s="10">
        <v>619.12</v>
      </c>
      <c r="I840" s="16">
        <f>IF(H840="",VLOOKUP($D840,Product_Dim_Cleaned!$A$2:$F$101,6,FALSE),H840)</f>
        <v>619.12</v>
      </c>
      <c r="J840" s="10">
        <v>0.28000000000000003</v>
      </c>
      <c r="K840" s="17">
        <f t="shared" si="40"/>
        <v>0.28000000000000003</v>
      </c>
      <c r="L840" s="10" t="s">
        <v>1829</v>
      </c>
      <c r="M840" s="10">
        <v>891.53279999999995</v>
      </c>
      <c r="N840" s="16">
        <f t="shared" si="41"/>
        <v>891.53279999999995</v>
      </c>
    </row>
    <row r="841" spans="1:14" x14ac:dyDescent="0.3">
      <c r="A841" s="11" t="s">
        <v>2665</v>
      </c>
      <c r="B841" s="18">
        <v>45755</v>
      </c>
      <c r="C841" s="12" t="s">
        <v>693</v>
      </c>
      <c r="D841" s="12" t="s">
        <v>1722</v>
      </c>
      <c r="E841" s="12" t="s">
        <v>1752</v>
      </c>
      <c r="F841" s="12">
        <v>3</v>
      </c>
      <c r="G841" s="10">
        <f t="shared" si="39"/>
        <v>3</v>
      </c>
      <c r="H841" s="12">
        <v>693.42</v>
      </c>
      <c r="I841" s="16">
        <f>IF(H841="",VLOOKUP($D841,Product_Dim_Cleaned!$A$2:$F$101,6,FALSE),H841)</f>
        <v>693.42</v>
      </c>
      <c r="J841" s="12">
        <v>0.08</v>
      </c>
      <c r="K841" s="17">
        <f t="shared" si="40"/>
        <v>0.08</v>
      </c>
      <c r="L841" s="12" t="s">
        <v>1826</v>
      </c>
      <c r="M841" s="12">
        <v>1913.8391999999999</v>
      </c>
      <c r="N841" s="16">
        <f t="shared" si="41"/>
        <v>1913.8391999999999</v>
      </c>
    </row>
    <row r="842" spans="1:14" x14ac:dyDescent="0.3">
      <c r="A842" s="9" t="s">
        <v>2666</v>
      </c>
      <c r="B842" s="15">
        <v>45695</v>
      </c>
      <c r="C842" s="10" t="s">
        <v>381</v>
      </c>
      <c r="D842" s="10" t="s">
        <v>1644</v>
      </c>
      <c r="E842" s="10" t="s">
        <v>1789</v>
      </c>
      <c r="F842" s="10">
        <v>4</v>
      </c>
      <c r="G842" s="10">
        <f t="shared" si="39"/>
        <v>4</v>
      </c>
      <c r="H842" s="10">
        <v>751.63</v>
      </c>
      <c r="I842" s="16">
        <f>IF(H842="",VLOOKUP($D842,Product_Dim_Cleaned!$A$2:$F$101,6,FALSE),H842)</f>
        <v>751.63</v>
      </c>
      <c r="J842" s="10">
        <v>0.28000000000000003</v>
      </c>
      <c r="K842" s="17">
        <f t="shared" si="40"/>
        <v>0.28000000000000003</v>
      </c>
      <c r="L842" s="10" t="s">
        <v>1829</v>
      </c>
      <c r="M842" s="10">
        <v>2164.6943999999999</v>
      </c>
      <c r="N842" s="16">
        <f t="shared" si="41"/>
        <v>2164.6943999999999</v>
      </c>
    </row>
    <row r="843" spans="1:14" x14ac:dyDescent="0.3">
      <c r="A843" s="11" t="s">
        <v>2667</v>
      </c>
      <c r="B843" s="18">
        <v>45380</v>
      </c>
      <c r="C843" s="12" t="s">
        <v>387</v>
      </c>
      <c r="D843" s="12" t="s">
        <v>1610</v>
      </c>
      <c r="E843" s="12" t="s">
        <v>1801</v>
      </c>
      <c r="F843" s="12">
        <v>3</v>
      </c>
      <c r="G843" s="10">
        <f t="shared" si="39"/>
        <v>3</v>
      </c>
      <c r="H843" s="12">
        <v>108.14</v>
      </c>
      <c r="I843" s="16">
        <f>IF(H843="",VLOOKUP($D843,Product_Dim_Cleaned!$A$2:$F$101,6,FALSE),H843)</f>
        <v>108.14</v>
      </c>
      <c r="J843" s="12">
        <v>0.19</v>
      </c>
      <c r="K843" s="17">
        <f t="shared" si="40"/>
        <v>0.19</v>
      </c>
      <c r="L843" s="12" t="s">
        <v>1829</v>
      </c>
      <c r="M843" s="12">
        <v>262.78019999999998</v>
      </c>
      <c r="N843" s="16">
        <f t="shared" si="41"/>
        <v>262.78019999999998</v>
      </c>
    </row>
    <row r="844" spans="1:14" x14ac:dyDescent="0.3">
      <c r="A844" s="9" t="s">
        <v>2668</v>
      </c>
      <c r="B844" s="15">
        <v>45446</v>
      </c>
      <c r="C844" s="10" t="s">
        <v>818</v>
      </c>
      <c r="D844" s="10" t="s">
        <v>1602</v>
      </c>
      <c r="E844" s="10" t="s">
        <v>1769</v>
      </c>
      <c r="F844" s="10">
        <v>1</v>
      </c>
      <c r="G844" s="10">
        <f t="shared" si="39"/>
        <v>1</v>
      </c>
      <c r="H844" s="10">
        <v>964.11</v>
      </c>
      <c r="I844" s="16">
        <f>IF(H844="",VLOOKUP($D844,Product_Dim_Cleaned!$A$2:$F$101,6,FALSE),H844)</f>
        <v>964.11</v>
      </c>
      <c r="J844" s="10">
        <v>0.17</v>
      </c>
      <c r="K844" s="17">
        <f t="shared" si="40"/>
        <v>0.17</v>
      </c>
      <c r="L844" s="10" t="s">
        <v>1829</v>
      </c>
      <c r="M844" s="10">
        <v>800.21129999999994</v>
      </c>
      <c r="N844" s="16">
        <f t="shared" si="41"/>
        <v>800.21129999999994</v>
      </c>
    </row>
    <row r="845" spans="1:14" x14ac:dyDescent="0.3">
      <c r="A845" s="11" t="s">
        <v>2669</v>
      </c>
      <c r="B845" s="18">
        <v>45525</v>
      </c>
      <c r="C845" s="12" t="s">
        <v>449</v>
      </c>
      <c r="D845" s="12" t="s">
        <v>1586</v>
      </c>
      <c r="E845" s="12" t="s">
        <v>1752</v>
      </c>
      <c r="F845" s="12">
        <v>1</v>
      </c>
      <c r="G845" s="10">
        <f t="shared" si="39"/>
        <v>1</v>
      </c>
      <c r="H845" s="12">
        <v>346.2</v>
      </c>
      <c r="I845" s="16">
        <f>IF(H845="",VLOOKUP($D845,Product_Dim_Cleaned!$A$2:$F$101,6,FALSE),H845)</f>
        <v>346.2</v>
      </c>
      <c r="J845" s="12">
        <v>0.28999999999999998</v>
      </c>
      <c r="K845" s="17">
        <f t="shared" si="40"/>
        <v>0.28999999999999998</v>
      </c>
      <c r="L845" s="12" t="s">
        <v>1824</v>
      </c>
      <c r="M845" s="12">
        <v>245.80199999999999</v>
      </c>
      <c r="N845" s="16">
        <f t="shared" si="41"/>
        <v>245.80199999999999</v>
      </c>
    </row>
    <row r="846" spans="1:14" x14ac:dyDescent="0.3">
      <c r="A846" s="9" t="s">
        <v>2670</v>
      </c>
      <c r="B846" s="15">
        <v>45527</v>
      </c>
      <c r="C846" s="10" t="s">
        <v>1411</v>
      </c>
      <c r="D846" s="10" t="s">
        <v>1634</v>
      </c>
      <c r="E846" s="10" t="s">
        <v>1801</v>
      </c>
      <c r="F846" s="10">
        <v>3</v>
      </c>
      <c r="G846" s="10">
        <f t="shared" si="39"/>
        <v>3</v>
      </c>
      <c r="H846" s="10">
        <v>791.75</v>
      </c>
      <c r="I846" s="16">
        <f>IF(H846="",VLOOKUP($D846,Product_Dim_Cleaned!$A$2:$F$101,6,FALSE),H846)</f>
        <v>791.75</v>
      </c>
      <c r="J846" s="10">
        <v>0.28999999999999998</v>
      </c>
      <c r="K846" s="17">
        <f t="shared" si="40"/>
        <v>0.28999999999999998</v>
      </c>
      <c r="L846" s="10" t="s">
        <v>1824</v>
      </c>
      <c r="M846" s="10">
        <v>1686.4275</v>
      </c>
      <c r="N846" s="16">
        <f t="shared" si="41"/>
        <v>1686.4275</v>
      </c>
    </row>
    <row r="847" spans="1:14" x14ac:dyDescent="0.3">
      <c r="A847" s="11" t="s">
        <v>2671</v>
      </c>
      <c r="B847" s="18">
        <v>45265</v>
      </c>
      <c r="C847" s="12" t="s">
        <v>1005</v>
      </c>
      <c r="D847" s="12" t="s">
        <v>1626</v>
      </c>
      <c r="E847" s="12" t="s">
        <v>1797</v>
      </c>
      <c r="F847" s="12">
        <v>1</v>
      </c>
      <c r="G847" s="10">
        <f t="shared" si="39"/>
        <v>1</v>
      </c>
      <c r="H847" s="12">
        <v>529.84</v>
      </c>
      <c r="I847" s="16">
        <f>IF(H847="",VLOOKUP($D847,Product_Dim_Cleaned!$A$2:$F$101,6,FALSE),H847)</f>
        <v>529.84</v>
      </c>
      <c r="J847" s="12">
        <v>0.13</v>
      </c>
      <c r="K847" s="17">
        <f t="shared" si="40"/>
        <v>0.13</v>
      </c>
      <c r="L847" s="12" t="s">
        <v>1826</v>
      </c>
      <c r="M847" s="12">
        <v>460.96080000000001</v>
      </c>
      <c r="N847" s="16">
        <f t="shared" si="41"/>
        <v>460.96080000000001</v>
      </c>
    </row>
    <row r="848" spans="1:14" x14ac:dyDescent="0.3">
      <c r="A848" s="9" t="s">
        <v>2672</v>
      </c>
      <c r="B848" s="15">
        <v>45936</v>
      </c>
      <c r="C848" s="10" t="s">
        <v>1452</v>
      </c>
      <c r="D848" s="10" t="s">
        <v>1656</v>
      </c>
      <c r="E848" s="10" t="s">
        <v>1766</v>
      </c>
      <c r="F848" s="10">
        <v>3</v>
      </c>
      <c r="G848" s="10">
        <f t="shared" si="39"/>
        <v>3</v>
      </c>
      <c r="H848" s="10">
        <v>582.57000000000005</v>
      </c>
      <c r="I848" s="16">
        <f>IF(H848="",VLOOKUP($D848,Product_Dim_Cleaned!$A$2:$F$101,6,FALSE),H848)</f>
        <v>582.57000000000005</v>
      </c>
      <c r="J848" s="10">
        <v>0.11</v>
      </c>
      <c r="K848" s="17">
        <f t="shared" si="40"/>
        <v>0.11</v>
      </c>
      <c r="L848" s="10" t="s">
        <v>1826</v>
      </c>
      <c r="M848" s="10">
        <v>1555.4619</v>
      </c>
      <c r="N848" s="16">
        <f t="shared" si="41"/>
        <v>1555.4619</v>
      </c>
    </row>
    <row r="849" spans="1:14" x14ac:dyDescent="0.3">
      <c r="A849" s="11" t="s">
        <v>2673</v>
      </c>
      <c r="B849" s="18">
        <v>45242</v>
      </c>
      <c r="C849" s="12" t="s">
        <v>687</v>
      </c>
      <c r="D849" s="12" t="s">
        <v>1738</v>
      </c>
      <c r="E849" s="12" t="s">
        <v>1807</v>
      </c>
      <c r="F849" s="12">
        <v>1</v>
      </c>
      <c r="G849" s="10">
        <f t="shared" si="39"/>
        <v>1</v>
      </c>
      <c r="H849" s="12">
        <v>219.81</v>
      </c>
      <c r="I849" s="16">
        <f>IF(H849="",VLOOKUP($D849,Product_Dim_Cleaned!$A$2:$F$101,6,FALSE),H849)</f>
        <v>219.81</v>
      </c>
      <c r="J849" s="12">
        <v>0.22</v>
      </c>
      <c r="K849" s="17">
        <f t="shared" si="40"/>
        <v>0.22</v>
      </c>
      <c r="L849" s="12" t="s">
        <v>1829</v>
      </c>
      <c r="M849" s="12">
        <v>171.45179999999999</v>
      </c>
      <c r="N849" s="16">
        <f t="shared" si="41"/>
        <v>171.45179999999999</v>
      </c>
    </row>
    <row r="850" spans="1:14" x14ac:dyDescent="0.3">
      <c r="A850" s="9" t="s">
        <v>2674</v>
      </c>
      <c r="B850" s="15">
        <v>45437</v>
      </c>
      <c r="C850" s="10" t="s">
        <v>1527</v>
      </c>
      <c r="D850" s="10" t="s">
        <v>1688</v>
      </c>
      <c r="E850" s="10" t="s">
        <v>1810</v>
      </c>
      <c r="F850" s="10">
        <v>4</v>
      </c>
      <c r="G850" s="10">
        <f t="shared" si="39"/>
        <v>4</v>
      </c>
      <c r="H850" s="10">
        <v>883.31</v>
      </c>
      <c r="I850" s="16">
        <f>IF(H850="",VLOOKUP($D850,Product_Dim_Cleaned!$A$2:$F$101,6,FALSE),H850)</f>
        <v>883.31</v>
      </c>
      <c r="J850" s="10">
        <v>0.27</v>
      </c>
      <c r="K850" s="17">
        <f t="shared" si="40"/>
        <v>0.27</v>
      </c>
      <c r="L850" s="10" t="s">
        <v>1824</v>
      </c>
      <c r="M850" s="10">
        <v>2579.2651999999998</v>
      </c>
      <c r="N850" s="16">
        <f t="shared" si="41"/>
        <v>2579.2651999999998</v>
      </c>
    </row>
    <row r="851" spans="1:14" x14ac:dyDescent="0.3">
      <c r="A851" s="11" t="s">
        <v>2675</v>
      </c>
      <c r="B851" s="18">
        <v>45627</v>
      </c>
      <c r="C851" s="12" t="s">
        <v>752</v>
      </c>
      <c r="D851" s="12" t="s">
        <v>1582</v>
      </c>
      <c r="E851" s="12" t="s">
        <v>1799</v>
      </c>
      <c r="F851" s="12">
        <v>4</v>
      </c>
      <c r="G851" s="10">
        <f t="shared" si="39"/>
        <v>4</v>
      </c>
      <c r="H851" s="12">
        <v>329.06</v>
      </c>
      <c r="I851" s="16">
        <f>IF(H851="",VLOOKUP($D851,Product_Dim_Cleaned!$A$2:$F$101,6,FALSE),H851)</f>
        <v>329.06</v>
      </c>
      <c r="J851" s="12">
        <v>0.04</v>
      </c>
      <c r="K851" s="17">
        <f t="shared" si="40"/>
        <v>0.04</v>
      </c>
      <c r="L851" s="12" t="s">
        <v>1829</v>
      </c>
      <c r="M851" s="12">
        <v>1263.5904</v>
      </c>
      <c r="N851" s="16">
        <f t="shared" si="41"/>
        <v>1263.5904</v>
      </c>
    </row>
    <row r="852" spans="1:14" x14ac:dyDescent="0.3">
      <c r="A852" s="9" t="s">
        <v>2676</v>
      </c>
      <c r="B852" s="15">
        <v>45678</v>
      </c>
      <c r="C852" s="10" t="s">
        <v>372</v>
      </c>
      <c r="D852" s="10" t="s">
        <v>1684</v>
      </c>
      <c r="E852" s="10" t="s">
        <v>1792</v>
      </c>
      <c r="F852" s="10">
        <v>1</v>
      </c>
      <c r="G852" s="10">
        <f t="shared" si="39"/>
        <v>1</v>
      </c>
      <c r="H852" s="10">
        <v>935.78</v>
      </c>
      <c r="I852" s="16">
        <f>IF(H852="",VLOOKUP($D852,Product_Dim_Cleaned!$A$2:$F$101,6,FALSE),H852)</f>
        <v>935.78</v>
      </c>
      <c r="J852" s="10">
        <v>0.03</v>
      </c>
      <c r="K852" s="17">
        <f t="shared" si="40"/>
        <v>0.03</v>
      </c>
      <c r="L852" s="10" t="s">
        <v>1826</v>
      </c>
      <c r="M852" s="10">
        <v>907.70659999999998</v>
      </c>
      <c r="N852" s="16">
        <f t="shared" si="41"/>
        <v>907.70659999999998</v>
      </c>
    </row>
    <row r="853" spans="1:14" x14ac:dyDescent="0.3">
      <c r="A853" s="11" t="s">
        <v>2677</v>
      </c>
      <c r="B853" s="18">
        <v>45484</v>
      </c>
      <c r="C853" s="12" t="s">
        <v>1008</v>
      </c>
      <c r="D853" s="12" t="s">
        <v>1668</v>
      </c>
      <c r="E853" s="12" t="s">
        <v>1789</v>
      </c>
      <c r="F853" s="12">
        <v>4</v>
      </c>
      <c r="G853" s="10">
        <f t="shared" si="39"/>
        <v>4</v>
      </c>
      <c r="H853" s="12">
        <v>597.79999999999995</v>
      </c>
      <c r="I853" s="16">
        <f>IF(H853="",VLOOKUP($D853,Product_Dim_Cleaned!$A$2:$F$101,6,FALSE),H853)</f>
        <v>597.79999999999995</v>
      </c>
      <c r="J853" s="12">
        <v>0.2</v>
      </c>
      <c r="K853" s="17">
        <f t="shared" si="40"/>
        <v>0.2</v>
      </c>
      <c r="L853" s="12" t="s">
        <v>1824</v>
      </c>
      <c r="M853" s="12">
        <v>1912.96</v>
      </c>
      <c r="N853" s="16">
        <f t="shared" si="41"/>
        <v>1912.96</v>
      </c>
    </row>
    <row r="854" spans="1:14" x14ac:dyDescent="0.3">
      <c r="A854" s="9" t="s">
        <v>2678</v>
      </c>
      <c r="B854" s="15">
        <v>45700</v>
      </c>
      <c r="C854" s="10" t="s">
        <v>827</v>
      </c>
      <c r="D854" s="10" t="s">
        <v>1574</v>
      </c>
      <c r="E854" s="10" t="s">
        <v>1810</v>
      </c>
      <c r="F854" s="10">
        <v>4</v>
      </c>
      <c r="G854" s="10">
        <f t="shared" si="39"/>
        <v>4</v>
      </c>
      <c r="H854" s="10">
        <v>266.98</v>
      </c>
      <c r="I854" s="16">
        <f>IF(H854="",VLOOKUP($D854,Product_Dim_Cleaned!$A$2:$F$101,6,FALSE),H854)</f>
        <v>266.98</v>
      </c>
      <c r="J854" s="10">
        <v>0.16</v>
      </c>
      <c r="K854" s="17">
        <f t="shared" si="40"/>
        <v>0.16</v>
      </c>
      <c r="L854" s="10" t="s">
        <v>1824</v>
      </c>
      <c r="M854" s="10">
        <v>897.05280000000005</v>
      </c>
      <c r="N854" s="16">
        <f t="shared" si="41"/>
        <v>897.05280000000005</v>
      </c>
    </row>
    <row r="855" spans="1:14" x14ac:dyDescent="0.3">
      <c r="A855" s="11" t="s">
        <v>2679</v>
      </c>
      <c r="B855" s="18">
        <v>45873</v>
      </c>
      <c r="C855" s="12" t="s">
        <v>1266</v>
      </c>
      <c r="D855" s="12" t="s">
        <v>1688</v>
      </c>
      <c r="E855" s="12" t="s">
        <v>1801</v>
      </c>
      <c r="F855" s="12">
        <v>3</v>
      </c>
      <c r="G855" s="10">
        <f t="shared" si="39"/>
        <v>3</v>
      </c>
      <c r="H855" s="12">
        <v>360.18</v>
      </c>
      <c r="I855" s="16">
        <f>IF(H855="",VLOOKUP($D855,Product_Dim_Cleaned!$A$2:$F$101,6,FALSE),H855)</f>
        <v>360.18</v>
      </c>
      <c r="J855" s="12">
        <v>0.03</v>
      </c>
      <c r="K855" s="17">
        <f t="shared" si="40"/>
        <v>0.03</v>
      </c>
      <c r="L855" s="12" t="s">
        <v>1824</v>
      </c>
      <c r="M855" s="12">
        <v>1048.1238000000001</v>
      </c>
      <c r="N855" s="16">
        <f t="shared" si="41"/>
        <v>1048.1238000000001</v>
      </c>
    </row>
    <row r="856" spans="1:14" x14ac:dyDescent="0.3">
      <c r="A856" s="9" t="s">
        <v>2680</v>
      </c>
      <c r="B856" s="15">
        <v>45860</v>
      </c>
      <c r="C856" s="10" t="s">
        <v>1136</v>
      </c>
      <c r="D856" s="10" t="s">
        <v>1660</v>
      </c>
      <c r="E856" s="10" t="s">
        <v>1752</v>
      </c>
      <c r="F856" s="10">
        <v>3</v>
      </c>
      <c r="G856" s="10">
        <f t="shared" si="39"/>
        <v>3</v>
      </c>
      <c r="H856" s="10">
        <v>247.41</v>
      </c>
      <c r="I856" s="16">
        <f>IF(H856="",VLOOKUP($D856,Product_Dim_Cleaned!$A$2:$F$101,6,FALSE),H856)</f>
        <v>247.41</v>
      </c>
      <c r="J856" s="10">
        <v>0.05</v>
      </c>
      <c r="K856" s="17">
        <f t="shared" si="40"/>
        <v>0.05</v>
      </c>
      <c r="L856" s="10" t="s">
        <v>1829</v>
      </c>
      <c r="M856" s="10">
        <v>705.11850000000004</v>
      </c>
      <c r="N856" s="16">
        <f t="shared" si="41"/>
        <v>705.11850000000004</v>
      </c>
    </row>
    <row r="857" spans="1:14" x14ac:dyDescent="0.3">
      <c r="A857" s="11" t="s">
        <v>2681</v>
      </c>
      <c r="B857" s="18">
        <v>45235</v>
      </c>
      <c r="C857" s="12" t="s">
        <v>284</v>
      </c>
      <c r="D857" s="12" t="s">
        <v>1638</v>
      </c>
      <c r="E857" s="12" t="s">
        <v>1801</v>
      </c>
      <c r="F857" s="12">
        <v>3</v>
      </c>
      <c r="G857" s="10">
        <f t="shared" si="39"/>
        <v>3</v>
      </c>
      <c r="H857" s="12">
        <v>674.66</v>
      </c>
      <c r="I857" s="16">
        <f>IF(H857="",VLOOKUP($D857,Product_Dim_Cleaned!$A$2:$F$101,6,FALSE),H857)</f>
        <v>674.66</v>
      </c>
      <c r="J857" s="12">
        <v>0.23</v>
      </c>
      <c r="K857" s="17">
        <f t="shared" si="40"/>
        <v>0.23</v>
      </c>
      <c r="L857" s="12" t="s">
        <v>1824</v>
      </c>
      <c r="M857" s="12">
        <v>1558.4646</v>
      </c>
      <c r="N857" s="16">
        <f t="shared" si="41"/>
        <v>1558.4646</v>
      </c>
    </row>
    <row r="858" spans="1:14" x14ac:dyDescent="0.3">
      <c r="A858" s="9" t="s">
        <v>2682</v>
      </c>
      <c r="B858" s="15">
        <v>45874</v>
      </c>
      <c r="C858" s="10" t="s">
        <v>1289</v>
      </c>
      <c r="D858" s="10" t="s">
        <v>1632</v>
      </c>
      <c r="E858" s="10" t="s">
        <v>1769</v>
      </c>
      <c r="F858" s="10">
        <v>1</v>
      </c>
      <c r="G858" s="10">
        <f t="shared" si="39"/>
        <v>1</v>
      </c>
      <c r="H858" s="10">
        <v>913.98</v>
      </c>
      <c r="I858" s="16">
        <f>IF(H858="",VLOOKUP($D858,Product_Dim_Cleaned!$A$2:$F$101,6,FALSE),H858)</f>
        <v>913.98</v>
      </c>
      <c r="J858" s="10">
        <v>0.27</v>
      </c>
      <c r="K858" s="17">
        <f t="shared" si="40"/>
        <v>0.27</v>
      </c>
      <c r="L858" s="10" t="s">
        <v>1826</v>
      </c>
      <c r="M858" s="10">
        <v>667.20539999999994</v>
      </c>
      <c r="N858" s="16">
        <f t="shared" si="41"/>
        <v>667.20539999999994</v>
      </c>
    </row>
    <row r="859" spans="1:14" x14ac:dyDescent="0.3">
      <c r="A859" s="11" t="s">
        <v>2683</v>
      </c>
      <c r="B859" s="18">
        <v>45769</v>
      </c>
      <c r="C859" s="12" t="s">
        <v>990</v>
      </c>
      <c r="D859" s="12" t="s">
        <v>1734</v>
      </c>
      <c r="E859" s="12" t="s">
        <v>1789</v>
      </c>
      <c r="F859" s="12">
        <v>4</v>
      </c>
      <c r="G859" s="10">
        <f t="shared" si="39"/>
        <v>4</v>
      </c>
      <c r="H859" s="12">
        <v>370.5</v>
      </c>
      <c r="I859" s="16">
        <f>IF(H859="",VLOOKUP($D859,Product_Dim_Cleaned!$A$2:$F$101,6,FALSE),H859)</f>
        <v>370.5</v>
      </c>
      <c r="J859" s="12">
        <v>0.13</v>
      </c>
      <c r="K859" s="17">
        <f t="shared" si="40"/>
        <v>0.13</v>
      </c>
      <c r="L859" s="12" t="s">
        <v>1826</v>
      </c>
      <c r="M859" s="12">
        <v>1289.3399999999999</v>
      </c>
      <c r="N859" s="16">
        <f t="shared" si="41"/>
        <v>1289.3399999999999</v>
      </c>
    </row>
    <row r="860" spans="1:14" x14ac:dyDescent="0.3">
      <c r="A860" s="9" t="s">
        <v>2684</v>
      </c>
      <c r="B860" s="15">
        <v>45619</v>
      </c>
      <c r="C860" s="10" t="s">
        <v>1121</v>
      </c>
      <c r="D860" s="10" t="s">
        <v>1692</v>
      </c>
      <c r="E860" s="10" t="s">
        <v>1797</v>
      </c>
      <c r="F860" s="10">
        <v>1</v>
      </c>
      <c r="G860" s="10">
        <f t="shared" si="39"/>
        <v>1</v>
      </c>
      <c r="H860" s="10">
        <v>735.1</v>
      </c>
      <c r="I860" s="16">
        <f>IF(H860="",VLOOKUP($D860,Product_Dim_Cleaned!$A$2:$F$101,6,FALSE),H860)</f>
        <v>735.1</v>
      </c>
      <c r="J860" s="10">
        <v>0.1</v>
      </c>
      <c r="K860" s="17">
        <f t="shared" si="40"/>
        <v>0.1</v>
      </c>
      <c r="L860" s="10" t="s">
        <v>1826</v>
      </c>
      <c r="M860" s="10">
        <v>661.59</v>
      </c>
      <c r="N860" s="16">
        <f t="shared" si="41"/>
        <v>661.59</v>
      </c>
    </row>
    <row r="861" spans="1:14" x14ac:dyDescent="0.3">
      <c r="A861" s="11" t="s">
        <v>2685</v>
      </c>
      <c r="B861" s="18">
        <v>45614</v>
      </c>
      <c r="C861" s="12" t="s">
        <v>461</v>
      </c>
      <c r="D861" s="12" t="s">
        <v>1706</v>
      </c>
      <c r="E861" s="12" t="s">
        <v>1761</v>
      </c>
      <c r="F861" s="12">
        <v>3</v>
      </c>
      <c r="G861" s="10">
        <f t="shared" si="39"/>
        <v>3</v>
      </c>
      <c r="H861" s="12">
        <v>448.55</v>
      </c>
      <c r="I861" s="16">
        <f>IF(H861="",VLOOKUP($D861,Product_Dim_Cleaned!$A$2:$F$101,6,FALSE),H861)</f>
        <v>448.55</v>
      </c>
      <c r="J861" s="12">
        <v>0.05</v>
      </c>
      <c r="K861" s="17">
        <f t="shared" si="40"/>
        <v>0.05</v>
      </c>
      <c r="L861" s="12" t="s">
        <v>1824</v>
      </c>
      <c r="M861" s="12">
        <v>1278.3675000000001</v>
      </c>
      <c r="N861" s="16">
        <f t="shared" si="41"/>
        <v>1278.3675000000001</v>
      </c>
    </row>
    <row r="862" spans="1:14" x14ac:dyDescent="0.3">
      <c r="A862" s="9" t="s">
        <v>2686</v>
      </c>
      <c r="B862" s="15">
        <v>45691</v>
      </c>
      <c r="C862" s="10" t="s">
        <v>221</v>
      </c>
      <c r="D862" s="10" t="s">
        <v>1716</v>
      </c>
      <c r="E862" s="10" t="s">
        <v>1797</v>
      </c>
      <c r="F862" s="10">
        <v>3</v>
      </c>
      <c r="G862" s="10">
        <f t="shared" si="39"/>
        <v>3</v>
      </c>
      <c r="H862" s="10">
        <v>904.96</v>
      </c>
      <c r="I862" s="16">
        <f>IF(H862="",VLOOKUP($D862,Product_Dim_Cleaned!$A$2:$F$101,6,FALSE),H862)</f>
        <v>904.96</v>
      </c>
      <c r="J862" s="10">
        <v>7.0000000000000007E-2</v>
      </c>
      <c r="K862" s="17">
        <f t="shared" si="40"/>
        <v>7.0000000000000007E-2</v>
      </c>
      <c r="L862" s="10" t="s">
        <v>1829</v>
      </c>
      <c r="M862" s="10">
        <v>2524.8384000000001</v>
      </c>
      <c r="N862" s="16">
        <f t="shared" si="41"/>
        <v>2524.8384000000001</v>
      </c>
    </row>
    <row r="863" spans="1:14" x14ac:dyDescent="0.3">
      <c r="A863" s="11" t="s">
        <v>2687</v>
      </c>
      <c r="B863" s="18">
        <v>45608</v>
      </c>
      <c r="C863" s="12" t="s">
        <v>1187</v>
      </c>
      <c r="D863" s="12" t="s">
        <v>1684</v>
      </c>
      <c r="E863" s="12" t="s">
        <v>1797</v>
      </c>
      <c r="F863" s="12">
        <v>4</v>
      </c>
      <c r="G863" s="10">
        <f t="shared" si="39"/>
        <v>4</v>
      </c>
      <c r="H863" s="12">
        <v>408.72</v>
      </c>
      <c r="I863" s="16">
        <f>IF(H863="",VLOOKUP($D863,Product_Dim_Cleaned!$A$2:$F$101,6,FALSE),H863)</f>
        <v>408.72</v>
      </c>
      <c r="J863" s="12">
        <v>0.16</v>
      </c>
      <c r="K863" s="17">
        <f t="shared" si="40"/>
        <v>0.16</v>
      </c>
      <c r="L863" s="12" t="s">
        <v>1829</v>
      </c>
      <c r="M863" s="12">
        <v>1373.2991999999999</v>
      </c>
      <c r="N863" s="16">
        <f t="shared" si="41"/>
        <v>1373.2991999999999</v>
      </c>
    </row>
    <row r="864" spans="1:14" x14ac:dyDescent="0.3">
      <c r="A864" s="9" t="s">
        <v>2688</v>
      </c>
      <c r="B864" s="15">
        <v>45412</v>
      </c>
      <c r="C864" s="10" t="s">
        <v>896</v>
      </c>
      <c r="D864" s="10" t="s">
        <v>1690</v>
      </c>
      <c r="E864" s="10" t="s">
        <v>1766</v>
      </c>
      <c r="F864" s="10">
        <v>4</v>
      </c>
      <c r="G864" s="10">
        <f t="shared" si="39"/>
        <v>4</v>
      </c>
      <c r="H864" s="10">
        <v>770.65</v>
      </c>
      <c r="I864" s="16">
        <f>IF(H864="",VLOOKUP($D864,Product_Dim_Cleaned!$A$2:$F$101,6,FALSE),H864)</f>
        <v>770.65</v>
      </c>
      <c r="J864" s="10">
        <v>0.27</v>
      </c>
      <c r="K864" s="17">
        <f t="shared" si="40"/>
        <v>0.27</v>
      </c>
      <c r="L864" s="10" t="s">
        <v>1824</v>
      </c>
      <c r="M864" s="10">
        <v>2250.2979999999998</v>
      </c>
      <c r="N864" s="16">
        <f t="shared" si="41"/>
        <v>2250.2979999999998</v>
      </c>
    </row>
    <row r="865" spans="1:14" x14ac:dyDescent="0.3">
      <c r="A865" s="11" t="s">
        <v>2689</v>
      </c>
      <c r="B865" s="18">
        <v>45767</v>
      </c>
      <c r="C865" s="12" t="s">
        <v>663</v>
      </c>
      <c r="D865" s="12" t="s">
        <v>1608</v>
      </c>
      <c r="E865" s="12" t="s">
        <v>1776</v>
      </c>
      <c r="F865" s="12">
        <v>1</v>
      </c>
      <c r="G865" s="10">
        <f t="shared" si="39"/>
        <v>1</v>
      </c>
      <c r="H865" s="12">
        <v>649.22</v>
      </c>
      <c r="I865" s="16">
        <f>IF(H865="",VLOOKUP($D865,Product_Dim_Cleaned!$A$2:$F$101,6,FALSE),H865)</f>
        <v>649.22</v>
      </c>
      <c r="J865" s="12">
        <v>0.03</v>
      </c>
      <c r="K865" s="17">
        <f t="shared" si="40"/>
        <v>0.03</v>
      </c>
      <c r="L865" s="12" t="s">
        <v>1829</v>
      </c>
      <c r="M865" s="12">
        <v>629.74340000000007</v>
      </c>
      <c r="N865" s="16">
        <f t="shared" si="41"/>
        <v>629.74340000000007</v>
      </c>
    </row>
    <row r="866" spans="1:14" x14ac:dyDescent="0.3">
      <c r="A866" s="9" t="s">
        <v>2690</v>
      </c>
      <c r="B866" s="15">
        <v>45428</v>
      </c>
      <c r="C866" s="10" t="s">
        <v>1092</v>
      </c>
      <c r="D866" s="10" t="s">
        <v>1614</v>
      </c>
      <c r="E866" s="10" t="s">
        <v>1789</v>
      </c>
      <c r="F866" s="10">
        <v>2</v>
      </c>
      <c r="G866" s="10">
        <f t="shared" si="39"/>
        <v>2</v>
      </c>
      <c r="H866" s="10">
        <v>379.78</v>
      </c>
      <c r="I866" s="16">
        <f>IF(H866="",VLOOKUP($D866,Product_Dim_Cleaned!$A$2:$F$101,6,FALSE),H866)</f>
        <v>379.78</v>
      </c>
      <c r="J866" s="10">
        <v>0.2</v>
      </c>
      <c r="K866" s="17">
        <f t="shared" si="40"/>
        <v>0.2</v>
      </c>
      <c r="L866" s="10" t="s">
        <v>1824</v>
      </c>
      <c r="M866" s="10">
        <v>607.64800000000002</v>
      </c>
      <c r="N866" s="16">
        <f t="shared" si="41"/>
        <v>607.64800000000002</v>
      </c>
    </row>
    <row r="867" spans="1:14" x14ac:dyDescent="0.3">
      <c r="A867" s="11" t="s">
        <v>2691</v>
      </c>
      <c r="B867" s="18">
        <v>45770</v>
      </c>
      <c r="C867" s="12" t="s">
        <v>794</v>
      </c>
      <c r="D867" s="12" t="s">
        <v>1634</v>
      </c>
      <c r="E867" s="12" t="s">
        <v>1782</v>
      </c>
      <c r="F867" s="12">
        <v>3</v>
      </c>
      <c r="G867" s="10">
        <f t="shared" si="39"/>
        <v>3</v>
      </c>
      <c r="H867" s="12">
        <v>924.15</v>
      </c>
      <c r="I867" s="16">
        <f>IF(H867="",VLOOKUP($D867,Product_Dim_Cleaned!$A$2:$F$101,6,FALSE),H867)</f>
        <v>924.15</v>
      </c>
      <c r="J867" s="12">
        <v>0.1</v>
      </c>
      <c r="K867" s="17">
        <f t="shared" si="40"/>
        <v>0.1</v>
      </c>
      <c r="L867" s="12" t="s">
        <v>1826</v>
      </c>
      <c r="M867" s="12">
        <v>2495.2049999999999</v>
      </c>
      <c r="N867" s="16">
        <f t="shared" si="41"/>
        <v>2495.2049999999999</v>
      </c>
    </row>
    <row r="868" spans="1:14" x14ac:dyDescent="0.3">
      <c r="A868" s="9" t="s">
        <v>2692</v>
      </c>
      <c r="B868" s="15">
        <v>45571</v>
      </c>
      <c r="C868" s="10" t="s">
        <v>1446</v>
      </c>
      <c r="D868" s="10" t="s">
        <v>1638</v>
      </c>
      <c r="E868" s="10" t="s">
        <v>1807</v>
      </c>
      <c r="F868" s="10">
        <v>3</v>
      </c>
      <c r="G868" s="10">
        <f t="shared" si="39"/>
        <v>3</v>
      </c>
      <c r="H868" s="10">
        <v>144.66999999999999</v>
      </c>
      <c r="I868" s="16">
        <f>IF(H868="",VLOOKUP($D868,Product_Dim_Cleaned!$A$2:$F$101,6,FALSE),H868)</f>
        <v>144.66999999999999</v>
      </c>
      <c r="J868" s="10">
        <v>0.28999999999999998</v>
      </c>
      <c r="K868" s="17">
        <f t="shared" si="40"/>
        <v>0.28999999999999998</v>
      </c>
      <c r="L868" s="10" t="s">
        <v>1829</v>
      </c>
      <c r="M868" s="10">
        <v>308.14710000000002</v>
      </c>
      <c r="N868" s="16">
        <f t="shared" si="41"/>
        <v>308.14710000000002</v>
      </c>
    </row>
    <row r="869" spans="1:14" x14ac:dyDescent="0.3">
      <c r="A869" s="11" t="s">
        <v>2693</v>
      </c>
      <c r="B869" s="18">
        <v>45700</v>
      </c>
      <c r="C869" s="12" t="s">
        <v>419</v>
      </c>
      <c r="D869" s="12" t="s">
        <v>1614</v>
      </c>
      <c r="E869" s="12" t="s">
        <v>1801</v>
      </c>
      <c r="F869" s="12">
        <v>2</v>
      </c>
      <c r="G869" s="10">
        <f t="shared" si="39"/>
        <v>2</v>
      </c>
      <c r="H869" s="12">
        <v>667.17</v>
      </c>
      <c r="I869" s="16">
        <f>IF(H869="",VLOOKUP($D869,Product_Dim_Cleaned!$A$2:$F$101,6,FALSE),H869)</f>
        <v>667.17</v>
      </c>
      <c r="J869" s="12">
        <v>0.1</v>
      </c>
      <c r="K869" s="17">
        <f t="shared" si="40"/>
        <v>0.1</v>
      </c>
      <c r="L869" s="12" t="s">
        <v>1826</v>
      </c>
      <c r="M869" s="12">
        <v>1200.9059999999999</v>
      </c>
      <c r="N869" s="16">
        <f t="shared" si="41"/>
        <v>1200.9059999999999</v>
      </c>
    </row>
    <row r="870" spans="1:14" x14ac:dyDescent="0.3">
      <c r="A870" s="9" t="s">
        <v>2694</v>
      </c>
      <c r="B870" s="15">
        <v>45382</v>
      </c>
      <c r="C870" s="10" t="s">
        <v>1252</v>
      </c>
      <c r="D870" s="10" t="s">
        <v>1680</v>
      </c>
      <c r="E870" s="10" t="s">
        <v>1766</v>
      </c>
      <c r="F870" s="10">
        <v>1</v>
      </c>
      <c r="G870" s="10">
        <f t="shared" si="39"/>
        <v>1</v>
      </c>
      <c r="H870" s="10">
        <v>984.6</v>
      </c>
      <c r="I870" s="16">
        <f>IF(H870="",VLOOKUP($D870,Product_Dim_Cleaned!$A$2:$F$101,6,FALSE),H870)</f>
        <v>984.6</v>
      </c>
      <c r="J870" s="10">
        <v>0.22</v>
      </c>
      <c r="K870" s="17">
        <f t="shared" si="40"/>
        <v>0.22</v>
      </c>
      <c r="L870" s="10" t="s">
        <v>1824</v>
      </c>
      <c r="M870" s="10">
        <v>767.98800000000006</v>
      </c>
      <c r="N870" s="16">
        <f t="shared" si="41"/>
        <v>767.98800000000006</v>
      </c>
    </row>
    <row r="871" spans="1:14" x14ac:dyDescent="0.3">
      <c r="A871" s="11" t="s">
        <v>2695</v>
      </c>
      <c r="B871" s="18">
        <v>45260</v>
      </c>
      <c r="C871" s="12" t="s">
        <v>887</v>
      </c>
      <c r="D871" s="12" t="s">
        <v>1574</v>
      </c>
      <c r="E871" s="12" t="s">
        <v>1782</v>
      </c>
      <c r="F871" s="12">
        <v>1</v>
      </c>
      <c r="G871" s="10">
        <f t="shared" si="39"/>
        <v>1</v>
      </c>
      <c r="H871" s="12">
        <v>139.29</v>
      </c>
      <c r="I871" s="16">
        <f>IF(H871="",VLOOKUP($D871,Product_Dim_Cleaned!$A$2:$F$101,6,FALSE),H871)</f>
        <v>139.29</v>
      </c>
      <c r="J871" s="12">
        <v>0</v>
      </c>
      <c r="K871" s="17">
        <f t="shared" si="40"/>
        <v>0</v>
      </c>
      <c r="L871" s="12" t="s">
        <v>1824</v>
      </c>
      <c r="M871" s="12">
        <v>139.29</v>
      </c>
      <c r="N871" s="16">
        <f t="shared" si="41"/>
        <v>139.29</v>
      </c>
    </row>
    <row r="872" spans="1:14" x14ac:dyDescent="0.3">
      <c r="A872" s="9" t="s">
        <v>2696</v>
      </c>
      <c r="B872" s="15">
        <v>45702</v>
      </c>
      <c r="C872" s="10" t="s">
        <v>134</v>
      </c>
      <c r="D872" s="10" t="s">
        <v>1580</v>
      </c>
      <c r="E872" s="10" t="s">
        <v>1782</v>
      </c>
      <c r="F872" s="10">
        <v>3</v>
      </c>
      <c r="G872" s="10">
        <f t="shared" si="39"/>
        <v>3</v>
      </c>
      <c r="H872" s="10">
        <v>459.57</v>
      </c>
      <c r="I872" s="16">
        <f>IF(H872="",VLOOKUP($D872,Product_Dim_Cleaned!$A$2:$F$101,6,FALSE),H872)</f>
        <v>459.57</v>
      </c>
      <c r="J872" s="10">
        <v>0.1</v>
      </c>
      <c r="K872" s="17">
        <f t="shared" si="40"/>
        <v>0.1</v>
      </c>
      <c r="L872" s="10" t="s">
        <v>1829</v>
      </c>
      <c r="M872" s="10">
        <v>1240.8389999999999</v>
      </c>
      <c r="N872" s="16">
        <f t="shared" si="41"/>
        <v>1240.8389999999999</v>
      </c>
    </row>
    <row r="873" spans="1:14" x14ac:dyDescent="0.3">
      <c r="A873" s="11" t="s">
        <v>2697</v>
      </c>
      <c r="B873" s="18">
        <v>45302</v>
      </c>
      <c r="C873" s="12" t="s">
        <v>244</v>
      </c>
      <c r="D873" s="12" t="s">
        <v>1628</v>
      </c>
      <c r="E873" s="12" t="s">
        <v>1801</v>
      </c>
      <c r="F873" s="12">
        <v>1</v>
      </c>
      <c r="G873" s="10">
        <f t="shared" si="39"/>
        <v>1</v>
      </c>
      <c r="H873" s="12">
        <v>517.82000000000005</v>
      </c>
      <c r="I873" s="16">
        <f>IF(H873="",VLOOKUP($D873,Product_Dim_Cleaned!$A$2:$F$101,6,FALSE),H873)</f>
        <v>517.82000000000005</v>
      </c>
      <c r="J873" s="12">
        <v>0.28999999999999998</v>
      </c>
      <c r="K873" s="17">
        <f t="shared" si="40"/>
        <v>0.28999999999999998</v>
      </c>
      <c r="L873" s="12" t="s">
        <v>1824</v>
      </c>
      <c r="M873" s="12">
        <v>367.65219999999999</v>
      </c>
      <c r="N873" s="16">
        <f t="shared" si="41"/>
        <v>367.65219999999999</v>
      </c>
    </row>
    <row r="874" spans="1:14" x14ac:dyDescent="0.3">
      <c r="A874" s="9" t="s">
        <v>2698</v>
      </c>
      <c r="B874" s="15">
        <v>45653</v>
      </c>
      <c r="C874" s="10" t="s">
        <v>1184</v>
      </c>
      <c r="D874" s="10" t="s">
        <v>1700</v>
      </c>
      <c r="E874" s="10" t="s">
        <v>1776</v>
      </c>
      <c r="F874" s="10">
        <v>4</v>
      </c>
      <c r="G874" s="10">
        <f t="shared" si="39"/>
        <v>4</v>
      </c>
      <c r="H874" s="10">
        <v>282.45</v>
      </c>
      <c r="I874" s="16">
        <f>IF(H874="",VLOOKUP($D874,Product_Dim_Cleaned!$A$2:$F$101,6,FALSE),H874)</f>
        <v>282.45</v>
      </c>
      <c r="J874" s="10">
        <v>0.28999999999999998</v>
      </c>
      <c r="K874" s="17">
        <f t="shared" si="40"/>
        <v>0.28999999999999998</v>
      </c>
      <c r="L874" s="10" t="s">
        <v>1829</v>
      </c>
      <c r="M874" s="10">
        <v>802.1579999999999</v>
      </c>
      <c r="N874" s="16">
        <f t="shared" si="41"/>
        <v>802.1579999999999</v>
      </c>
    </row>
    <row r="875" spans="1:14" x14ac:dyDescent="0.3">
      <c r="A875" s="11" t="s">
        <v>2699</v>
      </c>
      <c r="B875" s="18">
        <v>45250</v>
      </c>
      <c r="C875" s="12" t="s">
        <v>1405</v>
      </c>
      <c r="D875" s="12" t="s">
        <v>1722</v>
      </c>
      <c r="E875" s="12" t="s">
        <v>1779</v>
      </c>
      <c r="F875" s="12">
        <v>2</v>
      </c>
      <c r="G875" s="10">
        <f t="shared" si="39"/>
        <v>2</v>
      </c>
      <c r="H875" s="12">
        <v>386.46</v>
      </c>
      <c r="I875" s="16">
        <f>IF(H875="",VLOOKUP($D875,Product_Dim_Cleaned!$A$2:$F$101,6,FALSE),H875)</f>
        <v>386.46</v>
      </c>
      <c r="J875" s="12">
        <v>0.23</v>
      </c>
      <c r="K875" s="17">
        <f t="shared" si="40"/>
        <v>0.23</v>
      </c>
      <c r="L875" s="12" t="s">
        <v>1829</v>
      </c>
      <c r="M875" s="12">
        <v>595.14840000000004</v>
      </c>
      <c r="N875" s="16">
        <f t="shared" si="41"/>
        <v>595.14840000000004</v>
      </c>
    </row>
    <row r="876" spans="1:14" x14ac:dyDescent="0.3">
      <c r="A876" s="9" t="s">
        <v>2700</v>
      </c>
      <c r="B876" s="15">
        <v>45661</v>
      </c>
      <c r="C876" s="10" t="s">
        <v>640</v>
      </c>
      <c r="D876" s="10" t="s">
        <v>1586</v>
      </c>
      <c r="E876" s="10" t="s">
        <v>1766</v>
      </c>
      <c r="F876" s="10">
        <v>1</v>
      </c>
      <c r="G876" s="10">
        <f t="shared" si="39"/>
        <v>1</v>
      </c>
      <c r="H876" s="10">
        <v>270.45</v>
      </c>
      <c r="I876" s="16">
        <f>IF(H876="",VLOOKUP($D876,Product_Dim_Cleaned!$A$2:$F$101,6,FALSE),H876)</f>
        <v>270.45</v>
      </c>
      <c r="J876" s="10">
        <v>0.15</v>
      </c>
      <c r="K876" s="17">
        <f t="shared" si="40"/>
        <v>0.15</v>
      </c>
      <c r="L876" s="10" t="s">
        <v>1829</v>
      </c>
      <c r="M876" s="10">
        <v>229.88249999999999</v>
      </c>
      <c r="N876" s="16">
        <f t="shared" si="41"/>
        <v>229.88249999999999</v>
      </c>
    </row>
    <row r="877" spans="1:14" x14ac:dyDescent="0.3">
      <c r="A877" s="11" t="s">
        <v>2701</v>
      </c>
      <c r="B877" s="18">
        <v>45493</v>
      </c>
      <c r="C877" s="12" t="s">
        <v>160</v>
      </c>
      <c r="D877" s="12" t="s">
        <v>1700</v>
      </c>
      <c r="E877" s="12" t="s">
        <v>1789</v>
      </c>
      <c r="F877" s="12">
        <v>4</v>
      </c>
      <c r="G877" s="10">
        <f t="shared" si="39"/>
        <v>4</v>
      </c>
      <c r="H877" s="12">
        <v>762.94</v>
      </c>
      <c r="I877" s="16">
        <f>IF(H877="",VLOOKUP($D877,Product_Dim_Cleaned!$A$2:$F$101,6,FALSE),H877)</f>
        <v>762.94</v>
      </c>
      <c r="J877" s="12">
        <v>0.09</v>
      </c>
      <c r="K877" s="17">
        <f t="shared" si="40"/>
        <v>0.09</v>
      </c>
      <c r="L877" s="12" t="s">
        <v>1829</v>
      </c>
      <c r="M877" s="12">
        <v>2777.1016</v>
      </c>
      <c r="N877" s="16">
        <f t="shared" si="41"/>
        <v>2777.1016</v>
      </c>
    </row>
    <row r="878" spans="1:14" x14ac:dyDescent="0.3">
      <c r="A878" s="9" t="s">
        <v>2702</v>
      </c>
      <c r="B878" s="15">
        <v>45242</v>
      </c>
      <c r="C878" s="10" t="s">
        <v>1518</v>
      </c>
      <c r="D878" s="10" t="s">
        <v>1630</v>
      </c>
      <c r="E878" s="10" t="s">
        <v>1797</v>
      </c>
      <c r="F878" s="10">
        <v>1</v>
      </c>
      <c r="G878" s="10">
        <f t="shared" si="39"/>
        <v>1</v>
      </c>
      <c r="H878" s="10">
        <v>409.03</v>
      </c>
      <c r="I878" s="16">
        <f>IF(H878="",VLOOKUP($D878,Product_Dim_Cleaned!$A$2:$F$101,6,FALSE),H878)</f>
        <v>409.03</v>
      </c>
      <c r="J878" s="10">
        <v>0.25</v>
      </c>
      <c r="K878" s="17">
        <f t="shared" si="40"/>
        <v>0.25</v>
      </c>
      <c r="L878" s="10" t="s">
        <v>1829</v>
      </c>
      <c r="M878" s="10">
        <v>306.77249999999998</v>
      </c>
      <c r="N878" s="16">
        <f t="shared" si="41"/>
        <v>306.77249999999998</v>
      </c>
    </row>
    <row r="879" spans="1:14" x14ac:dyDescent="0.3">
      <c r="A879" s="11" t="s">
        <v>2703</v>
      </c>
      <c r="B879" s="18">
        <v>45411</v>
      </c>
      <c r="C879" s="12" t="s">
        <v>711</v>
      </c>
      <c r="D879" s="12" t="s">
        <v>1740</v>
      </c>
      <c r="E879" s="12" t="s">
        <v>1810</v>
      </c>
      <c r="F879" s="12">
        <v>2</v>
      </c>
      <c r="G879" s="10">
        <f t="shared" si="39"/>
        <v>2</v>
      </c>
      <c r="H879" s="12">
        <v>891.13</v>
      </c>
      <c r="I879" s="16">
        <f>IF(H879="",VLOOKUP($D879,Product_Dim_Cleaned!$A$2:$F$101,6,FALSE),H879)</f>
        <v>891.13</v>
      </c>
      <c r="J879" s="12">
        <v>0.13</v>
      </c>
      <c r="K879" s="17">
        <f t="shared" si="40"/>
        <v>0.13</v>
      </c>
      <c r="L879" s="12" t="s">
        <v>1824</v>
      </c>
      <c r="M879" s="12">
        <v>1550.5662</v>
      </c>
      <c r="N879" s="16">
        <f t="shared" si="41"/>
        <v>1550.5662</v>
      </c>
    </row>
    <row r="880" spans="1:14" x14ac:dyDescent="0.3">
      <c r="A880" s="9" t="s">
        <v>2704</v>
      </c>
      <c r="B880" s="15">
        <v>45593</v>
      </c>
      <c r="C880" s="10" t="s">
        <v>130</v>
      </c>
      <c r="D880" s="10" t="s">
        <v>1732</v>
      </c>
      <c r="E880" s="10" t="s">
        <v>1804</v>
      </c>
      <c r="F880" s="10">
        <v>1</v>
      </c>
      <c r="G880" s="10">
        <f t="shared" si="39"/>
        <v>1</v>
      </c>
      <c r="H880" s="10">
        <v>553.38</v>
      </c>
      <c r="I880" s="16">
        <f>IF(H880="",VLOOKUP($D880,Product_Dim_Cleaned!$A$2:$F$101,6,FALSE),H880)</f>
        <v>553.38</v>
      </c>
      <c r="J880" s="10">
        <v>0.21</v>
      </c>
      <c r="K880" s="17">
        <f t="shared" si="40"/>
        <v>0.21</v>
      </c>
      <c r="L880" s="10" t="s">
        <v>1826</v>
      </c>
      <c r="M880" s="10">
        <v>437.17020000000002</v>
      </c>
      <c r="N880" s="16">
        <f t="shared" si="41"/>
        <v>437.17020000000002</v>
      </c>
    </row>
    <row r="881" spans="1:14" x14ac:dyDescent="0.3">
      <c r="A881" s="11" t="s">
        <v>2705</v>
      </c>
      <c r="B881" s="18">
        <v>45281</v>
      </c>
      <c r="C881" s="12" t="s">
        <v>535</v>
      </c>
      <c r="D881" s="12" t="s">
        <v>1718</v>
      </c>
      <c r="E881" s="12" t="s">
        <v>1797</v>
      </c>
      <c r="F881" s="12">
        <v>2</v>
      </c>
      <c r="G881" s="10">
        <f t="shared" si="39"/>
        <v>2</v>
      </c>
      <c r="H881" s="12">
        <v>652.29999999999995</v>
      </c>
      <c r="I881" s="16">
        <f>IF(H881="",VLOOKUP($D881,Product_Dim_Cleaned!$A$2:$F$101,6,FALSE),H881)</f>
        <v>652.29999999999995</v>
      </c>
      <c r="J881" s="12">
        <v>0.16</v>
      </c>
      <c r="K881" s="17">
        <f t="shared" si="40"/>
        <v>0.16</v>
      </c>
      <c r="L881" s="12" t="s">
        <v>1829</v>
      </c>
      <c r="M881" s="12">
        <v>1095.864</v>
      </c>
      <c r="N881" s="16">
        <f t="shared" si="41"/>
        <v>1095.864</v>
      </c>
    </row>
    <row r="882" spans="1:14" x14ac:dyDescent="0.3">
      <c r="A882" s="9" t="s">
        <v>2706</v>
      </c>
      <c r="B882" s="15">
        <v>45575</v>
      </c>
      <c r="C882" s="10" t="s">
        <v>422</v>
      </c>
      <c r="D882" s="10" t="s">
        <v>1632</v>
      </c>
      <c r="E882" s="10" t="s">
        <v>1786</v>
      </c>
      <c r="F882" s="10">
        <v>4</v>
      </c>
      <c r="G882" s="10">
        <f t="shared" si="39"/>
        <v>4</v>
      </c>
      <c r="H882" s="10">
        <v>194.36</v>
      </c>
      <c r="I882" s="16">
        <f>IF(H882="",VLOOKUP($D882,Product_Dim_Cleaned!$A$2:$F$101,6,FALSE),H882)</f>
        <v>194.36</v>
      </c>
      <c r="J882" s="10">
        <v>0.18</v>
      </c>
      <c r="K882" s="17">
        <f t="shared" si="40"/>
        <v>0.18</v>
      </c>
      <c r="L882" s="10" t="s">
        <v>1829</v>
      </c>
      <c r="M882" s="10">
        <v>637.50080000000014</v>
      </c>
      <c r="N882" s="16">
        <f t="shared" si="41"/>
        <v>637.50080000000014</v>
      </c>
    </row>
    <row r="883" spans="1:14" x14ac:dyDescent="0.3">
      <c r="A883" s="11" t="s">
        <v>2707</v>
      </c>
      <c r="B883" s="18">
        <v>45660</v>
      </c>
      <c r="C883" s="12" t="s">
        <v>514</v>
      </c>
      <c r="D883" s="12" t="s">
        <v>1732</v>
      </c>
      <c r="E883" s="12" t="s">
        <v>1757</v>
      </c>
      <c r="F883" s="12">
        <v>3</v>
      </c>
      <c r="G883" s="10">
        <f t="shared" si="39"/>
        <v>3</v>
      </c>
      <c r="H883" s="12">
        <v>476.37</v>
      </c>
      <c r="I883" s="16">
        <f>IF(H883="",VLOOKUP($D883,Product_Dim_Cleaned!$A$2:$F$101,6,FALSE),H883)</f>
        <v>476.37</v>
      </c>
      <c r="J883" s="12">
        <v>0.21</v>
      </c>
      <c r="K883" s="17">
        <f t="shared" si="40"/>
        <v>0.21</v>
      </c>
      <c r="L883" s="12" t="s">
        <v>1829</v>
      </c>
      <c r="M883" s="12">
        <v>1128.9969000000001</v>
      </c>
      <c r="N883" s="16">
        <f t="shared" si="41"/>
        <v>1128.9969000000001</v>
      </c>
    </row>
    <row r="884" spans="1:14" x14ac:dyDescent="0.3">
      <c r="A884" s="9" t="s">
        <v>2708</v>
      </c>
      <c r="B884" s="15">
        <v>45360</v>
      </c>
      <c r="C884" s="10" t="s">
        <v>1142</v>
      </c>
      <c r="D884" s="10" t="s">
        <v>1628</v>
      </c>
      <c r="E884" s="10" t="s">
        <v>1773</v>
      </c>
      <c r="F884" s="10">
        <v>3</v>
      </c>
      <c r="G884" s="10">
        <f t="shared" si="39"/>
        <v>3</v>
      </c>
      <c r="H884" s="10">
        <v>174.57</v>
      </c>
      <c r="I884" s="16">
        <f>IF(H884="",VLOOKUP($D884,Product_Dim_Cleaned!$A$2:$F$101,6,FALSE),H884)</f>
        <v>174.57</v>
      </c>
      <c r="J884" s="10">
        <v>0</v>
      </c>
      <c r="K884" s="17">
        <f t="shared" si="40"/>
        <v>0</v>
      </c>
      <c r="L884" s="10" t="s">
        <v>1826</v>
      </c>
      <c r="M884" s="10">
        <v>523.71</v>
      </c>
      <c r="N884" s="16">
        <f t="shared" si="41"/>
        <v>523.71</v>
      </c>
    </row>
    <row r="885" spans="1:14" x14ac:dyDescent="0.3">
      <c r="A885" s="11" t="s">
        <v>2709</v>
      </c>
      <c r="B885" s="18">
        <v>45526</v>
      </c>
      <c r="C885" s="12" t="s">
        <v>414</v>
      </c>
      <c r="D885" s="12" t="s">
        <v>1718</v>
      </c>
      <c r="E885" s="12" t="s">
        <v>1752</v>
      </c>
      <c r="F885" s="12">
        <v>3</v>
      </c>
      <c r="G885" s="10">
        <f t="shared" si="39"/>
        <v>3</v>
      </c>
      <c r="H885" s="12">
        <v>762</v>
      </c>
      <c r="I885" s="16">
        <f>IF(H885="",VLOOKUP($D885,Product_Dim_Cleaned!$A$2:$F$101,6,FALSE),H885)</f>
        <v>762</v>
      </c>
      <c r="J885" s="12">
        <v>0.02</v>
      </c>
      <c r="K885" s="17">
        <f t="shared" si="40"/>
        <v>0.02</v>
      </c>
      <c r="L885" s="12" t="s">
        <v>1826</v>
      </c>
      <c r="M885" s="12">
        <v>2240.2800000000002</v>
      </c>
      <c r="N885" s="16">
        <f t="shared" si="41"/>
        <v>2240.2800000000002</v>
      </c>
    </row>
    <row r="886" spans="1:14" x14ac:dyDescent="0.3">
      <c r="A886" s="9" t="s">
        <v>2710</v>
      </c>
      <c r="B886" s="15">
        <v>45395</v>
      </c>
      <c r="C886" s="10" t="s">
        <v>1319</v>
      </c>
      <c r="D886" s="10" t="s">
        <v>1692</v>
      </c>
      <c r="E886" s="10" t="s">
        <v>1813</v>
      </c>
      <c r="F886" s="10">
        <v>1</v>
      </c>
      <c r="G886" s="10">
        <f t="shared" si="39"/>
        <v>1</v>
      </c>
      <c r="H886" s="10">
        <v>44.08</v>
      </c>
      <c r="I886" s="16">
        <f>IF(H886="",VLOOKUP($D886,Product_Dim_Cleaned!$A$2:$F$101,6,FALSE),H886)</f>
        <v>44.08</v>
      </c>
      <c r="J886" s="10">
        <v>0.05</v>
      </c>
      <c r="K886" s="17">
        <f t="shared" si="40"/>
        <v>0.05</v>
      </c>
      <c r="L886" s="10" t="s">
        <v>1824</v>
      </c>
      <c r="M886" s="10">
        <v>41.875999999999998</v>
      </c>
      <c r="N886" s="16">
        <f t="shared" si="41"/>
        <v>41.875999999999998</v>
      </c>
    </row>
    <row r="887" spans="1:14" x14ac:dyDescent="0.3">
      <c r="A887" s="11" t="s">
        <v>2711</v>
      </c>
      <c r="B887" s="18">
        <v>45466</v>
      </c>
      <c r="C887" s="12" t="s">
        <v>1521</v>
      </c>
      <c r="D887" s="12" t="s">
        <v>1666</v>
      </c>
      <c r="E887" s="12" t="s">
        <v>1797</v>
      </c>
      <c r="F887" s="12">
        <v>1</v>
      </c>
      <c r="G887" s="10">
        <f t="shared" si="39"/>
        <v>1</v>
      </c>
      <c r="H887" s="12">
        <v>992.37</v>
      </c>
      <c r="I887" s="16">
        <f>IF(H887="",VLOOKUP($D887,Product_Dim_Cleaned!$A$2:$F$101,6,FALSE),H887)</f>
        <v>992.37</v>
      </c>
      <c r="J887" s="12">
        <v>0.24</v>
      </c>
      <c r="K887" s="17">
        <f t="shared" si="40"/>
        <v>0.24</v>
      </c>
      <c r="L887" s="12" t="s">
        <v>1829</v>
      </c>
      <c r="M887" s="12">
        <v>754.20119999999997</v>
      </c>
      <c r="N887" s="16">
        <f t="shared" si="41"/>
        <v>754.20119999999997</v>
      </c>
    </row>
    <row r="888" spans="1:14" x14ac:dyDescent="0.3">
      <c r="A888" s="9" t="s">
        <v>2712</v>
      </c>
      <c r="B888" s="15">
        <v>45876</v>
      </c>
      <c r="C888" s="10" t="s">
        <v>657</v>
      </c>
      <c r="D888" s="10" t="s">
        <v>1610</v>
      </c>
      <c r="E888" s="10" t="s">
        <v>1789</v>
      </c>
      <c r="F888" s="10">
        <v>3</v>
      </c>
      <c r="G888" s="10">
        <f t="shared" si="39"/>
        <v>3</v>
      </c>
      <c r="H888" s="10">
        <v>465.4</v>
      </c>
      <c r="I888" s="16">
        <f>IF(H888="",VLOOKUP($D888,Product_Dim_Cleaned!$A$2:$F$101,6,FALSE),H888)</f>
        <v>465.4</v>
      </c>
      <c r="J888" s="10">
        <v>0.28999999999999998</v>
      </c>
      <c r="K888" s="17">
        <f t="shared" si="40"/>
        <v>0.28999999999999998</v>
      </c>
      <c r="L888" s="10" t="s">
        <v>1829</v>
      </c>
      <c r="M888" s="10">
        <v>991.30199999999979</v>
      </c>
      <c r="N888" s="16">
        <f t="shared" si="41"/>
        <v>991.30199999999979</v>
      </c>
    </row>
    <row r="889" spans="1:14" x14ac:dyDescent="0.3">
      <c r="A889" s="11" t="s">
        <v>2713</v>
      </c>
      <c r="B889" s="18">
        <v>45724</v>
      </c>
      <c r="C889" s="12" t="s">
        <v>1059</v>
      </c>
      <c r="D889" s="12" t="s">
        <v>1580</v>
      </c>
      <c r="E889" s="12" t="s">
        <v>1789</v>
      </c>
      <c r="F889" s="12">
        <v>2</v>
      </c>
      <c r="G889" s="10">
        <f t="shared" si="39"/>
        <v>2</v>
      </c>
      <c r="H889" s="12">
        <v>693.61</v>
      </c>
      <c r="I889" s="16">
        <f>IF(H889="",VLOOKUP($D889,Product_Dim_Cleaned!$A$2:$F$101,6,FALSE),H889)</f>
        <v>693.61</v>
      </c>
      <c r="J889" s="12">
        <v>0.15</v>
      </c>
      <c r="K889" s="17">
        <f t="shared" si="40"/>
        <v>0.15</v>
      </c>
      <c r="L889" s="12" t="s">
        <v>1826</v>
      </c>
      <c r="M889" s="12">
        <v>1179.1369999999999</v>
      </c>
      <c r="N889" s="16">
        <f t="shared" si="41"/>
        <v>1179.1369999999999</v>
      </c>
    </row>
    <row r="890" spans="1:14" x14ac:dyDescent="0.3">
      <c r="A890" s="9" t="s">
        <v>2714</v>
      </c>
      <c r="B890" s="15">
        <v>45801</v>
      </c>
      <c r="C890" s="10" t="s">
        <v>1434</v>
      </c>
      <c r="D890" s="10" t="s">
        <v>1682</v>
      </c>
      <c r="E890" s="10" t="s">
        <v>1782</v>
      </c>
      <c r="F890" s="10">
        <v>2</v>
      </c>
      <c r="G890" s="10">
        <f t="shared" si="39"/>
        <v>2</v>
      </c>
      <c r="H890" s="10">
        <v>995.11</v>
      </c>
      <c r="I890" s="16">
        <f>IF(H890="",VLOOKUP($D890,Product_Dim_Cleaned!$A$2:$F$101,6,FALSE),H890)</f>
        <v>995.11</v>
      </c>
      <c r="J890" s="10">
        <v>0.13</v>
      </c>
      <c r="K890" s="17">
        <f t="shared" si="40"/>
        <v>0.13</v>
      </c>
      <c r="L890" s="10" t="s">
        <v>1826</v>
      </c>
      <c r="M890" s="10">
        <v>1731.4914000000001</v>
      </c>
      <c r="N890" s="16">
        <f t="shared" si="41"/>
        <v>1731.4914000000001</v>
      </c>
    </row>
    <row r="891" spans="1:14" x14ac:dyDescent="0.3">
      <c r="A891" s="11" t="s">
        <v>2715</v>
      </c>
      <c r="B891" s="18">
        <v>45749</v>
      </c>
      <c r="C891" s="12" t="s">
        <v>1190</v>
      </c>
      <c r="D891" s="12" t="s">
        <v>1594</v>
      </c>
      <c r="E891" s="12" t="s">
        <v>1769</v>
      </c>
      <c r="F891" s="12">
        <v>3</v>
      </c>
      <c r="G891" s="10">
        <f t="shared" si="39"/>
        <v>3</v>
      </c>
      <c r="H891" s="12">
        <v>70.97</v>
      </c>
      <c r="I891" s="16">
        <f>IF(H891="",VLOOKUP($D891,Product_Dim_Cleaned!$A$2:$F$101,6,FALSE),H891)</f>
        <v>70.97</v>
      </c>
      <c r="J891" s="12">
        <v>0.06</v>
      </c>
      <c r="K891" s="17">
        <f t="shared" si="40"/>
        <v>0.06</v>
      </c>
      <c r="L891" s="12" t="s">
        <v>1829</v>
      </c>
      <c r="M891" s="12">
        <v>200.1354</v>
      </c>
      <c r="N891" s="16">
        <f t="shared" si="41"/>
        <v>200.1354</v>
      </c>
    </row>
    <row r="892" spans="1:14" x14ac:dyDescent="0.3">
      <c r="A892" s="9" t="s">
        <v>2716</v>
      </c>
      <c r="B892" s="15">
        <v>45325</v>
      </c>
      <c r="C892" s="10" t="s">
        <v>396</v>
      </c>
      <c r="D892" s="10" t="s">
        <v>1714</v>
      </c>
      <c r="E892" s="10" t="s">
        <v>1786</v>
      </c>
      <c r="F892" s="10">
        <v>3</v>
      </c>
      <c r="G892" s="10">
        <f t="shared" si="39"/>
        <v>3</v>
      </c>
      <c r="H892" s="10">
        <v>470.42</v>
      </c>
      <c r="I892" s="16">
        <f>IF(H892="",VLOOKUP($D892,Product_Dim_Cleaned!$A$2:$F$101,6,FALSE),H892)</f>
        <v>470.42</v>
      </c>
      <c r="J892" s="10">
        <v>0.16</v>
      </c>
      <c r="K892" s="17">
        <f t="shared" si="40"/>
        <v>0.16</v>
      </c>
      <c r="L892" s="10" t="s">
        <v>1824</v>
      </c>
      <c r="M892" s="10">
        <v>1185.4584</v>
      </c>
      <c r="N892" s="16">
        <f t="shared" si="41"/>
        <v>1185.4584</v>
      </c>
    </row>
    <row r="893" spans="1:14" x14ac:dyDescent="0.3">
      <c r="A893" s="11" t="s">
        <v>2717</v>
      </c>
      <c r="B893" s="18">
        <v>45932</v>
      </c>
      <c r="C893" s="12" t="s">
        <v>990</v>
      </c>
      <c r="D893" s="12" t="s">
        <v>1720</v>
      </c>
      <c r="E893" s="12" t="s">
        <v>1804</v>
      </c>
      <c r="F893" s="12">
        <v>2</v>
      </c>
      <c r="G893" s="10">
        <f t="shared" si="39"/>
        <v>2</v>
      </c>
      <c r="H893" s="12">
        <v>215.59</v>
      </c>
      <c r="I893" s="16">
        <f>IF(H893="",VLOOKUP($D893,Product_Dim_Cleaned!$A$2:$F$101,6,FALSE),H893)</f>
        <v>215.59</v>
      </c>
      <c r="J893" s="12">
        <v>0.18</v>
      </c>
      <c r="K893" s="17">
        <f t="shared" si="40"/>
        <v>0.18</v>
      </c>
      <c r="L893" s="12" t="s">
        <v>1824</v>
      </c>
      <c r="M893" s="12">
        <v>353.56760000000003</v>
      </c>
      <c r="N893" s="16">
        <f t="shared" si="41"/>
        <v>353.56760000000003</v>
      </c>
    </row>
    <row r="894" spans="1:14" x14ac:dyDescent="0.3">
      <c r="A894" s="9" t="s">
        <v>2718</v>
      </c>
      <c r="B894" s="15">
        <v>45895</v>
      </c>
      <c r="C894" s="10" t="s">
        <v>767</v>
      </c>
      <c r="D894" s="10" t="s">
        <v>1732</v>
      </c>
      <c r="E894" s="10" t="s">
        <v>1752</v>
      </c>
      <c r="F894" s="10">
        <v>1</v>
      </c>
      <c r="G894" s="10">
        <f t="shared" si="39"/>
        <v>1</v>
      </c>
      <c r="H894" s="10">
        <v>533.79999999999995</v>
      </c>
      <c r="I894" s="16">
        <f>IF(H894="",VLOOKUP($D894,Product_Dim_Cleaned!$A$2:$F$101,6,FALSE),H894)</f>
        <v>533.79999999999995</v>
      </c>
      <c r="J894" s="10">
        <v>0.27</v>
      </c>
      <c r="K894" s="17">
        <f t="shared" si="40"/>
        <v>0.27</v>
      </c>
      <c r="L894" s="10" t="s">
        <v>1829</v>
      </c>
      <c r="M894" s="10">
        <v>389.67399999999998</v>
      </c>
      <c r="N894" s="16">
        <f t="shared" si="41"/>
        <v>389.67399999999998</v>
      </c>
    </row>
    <row r="895" spans="1:14" x14ac:dyDescent="0.3">
      <c r="A895" s="11" t="s">
        <v>2719</v>
      </c>
      <c r="B895" s="18">
        <v>45614</v>
      </c>
      <c r="C895" s="12" t="s">
        <v>335</v>
      </c>
      <c r="D895" s="12" t="s">
        <v>1612</v>
      </c>
      <c r="E895" s="12" t="s">
        <v>1766</v>
      </c>
      <c r="F895" s="12">
        <v>2</v>
      </c>
      <c r="G895" s="10">
        <f t="shared" si="39"/>
        <v>2</v>
      </c>
      <c r="H895" s="12">
        <v>732.67</v>
      </c>
      <c r="I895" s="16">
        <f>IF(H895="",VLOOKUP($D895,Product_Dim_Cleaned!$A$2:$F$101,6,FALSE),H895)</f>
        <v>732.67</v>
      </c>
      <c r="J895" s="12">
        <v>0.24</v>
      </c>
      <c r="K895" s="17">
        <f t="shared" si="40"/>
        <v>0.24</v>
      </c>
      <c r="L895" s="12" t="s">
        <v>1826</v>
      </c>
      <c r="M895" s="12">
        <v>1113.6584</v>
      </c>
      <c r="N895" s="16">
        <f t="shared" si="41"/>
        <v>1113.6584</v>
      </c>
    </row>
    <row r="896" spans="1:14" x14ac:dyDescent="0.3">
      <c r="A896" s="9" t="s">
        <v>2720</v>
      </c>
      <c r="B896" s="15">
        <v>45247</v>
      </c>
      <c r="C896" s="10" t="s">
        <v>1504</v>
      </c>
      <c r="D896" s="10" t="s">
        <v>1668</v>
      </c>
      <c r="E896" s="10" t="s">
        <v>1797</v>
      </c>
      <c r="F896" s="10">
        <v>4</v>
      </c>
      <c r="G896" s="10">
        <f t="shared" si="39"/>
        <v>4</v>
      </c>
      <c r="H896" s="10">
        <v>106.48</v>
      </c>
      <c r="I896" s="16">
        <f>IF(H896="",VLOOKUP($D896,Product_Dim_Cleaned!$A$2:$F$101,6,FALSE),H896)</f>
        <v>106.48</v>
      </c>
      <c r="J896" s="10">
        <v>0.1</v>
      </c>
      <c r="K896" s="17">
        <f t="shared" si="40"/>
        <v>0.1</v>
      </c>
      <c r="L896" s="10" t="s">
        <v>1829</v>
      </c>
      <c r="M896" s="10">
        <v>383.32799999999997</v>
      </c>
      <c r="N896" s="16">
        <f t="shared" si="41"/>
        <v>383.32799999999997</v>
      </c>
    </row>
    <row r="897" spans="1:14" x14ac:dyDescent="0.3">
      <c r="A897" s="11" t="s">
        <v>2721</v>
      </c>
      <c r="B897" s="18">
        <v>45696</v>
      </c>
      <c r="C897" s="12" t="s">
        <v>372</v>
      </c>
      <c r="D897" s="12" t="s">
        <v>1662</v>
      </c>
      <c r="E897" s="12" t="s">
        <v>1766</v>
      </c>
      <c r="F897" s="12">
        <v>1</v>
      </c>
      <c r="G897" s="10">
        <f t="shared" si="39"/>
        <v>1</v>
      </c>
      <c r="H897" s="12">
        <v>38.950000000000003</v>
      </c>
      <c r="I897" s="16">
        <f>IF(H897="",VLOOKUP($D897,Product_Dim_Cleaned!$A$2:$F$101,6,FALSE),H897)</f>
        <v>38.950000000000003</v>
      </c>
      <c r="J897" s="12">
        <v>0.28000000000000003</v>
      </c>
      <c r="K897" s="17">
        <f t="shared" si="40"/>
        <v>0.28000000000000003</v>
      </c>
      <c r="L897" s="12" t="s">
        <v>1824</v>
      </c>
      <c r="M897" s="12">
        <v>28.044</v>
      </c>
      <c r="N897" s="16">
        <f t="shared" si="41"/>
        <v>28.044</v>
      </c>
    </row>
    <row r="898" spans="1:14" x14ac:dyDescent="0.3">
      <c r="A898" s="9" t="s">
        <v>2722</v>
      </c>
      <c r="B898" s="15">
        <v>45294</v>
      </c>
      <c r="C898" s="10" t="s">
        <v>1337</v>
      </c>
      <c r="D898" s="10" t="s">
        <v>1740</v>
      </c>
      <c r="E898" s="10" t="s">
        <v>1804</v>
      </c>
      <c r="F898" s="10">
        <v>1</v>
      </c>
      <c r="G898" s="10">
        <f t="shared" ref="G898:G961" si="42">IF(F898="",M898/(I898*(1-J898)),F898)</f>
        <v>1</v>
      </c>
      <c r="H898" s="10">
        <v>835.17</v>
      </c>
      <c r="I898" s="16">
        <f>IF(H898="",VLOOKUP($D898,Product_Dim_Cleaned!$A$2:$F$101,6,FALSE),H898)</f>
        <v>835.17</v>
      </c>
      <c r="J898" s="10">
        <v>0.02</v>
      </c>
      <c r="K898" s="17">
        <f t="shared" ref="K898:K961" si="43">IF(J898="",1-(M898/(G898*I898)),J898)</f>
        <v>0.02</v>
      </c>
      <c r="L898" s="10" t="s">
        <v>1829</v>
      </c>
      <c r="M898" s="10">
        <v>818.46659999999997</v>
      </c>
      <c r="N898" s="16">
        <f t="shared" ref="N898:N961" si="44">IF(M898="",G898*I898*(1-K898),M898)</f>
        <v>818.46659999999997</v>
      </c>
    </row>
    <row r="899" spans="1:14" x14ac:dyDescent="0.3">
      <c r="A899" s="11" t="s">
        <v>2723</v>
      </c>
      <c r="B899" s="18">
        <v>45389</v>
      </c>
      <c r="C899" s="12" t="s">
        <v>458</v>
      </c>
      <c r="D899" s="12" t="s">
        <v>1714</v>
      </c>
      <c r="E899" s="12" t="s">
        <v>1766</v>
      </c>
      <c r="F899" s="12">
        <v>1</v>
      </c>
      <c r="G899" s="10">
        <f t="shared" si="42"/>
        <v>1</v>
      </c>
      <c r="H899" s="12">
        <v>113.07</v>
      </c>
      <c r="I899" s="16">
        <f>IF(H899="",VLOOKUP($D899,Product_Dim_Cleaned!$A$2:$F$101,6,FALSE),H899)</f>
        <v>113.07</v>
      </c>
      <c r="J899" s="12">
        <v>0.24</v>
      </c>
      <c r="K899" s="17">
        <f t="shared" si="43"/>
        <v>0.24</v>
      </c>
      <c r="L899" s="12" t="s">
        <v>1824</v>
      </c>
      <c r="M899" s="12">
        <v>85.933199999999999</v>
      </c>
      <c r="N899" s="16">
        <f t="shared" si="44"/>
        <v>85.933199999999999</v>
      </c>
    </row>
    <row r="900" spans="1:14" x14ac:dyDescent="0.3">
      <c r="A900" s="9" t="s">
        <v>2724</v>
      </c>
      <c r="B900" s="15">
        <v>45930</v>
      </c>
      <c r="C900" s="10" t="s">
        <v>1437</v>
      </c>
      <c r="D900" s="10" t="s">
        <v>1736</v>
      </c>
      <c r="E900" s="10" t="s">
        <v>1794</v>
      </c>
      <c r="F900" s="10">
        <v>2</v>
      </c>
      <c r="G900" s="10">
        <f t="shared" si="42"/>
        <v>2</v>
      </c>
      <c r="H900" s="10">
        <v>451.33</v>
      </c>
      <c r="I900" s="16">
        <f>IF(H900="",VLOOKUP($D900,Product_Dim_Cleaned!$A$2:$F$101,6,FALSE),H900)</f>
        <v>451.33</v>
      </c>
      <c r="J900" s="10">
        <v>0.23</v>
      </c>
      <c r="K900" s="17">
        <f t="shared" si="43"/>
        <v>0.23</v>
      </c>
      <c r="L900" s="10" t="s">
        <v>1829</v>
      </c>
      <c r="M900" s="10">
        <v>695.04819999999995</v>
      </c>
      <c r="N900" s="16">
        <f t="shared" si="44"/>
        <v>695.04819999999995</v>
      </c>
    </row>
    <row r="901" spans="1:14" x14ac:dyDescent="0.3">
      <c r="A901" s="11" t="s">
        <v>2725</v>
      </c>
      <c r="B901" s="18">
        <v>45456</v>
      </c>
      <c r="C901" s="12" t="s">
        <v>1163</v>
      </c>
      <c r="D901" s="12" t="s">
        <v>1720</v>
      </c>
      <c r="E901" s="12" t="s">
        <v>1776</v>
      </c>
      <c r="F901" s="12">
        <v>3</v>
      </c>
      <c r="G901" s="10">
        <f t="shared" si="42"/>
        <v>3</v>
      </c>
      <c r="H901" s="12">
        <v>619.80999999999995</v>
      </c>
      <c r="I901" s="16">
        <f>IF(H901="",VLOOKUP($D901,Product_Dim_Cleaned!$A$2:$F$101,6,FALSE),H901)</f>
        <v>619.80999999999995</v>
      </c>
      <c r="J901" s="12">
        <v>0.16</v>
      </c>
      <c r="K901" s="17">
        <f t="shared" si="43"/>
        <v>0.16</v>
      </c>
      <c r="L901" s="12" t="s">
        <v>1829</v>
      </c>
      <c r="M901" s="12">
        <v>1561.9212</v>
      </c>
      <c r="N901" s="16">
        <f t="shared" si="44"/>
        <v>1561.9212</v>
      </c>
    </row>
    <row r="902" spans="1:14" x14ac:dyDescent="0.3">
      <c r="A902" s="9" t="s">
        <v>2726</v>
      </c>
      <c r="B902" s="15">
        <v>45713</v>
      </c>
      <c r="C902" s="10" t="s">
        <v>381</v>
      </c>
      <c r="D902" s="10" t="s">
        <v>1672</v>
      </c>
      <c r="E902" s="10" t="s">
        <v>1779</v>
      </c>
      <c r="F902" s="10">
        <v>4</v>
      </c>
      <c r="G902" s="10">
        <f t="shared" si="42"/>
        <v>4</v>
      </c>
      <c r="H902" s="10">
        <v>46.97</v>
      </c>
      <c r="I902" s="16">
        <f>IF(H902="",VLOOKUP($D902,Product_Dim_Cleaned!$A$2:$F$101,6,FALSE),H902)</f>
        <v>46.97</v>
      </c>
      <c r="J902" s="10">
        <v>0.26</v>
      </c>
      <c r="K902" s="17">
        <f t="shared" si="43"/>
        <v>0.26</v>
      </c>
      <c r="L902" s="10" t="s">
        <v>1826</v>
      </c>
      <c r="M902" s="10">
        <v>139.03120000000001</v>
      </c>
      <c r="N902" s="16">
        <f t="shared" si="44"/>
        <v>139.03120000000001</v>
      </c>
    </row>
    <row r="903" spans="1:14" x14ac:dyDescent="0.3">
      <c r="A903" s="11" t="s">
        <v>2727</v>
      </c>
      <c r="B903" s="18">
        <v>45784</v>
      </c>
      <c r="C903" s="12" t="s">
        <v>607</v>
      </c>
      <c r="D903" s="12" t="s">
        <v>1640</v>
      </c>
      <c r="E903" s="12" t="s">
        <v>1761</v>
      </c>
      <c r="F903" s="12">
        <v>2</v>
      </c>
      <c r="G903" s="10">
        <f t="shared" si="42"/>
        <v>2</v>
      </c>
      <c r="H903" s="12">
        <v>71.48</v>
      </c>
      <c r="I903" s="16">
        <f>IF(H903="",VLOOKUP($D903,Product_Dim_Cleaned!$A$2:$F$101,6,FALSE),H903)</f>
        <v>71.48</v>
      </c>
      <c r="J903" s="12">
        <v>0.14000000000000001</v>
      </c>
      <c r="K903" s="17">
        <f t="shared" si="43"/>
        <v>0.14000000000000001</v>
      </c>
      <c r="L903" s="12" t="s">
        <v>1829</v>
      </c>
      <c r="M903" s="12">
        <v>122.9456</v>
      </c>
      <c r="N903" s="16">
        <f t="shared" si="44"/>
        <v>122.9456</v>
      </c>
    </row>
    <row r="904" spans="1:14" x14ac:dyDescent="0.3">
      <c r="A904" s="9" t="s">
        <v>2728</v>
      </c>
      <c r="B904" s="15">
        <v>45812</v>
      </c>
      <c r="C904" s="10" t="s">
        <v>8</v>
      </c>
      <c r="D904" s="10" t="s">
        <v>1660</v>
      </c>
      <c r="E904" s="10" t="s">
        <v>1813</v>
      </c>
      <c r="F904" s="10">
        <v>2</v>
      </c>
      <c r="G904" s="10">
        <f t="shared" si="42"/>
        <v>2</v>
      </c>
      <c r="H904" s="10">
        <v>404.08</v>
      </c>
      <c r="I904" s="16">
        <f>IF(H904="",VLOOKUP($D904,Product_Dim_Cleaned!$A$2:$F$101,6,FALSE),H904)</f>
        <v>404.08</v>
      </c>
      <c r="J904" s="10">
        <v>7.0000000000000007E-2</v>
      </c>
      <c r="K904" s="17">
        <f t="shared" si="43"/>
        <v>7.0000000000000007E-2</v>
      </c>
      <c r="L904" s="10" t="s">
        <v>1824</v>
      </c>
      <c r="M904" s="10">
        <v>751.58879999999988</v>
      </c>
      <c r="N904" s="16">
        <f t="shared" si="44"/>
        <v>751.58879999999988</v>
      </c>
    </row>
    <row r="905" spans="1:14" x14ac:dyDescent="0.3">
      <c r="A905" s="11" t="s">
        <v>2729</v>
      </c>
      <c r="B905" s="18">
        <v>45653</v>
      </c>
      <c r="C905" s="12" t="s">
        <v>842</v>
      </c>
      <c r="D905" s="12" t="s">
        <v>1582</v>
      </c>
      <c r="E905" s="12" t="s">
        <v>1804</v>
      </c>
      <c r="F905" s="12">
        <v>1</v>
      </c>
      <c r="G905" s="10">
        <f t="shared" si="42"/>
        <v>1</v>
      </c>
      <c r="H905" s="12">
        <v>519.91</v>
      </c>
      <c r="I905" s="16">
        <f>IF(H905="",VLOOKUP($D905,Product_Dim_Cleaned!$A$2:$F$101,6,FALSE),H905)</f>
        <v>519.91</v>
      </c>
      <c r="J905" s="12">
        <v>0.05</v>
      </c>
      <c r="K905" s="17">
        <f t="shared" si="43"/>
        <v>0.05</v>
      </c>
      <c r="L905" s="12" t="s">
        <v>1829</v>
      </c>
      <c r="M905" s="12">
        <v>493.91449999999992</v>
      </c>
      <c r="N905" s="16">
        <f t="shared" si="44"/>
        <v>493.91449999999992</v>
      </c>
    </row>
    <row r="906" spans="1:14" x14ac:dyDescent="0.3">
      <c r="A906" s="9" t="s">
        <v>2730</v>
      </c>
      <c r="B906" s="15">
        <v>45672</v>
      </c>
      <c r="C906" s="10" t="s">
        <v>490</v>
      </c>
      <c r="D906" s="10" t="s">
        <v>1644</v>
      </c>
      <c r="E906" s="10" t="s">
        <v>1797</v>
      </c>
      <c r="F906" s="10">
        <v>3</v>
      </c>
      <c r="G906" s="10">
        <f t="shared" si="42"/>
        <v>3</v>
      </c>
      <c r="H906" s="10">
        <v>566.16</v>
      </c>
      <c r="I906" s="16">
        <f>IF(H906="",VLOOKUP($D906,Product_Dim_Cleaned!$A$2:$F$101,6,FALSE),H906)</f>
        <v>566.16</v>
      </c>
      <c r="J906" s="10">
        <v>0.05</v>
      </c>
      <c r="K906" s="17">
        <f t="shared" si="43"/>
        <v>0.05</v>
      </c>
      <c r="L906" s="10" t="s">
        <v>1826</v>
      </c>
      <c r="M906" s="10">
        <v>1613.556</v>
      </c>
      <c r="N906" s="16">
        <f t="shared" si="44"/>
        <v>1613.556</v>
      </c>
    </row>
    <row r="907" spans="1:14" x14ac:dyDescent="0.3">
      <c r="A907" s="11" t="s">
        <v>2731</v>
      </c>
      <c r="B907" s="18">
        <v>45799</v>
      </c>
      <c r="C907" s="12" t="s">
        <v>1223</v>
      </c>
      <c r="D907" s="12" t="s">
        <v>1652</v>
      </c>
      <c r="E907" s="12" t="s">
        <v>1789</v>
      </c>
      <c r="F907" s="12">
        <v>2</v>
      </c>
      <c r="G907" s="10">
        <f t="shared" si="42"/>
        <v>2</v>
      </c>
      <c r="H907" s="12">
        <v>295.12</v>
      </c>
      <c r="I907" s="16">
        <f>IF(H907="",VLOOKUP($D907,Product_Dim_Cleaned!$A$2:$F$101,6,FALSE),H907)</f>
        <v>295.12</v>
      </c>
      <c r="J907" s="12">
        <v>0.09</v>
      </c>
      <c r="K907" s="17">
        <f t="shared" si="43"/>
        <v>0.09</v>
      </c>
      <c r="L907" s="12" t="s">
        <v>1829</v>
      </c>
      <c r="M907" s="12">
        <v>537.11840000000007</v>
      </c>
      <c r="N907" s="16">
        <f t="shared" si="44"/>
        <v>537.11840000000007</v>
      </c>
    </row>
    <row r="908" spans="1:14" x14ac:dyDescent="0.3">
      <c r="A908" s="9" t="s">
        <v>2732</v>
      </c>
      <c r="B908" s="15">
        <v>45848</v>
      </c>
      <c r="C908" s="10" t="s">
        <v>384</v>
      </c>
      <c r="D908" s="10" t="s">
        <v>1616</v>
      </c>
      <c r="E908" s="10" t="s">
        <v>1792</v>
      </c>
      <c r="F908" s="10">
        <v>2</v>
      </c>
      <c r="G908" s="10">
        <f t="shared" si="42"/>
        <v>2</v>
      </c>
      <c r="H908" s="10">
        <v>414.18</v>
      </c>
      <c r="I908" s="16">
        <f>IF(H908="",VLOOKUP($D908,Product_Dim_Cleaned!$A$2:$F$101,6,FALSE),H908)</f>
        <v>414.18</v>
      </c>
      <c r="J908" s="10">
        <v>0.25</v>
      </c>
      <c r="K908" s="17">
        <f t="shared" si="43"/>
        <v>0.25</v>
      </c>
      <c r="L908" s="10" t="s">
        <v>1826</v>
      </c>
      <c r="M908" s="10">
        <v>621.27</v>
      </c>
      <c r="N908" s="16">
        <f t="shared" si="44"/>
        <v>621.27</v>
      </c>
    </row>
    <row r="909" spans="1:14" x14ac:dyDescent="0.3">
      <c r="A909" s="11" t="s">
        <v>2733</v>
      </c>
      <c r="B909" s="18">
        <v>45918</v>
      </c>
      <c r="C909" s="12" t="s">
        <v>854</v>
      </c>
      <c r="D909" s="12" t="s">
        <v>1664</v>
      </c>
      <c r="E909" s="12" t="s">
        <v>1782</v>
      </c>
      <c r="F909" s="12">
        <v>2</v>
      </c>
      <c r="G909" s="10">
        <f t="shared" si="42"/>
        <v>2</v>
      </c>
      <c r="H909" s="12">
        <v>433.75</v>
      </c>
      <c r="I909" s="16">
        <f>IF(H909="",VLOOKUP($D909,Product_Dim_Cleaned!$A$2:$F$101,6,FALSE),H909)</f>
        <v>433.75</v>
      </c>
      <c r="J909" s="12">
        <v>0</v>
      </c>
      <c r="K909" s="17">
        <f t="shared" si="43"/>
        <v>0</v>
      </c>
      <c r="L909" s="12" t="s">
        <v>1824</v>
      </c>
      <c r="M909" s="12">
        <v>867.5</v>
      </c>
      <c r="N909" s="16">
        <f t="shared" si="44"/>
        <v>867.5</v>
      </c>
    </row>
    <row r="910" spans="1:14" x14ac:dyDescent="0.3">
      <c r="A910" s="9" t="s">
        <v>2734</v>
      </c>
      <c r="B910" s="15">
        <v>45288</v>
      </c>
      <c r="C910" s="10" t="s">
        <v>893</v>
      </c>
      <c r="D910" s="10" t="s">
        <v>1718</v>
      </c>
      <c r="E910" s="10" t="s">
        <v>1813</v>
      </c>
      <c r="F910" s="10">
        <v>3</v>
      </c>
      <c r="G910" s="10">
        <f t="shared" si="42"/>
        <v>3</v>
      </c>
      <c r="H910" s="10">
        <v>104.33</v>
      </c>
      <c r="I910" s="16">
        <f>IF(H910="",VLOOKUP($D910,Product_Dim_Cleaned!$A$2:$F$101,6,FALSE),H910)</f>
        <v>104.33</v>
      </c>
      <c r="J910" s="10">
        <v>0.13</v>
      </c>
      <c r="K910" s="17">
        <f t="shared" si="43"/>
        <v>0.13</v>
      </c>
      <c r="L910" s="10" t="s">
        <v>1829</v>
      </c>
      <c r="M910" s="10">
        <v>272.30130000000003</v>
      </c>
      <c r="N910" s="16">
        <f t="shared" si="44"/>
        <v>272.30130000000003</v>
      </c>
    </row>
    <row r="911" spans="1:14" x14ac:dyDescent="0.3">
      <c r="A911" s="11" t="s">
        <v>2735</v>
      </c>
      <c r="B911" s="18">
        <v>45477</v>
      </c>
      <c r="C911" s="12" t="s">
        <v>1431</v>
      </c>
      <c r="D911" s="12" t="s">
        <v>1553</v>
      </c>
      <c r="E911" s="12" t="s">
        <v>1794</v>
      </c>
      <c r="F911" s="12">
        <v>1</v>
      </c>
      <c r="G911" s="10">
        <f t="shared" si="42"/>
        <v>1</v>
      </c>
      <c r="H911" s="12">
        <v>221.7</v>
      </c>
      <c r="I911" s="16">
        <f>IF(H911="",VLOOKUP($D911,Product_Dim_Cleaned!$A$2:$F$101,6,FALSE),H911)</f>
        <v>221.7</v>
      </c>
      <c r="J911" s="12">
        <v>0.04</v>
      </c>
      <c r="K911" s="17">
        <f t="shared" si="43"/>
        <v>0.04</v>
      </c>
      <c r="L911" s="12" t="s">
        <v>1824</v>
      </c>
      <c r="M911" s="12">
        <v>212.83199999999999</v>
      </c>
      <c r="N911" s="16">
        <f t="shared" si="44"/>
        <v>212.83199999999999</v>
      </c>
    </row>
    <row r="912" spans="1:14" x14ac:dyDescent="0.3">
      <c r="A912" s="9" t="s">
        <v>2736</v>
      </c>
      <c r="B912" s="15">
        <v>45796</v>
      </c>
      <c r="C912" s="10" t="s">
        <v>687</v>
      </c>
      <c r="D912" s="10" t="s">
        <v>1682</v>
      </c>
      <c r="E912" s="10" t="s">
        <v>1773</v>
      </c>
      <c r="F912" s="10">
        <v>2</v>
      </c>
      <c r="G912" s="10">
        <f t="shared" si="42"/>
        <v>2</v>
      </c>
      <c r="H912" s="10">
        <v>491.26</v>
      </c>
      <c r="I912" s="16">
        <f>IF(H912="",VLOOKUP($D912,Product_Dim_Cleaned!$A$2:$F$101,6,FALSE),H912)</f>
        <v>491.26</v>
      </c>
      <c r="J912" s="10">
        <v>0.14000000000000001</v>
      </c>
      <c r="K912" s="17">
        <f t="shared" si="43"/>
        <v>0.14000000000000001</v>
      </c>
      <c r="L912" s="10" t="s">
        <v>1829</v>
      </c>
      <c r="M912" s="10">
        <v>844.96719999999993</v>
      </c>
      <c r="N912" s="16">
        <f t="shared" si="44"/>
        <v>844.96719999999993</v>
      </c>
    </row>
    <row r="913" spans="1:14" x14ac:dyDescent="0.3">
      <c r="A913" s="11" t="s">
        <v>2737</v>
      </c>
      <c r="B913" s="18">
        <v>45630</v>
      </c>
      <c r="C913" s="12" t="s">
        <v>598</v>
      </c>
      <c r="D913" s="12" t="s">
        <v>1622</v>
      </c>
      <c r="E913" s="12" t="s">
        <v>1782</v>
      </c>
      <c r="F913" s="12">
        <v>4</v>
      </c>
      <c r="G913" s="10">
        <f t="shared" si="42"/>
        <v>4</v>
      </c>
      <c r="H913" s="12">
        <v>923.14</v>
      </c>
      <c r="I913" s="16">
        <f>IF(H913="",VLOOKUP($D913,Product_Dim_Cleaned!$A$2:$F$101,6,FALSE),H913)</f>
        <v>923.14</v>
      </c>
      <c r="J913" s="12">
        <v>0.15</v>
      </c>
      <c r="K913" s="17">
        <f t="shared" si="43"/>
        <v>0.15</v>
      </c>
      <c r="L913" s="12" t="s">
        <v>1824</v>
      </c>
      <c r="M913" s="12">
        <v>3138.6759999999999</v>
      </c>
      <c r="N913" s="16">
        <f t="shared" si="44"/>
        <v>3138.6759999999999</v>
      </c>
    </row>
    <row r="914" spans="1:14" x14ac:dyDescent="0.3">
      <c r="A914" s="9" t="s">
        <v>2738</v>
      </c>
      <c r="B914" s="15">
        <v>45625</v>
      </c>
      <c r="C914" s="10" t="s">
        <v>634</v>
      </c>
      <c r="D914" s="10" t="s">
        <v>1676</v>
      </c>
      <c r="E914" s="10" t="s">
        <v>1779</v>
      </c>
      <c r="F914" s="10">
        <v>2</v>
      </c>
      <c r="G914" s="10">
        <f t="shared" si="42"/>
        <v>2</v>
      </c>
      <c r="H914" s="10">
        <v>747.65</v>
      </c>
      <c r="I914" s="16">
        <f>IF(H914="",VLOOKUP($D914,Product_Dim_Cleaned!$A$2:$F$101,6,FALSE),H914)</f>
        <v>747.65</v>
      </c>
      <c r="J914" s="10">
        <v>0.08</v>
      </c>
      <c r="K914" s="17">
        <f t="shared" si="43"/>
        <v>0.08</v>
      </c>
      <c r="L914" s="10" t="s">
        <v>1824</v>
      </c>
      <c r="M914" s="10">
        <v>1375.6759999999999</v>
      </c>
      <c r="N914" s="16">
        <f t="shared" si="44"/>
        <v>1375.6759999999999</v>
      </c>
    </row>
    <row r="915" spans="1:14" x14ac:dyDescent="0.3">
      <c r="A915" s="11" t="s">
        <v>2739</v>
      </c>
      <c r="B915" s="18">
        <v>45773</v>
      </c>
      <c r="C915" s="12" t="s">
        <v>384</v>
      </c>
      <c r="D915" s="12" t="s">
        <v>1632</v>
      </c>
      <c r="E915" s="12" t="s">
        <v>1779</v>
      </c>
      <c r="F915" s="12">
        <v>3</v>
      </c>
      <c r="G915" s="10">
        <f t="shared" si="42"/>
        <v>3</v>
      </c>
      <c r="H915" s="12">
        <v>94.55</v>
      </c>
      <c r="I915" s="16">
        <f>IF(H915="",VLOOKUP($D915,Product_Dim_Cleaned!$A$2:$F$101,6,FALSE),H915)</f>
        <v>94.55</v>
      </c>
      <c r="J915" s="12">
        <v>0.13</v>
      </c>
      <c r="K915" s="17">
        <f t="shared" si="43"/>
        <v>0.13</v>
      </c>
      <c r="L915" s="12" t="s">
        <v>1829</v>
      </c>
      <c r="M915" s="12">
        <v>246.77549999999999</v>
      </c>
      <c r="N915" s="16">
        <f t="shared" si="44"/>
        <v>246.77549999999999</v>
      </c>
    </row>
    <row r="916" spans="1:14" x14ac:dyDescent="0.3">
      <c r="A916" s="9" t="s">
        <v>2740</v>
      </c>
      <c r="B916" s="15">
        <v>45308</v>
      </c>
      <c r="C916" s="10" t="s">
        <v>153</v>
      </c>
      <c r="D916" s="10" t="s">
        <v>1578</v>
      </c>
      <c r="E916" s="10" t="s">
        <v>1813</v>
      </c>
      <c r="F916" s="10">
        <v>3</v>
      </c>
      <c r="G916" s="10">
        <f t="shared" si="42"/>
        <v>3</v>
      </c>
      <c r="H916" s="10">
        <v>620.12</v>
      </c>
      <c r="I916" s="16">
        <f>IF(H916="",VLOOKUP($D916,Product_Dim_Cleaned!$A$2:$F$101,6,FALSE),H916)</f>
        <v>620.12</v>
      </c>
      <c r="J916" s="10">
        <v>0.06</v>
      </c>
      <c r="K916" s="17">
        <f t="shared" si="43"/>
        <v>0.06</v>
      </c>
      <c r="L916" s="10" t="s">
        <v>1824</v>
      </c>
      <c r="M916" s="10">
        <v>1748.7384</v>
      </c>
      <c r="N916" s="16">
        <f t="shared" si="44"/>
        <v>1748.7384</v>
      </c>
    </row>
    <row r="917" spans="1:14" x14ac:dyDescent="0.3">
      <c r="A917" s="11" t="s">
        <v>2741</v>
      </c>
      <c r="B917" s="18">
        <v>45869</v>
      </c>
      <c r="C917" s="12" t="s">
        <v>1495</v>
      </c>
      <c r="D917" s="12" t="s">
        <v>1686</v>
      </c>
      <c r="E917" s="12" t="s">
        <v>1776</v>
      </c>
      <c r="F917" s="12">
        <v>2</v>
      </c>
      <c r="G917" s="10">
        <f t="shared" si="42"/>
        <v>2</v>
      </c>
      <c r="H917" s="12">
        <v>354.09</v>
      </c>
      <c r="I917" s="16">
        <f>IF(H917="",VLOOKUP($D917,Product_Dim_Cleaned!$A$2:$F$101,6,FALSE),H917)</f>
        <v>354.09</v>
      </c>
      <c r="J917" s="12">
        <v>0.12</v>
      </c>
      <c r="K917" s="17">
        <f t="shared" si="43"/>
        <v>0.12</v>
      </c>
      <c r="L917" s="12" t="s">
        <v>1829</v>
      </c>
      <c r="M917" s="12">
        <v>623.19839999999999</v>
      </c>
      <c r="N917" s="16">
        <f t="shared" si="44"/>
        <v>623.19839999999999</v>
      </c>
    </row>
    <row r="918" spans="1:14" x14ac:dyDescent="0.3">
      <c r="A918" s="9" t="s">
        <v>2742</v>
      </c>
      <c r="B918" s="15">
        <v>45621</v>
      </c>
      <c r="C918" s="10" t="s">
        <v>447</v>
      </c>
      <c r="D918" s="10" t="s">
        <v>1654</v>
      </c>
      <c r="E918" s="10" t="s">
        <v>1773</v>
      </c>
      <c r="F918" s="10">
        <v>3</v>
      </c>
      <c r="G918" s="10">
        <f t="shared" si="42"/>
        <v>3</v>
      </c>
      <c r="H918" s="10">
        <v>214.94</v>
      </c>
      <c r="I918" s="16">
        <f>IF(H918="",VLOOKUP($D918,Product_Dim_Cleaned!$A$2:$F$101,6,FALSE),H918)</f>
        <v>214.94</v>
      </c>
      <c r="J918" s="10">
        <v>0.22</v>
      </c>
      <c r="K918" s="17">
        <f t="shared" si="43"/>
        <v>0.22</v>
      </c>
      <c r="L918" s="10" t="s">
        <v>1829</v>
      </c>
      <c r="M918" s="10">
        <v>502.95960000000002</v>
      </c>
      <c r="N918" s="16">
        <f t="shared" si="44"/>
        <v>502.95960000000002</v>
      </c>
    </row>
    <row r="919" spans="1:14" x14ac:dyDescent="0.3">
      <c r="A919" s="11" t="s">
        <v>2743</v>
      </c>
      <c r="B919" s="18">
        <v>45428</v>
      </c>
      <c r="C919" s="12" t="s">
        <v>651</v>
      </c>
      <c r="D919" s="12" t="s">
        <v>1565</v>
      </c>
      <c r="E919" s="12" t="s">
        <v>1794</v>
      </c>
      <c r="F919" s="12">
        <v>2</v>
      </c>
      <c r="G919" s="10">
        <f t="shared" si="42"/>
        <v>2</v>
      </c>
      <c r="H919" s="12">
        <v>309.77999999999997</v>
      </c>
      <c r="I919" s="16">
        <f>IF(H919="",VLOOKUP($D919,Product_Dim_Cleaned!$A$2:$F$101,6,FALSE),H919)</f>
        <v>309.77999999999997</v>
      </c>
      <c r="J919" s="12">
        <v>0.16</v>
      </c>
      <c r="K919" s="17">
        <f t="shared" si="43"/>
        <v>0.16</v>
      </c>
      <c r="L919" s="12" t="s">
        <v>1824</v>
      </c>
      <c r="M919" s="12">
        <v>520.43039999999996</v>
      </c>
      <c r="N919" s="16">
        <f t="shared" si="44"/>
        <v>520.43039999999996</v>
      </c>
    </row>
    <row r="920" spans="1:14" x14ac:dyDescent="0.3">
      <c r="A920" s="9" t="s">
        <v>2744</v>
      </c>
      <c r="B920" s="15">
        <v>45807</v>
      </c>
      <c r="C920" s="10" t="s">
        <v>255</v>
      </c>
      <c r="D920" s="10" t="s">
        <v>1574</v>
      </c>
      <c r="E920" s="10" t="s">
        <v>1766</v>
      </c>
      <c r="F920" s="10">
        <v>2</v>
      </c>
      <c r="G920" s="10">
        <f t="shared" si="42"/>
        <v>2</v>
      </c>
      <c r="H920" s="10">
        <v>183.85</v>
      </c>
      <c r="I920" s="16">
        <f>IF(H920="",VLOOKUP($D920,Product_Dim_Cleaned!$A$2:$F$101,6,FALSE),H920)</f>
        <v>183.85</v>
      </c>
      <c r="J920" s="10">
        <v>0.14000000000000001</v>
      </c>
      <c r="K920" s="17">
        <f t="shared" si="43"/>
        <v>0.14000000000000001</v>
      </c>
      <c r="L920" s="10" t="s">
        <v>1826</v>
      </c>
      <c r="M920" s="10">
        <v>316.22199999999998</v>
      </c>
      <c r="N920" s="16">
        <f t="shared" si="44"/>
        <v>316.22199999999998</v>
      </c>
    </row>
    <row r="921" spans="1:14" x14ac:dyDescent="0.3">
      <c r="A921" s="11" t="s">
        <v>2745</v>
      </c>
      <c r="B921" s="18">
        <v>45238</v>
      </c>
      <c r="C921" s="12" t="s">
        <v>1272</v>
      </c>
      <c r="D921" s="12" t="s">
        <v>1688</v>
      </c>
      <c r="E921" s="12" t="s">
        <v>1752</v>
      </c>
      <c r="F921" s="12">
        <v>1</v>
      </c>
      <c r="G921" s="10">
        <f t="shared" si="42"/>
        <v>1</v>
      </c>
      <c r="H921" s="12">
        <v>550.05999999999995</v>
      </c>
      <c r="I921" s="16">
        <f>IF(H921="",VLOOKUP($D921,Product_Dim_Cleaned!$A$2:$F$101,6,FALSE),H921)</f>
        <v>550.05999999999995</v>
      </c>
      <c r="J921" s="12">
        <v>0.01</v>
      </c>
      <c r="K921" s="17">
        <f t="shared" si="43"/>
        <v>0.01</v>
      </c>
      <c r="L921" s="12" t="s">
        <v>1824</v>
      </c>
      <c r="M921" s="12">
        <v>544.55939999999998</v>
      </c>
      <c r="N921" s="16">
        <f t="shared" si="44"/>
        <v>544.55939999999998</v>
      </c>
    </row>
    <row r="922" spans="1:14" x14ac:dyDescent="0.3">
      <c r="A922" s="9" t="s">
        <v>2746</v>
      </c>
      <c r="B922" s="15">
        <v>45253</v>
      </c>
      <c r="C922" s="10" t="s">
        <v>121</v>
      </c>
      <c r="D922" s="10" t="s">
        <v>1706</v>
      </c>
      <c r="E922" s="10" t="s">
        <v>1769</v>
      </c>
      <c r="F922" s="10">
        <v>2</v>
      </c>
      <c r="G922" s="10">
        <f t="shared" si="42"/>
        <v>2</v>
      </c>
      <c r="H922" s="10">
        <v>32.19</v>
      </c>
      <c r="I922" s="16">
        <f>IF(H922="",VLOOKUP($D922,Product_Dim_Cleaned!$A$2:$F$101,6,FALSE),H922)</f>
        <v>32.19</v>
      </c>
      <c r="J922" s="10">
        <v>0.13</v>
      </c>
      <c r="K922" s="17">
        <f t="shared" si="43"/>
        <v>0.13</v>
      </c>
      <c r="L922" s="10" t="s">
        <v>1829</v>
      </c>
      <c r="M922" s="10">
        <v>56.010599999999997</v>
      </c>
      <c r="N922" s="16">
        <f t="shared" si="44"/>
        <v>56.010599999999997</v>
      </c>
    </row>
    <row r="923" spans="1:14" x14ac:dyDescent="0.3">
      <c r="A923" s="11" t="s">
        <v>2747</v>
      </c>
      <c r="B923" s="18">
        <v>45460</v>
      </c>
      <c r="C923" s="12" t="s">
        <v>470</v>
      </c>
      <c r="D923" s="12" t="s">
        <v>1614</v>
      </c>
      <c r="E923" s="12" t="s">
        <v>1813</v>
      </c>
      <c r="F923" s="12">
        <v>2</v>
      </c>
      <c r="G923" s="10">
        <f t="shared" si="42"/>
        <v>2</v>
      </c>
      <c r="H923" s="12">
        <v>892.06</v>
      </c>
      <c r="I923" s="16">
        <f>IF(H923="",VLOOKUP($D923,Product_Dim_Cleaned!$A$2:$F$101,6,FALSE),H923)</f>
        <v>892.06</v>
      </c>
      <c r="J923" s="12">
        <v>0.08</v>
      </c>
      <c r="K923" s="17">
        <f t="shared" si="43"/>
        <v>0.08</v>
      </c>
      <c r="L923" s="12" t="s">
        <v>1824</v>
      </c>
      <c r="M923" s="12">
        <v>1641.3904</v>
      </c>
      <c r="N923" s="16">
        <f t="shared" si="44"/>
        <v>1641.3904</v>
      </c>
    </row>
    <row r="924" spans="1:14" x14ac:dyDescent="0.3">
      <c r="A924" s="9" t="s">
        <v>2748</v>
      </c>
      <c r="B924" s="15">
        <v>45628</v>
      </c>
      <c r="C924" s="10" t="s">
        <v>1455</v>
      </c>
      <c r="D924" s="10" t="s">
        <v>1664</v>
      </c>
      <c r="E924" s="10" t="s">
        <v>1776</v>
      </c>
      <c r="F924" s="10">
        <v>1</v>
      </c>
      <c r="G924" s="10">
        <f t="shared" si="42"/>
        <v>1</v>
      </c>
      <c r="H924" s="10">
        <v>127.47</v>
      </c>
      <c r="I924" s="16">
        <f>IF(H924="",VLOOKUP($D924,Product_Dim_Cleaned!$A$2:$F$101,6,FALSE),H924)</f>
        <v>127.47</v>
      </c>
      <c r="J924" s="10">
        <v>0.16</v>
      </c>
      <c r="K924" s="17">
        <f t="shared" si="43"/>
        <v>0.16</v>
      </c>
      <c r="L924" s="10" t="s">
        <v>1829</v>
      </c>
      <c r="M924" s="10">
        <v>107.0748</v>
      </c>
      <c r="N924" s="16">
        <f t="shared" si="44"/>
        <v>107.0748</v>
      </c>
    </row>
    <row r="925" spans="1:14" x14ac:dyDescent="0.3">
      <c r="A925" s="11" t="s">
        <v>2749</v>
      </c>
      <c r="B925" s="18">
        <v>45778</v>
      </c>
      <c r="C925" s="12" t="s">
        <v>1211</v>
      </c>
      <c r="D925" s="12" t="s">
        <v>1702</v>
      </c>
      <c r="E925" s="12" t="s">
        <v>1799</v>
      </c>
      <c r="F925" s="12">
        <v>3</v>
      </c>
      <c r="G925" s="10">
        <f t="shared" si="42"/>
        <v>3</v>
      </c>
      <c r="H925" s="12">
        <v>212.87</v>
      </c>
      <c r="I925" s="16">
        <f>IF(H925="",VLOOKUP($D925,Product_Dim_Cleaned!$A$2:$F$101,6,FALSE),H925)</f>
        <v>212.87</v>
      </c>
      <c r="J925" s="12">
        <v>0.18</v>
      </c>
      <c r="K925" s="17">
        <f t="shared" si="43"/>
        <v>0.18</v>
      </c>
      <c r="L925" s="12" t="s">
        <v>1824</v>
      </c>
      <c r="M925" s="12">
        <v>523.66020000000003</v>
      </c>
      <c r="N925" s="16">
        <f t="shared" si="44"/>
        <v>523.66020000000003</v>
      </c>
    </row>
    <row r="926" spans="1:14" x14ac:dyDescent="0.3">
      <c r="A926" s="9" t="s">
        <v>2750</v>
      </c>
      <c r="B926" s="15">
        <v>45471</v>
      </c>
      <c r="C926" s="10" t="s">
        <v>598</v>
      </c>
      <c r="D926" s="10" t="s">
        <v>1710</v>
      </c>
      <c r="E926" s="10" t="s">
        <v>1779</v>
      </c>
      <c r="F926" s="10">
        <v>1</v>
      </c>
      <c r="G926" s="10">
        <f t="shared" si="42"/>
        <v>1</v>
      </c>
      <c r="H926" s="10">
        <v>26.37</v>
      </c>
      <c r="I926" s="16">
        <f>IF(H926="",VLOOKUP($D926,Product_Dim_Cleaned!$A$2:$F$101,6,FALSE),H926)</f>
        <v>26.37</v>
      </c>
      <c r="J926" s="10">
        <v>0.3</v>
      </c>
      <c r="K926" s="17">
        <f t="shared" si="43"/>
        <v>0.3</v>
      </c>
      <c r="L926" s="10" t="s">
        <v>1829</v>
      </c>
      <c r="M926" s="10">
        <v>18.459</v>
      </c>
      <c r="N926" s="16">
        <f t="shared" si="44"/>
        <v>18.459</v>
      </c>
    </row>
    <row r="927" spans="1:14" x14ac:dyDescent="0.3">
      <c r="A927" s="11" t="s">
        <v>2751</v>
      </c>
      <c r="B927" s="18">
        <v>45770</v>
      </c>
      <c r="C927" s="12" t="s">
        <v>1437</v>
      </c>
      <c r="D927" s="12" t="s">
        <v>1616</v>
      </c>
      <c r="E927" s="12" t="s">
        <v>1810</v>
      </c>
      <c r="F927" s="12">
        <v>4</v>
      </c>
      <c r="G927" s="10">
        <f t="shared" si="42"/>
        <v>4</v>
      </c>
      <c r="H927" s="12">
        <v>953.98</v>
      </c>
      <c r="I927" s="16">
        <f>IF(H927="",VLOOKUP($D927,Product_Dim_Cleaned!$A$2:$F$101,6,FALSE),H927)</f>
        <v>953.98</v>
      </c>
      <c r="J927" s="12">
        <v>0.16</v>
      </c>
      <c r="K927" s="17">
        <f t="shared" si="43"/>
        <v>0.16</v>
      </c>
      <c r="L927" s="12" t="s">
        <v>1824</v>
      </c>
      <c r="M927" s="12">
        <v>3205.3728000000001</v>
      </c>
      <c r="N927" s="16">
        <f t="shared" si="44"/>
        <v>3205.3728000000001</v>
      </c>
    </row>
    <row r="928" spans="1:14" x14ac:dyDescent="0.3">
      <c r="A928" s="9" t="s">
        <v>2752</v>
      </c>
      <c r="B928" s="15">
        <v>45369</v>
      </c>
      <c r="C928" s="10" t="s">
        <v>699</v>
      </c>
      <c r="D928" s="10" t="s">
        <v>1682</v>
      </c>
      <c r="E928" s="10" t="s">
        <v>1813</v>
      </c>
      <c r="F928" s="10">
        <v>3</v>
      </c>
      <c r="G928" s="10">
        <f t="shared" si="42"/>
        <v>3</v>
      </c>
      <c r="H928" s="10">
        <v>968.88</v>
      </c>
      <c r="I928" s="16">
        <f>IF(H928="",VLOOKUP($D928,Product_Dim_Cleaned!$A$2:$F$101,6,FALSE),H928)</f>
        <v>968.88</v>
      </c>
      <c r="J928" s="10">
        <v>0.15</v>
      </c>
      <c r="K928" s="17">
        <f t="shared" si="43"/>
        <v>0.15</v>
      </c>
      <c r="L928" s="10" t="s">
        <v>1824</v>
      </c>
      <c r="M928" s="10">
        <v>2470.6439999999998</v>
      </c>
      <c r="N928" s="16">
        <f t="shared" si="44"/>
        <v>2470.6439999999998</v>
      </c>
    </row>
    <row r="929" spans="1:14" x14ac:dyDescent="0.3">
      <c r="A929" s="11" t="s">
        <v>2753</v>
      </c>
      <c r="B929" s="18">
        <v>45910</v>
      </c>
      <c r="C929" s="12" t="s">
        <v>616</v>
      </c>
      <c r="D929" s="12" t="s">
        <v>1700</v>
      </c>
      <c r="E929" s="12" t="s">
        <v>1810</v>
      </c>
      <c r="F929" s="12">
        <v>1</v>
      </c>
      <c r="G929" s="10">
        <f t="shared" si="42"/>
        <v>1</v>
      </c>
      <c r="H929" s="12">
        <v>533.04999999999995</v>
      </c>
      <c r="I929" s="16">
        <f>IF(H929="",VLOOKUP($D929,Product_Dim_Cleaned!$A$2:$F$101,6,FALSE),H929)</f>
        <v>533.04999999999995</v>
      </c>
      <c r="J929" s="12">
        <v>0.11</v>
      </c>
      <c r="K929" s="17">
        <f t="shared" si="43"/>
        <v>0.11</v>
      </c>
      <c r="L929" s="12" t="s">
        <v>1826</v>
      </c>
      <c r="M929" s="12">
        <v>474.41449999999998</v>
      </c>
      <c r="N929" s="16">
        <f t="shared" si="44"/>
        <v>474.41449999999998</v>
      </c>
    </row>
    <row r="930" spans="1:14" x14ac:dyDescent="0.3">
      <c r="A930" s="9" t="s">
        <v>2754</v>
      </c>
      <c r="B930" s="15">
        <v>45637</v>
      </c>
      <c r="C930" s="10" t="s">
        <v>1190</v>
      </c>
      <c r="D930" s="10" t="s">
        <v>1710</v>
      </c>
      <c r="E930" s="10" t="s">
        <v>1757</v>
      </c>
      <c r="F930" s="10">
        <v>3</v>
      </c>
      <c r="G930" s="10">
        <f t="shared" si="42"/>
        <v>3</v>
      </c>
      <c r="H930" s="10">
        <v>138.86000000000001</v>
      </c>
      <c r="I930" s="16">
        <f>IF(H930="",VLOOKUP($D930,Product_Dim_Cleaned!$A$2:$F$101,6,FALSE),H930)</f>
        <v>138.86000000000001</v>
      </c>
      <c r="J930" s="10">
        <v>0.11</v>
      </c>
      <c r="K930" s="17">
        <f t="shared" si="43"/>
        <v>0.11</v>
      </c>
      <c r="L930" s="10" t="s">
        <v>1826</v>
      </c>
      <c r="M930" s="10">
        <v>370.75619999999998</v>
      </c>
      <c r="N930" s="16">
        <f t="shared" si="44"/>
        <v>370.75619999999998</v>
      </c>
    </row>
    <row r="931" spans="1:14" x14ac:dyDescent="0.3">
      <c r="A931" s="11" t="s">
        <v>2755</v>
      </c>
      <c r="B931" s="18">
        <v>45706</v>
      </c>
      <c r="C931" s="12" t="s">
        <v>532</v>
      </c>
      <c r="D931" s="12" t="s">
        <v>1592</v>
      </c>
      <c r="E931" s="12" t="s">
        <v>1752</v>
      </c>
      <c r="F931" s="12">
        <v>1</v>
      </c>
      <c r="G931" s="10">
        <f t="shared" si="42"/>
        <v>1</v>
      </c>
      <c r="H931" s="12">
        <v>588.92999999999995</v>
      </c>
      <c r="I931" s="16">
        <f>IF(H931="",VLOOKUP($D931,Product_Dim_Cleaned!$A$2:$F$101,6,FALSE),H931)</f>
        <v>588.92999999999995</v>
      </c>
      <c r="J931" s="12">
        <v>0.03</v>
      </c>
      <c r="K931" s="17">
        <f t="shared" si="43"/>
        <v>0.03</v>
      </c>
      <c r="L931" s="12" t="s">
        <v>1829</v>
      </c>
      <c r="M931" s="12">
        <v>571.26209999999992</v>
      </c>
      <c r="N931" s="16">
        <f t="shared" si="44"/>
        <v>571.26209999999992</v>
      </c>
    </row>
    <row r="932" spans="1:14" x14ac:dyDescent="0.3">
      <c r="A932" s="9" t="s">
        <v>2756</v>
      </c>
      <c r="B932" s="15">
        <v>45557</v>
      </c>
      <c r="C932" s="10" t="s">
        <v>1254</v>
      </c>
      <c r="D932" s="10" t="s">
        <v>1652</v>
      </c>
      <c r="E932" s="10" t="s">
        <v>1773</v>
      </c>
      <c r="F932" s="10">
        <v>2</v>
      </c>
      <c r="G932" s="10">
        <f t="shared" si="42"/>
        <v>2</v>
      </c>
      <c r="H932" s="10">
        <v>576.83000000000004</v>
      </c>
      <c r="I932" s="16">
        <f>IF(H932="",VLOOKUP($D932,Product_Dim_Cleaned!$A$2:$F$101,6,FALSE),H932)</f>
        <v>576.83000000000004</v>
      </c>
      <c r="J932" s="10">
        <v>0.19</v>
      </c>
      <c r="K932" s="17">
        <f t="shared" si="43"/>
        <v>0.19</v>
      </c>
      <c r="L932" s="10" t="s">
        <v>1826</v>
      </c>
      <c r="M932" s="10">
        <v>934.46460000000013</v>
      </c>
      <c r="N932" s="16">
        <f t="shared" si="44"/>
        <v>934.46460000000013</v>
      </c>
    </row>
    <row r="933" spans="1:14" x14ac:dyDescent="0.3">
      <c r="A933" s="11" t="s">
        <v>2757</v>
      </c>
      <c r="B933" s="18">
        <v>45338</v>
      </c>
      <c r="C933" s="12" t="s">
        <v>1017</v>
      </c>
      <c r="D933" s="12" t="s">
        <v>1678</v>
      </c>
      <c r="E933" s="12" t="s">
        <v>1794</v>
      </c>
      <c r="F933" s="12">
        <v>1</v>
      </c>
      <c r="G933" s="10">
        <f t="shared" si="42"/>
        <v>1</v>
      </c>
      <c r="H933" s="12">
        <v>681.3</v>
      </c>
      <c r="I933" s="16">
        <f>IF(H933="",VLOOKUP($D933,Product_Dim_Cleaned!$A$2:$F$101,6,FALSE),H933)</f>
        <v>681.3</v>
      </c>
      <c r="J933" s="12">
        <v>0.05</v>
      </c>
      <c r="K933" s="17">
        <f t="shared" si="43"/>
        <v>0.05</v>
      </c>
      <c r="L933" s="12" t="s">
        <v>1824</v>
      </c>
      <c r="M933" s="12">
        <v>647.2349999999999</v>
      </c>
      <c r="N933" s="16">
        <f t="shared" si="44"/>
        <v>647.2349999999999</v>
      </c>
    </row>
    <row r="934" spans="1:14" x14ac:dyDescent="0.3">
      <c r="A934" s="9" t="s">
        <v>2758</v>
      </c>
      <c r="B934" s="15">
        <v>45441</v>
      </c>
      <c r="C934" s="10" t="s">
        <v>1411</v>
      </c>
      <c r="D934" s="10" t="s">
        <v>1598</v>
      </c>
      <c r="E934" s="10" t="s">
        <v>1801</v>
      </c>
      <c r="F934" s="10">
        <v>3</v>
      </c>
      <c r="G934" s="10">
        <f t="shared" si="42"/>
        <v>3</v>
      </c>
      <c r="H934" s="10">
        <v>504.97</v>
      </c>
      <c r="I934" s="16">
        <f>IF(H934="",VLOOKUP($D934,Product_Dim_Cleaned!$A$2:$F$101,6,FALSE),H934)</f>
        <v>504.97</v>
      </c>
      <c r="J934" s="10">
        <v>0.3</v>
      </c>
      <c r="K934" s="17">
        <f t="shared" si="43"/>
        <v>0.3</v>
      </c>
      <c r="L934" s="10" t="s">
        <v>1824</v>
      </c>
      <c r="M934" s="10">
        <v>1060.4369999999999</v>
      </c>
      <c r="N934" s="16">
        <f t="shared" si="44"/>
        <v>1060.4369999999999</v>
      </c>
    </row>
    <row r="935" spans="1:14" x14ac:dyDescent="0.3">
      <c r="A935" s="11" t="s">
        <v>2759</v>
      </c>
      <c r="B935" s="18">
        <v>45396</v>
      </c>
      <c r="C935" s="12" t="s">
        <v>224</v>
      </c>
      <c r="D935" s="12" t="s">
        <v>1624</v>
      </c>
      <c r="E935" s="12" t="s">
        <v>1792</v>
      </c>
      <c r="F935" s="12">
        <v>3</v>
      </c>
      <c r="G935" s="10">
        <f t="shared" si="42"/>
        <v>3</v>
      </c>
      <c r="H935" s="12">
        <v>649.78</v>
      </c>
      <c r="I935" s="16">
        <f>IF(H935="",VLOOKUP($D935,Product_Dim_Cleaned!$A$2:$F$101,6,FALSE),H935)</f>
        <v>649.78</v>
      </c>
      <c r="J935" s="12">
        <v>0.1</v>
      </c>
      <c r="K935" s="17">
        <f t="shared" si="43"/>
        <v>0.1</v>
      </c>
      <c r="L935" s="12" t="s">
        <v>1826</v>
      </c>
      <c r="M935" s="12">
        <v>1754.4059999999999</v>
      </c>
      <c r="N935" s="16">
        <f t="shared" si="44"/>
        <v>1754.4059999999999</v>
      </c>
    </row>
    <row r="936" spans="1:14" x14ac:dyDescent="0.3">
      <c r="A936" s="9" t="s">
        <v>2760</v>
      </c>
      <c r="B936" s="15">
        <v>45317</v>
      </c>
      <c r="C936" s="10" t="s">
        <v>785</v>
      </c>
      <c r="D936" s="10" t="s">
        <v>1626</v>
      </c>
      <c r="E936" s="10" t="s">
        <v>1786</v>
      </c>
      <c r="F936" s="10">
        <v>2</v>
      </c>
      <c r="G936" s="10">
        <f t="shared" si="42"/>
        <v>2</v>
      </c>
      <c r="H936" s="10">
        <v>986.73</v>
      </c>
      <c r="I936" s="16">
        <f>IF(H936="",VLOOKUP($D936,Product_Dim_Cleaned!$A$2:$F$101,6,FALSE),H936)</f>
        <v>986.73</v>
      </c>
      <c r="J936" s="10">
        <v>0.05</v>
      </c>
      <c r="K936" s="17">
        <f t="shared" si="43"/>
        <v>0.05</v>
      </c>
      <c r="L936" s="10" t="s">
        <v>1826</v>
      </c>
      <c r="M936" s="10">
        <v>1874.787</v>
      </c>
      <c r="N936" s="16">
        <f t="shared" si="44"/>
        <v>1874.787</v>
      </c>
    </row>
    <row r="937" spans="1:14" x14ac:dyDescent="0.3">
      <c r="A937" s="11" t="s">
        <v>2761</v>
      </c>
      <c r="B937" s="18">
        <v>45235</v>
      </c>
      <c r="C937" s="12" t="s">
        <v>414</v>
      </c>
      <c r="D937" s="12" t="s">
        <v>1574</v>
      </c>
      <c r="E937" s="12" t="s">
        <v>1801</v>
      </c>
      <c r="F937" s="12">
        <v>2</v>
      </c>
      <c r="G937" s="10">
        <f t="shared" si="42"/>
        <v>2</v>
      </c>
      <c r="H937" s="12">
        <v>65.44</v>
      </c>
      <c r="I937" s="16">
        <f>IF(H937="",VLOOKUP($D937,Product_Dim_Cleaned!$A$2:$F$101,6,FALSE),H937)</f>
        <v>65.44</v>
      </c>
      <c r="J937" s="12">
        <v>0.05</v>
      </c>
      <c r="K937" s="17">
        <f t="shared" si="43"/>
        <v>0.05</v>
      </c>
      <c r="L937" s="12" t="s">
        <v>1826</v>
      </c>
      <c r="M937" s="12">
        <v>124.336</v>
      </c>
      <c r="N937" s="16">
        <f t="shared" si="44"/>
        <v>124.336</v>
      </c>
    </row>
    <row r="938" spans="1:14" x14ac:dyDescent="0.3">
      <c r="A938" s="9" t="s">
        <v>2762</v>
      </c>
      <c r="B938" s="15">
        <v>45824</v>
      </c>
      <c r="C938" s="10" t="s">
        <v>1196</v>
      </c>
      <c r="D938" s="10" t="s">
        <v>1674</v>
      </c>
      <c r="E938" s="10" t="s">
        <v>1797</v>
      </c>
      <c r="F938" s="10">
        <v>3</v>
      </c>
      <c r="G938" s="10">
        <f t="shared" si="42"/>
        <v>3</v>
      </c>
      <c r="H938" s="10">
        <v>953.74</v>
      </c>
      <c r="I938" s="16">
        <f>IF(H938="",VLOOKUP($D938,Product_Dim_Cleaned!$A$2:$F$101,6,FALSE),H938)</f>
        <v>953.74</v>
      </c>
      <c r="J938" s="10">
        <v>0.04</v>
      </c>
      <c r="K938" s="17">
        <f t="shared" si="43"/>
        <v>0.04</v>
      </c>
      <c r="L938" s="10" t="s">
        <v>1824</v>
      </c>
      <c r="M938" s="10">
        <v>2746.7712000000001</v>
      </c>
      <c r="N938" s="16">
        <f t="shared" si="44"/>
        <v>2746.7712000000001</v>
      </c>
    </row>
    <row r="939" spans="1:14" x14ac:dyDescent="0.3">
      <c r="A939" s="11" t="s">
        <v>2763</v>
      </c>
      <c r="B939" s="18">
        <v>45543</v>
      </c>
      <c r="C939" s="12" t="s">
        <v>247</v>
      </c>
      <c r="D939" s="12" t="s">
        <v>1700</v>
      </c>
      <c r="E939" s="12" t="s">
        <v>1789</v>
      </c>
      <c r="F939" s="12">
        <v>3</v>
      </c>
      <c r="G939" s="10">
        <f t="shared" si="42"/>
        <v>3</v>
      </c>
      <c r="H939" s="12">
        <v>904.48</v>
      </c>
      <c r="I939" s="16">
        <f>IF(H939="",VLOOKUP($D939,Product_Dim_Cleaned!$A$2:$F$101,6,FALSE),H939)</f>
        <v>904.48</v>
      </c>
      <c r="J939" s="12">
        <v>0.21</v>
      </c>
      <c r="K939" s="17">
        <f t="shared" si="43"/>
        <v>0.21</v>
      </c>
      <c r="L939" s="12" t="s">
        <v>1826</v>
      </c>
      <c r="M939" s="12">
        <v>2143.6176</v>
      </c>
      <c r="N939" s="16">
        <f t="shared" si="44"/>
        <v>2143.6176</v>
      </c>
    </row>
    <row r="940" spans="1:14" x14ac:dyDescent="0.3">
      <c r="A940" s="9" t="s">
        <v>2764</v>
      </c>
      <c r="B940" s="15">
        <v>45595</v>
      </c>
      <c r="C940" s="10" t="s">
        <v>1513</v>
      </c>
      <c r="D940" s="10" t="s">
        <v>1672</v>
      </c>
      <c r="E940" s="10" t="s">
        <v>1801</v>
      </c>
      <c r="F940" s="10">
        <v>3</v>
      </c>
      <c r="G940" s="10">
        <f t="shared" si="42"/>
        <v>3</v>
      </c>
      <c r="H940" s="10">
        <v>920.82</v>
      </c>
      <c r="I940" s="16">
        <f>IF(H940="",VLOOKUP($D940,Product_Dim_Cleaned!$A$2:$F$101,6,FALSE),H940)</f>
        <v>920.82</v>
      </c>
      <c r="J940" s="10">
        <v>0.1</v>
      </c>
      <c r="K940" s="17">
        <f t="shared" si="43"/>
        <v>0.1</v>
      </c>
      <c r="L940" s="10" t="s">
        <v>1826</v>
      </c>
      <c r="M940" s="10">
        <v>2486.2139999999999</v>
      </c>
      <c r="N940" s="16">
        <f t="shared" si="44"/>
        <v>2486.2139999999999</v>
      </c>
    </row>
    <row r="941" spans="1:14" x14ac:dyDescent="0.3">
      <c r="A941" s="11" t="s">
        <v>2765</v>
      </c>
      <c r="B941" s="18">
        <v>45803</v>
      </c>
      <c r="C941" s="12" t="s">
        <v>963</v>
      </c>
      <c r="D941" s="12" t="s">
        <v>1604</v>
      </c>
      <c r="E941" s="12" t="s">
        <v>1757</v>
      </c>
      <c r="F941" s="12">
        <v>1</v>
      </c>
      <c r="G941" s="10">
        <f t="shared" si="42"/>
        <v>1</v>
      </c>
      <c r="H941" s="12">
        <v>182.28</v>
      </c>
      <c r="I941" s="16">
        <f>IF(H941="",VLOOKUP($D941,Product_Dim_Cleaned!$A$2:$F$101,6,FALSE),H941)</f>
        <v>182.28</v>
      </c>
      <c r="J941" s="12">
        <v>0.15</v>
      </c>
      <c r="K941" s="17">
        <f t="shared" si="43"/>
        <v>0.15</v>
      </c>
      <c r="L941" s="12" t="s">
        <v>1829</v>
      </c>
      <c r="M941" s="12">
        <v>154.93799999999999</v>
      </c>
      <c r="N941" s="16">
        <f t="shared" si="44"/>
        <v>154.93799999999999</v>
      </c>
    </row>
    <row r="942" spans="1:14" x14ac:dyDescent="0.3">
      <c r="A942" s="9" t="s">
        <v>2766</v>
      </c>
      <c r="B942" s="15">
        <v>45880</v>
      </c>
      <c r="C942" s="10" t="s">
        <v>1377</v>
      </c>
      <c r="D942" s="10" t="s">
        <v>1610</v>
      </c>
      <c r="E942" s="10" t="s">
        <v>1804</v>
      </c>
      <c r="F942" s="10">
        <v>3</v>
      </c>
      <c r="G942" s="10">
        <f t="shared" si="42"/>
        <v>3</v>
      </c>
      <c r="H942" s="10">
        <v>938.68</v>
      </c>
      <c r="I942" s="16">
        <f>IF(H942="",VLOOKUP($D942,Product_Dim_Cleaned!$A$2:$F$101,6,FALSE),H942)</f>
        <v>938.68</v>
      </c>
      <c r="J942" s="10">
        <v>0.14000000000000001</v>
      </c>
      <c r="K942" s="17">
        <f t="shared" si="43"/>
        <v>0.14000000000000001</v>
      </c>
      <c r="L942" s="10" t="s">
        <v>1824</v>
      </c>
      <c r="M942" s="10">
        <v>2421.7944000000002</v>
      </c>
      <c r="N942" s="16">
        <f t="shared" si="44"/>
        <v>2421.7944000000002</v>
      </c>
    </row>
    <row r="943" spans="1:14" x14ac:dyDescent="0.3">
      <c r="A943" s="11" t="s">
        <v>2767</v>
      </c>
      <c r="B943" s="18">
        <v>45690</v>
      </c>
      <c r="C943" s="12" t="s">
        <v>295</v>
      </c>
      <c r="D943" s="12" t="s">
        <v>1730</v>
      </c>
      <c r="E943" s="12" t="s">
        <v>1773</v>
      </c>
      <c r="F943" s="12">
        <v>3</v>
      </c>
      <c r="G943" s="10">
        <f t="shared" si="42"/>
        <v>3</v>
      </c>
      <c r="H943" s="12">
        <v>219.96</v>
      </c>
      <c r="I943" s="16">
        <f>IF(H943="",VLOOKUP($D943,Product_Dim_Cleaned!$A$2:$F$101,6,FALSE),H943)</f>
        <v>219.96</v>
      </c>
      <c r="J943" s="12">
        <v>0.18</v>
      </c>
      <c r="K943" s="17">
        <f t="shared" si="43"/>
        <v>0.18</v>
      </c>
      <c r="L943" s="12" t="s">
        <v>1826</v>
      </c>
      <c r="M943" s="12">
        <v>541.10160000000008</v>
      </c>
      <c r="N943" s="16">
        <f t="shared" si="44"/>
        <v>541.10160000000008</v>
      </c>
    </row>
    <row r="944" spans="1:14" x14ac:dyDescent="0.3">
      <c r="A944" s="9" t="s">
        <v>2768</v>
      </c>
      <c r="B944" s="15">
        <v>45841</v>
      </c>
      <c r="C944" s="10" t="s">
        <v>1458</v>
      </c>
      <c r="D944" s="10" t="s">
        <v>1690</v>
      </c>
      <c r="E944" s="10" t="s">
        <v>1810</v>
      </c>
      <c r="F944" s="10">
        <v>3</v>
      </c>
      <c r="G944" s="10">
        <f t="shared" si="42"/>
        <v>3</v>
      </c>
      <c r="H944" s="10">
        <v>385.74</v>
      </c>
      <c r="I944" s="16">
        <f>IF(H944="",VLOOKUP($D944,Product_Dim_Cleaned!$A$2:$F$101,6,FALSE),H944)</f>
        <v>385.74</v>
      </c>
      <c r="J944" s="10">
        <v>0.27</v>
      </c>
      <c r="K944" s="17">
        <f t="shared" si="43"/>
        <v>0.27</v>
      </c>
      <c r="L944" s="10" t="s">
        <v>1824</v>
      </c>
      <c r="M944" s="10">
        <v>844.77059999999994</v>
      </c>
      <c r="N944" s="16">
        <f t="shared" si="44"/>
        <v>844.77059999999994</v>
      </c>
    </row>
    <row r="945" spans="1:14" x14ac:dyDescent="0.3">
      <c r="A945" s="11" t="s">
        <v>2769</v>
      </c>
      <c r="B945" s="18">
        <v>45380</v>
      </c>
      <c r="C945" s="12" t="s">
        <v>1400</v>
      </c>
      <c r="D945" s="12" t="s">
        <v>1710</v>
      </c>
      <c r="E945" s="12" t="s">
        <v>1810</v>
      </c>
      <c r="F945" s="12">
        <v>2</v>
      </c>
      <c r="G945" s="10">
        <f t="shared" si="42"/>
        <v>2</v>
      </c>
      <c r="H945" s="12">
        <v>830.94</v>
      </c>
      <c r="I945" s="16">
        <f>IF(H945="",VLOOKUP($D945,Product_Dim_Cleaned!$A$2:$F$101,6,FALSE),H945)</f>
        <v>830.94</v>
      </c>
      <c r="J945" s="12">
        <v>0.28000000000000003</v>
      </c>
      <c r="K945" s="17">
        <f t="shared" si="43"/>
        <v>0.28000000000000003</v>
      </c>
      <c r="L945" s="12" t="s">
        <v>1826</v>
      </c>
      <c r="M945" s="12">
        <v>1196.5536</v>
      </c>
      <c r="N945" s="16">
        <f t="shared" si="44"/>
        <v>1196.5536</v>
      </c>
    </row>
    <row r="946" spans="1:14" x14ac:dyDescent="0.3">
      <c r="A946" s="9" t="s">
        <v>2770</v>
      </c>
      <c r="B946" s="15">
        <v>45503</v>
      </c>
      <c r="C946" s="10" t="s">
        <v>1196</v>
      </c>
      <c r="D946" s="10" t="s">
        <v>1551</v>
      </c>
      <c r="E946" s="10" t="s">
        <v>1786</v>
      </c>
      <c r="F946" s="10">
        <v>3</v>
      </c>
      <c r="G946" s="10">
        <f t="shared" si="42"/>
        <v>3</v>
      </c>
      <c r="H946" s="10">
        <v>462.75</v>
      </c>
      <c r="I946" s="16">
        <f>IF(H946="",VLOOKUP($D946,Product_Dim_Cleaned!$A$2:$F$101,6,FALSE),H946)</f>
        <v>462.75</v>
      </c>
      <c r="J946" s="10">
        <v>0.22</v>
      </c>
      <c r="K946" s="17">
        <f t="shared" si="43"/>
        <v>0.22</v>
      </c>
      <c r="L946" s="10" t="s">
        <v>1826</v>
      </c>
      <c r="M946" s="10">
        <v>1082.835</v>
      </c>
      <c r="N946" s="16">
        <f t="shared" si="44"/>
        <v>1082.835</v>
      </c>
    </row>
    <row r="947" spans="1:14" x14ac:dyDescent="0.3">
      <c r="A947" s="11" t="s">
        <v>2771</v>
      </c>
      <c r="B947" s="18">
        <v>45567</v>
      </c>
      <c r="C947" s="12" t="s">
        <v>247</v>
      </c>
      <c r="D947" s="12" t="s">
        <v>1576</v>
      </c>
      <c r="E947" s="12" t="s">
        <v>1801</v>
      </c>
      <c r="F947" s="12">
        <v>4</v>
      </c>
      <c r="G947" s="10">
        <f t="shared" si="42"/>
        <v>4</v>
      </c>
      <c r="H947" s="12">
        <v>973.9</v>
      </c>
      <c r="I947" s="16">
        <f>IF(H947="",VLOOKUP($D947,Product_Dim_Cleaned!$A$2:$F$101,6,FALSE),H947)</f>
        <v>973.9</v>
      </c>
      <c r="J947" s="12">
        <v>0.02</v>
      </c>
      <c r="K947" s="17">
        <f t="shared" si="43"/>
        <v>0.02</v>
      </c>
      <c r="L947" s="12" t="s">
        <v>1829</v>
      </c>
      <c r="M947" s="12">
        <v>3817.6880000000001</v>
      </c>
      <c r="N947" s="16">
        <f t="shared" si="44"/>
        <v>3817.6880000000001</v>
      </c>
    </row>
    <row r="948" spans="1:14" x14ac:dyDescent="0.3">
      <c r="A948" s="9" t="s">
        <v>2772</v>
      </c>
      <c r="B948" s="15">
        <v>45600</v>
      </c>
      <c r="C948" s="10" t="s">
        <v>475</v>
      </c>
      <c r="D948" s="10" t="s">
        <v>1618</v>
      </c>
      <c r="E948" s="10" t="s">
        <v>1757</v>
      </c>
      <c r="F948" s="10">
        <v>2</v>
      </c>
      <c r="G948" s="10">
        <f t="shared" si="42"/>
        <v>2</v>
      </c>
      <c r="H948" s="10">
        <v>157.18</v>
      </c>
      <c r="I948" s="16">
        <f>IF(H948="",VLOOKUP($D948,Product_Dim_Cleaned!$A$2:$F$101,6,FALSE),H948)</f>
        <v>157.18</v>
      </c>
      <c r="J948" s="10">
        <v>0.15</v>
      </c>
      <c r="K948" s="17">
        <f t="shared" si="43"/>
        <v>0.15</v>
      </c>
      <c r="L948" s="10" t="s">
        <v>1824</v>
      </c>
      <c r="M948" s="10">
        <v>267.20600000000002</v>
      </c>
      <c r="N948" s="16">
        <f t="shared" si="44"/>
        <v>267.20600000000002</v>
      </c>
    </row>
    <row r="949" spans="1:14" x14ac:dyDescent="0.3">
      <c r="A949" s="11" t="s">
        <v>2773</v>
      </c>
      <c r="B949" s="18">
        <v>45415</v>
      </c>
      <c r="C949" s="12" t="s">
        <v>63</v>
      </c>
      <c r="D949" s="12" t="s">
        <v>1694</v>
      </c>
      <c r="E949" s="12" t="s">
        <v>1797</v>
      </c>
      <c r="F949" s="12">
        <v>3</v>
      </c>
      <c r="G949" s="10">
        <f t="shared" si="42"/>
        <v>3</v>
      </c>
      <c r="H949" s="12">
        <v>239.57</v>
      </c>
      <c r="I949" s="16">
        <f>IF(H949="",VLOOKUP($D949,Product_Dim_Cleaned!$A$2:$F$101,6,FALSE),H949)</f>
        <v>239.57</v>
      </c>
      <c r="J949" s="12">
        <v>0.16</v>
      </c>
      <c r="K949" s="17">
        <f t="shared" si="43"/>
        <v>0.16</v>
      </c>
      <c r="L949" s="12" t="s">
        <v>1824</v>
      </c>
      <c r="M949" s="12">
        <v>603.71640000000002</v>
      </c>
      <c r="N949" s="16">
        <f t="shared" si="44"/>
        <v>603.71640000000002</v>
      </c>
    </row>
    <row r="950" spans="1:14" x14ac:dyDescent="0.3">
      <c r="A950" s="9" t="s">
        <v>2774</v>
      </c>
      <c r="B950" s="15">
        <v>45343</v>
      </c>
      <c r="C950" s="10" t="s">
        <v>1029</v>
      </c>
      <c r="D950" s="10" t="s">
        <v>1565</v>
      </c>
      <c r="E950" s="10" t="s">
        <v>1804</v>
      </c>
      <c r="F950" s="10">
        <v>4</v>
      </c>
      <c r="G950" s="10">
        <f t="shared" si="42"/>
        <v>4</v>
      </c>
      <c r="H950" s="10">
        <v>583.21</v>
      </c>
      <c r="I950" s="16">
        <f>IF(H950="",VLOOKUP($D950,Product_Dim_Cleaned!$A$2:$F$101,6,FALSE),H950)</f>
        <v>583.21</v>
      </c>
      <c r="J950" s="10">
        <v>0.2</v>
      </c>
      <c r="K950" s="17">
        <f t="shared" si="43"/>
        <v>0.2</v>
      </c>
      <c r="L950" s="10" t="s">
        <v>1824</v>
      </c>
      <c r="M950" s="10">
        <v>1866.2719999999999</v>
      </c>
      <c r="N950" s="16">
        <f t="shared" si="44"/>
        <v>1866.2719999999999</v>
      </c>
    </row>
    <row r="951" spans="1:14" x14ac:dyDescent="0.3">
      <c r="A951" s="11" t="s">
        <v>2775</v>
      </c>
      <c r="B951" s="18">
        <v>45399</v>
      </c>
      <c r="C951" s="12" t="s">
        <v>1283</v>
      </c>
      <c r="D951" s="12" t="s">
        <v>1710</v>
      </c>
      <c r="E951" s="12" t="s">
        <v>1782</v>
      </c>
      <c r="F951" s="12">
        <v>3</v>
      </c>
      <c r="G951" s="10">
        <f t="shared" si="42"/>
        <v>3</v>
      </c>
      <c r="H951" s="12">
        <v>758.75</v>
      </c>
      <c r="I951" s="16">
        <f>IF(H951="",VLOOKUP($D951,Product_Dim_Cleaned!$A$2:$F$101,6,FALSE),H951)</f>
        <v>758.75</v>
      </c>
      <c r="J951" s="12">
        <v>0.27</v>
      </c>
      <c r="K951" s="17">
        <f t="shared" si="43"/>
        <v>0.27</v>
      </c>
      <c r="L951" s="12" t="s">
        <v>1826</v>
      </c>
      <c r="M951" s="12">
        <v>1661.6624999999999</v>
      </c>
      <c r="N951" s="16">
        <f t="shared" si="44"/>
        <v>1661.6624999999999</v>
      </c>
    </row>
    <row r="952" spans="1:14" x14ac:dyDescent="0.3">
      <c r="A952" s="9" t="s">
        <v>2776</v>
      </c>
      <c r="B952" s="15">
        <v>45689</v>
      </c>
      <c r="C952" s="10" t="s">
        <v>975</v>
      </c>
      <c r="D952" s="10" t="s">
        <v>1670</v>
      </c>
      <c r="E952" s="10" t="s">
        <v>1773</v>
      </c>
      <c r="F952" s="10">
        <v>4</v>
      </c>
      <c r="G952" s="10">
        <f t="shared" si="42"/>
        <v>4</v>
      </c>
      <c r="H952" s="10">
        <v>372.42</v>
      </c>
      <c r="I952" s="16">
        <f>IF(H952="",VLOOKUP($D952,Product_Dim_Cleaned!$A$2:$F$101,6,FALSE),H952)</f>
        <v>372.42</v>
      </c>
      <c r="J952" s="10">
        <v>0.19</v>
      </c>
      <c r="K952" s="17">
        <f t="shared" si="43"/>
        <v>0.19</v>
      </c>
      <c r="L952" s="10" t="s">
        <v>1824</v>
      </c>
      <c r="M952" s="10">
        <v>1206.6407999999999</v>
      </c>
      <c r="N952" s="16">
        <f t="shared" si="44"/>
        <v>1206.6407999999999</v>
      </c>
    </row>
    <row r="953" spans="1:14" x14ac:dyDescent="0.3">
      <c r="A953" s="11" t="s">
        <v>2777</v>
      </c>
      <c r="B953" s="18">
        <v>45699</v>
      </c>
      <c r="C953" s="12" t="s">
        <v>517</v>
      </c>
      <c r="D953" s="12" t="s">
        <v>1674</v>
      </c>
      <c r="E953" s="12" t="s">
        <v>1813</v>
      </c>
      <c r="F953" s="12">
        <v>4</v>
      </c>
      <c r="G953" s="10">
        <f t="shared" si="42"/>
        <v>4</v>
      </c>
      <c r="H953" s="12">
        <v>286.27999999999997</v>
      </c>
      <c r="I953" s="16">
        <f>IF(H953="",VLOOKUP($D953,Product_Dim_Cleaned!$A$2:$F$101,6,FALSE),H953)</f>
        <v>286.27999999999997</v>
      </c>
      <c r="J953" s="12">
        <v>0.28000000000000003</v>
      </c>
      <c r="K953" s="17">
        <f t="shared" si="43"/>
        <v>0.28000000000000003</v>
      </c>
      <c r="L953" s="12" t="s">
        <v>1826</v>
      </c>
      <c r="M953" s="12">
        <v>824.48639999999989</v>
      </c>
      <c r="N953" s="16">
        <f t="shared" si="44"/>
        <v>824.48639999999989</v>
      </c>
    </row>
    <row r="954" spans="1:14" x14ac:dyDescent="0.3">
      <c r="A954" s="9" t="s">
        <v>2778</v>
      </c>
      <c r="B954" s="15">
        <v>45663</v>
      </c>
      <c r="C954" s="10" t="s">
        <v>887</v>
      </c>
      <c r="D954" s="10" t="s">
        <v>1694</v>
      </c>
      <c r="E954" s="10" t="s">
        <v>1792</v>
      </c>
      <c r="F954" s="10">
        <v>3</v>
      </c>
      <c r="G954" s="10">
        <f t="shared" si="42"/>
        <v>3</v>
      </c>
      <c r="H954" s="10">
        <v>488.37</v>
      </c>
      <c r="I954" s="16">
        <f>IF(H954="",VLOOKUP($D954,Product_Dim_Cleaned!$A$2:$F$101,6,FALSE),H954)</f>
        <v>488.37</v>
      </c>
      <c r="J954" s="10">
        <v>0.27</v>
      </c>
      <c r="K954" s="17">
        <f t="shared" si="43"/>
        <v>0.27</v>
      </c>
      <c r="L954" s="10" t="s">
        <v>1829</v>
      </c>
      <c r="M954" s="10">
        <v>1069.5302999999999</v>
      </c>
      <c r="N954" s="16">
        <f t="shared" si="44"/>
        <v>1069.5302999999999</v>
      </c>
    </row>
    <row r="955" spans="1:14" x14ac:dyDescent="0.3">
      <c r="A955" s="11" t="s">
        <v>2779</v>
      </c>
      <c r="B955" s="18">
        <v>45377</v>
      </c>
      <c r="C955" s="12" t="s">
        <v>1446</v>
      </c>
      <c r="D955" s="12" t="s">
        <v>1722</v>
      </c>
      <c r="E955" s="12" t="s">
        <v>1782</v>
      </c>
      <c r="F955" s="12">
        <v>3</v>
      </c>
      <c r="G955" s="10">
        <f t="shared" si="42"/>
        <v>3</v>
      </c>
      <c r="H955" s="12">
        <v>662.82</v>
      </c>
      <c r="I955" s="16">
        <f>IF(H955="",VLOOKUP($D955,Product_Dim_Cleaned!$A$2:$F$101,6,FALSE),H955)</f>
        <v>662.82</v>
      </c>
      <c r="J955" s="12">
        <v>0.01</v>
      </c>
      <c r="K955" s="17">
        <f t="shared" si="43"/>
        <v>0.01</v>
      </c>
      <c r="L955" s="12" t="s">
        <v>1829</v>
      </c>
      <c r="M955" s="12">
        <v>1968.5753999999999</v>
      </c>
      <c r="N955" s="16">
        <f t="shared" si="44"/>
        <v>1968.5753999999999</v>
      </c>
    </row>
    <row r="956" spans="1:14" x14ac:dyDescent="0.3">
      <c r="A956" s="9" t="s">
        <v>2780</v>
      </c>
      <c r="B956" s="15">
        <v>45412</v>
      </c>
      <c r="C956" s="10" t="s">
        <v>1527</v>
      </c>
      <c r="D956" s="10" t="s">
        <v>1557</v>
      </c>
      <c r="E956" s="10" t="s">
        <v>1804</v>
      </c>
      <c r="F956" s="10">
        <v>2</v>
      </c>
      <c r="G956" s="10">
        <f t="shared" si="42"/>
        <v>2</v>
      </c>
      <c r="H956" s="10">
        <v>824.34</v>
      </c>
      <c r="I956" s="16">
        <f>IF(H956="",VLOOKUP($D956,Product_Dim_Cleaned!$A$2:$F$101,6,FALSE),H956)</f>
        <v>824.34</v>
      </c>
      <c r="J956" s="10">
        <v>0.1</v>
      </c>
      <c r="K956" s="17">
        <f t="shared" si="43"/>
        <v>0.1</v>
      </c>
      <c r="L956" s="10" t="s">
        <v>1829</v>
      </c>
      <c r="M956" s="10">
        <v>1483.8119999999999</v>
      </c>
      <c r="N956" s="16">
        <f t="shared" si="44"/>
        <v>1483.8119999999999</v>
      </c>
    </row>
    <row r="957" spans="1:14" x14ac:dyDescent="0.3">
      <c r="A957" s="11" t="s">
        <v>2781</v>
      </c>
      <c r="B957" s="18">
        <v>45349</v>
      </c>
      <c r="C957" s="12" t="s">
        <v>396</v>
      </c>
      <c r="D957" s="12" t="s">
        <v>1666</v>
      </c>
      <c r="E957" s="12" t="s">
        <v>1782</v>
      </c>
      <c r="F957" s="12">
        <v>1</v>
      </c>
      <c r="G957" s="10">
        <f t="shared" si="42"/>
        <v>1</v>
      </c>
      <c r="H957" s="12">
        <v>437.12</v>
      </c>
      <c r="I957" s="16">
        <f>IF(H957="",VLOOKUP($D957,Product_Dim_Cleaned!$A$2:$F$101,6,FALSE),H957)</f>
        <v>437.12</v>
      </c>
      <c r="J957" s="12">
        <v>0.21</v>
      </c>
      <c r="K957" s="17">
        <f t="shared" si="43"/>
        <v>0.21</v>
      </c>
      <c r="L957" s="12" t="s">
        <v>1824</v>
      </c>
      <c r="M957" s="12">
        <v>345.32479999999998</v>
      </c>
      <c r="N957" s="16">
        <f t="shared" si="44"/>
        <v>345.32479999999998</v>
      </c>
    </row>
    <row r="958" spans="1:14" x14ac:dyDescent="0.3">
      <c r="A958" s="9" t="s">
        <v>2782</v>
      </c>
      <c r="B958" s="15">
        <v>45486</v>
      </c>
      <c r="C958" s="10" t="s">
        <v>1118</v>
      </c>
      <c r="D958" s="10" t="s">
        <v>1724</v>
      </c>
      <c r="E958" s="10" t="s">
        <v>1776</v>
      </c>
      <c r="F958" s="10">
        <v>3</v>
      </c>
      <c r="G958" s="10">
        <f t="shared" si="42"/>
        <v>3</v>
      </c>
      <c r="H958" s="10">
        <v>23.37</v>
      </c>
      <c r="I958" s="16">
        <f>IF(H958="",VLOOKUP($D958,Product_Dim_Cleaned!$A$2:$F$101,6,FALSE),H958)</f>
        <v>23.37</v>
      </c>
      <c r="J958" s="10">
        <v>0.15</v>
      </c>
      <c r="K958" s="17">
        <f t="shared" si="43"/>
        <v>0.15</v>
      </c>
      <c r="L958" s="10" t="s">
        <v>1826</v>
      </c>
      <c r="M958" s="10">
        <v>59.593499999999999</v>
      </c>
      <c r="N958" s="16">
        <f t="shared" si="44"/>
        <v>59.593499999999999</v>
      </c>
    </row>
    <row r="959" spans="1:14" x14ac:dyDescent="0.3">
      <c r="A959" s="11" t="s">
        <v>2783</v>
      </c>
      <c r="B959" s="18">
        <v>45761</v>
      </c>
      <c r="C959" s="12" t="s">
        <v>616</v>
      </c>
      <c r="D959" s="12" t="s">
        <v>1620</v>
      </c>
      <c r="E959" s="12" t="s">
        <v>1782</v>
      </c>
      <c r="F959" s="12">
        <v>1</v>
      </c>
      <c r="G959" s="10">
        <f t="shared" si="42"/>
        <v>1</v>
      </c>
      <c r="H959" s="12">
        <v>579.69000000000005</v>
      </c>
      <c r="I959" s="16">
        <f>IF(H959="",VLOOKUP($D959,Product_Dim_Cleaned!$A$2:$F$101,6,FALSE),H959)</f>
        <v>579.69000000000005</v>
      </c>
      <c r="J959" s="12">
        <v>0.02</v>
      </c>
      <c r="K959" s="17">
        <f t="shared" si="43"/>
        <v>0.02</v>
      </c>
      <c r="L959" s="12" t="s">
        <v>1824</v>
      </c>
      <c r="M959" s="12">
        <v>568.09620000000007</v>
      </c>
      <c r="N959" s="16">
        <f t="shared" si="44"/>
        <v>568.09620000000007</v>
      </c>
    </row>
    <row r="960" spans="1:14" x14ac:dyDescent="0.3">
      <c r="A960" s="9" t="s">
        <v>2784</v>
      </c>
      <c r="B960" s="15">
        <v>45639</v>
      </c>
      <c r="C960" s="10" t="s">
        <v>1334</v>
      </c>
      <c r="D960" s="10" t="s">
        <v>1704</v>
      </c>
      <c r="E960" s="10" t="s">
        <v>1799</v>
      </c>
      <c r="F960" s="10">
        <v>3</v>
      </c>
      <c r="G960" s="10">
        <f t="shared" si="42"/>
        <v>3</v>
      </c>
      <c r="H960" s="10">
        <v>240.51</v>
      </c>
      <c r="I960" s="16">
        <f>IF(H960="",VLOOKUP($D960,Product_Dim_Cleaned!$A$2:$F$101,6,FALSE),H960)</f>
        <v>240.51</v>
      </c>
      <c r="J960" s="10">
        <v>7.0000000000000007E-2</v>
      </c>
      <c r="K960" s="17">
        <f t="shared" si="43"/>
        <v>7.0000000000000007E-2</v>
      </c>
      <c r="L960" s="10" t="s">
        <v>1824</v>
      </c>
      <c r="M960" s="10">
        <v>671.02289999999994</v>
      </c>
      <c r="N960" s="16">
        <f t="shared" si="44"/>
        <v>671.02289999999994</v>
      </c>
    </row>
    <row r="961" spans="1:14" x14ac:dyDescent="0.3">
      <c r="A961" s="11" t="s">
        <v>2785</v>
      </c>
      <c r="B961" s="18">
        <v>45893</v>
      </c>
      <c r="C961" s="12" t="s">
        <v>1193</v>
      </c>
      <c r="D961" s="12" t="s">
        <v>1598</v>
      </c>
      <c r="E961" s="12" t="s">
        <v>1799</v>
      </c>
      <c r="F961" s="12">
        <v>2</v>
      </c>
      <c r="G961" s="10">
        <f t="shared" si="42"/>
        <v>2</v>
      </c>
      <c r="H961" s="12">
        <v>855.4</v>
      </c>
      <c r="I961" s="16">
        <f>IF(H961="",VLOOKUP($D961,Product_Dim_Cleaned!$A$2:$F$101,6,FALSE),H961)</f>
        <v>855.4</v>
      </c>
      <c r="J961" s="12">
        <v>0.08</v>
      </c>
      <c r="K961" s="17">
        <f t="shared" si="43"/>
        <v>0.08</v>
      </c>
      <c r="L961" s="12" t="s">
        <v>1829</v>
      </c>
      <c r="M961" s="12">
        <v>1573.9359999999999</v>
      </c>
      <c r="N961" s="16">
        <f t="shared" si="44"/>
        <v>1573.9359999999999</v>
      </c>
    </row>
    <row r="962" spans="1:14" x14ac:dyDescent="0.3">
      <c r="A962" s="9" t="s">
        <v>2786</v>
      </c>
      <c r="B962" s="15">
        <v>45227</v>
      </c>
      <c r="C962" s="10" t="s">
        <v>40</v>
      </c>
      <c r="D962" s="10" t="s">
        <v>1728</v>
      </c>
      <c r="E962" s="10" t="s">
        <v>1779</v>
      </c>
      <c r="F962" s="10">
        <v>1</v>
      </c>
      <c r="G962" s="10">
        <f t="shared" ref="G962:G1025" si="45">IF(F962="",M962/(I962*(1-J962)),F962)</f>
        <v>1</v>
      </c>
      <c r="H962" s="10">
        <v>537.26</v>
      </c>
      <c r="I962" s="16">
        <f>IF(H962="",VLOOKUP($D962,Product_Dim_Cleaned!$A$2:$F$101,6,FALSE),H962)</f>
        <v>537.26</v>
      </c>
      <c r="J962" s="10">
        <v>0.09</v>
      </c>
      <c r="K962" s="17">
        <f t="shared" ref="K962:K1025" si="46">IF(J962="",1-(M962/(G962*I962)),J962)</f>
        <v>0.09</v>
      </c>
      <c r="L962" s="10" t="s">
        <v>1824</v>
      </c>
      <c r="M962" s="10">
        <v>488.90660000000003</v>
      </c>
      <c r="N962" s="16">
        <f t="shared" ref="N962:N1025" si="47">IF(M962="",G962*I962*(1-K962),M962)</f>
        <v>488.90660000000003</v>
      </c>
    </row>
    <row r="963" spans="1:14" x14ac:dyDescent="0.3">
      <c r="A963" s="11" t="s">
        <v>2787</v>
      </c>
      <c r="B963" s="18">
        <v>45637</v>
      </c>
      <c r="C963" s="12" t="s">
        <v>1199</v>
      </c>
      <c r="D963" s="12" t="s">
        <v>1650</v>
      </c>
      <c r="E963" s="12" t="s">
        <v>1789</v>
      </c>
      <c r="F963" s="12">
        <v>3</v>
      </c>
      <c r="G963" s="10">
        <f t="shared" si="45"/>
        <v>3</v>
      </c>
      <c r="H963" s="12">
        <v>918.26</v>
      </c>
      <c r="I963" s="16">
        <f>IF(H963="",VLOOKUP($D963,Product_Dim_Cleaned!$A$2:$F$101,6,FALSE),H963)</f>
        <v>918.26</v>
      </c>
      <c r="J963" s="12">
        <v>0.17</v>
      </c>
      <c r="K963" s="17">
        <f t="shared" si="46"/>
        <v>0.17</v>
      </c>
      <c r="L963" s="12" t="s">
        <v>1829</v>
      </c>
      <c r="M963" s="12">
        <v>2286.4674</v>
      </c>
      <c r="N963" s="16">
        <f t="shared" si="47"/>
        <v>2286.4674</v>
      </c>
    </row>
    <row r="964" spans="1:14" x14ac:dyDescent="0.3">
      <c r="A964" s="9" t="s">
        <v>2788</v>
      </c>
      <c r="B964" s="15">
        <v>45472</v>
      </c>
      <c r="C964" s="10" t="s">
        <v>341</v>
      </c>
      <c r="D964" s="10" t="s">
        <v>1557</v>
      </c>
      <c r="E964" s="10" t="s">
        <v>1786</v>
      </c>
      <c r="F964" s="10">
        <v>4</v>
      </c>
      <c r="G964" s="10">
        <f t="shared" si="45"/>
        <v>4</v>
      </c>
      <c r="H964" s="10">
        <v>579.70000000000005</v>
      </c>
      <c r="I964" s="16">
        <f>IF(H964="",VLOOKUP($D964,Product_Dim_Cleaned!$A$2:$F$101,6,FALSE),H964)</f>
        <v>579.70000000000005</v>
      </c>
      <c r="J964" s="10">
        <v>0.18</v>
      </c>
      <c r="K964" s="17">
        <f t="shared" si="46"/>
        <v>0.18</v>
      </c>
      <c r="L964" s="10" t="s">
        <v>1826</v>
      </c>
      <c r="M964" s="10">
        <v>1901.4159999999999</v>
      </c>
      <c r="N964" s="16">
        <f t="shared" si="47"/>
        <v>1901.4159999999999</v>
      </c>
    </row>
    <row r="965" spans="1:14" x14ac:dyDescent="0.3">
      <c r="A965" s="11" t="s">
        <v>2789</v>
      </c>
      <c r="B965" s="18">
        <v>45710</v>
      </c>
      <c r="C965" s="12" t="s">
        <v>490</v>
      </c>
      <c r="D965" s="12" t="s">
        <v>1634</v>
      </c>
      <c r="E965" s="12" t="s">
        <v>1776</v>
      </c>
      <c r="F965" s="12">
        <v>1</v>
      </c>
      <c r="G965" s="10">
        <f t="shared" si="45"/>
        <v>1</v>
      </c>
      <c r="H965" s="12">
        <v>824.32</v>
      </c>
      <c r="I965" s="16">
        <f>IF(H965="",VLOOKUP($D965,Product_Dim_Cleaned!$A$2:$F$101,6,FALSE),H965)</f>
        <v>824.32</v>
      </c>
      <c r="J965" s="12">
        <v>0.18</v>
      </c>
      <c r="K965" s="17">
        <f t="shared" si="46"/>
        <v>0.18</v>
      </c>
      <c r="L965" s="12" t="s">
        <v>1824</v>
      </c>
      <c r="M965" s="12">
        <v>675.94240000000013</v>
      </c>
      <c r="N965" s="16">
        <f t="shared" si="47"/>
        <v>675.94240000000013</v>
      </c>
    </row>
    <row r="966" spans="1:14" x14ac:dyDescent="0.3">
      <c r="A966" s="9" t="s">
        <v>2790</v>
      </c>
      <c r="B966" s="15">
        <v>45682</v>
      </c>
      <c r="C966" s="10" t="s">
        <v>384</v>
      </c>
      <c r="D966" s="10" t="s">
        <v>1640</v>
      </c>
      <c r="E966" s="10" t="s">
        <v>1801</v>
      </c>
      <c r="F966" s="10">
        <v>4</v>
      </c>
      <c r="G966" s="10">
        <f t="shared" si="45"/>
        <v>4</v>
      </c>
      <c r="H966" s="10">
        <v>614.99</v>
      </c>
      <c r="I966" s="16">
        <f>IF(H966="",VLOOKUP($D966,Product_Dim_Cleaned!$A$2:$F$101,6,FALSE),H966)</f>
        <v>614.99</v>
      </c>
      <c r="J966" s="10">
        <v>0.16</v>
      </c>
      <c r="K966" s="17">
        <f t="shared" si="46"/>
        <v>0.16</v>
      </c>
      <c r="L966" s="10" t="s">
        <v>1826</v>
      </c>
      <c r="M966" s="10">
        <v>2066.3663999999999</v>
      </c>
      <c r="N966" s="16">
        <f t="shared" si="47"/>
        <v>2066.3663999999999</v>
      </c>
    </row>
    <row r="967" spans="1:14" x14ac:dyDescent="0.3">
      <c r="A967" s="11" t="s">
        <v>2791</v>
      </c>
      <c r="B967" s="18">
        <v>45730</v>
      </c>
      <c r="C967" s="12" t="s">
        <v>441</v>
      </c>
      <c r="D967" s="12" t="s">
        <v>1672</v>
      </c>
      <c r="E967" s="12" t="s">
        <v>1752</v>
      </c>
      <c r="F967" s="12">
        <v>4</v>
      </c>
      <c r="G967" s="10">
        <f t="shared" si="45"/>
        <v>4</v>
      </c>
      <c r="H967" s="12">
        <v>189.21</v>
      </c>
      <c r="I967" s="16">
        <f>IF(H967="",VLOOKUP($D967,Product_Dim_Cleaned!$A$2:$F$101,6,FALSE),H967)</f>
        <v>189.21</v>
      </c>
      <c r="J967" s="12">
        <v>0.06</v>
      </c>
      <c r="K967" s="17">
        <f t="shared" si="46"/>
        <v>0.06</v>
      </c>
      <c r="L967" s="12" t="s">
        <v>1829</v>
      </c>
      <c r="M967" s="12">
        <v>711.42959999999994</v>
      </c>
      <c r="N967" s="16">
        <f t="shared" si="47"/>
        <v>711.42959999999994</v>
      </c>
    </row>
    <row r="968" spans="1:14" x14ac:dyDescent="0.3">
      <c r="A968" s="9" t="s">
        <v>2792</v>
      </c>
      <c r="B968" s="15">
        <v>45629</v>
      </c>
      <c r="C968" s="10" t="s">
        <v>517</v>
      </c>
      <c r="D968" s="10" t="s">
        <v>1672</v>
      </c>
      <c r="E968" s="10" t="s">
        <v>1799</v>
      </c>
      <c r="F968" s="10">
        <v>2</v>
      </c>
      <c r="G968" s="10">
        <f t="shared" si="45"/>
        <v>2</v>
      </c>
      <c r="H968" s="10">
        <v>233.33</v>
      </c>
      <c r="I968" s="16">
        <f>IF(H968="",VLOOKUP($D968,Product_Dim_Cleaned!$A$2:$F$101,6,FALSE),H968)</f>
        <v>233.33</v>
      </c>
      <c r="J968" s="10">
        <v>0.05</v>
      </c>
      <c r="K968" s="17">
        <f t="shared" si="46"/>
        <v>0.05</v>
      </c>
      <c r="L968" s="10" t="s">
        <v>1824</v>
      </c>
      <c r="M968" s="10">
        <v>443.327</v>
      </c>
      <c r="N968" s="16">
        <f t="shared" si="47"/>
        <v>443.327</v>
      </c>
    </row>
    <row r="969" spans="1:14" x14ac:dyDescent="0.3">
      <c r="A969" s="11" t="s">
        <v>2793</v>
      </c>
      <c r="B969" s="18">
        <v>45783</v>
      </c>
      <c r="C969" s="12" t="s">
        <v>794</v>
      </c>
      <c r="D969" s="12" t="s">
        <v>1626</v>
      </c>
      <c r="E969" s="12" t="s">
        <v>1810</v>
      </c>
      <c r="F969" s="12">
        <v>3</v>
      </c>
      <c r="G969" s="10">
        <f t="shared" si="45"/>
        <v>3</v>
      </c>
      <c r="H969" s="12">
        <v>529.89</v>
      </c>
      <c r="I969" s="16">
        <f>IF(H969="",VLOOKUP($D969,Product_Dim_Cleaned!$A$2:$F$101,6,FALSE),H969)</f>
        <v>529.89</v>
      </c>
      <c r="J969" s="12">
        <v>0.21</v>
      </c>
      <c r="K969" s="17">
        <f t="shared" si="46"/>
        <v>0.21</v>
      </c>
      <c r="L969" s="12" t="s">
        <v>1824</v>
      </c>
      <c r="M969" s="12">
        <v>1255.8393000000001</v>
      </c>
      <c r="N969" s="16">
        <f t="shared" si="47"/>
        <v>1255.8393000000001</v>
      </c>
    </row>
    <row r="970" spans="1:14" x14ac:dyDescent="0.3">
      <c r="A970" s="9" t="s">
        <v>2794</v>
      </c>
      <c r="B970" s="15">
        <v>45518</v>
      </c>
      <c r="C970" s="10" t="s">
        <v>1504</v>
      </c>
      <c r="D970" s="10" t="s">
        <v>1732</v>
      </c>
      <c r="E970" s="10" t="s">
        <v>1757</v>
      </c>
      <c r="F970" s="10">
        <v>2</v>
      </c>
      <c r="G970" s="10">
        <f t="shared" si="45"/>
        <v>2</v>
      </c>
      <c r="H970" s="10">
        <v>954.1</v>
      </c>
      <c r="I970" s="16">
        <f>IF(H970="",VLOOKUP($D970,Product_Dim_Cleaned!$A$2:$F$101,6,FALSE),H970)</f>
        <v>954.1</v>
      </c>
      <c r="J970" s="10">
        <v>0.17</v>
      </c>
      <c r="K970" s="17">
        <f t="shared" si="46"/>
        <v>0.17</v>
      </c>
      <c r="L970" s="10" t="s">
        <v>1826</v>
      </c>
      <c r="M970" s="10">
        <v>1583.806</v>
      </c>
      <c r="N970" s="16">
        <f t="shared" si="47"/>
        <v>1583.806</v>
      </c>
    </row>
    <row r="971" spans="1:14" x14ac:dyDescent="0.3">
      <c r="A971" s="11" t="s">
        <v>2795</v>
      </c>
      <c r="B971" s="18">
        <v>45274</v>
      </c>
      <c r="C971" s="12" t="s">
        <v>1017</v>
      </c>
      <c r="D971" s="12" t="s">
        <v>1678</v>
      </c>
      <c r="E971" s="12" t="s">
        <v>1779</v>
      </c>
      <c r="F971" s="12">
        <v>1</v>
      </c>
      <c r="G971" s="10">
        <f t="shared" si="45"/>
        <v>1</v>
      </c>
      <c r="H971" s="12">
        <v>370.04</v>
      </c>
      <c r="I971" s="16">
        <f>IF(H971="",VLOOKUP($D971,Product_Dim_Cleaned!$A$2:$F$101,6,FALSE),H971)</f>
        <v>370.04</v>
      </c>
      <c r="J971" s="12">
        <v>0.04</v>
      </c>
      <c r="K971" s="17">
        <f t="shared" si="46"/>
        <v>0.04</v>
      </c>
      <c r="L971" s="12" t="s">
        <v>1829</v>
      </c>
      <c r="M971" s="12">
        <v>355.23840000000001</v>
      </c>
      <c r="N971" s="16">
        <f t="shared" si="47"/>
        <v>355.23840000000001</v>
      </c>
    </row>
    <row r="972" spans="1:14" x14ac:dyDescent="0.3">
      <c r="A972" s="9" t="s">
        <v>2796</v>
      </c>
      <c r="B972" s="15">
        <v>45297</v>
      </c>
      <c r="C972" s="10" t="s">
        <v>227</v>
      </c>
      <c r="D972" s="10" t="s">
        <v>1740</v>
      </c>
      <c r="E972" s="10" t="s">
        <v>1813</v>
      </c>
      <c r="F972" s="10">
        <v>4</v>
      </c>
      <c r="G972" s="10">
        <f t="shared" si="45"/>
        <v>4</v>
      </c>
      <c r="H972" s="10">
        <v>492.71</v>
      </c>
      <c r="I972" s="16">
        <f>IF(H972="",VLOOKUP($D972,Product_Dim_Cleaned!$A$2:$F$101,6,FALSE),H972)</f>
        <v>492.71</v>
      </c>
      <c r="J972" s="10">
        <v>0.08</v>
      </c>
      <c r="K972" s="17">
        <f t="shared" si="46"/>
        <v>0.08</v>
      </c>
      <c r="L972" s="10" t="s">
        <v>1824</v>
      </c>
      <c r="M972" s="10">
        <v>1813.1728000000001</v>
      </c>
      <c r="N972" s="16">
        <f t="shared" si="47"/>
        <v>1813.1728000000001</v>
      </c>
    </row>
    <row r="973" spans="1:14" x14ac:dyDescent="0.3">
      <c r="A973" s="11" t="s">
        <v>2797</v>
      </c>
      <c r="B973" s="18">
        <v>45530</v>
      </c>
      <c r="C973" s="12" t="s">
        <v>890</v>
      </c>
      <c r="D973" s="12" t="s">
        <v>1730</v>
      </c>
      <c r="E973" s="12" t="s">
        <v>1797</v>
      </c>
      <c r="F973" s="12">
        <v>4</v>
      </c>
      <c r="G973" s="10">
        <f t="shared" si="45"/>
        <v>4</v>
      </c>
      <c r="H973" s="12">
        <v>853.26</v>
      </c>
      <c r="I973" s="16">
        <f>IF(H973="",VLOOKUP($D973,Product_Dim_Cleaned!$A$2:$F$101,6,FALSE),H973)</f>
        <v>853.26</v>
      </c>
      <c r="J973" s="12">
        <v>0.24</v>
      </c>
      <c r="K973" s="17">
        <f t="shared" si="46"/>
        <v>0.24</v>
      </c>
      <c r="L973" s="12" t="s">
        <v>1829</v>
      </c>
      <c r="M973" s="12">
        <v>2593.9104000000002</v>
      </c>
      <c r="N973" s="16">
        <f t="shared" si="47"/>
        <v>2593.9104000000002</v>
      </c>
    </row>
    <row r="974" spans="1:14" x14ac:dyDescent="0.3">
      <c r="A974" s="9" t="s">
        <v>2798</v>
      </c>
      <c r="B974" s="15">
        <v>45740</v>
      </c>
      <c r="C974" s="10" t="s">
        <v>1263</v>
      </c>
      <c r="D974" s="10" t="s">
        <v>1551</v>
      </c>
      <c r="E974" s="10" t="s">
        <v>1804</v>
      </c>
      <c r="F974" s="10">
        <v>1</v>
      </c>
      <c r="G974" s="10">
        <f t="shared" si="45"/>
        <v>1</v>
      </c>
      <c r="H974" s="10">
        <v>402.47</v>
      </c>
      <c r="I974" s="16">
        <f>IF(H974="",VLOOKUP($D974,Product_Dim_Cleaned!$A$2:$F$101,6,FALSE),H974)</f>
        <v>402.47</v>
      </c>
      <c r="J974" s="10">
        <v>0.19</v>
      </c>
      <c r="K974" s="17">
        <f t="shared" si="46"/>
        <v>0.19</v>
      </c>
      <c r="L974" s="10" t="s">
        <v>1826</v>
      </c>
      <c r="M974" s="10">
        <v>326.00070000000011</v>
      </c>
      <c r="N974" s="16">
        <f t="shared" si="47"/>
        <v>326.00070000000011</v>
      </c>
    </row>
    <row r="975" spans="1:14" x14ac:dyDescent="0.3">
      <c r="A975" s="11" t="s">
        <v>2799</v>
      </c>
      <c r="B975" s="18">
        <v>45311</v>
      </c>
      <c r="C975" s="12" t="s">
        <v>1252</v>
      </c>
      <c r="D975" s="12" t="s">
        <v>1656</v>
      </c>
      <c r="E975" s="12" t="s">
        <v>1810</v>
      </c>
      <c r="F975" s="12">
        <v>2</v>
      </c>
      <c r="G975" s="10">
        <f t="shared" si="45"/>
        <v>2</v>
      </c>
      <c r="H975" s="12">
        <v>528.29999999999995</v>
      </c>
      <c r="I975" s="16">
        <f>IF(H975="",VLOOKUP($D975,Product_Dim_Cleaned!$A$2:$F$101,6,FALSE),H975)</f>
        <v>528.29999999999995</v>
      </c>
      <c r="J975" s="12">
        <v>0.24</v>
      </c>
      <c r="K975" s="17">
        <f t="shared" si="46"/>
        <v>0.24</v>
      </c>
      <c r="L975" s="12" t="s">
        <v>1824</v>
      </c>
      <c r="M975" s="12">
        <v>803.01599999999996</v>
      </c>
      <c r="N975" s="16">
        <f t="shared" si="47"/>
        <v>803.01599999999996</v>
      </c>
    </row>
    <row r="976" spans="1:14" x14ac:dyDescent="0.3">
      <c r="A976" s="9" t="s">
        <v>2800</v>
      </c>
      <c r="B976" s="15">
        <v>45667</v>
      </c>
      <c r="C976" s="10" t="s">
        <v>1374</v>
      </c>
      <c r="D976" s="10" t="s">
        <v>1568</v>
      </c>
      <c r="E976" s="10" t="s">
        <v>1776</v>
      </c>
      <c r="F976" s="10">
        <v>4</v>
      </c>
      <c r="G976" s="10">
        <f t="shared" si="45"/>
        <v>4</v>
      </c>
      <c r="H976" s="10">
        <v>599.85</v>
      </c>
      <c r="I976" s="16">
        <f>IF(H976="",VLOOKUP($D976,Product_Dim_Cleaned!$A$2:$F$101,6,FALSE),H976)</f>
        <v>599.85</v>
      </c>
      <c r="J976" s="10">
        <v>0.25</v>
      </c>
      <c r="K976" s="17">
        <f t="shared" si="46"/>
        <v>0.25</v>
      </c>
      <c r="L976" s="10" t="s">
        <v>1824</v>
      </c>
      <c r="M976" s="10">
        <v>1799.55</v>
      </c>
      <c r="N976" s="16">
        <f t="shared" si="47"/>
        <v>1799.55</v>
      </c>
    </row>
    <row r="977" spans="1:14" x14ac:dyDescent="0.3">
      <c r="A977" s="11" t="s">
        <v>2801</v>
      </c>
      <c r="B977" s="18">
        <v>45281</v>
      </c>
      <c r="C977" s="12" t="s">
        <v>957</v>
      </c>
      <c r="D977" s="12" t="s">
        <v>1580</v>
      </c>
      <c r="E977" s="12" t="s">
        <v>1786</v>
      </c>
      <c r="F977" s="12">
        <v>2</v>
      </c>
      <c r="G977" s="10">
        <f t="shared" si="45"/>
        <v>2</v>
      </c>
      <c r="H977" s="12">
        <v>61.42</v>
      </c>
      <c r="I977" s="16">
        <f>IF(H977="",VLOOKUP($D977,Product_Dim_Cleaned!$A$2:$F$101,6,FALSE),H977)</f>
        <v>61.42</v>
      </c>
      <c r="J977" s="12">
        <v>0.08</v>
      </c>
      <c r="K977" s="17">
        <f t="shared" si="46"/>
        <v>0.08</v>
      </c>
      <c r="L977" s="12" t="s">
        <v>1826</v>
      </c>
      <c r="M977" s="12">
        <v>113.0128</v>
      </c>
      <c r="N977" s="16">
        <f t="shared" si="47"/>
        <v>113.0128</v>
      </c>
    </row>
    <row r="978" spans="1:14" x14ac:dyDescent="0.3">
      <c r="A978" s="9" t="s">
        <v>2802</v>
      </c>
      <c r="B978" s="15">
        <v>45693</v>
      </c>
      <c r="C978" s="10" t="s">
        <v>797</v>
      </c>
      <c r="D978" s="10" t="s">
        <v>1586</v>
      </c>
      <c r="E978" s="10" t="s">
        <v>1789</v>
      </c>
      <c r="F978" s="10">
        <v>2</v>
      </c>
      <c r="G978" s="10">
        <f t="shared" si="45"/>
        <v>2</v>
      </c>
      <c r="H978" s="10">
        <v>466.42</v>
      </c>
      <c r="I978" s="16">
        <f>IF(H978="",VLOOKUP($D978,Product_Dim_Cleaned!$A$2:$F$101,6,FALSE),H978)</f>
        <v>466.42</v>
      </c>
      <c r="J978" s="10">
        <v>0.12</v>
      </c>
      <c r="K978" s="17">
        <f t="shared" si="46"/>
        <v>0.12</v>
      </c>
      <c r="L978" s="10" t="s">
        <v>1826</v>
      </c>
      <c r="M978" s="10">
        <v>820.89920000000006</v>
      </c>
      <c r="N978" s="16">
        <f t="shared" si="47"/>
        <v>820.89920000000006</v>
      </c>
    </row>
    <row r="979" spans="1:14" x14ac:dyDescent="0.3">
      <c r="A979" s="11" t="s">
        <v>2803</v>
      </c>
      <c r="B979" s="18">
        <v>45857</v>
      </c>
      <c r="C979" s="12" t="s">
        <v>353</v>
      </c>
      <c r="D979" s="12" t="s">
        <v>1610</v>
      </c>
      <c r="E979" s="12" t="s">
        <v>1773</v>
      </c>
      <c r="F979" s="12">
        <v>4</v>
      </c>
      <c r="G979" s="10">
        <f t="shared" si="45"/>
        <v>4</v>
      </c>
      <c r="H979" s="12">
        <v>540.69000000000005</v>
      </c>
      <c r="I979" s="16">
        <f>IF(H979="",VLOOKUP($D979,Product_Dim_Cleaned!$A$2:$F$101,6,FALSE),H979)</f>
        <v>540.69000000000005</v>
      </c>
      <c r="J979" s="12">
        <v>0.09</v>
      </c>
      <c r="K979" s="17">
        <f t="shared" si="46"/>
        <v>0.09</v>
      </c>
      <c r="L979" s="12" t="s">
        <v>1829</v>
      </c>
      <c r="M979" s="12">
        <v>1968.1116</v>
      </c>
      <c r="N979" s="16">
        <f t="shared" si="47"/>
        <v>1968.1116</v>
      </c>
    </row>
    <row r="980" spans="1:14" x14ac:dyDescent="0.3">
      <c r="A980" s="9" t="s">
        <v>2804</v>
      </c>
      <c r="B980" s="15">
        <v>45737</v>
      </c>
      <c r="C980" s="10" t="s">
        <v>942</v>
      </c>
      <c r="D980" s="10" t="s">
        <v>1586</v>
      </c>
      <c r="E980" s="10" t="s">
        <v>1797</v>
      </c>
      <c r="F980" s="10">
        <v>3</v>
      </c>
      <c r="G980" s="10">
        <f t="shared" si="45"/>
        <v>3</v>
      </c>
      <c r="H980" s="10">
        <v>677.46</v>
      </c>
      <c r="I980" s="16">
        <f>IF(H980="",VLOOKUP($D980,Product_Dim_Cleaned!$A$2:$F$101,6,FALSE),H980)</f>
        <v>677.46</v>
      </c>
      <c r="J980" s="10">
        <v>0.05</v>
      </c>
      <c r="K980" s="17">
        <f t="shared" si="46"/>
        <v>0.05</v>
      </c>
      <c r="L980" s="10" t="s">
        <v>1824</v>
      </c>
      <c r="M980" s="10">
        <v>1930.761</v>
      </c>
      <c r="N980" s="16">
        <f t="shared" si="47"/>
        <v>1930.761</v>
      </c>
    </row>
    <row r="981" spans="1:14" x14ac:dyDescent="0.3">
      <c r="A981" s="11" t="s">
        <v>2805</v>
      </c>
      <c r="B981" s="18">
        <v>45771</v>
      </c>
      <c r="C981" s="12" t="s">
        <v>1032</v>
      </c>
      <c r="D981" s="12" t="s">
        <v>1590</v>
      </c>
      <c r="E981" s="12" t="s">
        <v>1757</v>
      </c>
      <c r="F981" s="12">
        <v>3</v>
      </c>
      <c r="G981" s="10">
        <f t="shared" si="45"/>
        <v>3</v>
      </c>
      <c r="H981" s="12">
        <v>614.63</v>
      </c>
      <c r="I981" s="16">
        <f>IF(H981="",VLOOKUP($D981,Product_Dim_Cleaned!$A$2:$F$101,6,FALSE),H981)</f>
        <v>614.63</v>
      </c>
      <c r="J981" s="12">
        <v>0.06</v>
      </c>
      <c r="K981" s="17">
        <f t="shared" si="46"/>
        <v>0.06</v>
      </c>
      <c r="L981" s="12" t="s">
        <v>1826</v>
      </c>
      <c r="M981" s="12">
        <v>1733.2565999999999</v>
      </c>
      <c r="N981" s="16">
        <f t="shared" si="47"/>
        <v>1733.2565999999999</v>
      </c>
    </row>
    <row r="982" spans="1:14" x14ac:dyDescent="0.3">
      <c r="A982" s="9" t="s">
        <v>2806</v>
      </c>
      <c r="B982" s="15">
        <v>45272</v>
      </c>
      <c r="C982" s="10" t="s">
        <v>746</v>
      </c>
      <c r="D982" s="10" t="s">
        <v>1680</v>
      </c>
      <c r="E982" s="10" t="s">
        <v>1782</v>
      </c>
      <c r="F982" s="10">
        <v>4</v>
      </c>
      <c r="G982" s="10">
        <f t="shared" si="45"/>
        <v>4</v>
      </c>
      <c r="H982" s="10">
        <v>649.52</v>
      </c>
      <c r="I982" s="16">
        <f>IF(H982="",VLOOKUP($D982,Product_Dim_Cleaned!$A$2:$F$101,6,FALSE),H982)</f>
        <v>649.52</v>
      </c>
      <c r="J982" s="10">
        <v>0.11</v>
      </c>
      <c r="K982" s="17">
        <f t="shared" si="46"/>
        <v>0.11</v>
      </c>
      <c r="L982" s="10" t="s">
        <v>1824</v>
      </c>
      <c r="M982" s="10">
        <v>2312.2912000000001</v>
      </c>
      <c r="N982" s="16">
        <f t="shared" si="47"/>
        <v>2312.2912000000001</v>
      </c>
    </row>
    <row r="983" spans="1:14" x14ac:dyDescent="0.3">
      <c r="A983" s="11" t="s">
        <v>2807</v>
      </c>
      <c r="B983" s="18">
        <v>45481</v>
      </c>
      <c r="C983" s="12" t="s">
        <v>1377</v>
      </c>
      <c r="D983" s="12" t="s">
        <v>1718</v>
      </c>
      <c r="E983" s="12" t="s">
        <v>1782</v>
      </c>
      <c r="F983" s="12">
        <v>2</v>
      </c>
      <c r="G983" s="10">
        <f t="shared" si="45"/>
        <v>2</v>
      </c>
      <c r="H983" s="12">
        <v>943.93</v>
      </c>
      <c r="I983" s="16">
        <f>IF(H983="",VLOOKUP($D983,Product_Dim_Cleaned!$A$2:$F$101,6,FALSE),H983)</f>
        <v>943.93</v>
      </c>
      <c r="J983" s="12">
        <v>0.22</v>
      </c>
      <c r="K983" s="17">
        <f t="shared" si="46"/>
        <v>0.22</v>
      </c>
      <c r="L983" s="12" t="s">
        <v>1826</v>
      </c>
      <c r="M983" s="12">
        <v>1472.5308</v>
      </c>
      <c r="N983" s="16">
        <f t="shared" si="47"/>
        <v>1472.5308</v>
      </c>
    </row>
    <row r="984" spans="1:14" x14ac:dyDescent="0.3">
      <c r="A984" s="9" t="s">
        <v>2808</v>
      </c>
      <c r="B984" s="15">
        <v>45228</v>
      </c>
      <c r="C984" s="10" t="s">
        <v>550</v>
      </c>
      <c r="D984" s="10" t="s">
        <v>1610</v>
      </c>
      <c r="E984" s="10" t="s">
        <v>1782</v>
      </c>
      <c r="F984" s="10">
        <v>4</v>
      </c>
      <c r="G984" s="10">
        <f t="shared" si="45"/>
        <v>4</v>
      </c>
      <c r="H984" s="10">
        <v>538.73</v>
      </c>
      <c r="I984" s="16">
        <f>IF(H984="",VLOOKUP($D984,Product_Dim_Cleaned!$A$2:$F$101,6,FALSE),H984)</f>
        <v>538.73</v>
      </c>
      <c r="J984" s="10">
        <v>0.03</v>
      </c>
      <c r="K984" s="17">
        <f t="shared" si="46"/>
        <v>0.03</v>
      </c>
      <c r="L984" s="10" t="s">
        <v>1824</v>
      </c>
      <c r="M984" s="10">
        <v>2090.2723999999998</v>
      </c>
      <c r="N984" s="16">
        <f t="shared" si="47"/>
        <v>2090.2723999999998</v>
      </c>
    </row>
    <row r="985" spans="1:14" x14ac:dyDescent="0.3">
      <c r="A985" s="11" t="s">
        <v>2809</v>
      </c>
      <c r="B985" s="18">
        <v>45432</v>
      </c>
      <c r="C985" s="12" t="s">
        <v>318</v>
      </c>
      <c r="D985" s="12" t="s">
        <v>1680</v>
      </c>
      <c r="E985" s="12" t="s">
        <v>1782</v>
      </c>
      <c r="F985" s="12">
        <v>2</v>
      </c>
      <c r="G985" s="10">
        <f t="shared" si="45"/>
        <v>2</v>
      </c>
      <c r="H985" s="12">
        <v>853.93</v>
      </c>
      <c r="I985" s="16">
        <f>IF(H985="",VLOOKUP($D985,Product_Dim_Cleaned!$A$2:$F$101,6,FALSE),H985)</f>
        <v>853.93</v>
      </c>
      <c r="J985" s="12">
        <v>0.01</v>
      </c>
      <c r="K985" s="17">
        <f t="shared" si="46"/>
        <v>0.01</v>
      </c>
      <c r="L985" s="12" t="s">
        <v>1826</v>
      </c>
      <c r="M985" s="12">
        <v>1690.7814000000001</v>
      </c>
      <c r="N985" s="16">
        <f t="shared" si="47"/>
        <v>1690.7814000000001</v>
      </c>
    </row>
    <row r="986" spans="1:14" x14ac:dyDescent="0.3">
      <c r="A986" s="9" t="s">
        <v>2810</v>
      </c>
      <c r="B986" s="15">
        <v>45914</v>
      </c>
      <c r="C986" s="10" t="s">
        <v>1510</v>
      </c>
      <c r="D986" s="10" t="s">
        <v>1606</v>
      </c>
      <c r="E986" s="10" t="s">
        <v>1769</v>
      </c>
      <c r="F986" s="10">
        <v>4</v>
      </c>
      <c r="G986" s="10">
        <f t="shared" si="45"/>
        <v>4</v>
      </c>
      <c r="H986" s="10">
        <v>465.42</v>
      </c>
      <c r="I986" s="16">
        <f>IF(H986="",VLOOKUP($D986,Product_Dim_Cleaned!$A$2:$F$101,6,FALSE),H986)</f>
        <v>465.42</v>
      </c>
      <c r="J986" s="10">
        <v>0.26</v>
      </c>
      <c r="K986" s="17">
        <f t="shared" si="46"/>
        <v>0.26</v>
      </c>
      <c r="L986" s="10" t="s">
        <v>1829</v>
      </c>
      <c r="M986" s="10">
        <v>1377.6432</v>
      </c>
      <c r="N986" s="16">
        <f t="shared" si="47"/>
        <v>1377.6432</v>
      </c>
    </row>
    <row r="987" spans="1:14" x14ac:dyDescent="0.3">
      <c r="A987" s="11" t="s">
        <v>2811</v>
      </c>
      <c r="B987" s="18">
        <v>45758</v>
      </c>
      <c r="C987" s="12" t="s">
        <v>208</v>
      </c>
      <c r="D987" s="12" t="s">
        <v>1546</v>
      </c>
      <c r="E987" s="12" t="s">
        <v>1792</v>
      </c>
      <c r="F987" s="12">
        <v>4</v>
      </c>
      <c r="G987" s="10">
        <f t="shared" si="45"/>
        <v>4</v>
      </c>
      <c r="H987" s="12">
        <v>880.26</v>
      </c>
      <c r="I987" s="16">
        <f>IF(H987="",VLOOKUP($D987,Product_Dim_Cleaned!$A$2:$F$101,6,FALSE),H987)</f>
        <v>880.26</v>
      </c>
      <c r="J987" s="12">
        <v>0.11</v>
      </c>
      <c r="K987" s="17">
        <f t="shared" si="46"/>
        <v>0.11</v>
      </c>
      <c r="L987" s="12" t="s">
        <v>1829</v>
      </c>
      <c r="M987" s="12">
        <v>3133.7256000000002</v>
      </c>
      <c r="N987" s="16">
        <f t="shared" si="47"/>
        <v>3133.7256000000002</v>
      </c>
    </row>
    <row r="988" spans="1:14" x14ac:dyDescent="0.3">
      <c r="A988" s="9" t="s">
        <v>2812</v>
      </c>
      <c r="B988" s="15">
        <v>45429</v>
      </c>
      <c r="C988" s="10" t="s">
        <v>1487</v>
      </c>
      <c r="D988" s="10" t="s">
        <v>1650</v>
      </c>
      <c r="E988" s="10" t="s">
        <v>1792</v>
      </c>
      <c r="F988" s="10">
        <v>3</v>
      </c>
      <c r="G988" s="10">
        <f t="shared" si="45"/>
        <v>3</v>
      </c>
      <c r="H988" s="10">
        <v>461.02</v>
      </c>
      <c r="I988" s="16">
        <f>IF(H988="",VLOOKUP($D988,Product_Dim_Cleaned!$A$2:$F$101,6,FALSE),H988)</f>
        <v>461.02</v>
      </c>
      <c r="J988" s="10">
        <v>0.28999999999999998</v>
      </c>
      <c r="K988" s="17">
        <f t="shared" si="46"/>
        <v>0.28999999999999998</v>
      </c>
      <c r="L988" s="10" t="s">
        <v>1826</v>
      </c>
      <c r="M988" s="10">
        <v>981.97259999999994</v>
      </c>
      <c r="N988" s="16">
        <f t="shared" si="47"/>
        <v>981.97259999999994</v>
      </c>
    </row>
    <row r="989" spans="1:14" x14ac:dyDescent="0.3">
      <c r="A989" s="11" t="s">
        <v>2813</v>
      </c>
      <c r="B989" s="18">
        <v>45578</v>
      </c>
      <c r="C989" s="12" t="s">
        <v>110</v>
      </c>
      <c r="D989" s="12" t="s">
        <v>1598</v>
      </c>
      <c r="E989" s="12" t="s">
        <v>1797</v>
      </c>
      <c r="F989" s="12">
        <v>1</v>
      </c>
      <c r="G989" s="10">
        <f t="shared" si="45"/>
        <v>1</v>
      </c>
      <c r="H989" s="12">
        <v>531.99</v>
      </c>
      <c r="I989" s="16">
        <f>IF(H989="",VLOOKUP($D989,Product_Dim_Cleaned!$A$2:$F$101,6,FALSE),H989)</f>
        <v>531.99</v>
      </c>
      <c r="J989" s="12">
        <v>0.17</v>
      </c>
      <c r="K989" s="17">
        <f t="shared" si="46"/>
        <v>0.17</v>
      </c>
      <c r="L989" s="12" t="s">
        <v>1826</v>
      </c>
      <c r="M989" s="12">
        <v>441.55169999999998</v>
      </c>
      <c r="N989" s="16">
        <f t="shared" si="47"/>
        <v>441.55169999999998</v>
      </c>
    </row>
    <row r="990" spans="1:14" x14ac:dyDescent="0.3">
      <c r="A990" s="9" t="s">
        <v>2814</v>
      </c>
      <c r="B990" s="15">
        <v>45486</v>
      </c>
      <c r="C990" s="10" t="s">
        <v>27</v>
      </c>
      <c r="D990" s="10" t="s">
        <v>1642</v>
      </c>
      <c r="E990" s="10" t="s">
        <v>1807</v>
      </c>
      <c r="F990" s="10">
        <v>2</v>
      </c>
      <c r="G990" s="10">
        <f t="shared" si="45"/>
        <v>2</v>
      </c>
      <c r="H990" s="10">
        <v>274.08999999999997</v>
      </c>
      <c r="I990" s="16">
        <f>IF(H990="",VLOOKUP($D990,Product_Dim_Cleaned!$A$2:$F$101,6,FALSE),H990)</f>
        <v>274.08999999999997</v>
      </c>
      <c r="J990" s="10">
        <v>0.13</v>
      </c>
      <c r="K990" s="17">
        <f t="shared" si="46"/>
        <v>0.13</v>
      </c>
      <c r="L990" s="10" t="s">
        <v>1826</v>
      </c>
      <c r="M990" s="10">
        <v>476.91660000000002</v>
      </c>
      <c r="N990" s="16">
        <f t="shared" si="47"/>
        <v>476.91660000000002</v>
      </c>
    </row>
    <row r="991" spans="1:14" x14ac:dyDescent="0.3">
      <c r="A991" s="11" t="s">
        <v>2815</v>
      </c>
      <c r="B991" s="18">
        <v>45694</v>
      </c>
      <c r="C991" s="12" t="s">
        <v>1371</v>
      </c>
      <c r="D991" s="12" t="s">
        <v>1724</v>
      </c>
      <c r="E991" s="12" t="s">
        <v>1789</v>
      </c>
      <c r="F991" s="12">
        <v>1</v>
      </c>
      <c r="G991" s="10">
        <f t="shared" si="45"/>
        <v>1</v>
      </c>
      <c r="H991" s="12">
        <v>66.14</v>
      </c>
      <c r="I991" s="16">
        <f>IF(H991="",VLOOKUP($D991,Product_Dim_Cleaned!$A$2:$F$101,6,FALSE),H991)</f>
        <v>66.14</v>
      </c>
      <c r="J991" s="12">
        <v>0.14000000000000001</v>
      </c>
      <c r="K991" s="17">
        <f t="shared" si="46"/>
        <v>0.14000000000000001</v>
      </c>
      <c r="L991" s="12" t="s">
        <v>1829</v>
      </c>
      <c r="M991" s="12">
        <v>56.880400000000002</v>
      </c>
      <c r="N991" s="16">
        <f t="shared" si="47"/>
        <v>56.880400000000002</v>
      </c>
    </row>
    <row r="992" spans="1:14" x14ac:dyDescent="0.3">
      <c r="A992" s="9" t="s">
        <v>2816</v>
      </c>
      <c r="B992" s="15">
        <v>45875</v>
      </c>
      <c r="C992" s="10" t="s">
        <v>281</v>
      </c>
      <c r="D992" s="10" t="s">
        <v>1588</v>
      </c>
      <c r="E992" s="10" t="s">
        <v>1786</v>
      </c>
      <c r="F992" s="10">
        <v>3</v>
      </c>
      <c r="G992" s="10">
        <f t="shared" si="45"/>
        <v>3</v>
      </c>
      <c r="H992" s="10">
        <v>955.82</v>
      </c>
      <c r="I992" s="16">
        <f>IF(H992="",VLOOKUP($D992,Product_Dim_Cleaned!$A$2:$F$101,6,FALSE),H992)</f>
        <v>955.82</v>
      </c>
      <c r="J992" s="10">
        <v>0.16</v>
      </c>
      <c r="K992" s="17">
        <f t="shared" si="46"/>
        <v>0.16</v>
      </c>
      <c r="L992" s="10" t="s">
        <v>1829</v>
      </c>
      <c r="M992" s="10">
        <v>2408.6664000000001</v>
      </c>
      <c r="N992" s="16">
        <f t="shared" si="47"/>
        <v>2408.6664000000001</v>
      </c>
    </row>
    <row r="993" spans="1:14" x14ac:dyDescent="0.3">
      <c r="A993" s="11" t="s">
        <v>2817</v>
      </c>
      <c r="B993" s="18">
        <v>45432</v>
      </c>
      <c r="C993" s="12" t="s">
        <v>1005</v>
      </c>
      <c r="D993" s="12" t="s">
        <v>1592</v>
      </c>
      <c r="E993" s="12" t="s">
        <v>1794</v>
      </c>
      <c r="F993" s="12">
        <v>1</v>
      </c>
      <c r="G993" s="10">
        <f t="shared" si="45"/>
        <v>1</v>
      </c>
      <c r="H993" s="12">
        <v>904.92</v>
      </c>
      <c r="I993" s="16">
        <f>IF(H993="",VLOOKUP($D993,Product_Dim_Cleaned!$A$2:$F$101,6,FALSE),H993)</f>
        <v>904.92</v>
      </c>
      <c r="J993" s="12">
        <v>0.13</v>
      </c>
      <c r="K993" s="17">
        <f t="shared" si="46"/>
        <v>0.13</v>
      </c>
      <c r="L993" s="12" t="s">
        <v>1824</v>
      </c>
      <c r="M993" s="12">
        <v>787.28039999999999</v>
      </c>
      <c r="N993" s="16">
        <f t="shared" si="47"/>
        <v>787.28039999999999</v>
      </c>
    </row>
    <row r="994" spans="1:14" x14ac:dyDescent="0.3">
      <c r="A994" s="9" t="s">
        <v>2818</v>
      </c>
      <c r="B994" s="15">
        <v>45575</v>
      </c>
      <c r="C994" s="10" t="s">
        <v>8</v>
      </c>
      <c r="D994" s="10" t="s">
        <v>1628</v>
      </c>
      <c r="E994" s="10" t="s">
        <v>1779</v>
      </c>
      <c r="F994" s="10">
        <v>3</v>
      </c>
      <c r="G994" s="10">
        <f t="shared" si="45"/>
        <v>3</v>
      </c>
      <c r="H994" s="10">
        <v>490.02</v>
      </c>
      <c r="I994" s="16">
        <f>IF(H994="",VLOOKUP($D994,Product_Dim_Cleaned!$A$2:$F$101,6,FALSE),H994)</f>
        <v>490.02</v>
      </c>
      <c r="J994" s="10">
        <v>0.26</v>
      </c>
      <c r="K994" s="17">
        <f t="shared" si="46"/>
        <v>0.26</v>
      </c>
      <c r="L994" s="10" t="s">
        <v>1824</v>
      </c>
      <c r="M994" s="10">
        <v>1087.8444</v>
      </c>
      <c r="N994" s="16">
        <f t="shared" si="47"/>
        <v>1087.8444</v>
      </c>
    </row>
    <row r="995" spans="1:14" x14ac:dyDescent="0.3">
      <c r="A995" s="11" t="s">
        <v>2819</v>
      </c>
      <c r="B995" s="18">
        <v>45340</v>
      </c>
      <c r="C995" s="12" t="s">
        <v>1136</v>
      </c>
      <c r="D995" s="12" t="s">
        <v>1586</v>
      </c>
      <c r="E995" s="12" t="s">
        <v>1776</v>
      </c>
      <c r="F995" s="12">
        <v>2</v>
      </c>
      <c r="G995" s="10">
        <f t="shared" si="45"/>
        <v>2</v>
      </c>
      <c r="H995" s="12">
        <v>957.54</v>
      </c>
      <c r="I995" s="16">
        <f>IF(H995="",VLOOKUP($D995,Product_Dim_Cleaned!$A$2:$F$101,6,FALSE),H995)</f>
        <v>957.54</v>
      </c>
      <c r="J995" s="12">
        <v>0.1</v>
      </c>
      <c r="K995" s="17">
        <f t="shared" si="46"/>
        <v>0.1</v>
      </c>
      <c r="L995" s="12" t="s">
        <v>1829</v>
      </c>
      <c r="M995" s="12">
        <v>1723.5719999999999</v>
      </c>
      <c r="N995" s="16">
        <f t="shared" si="47"/>
        <v>1723.5719999999999</v>
      </c>
    </row>
    <row r="996" spans="1:14" x14ac:dyDescent="0.3">
      <c r="A996" s="9" t="s">
        <v>2820</v>
      </c>
      <c r="B996" s="15">
        <v>45926</v>
      </c>
      <c r="C996" s="10" t="s">
        <v>1035</v>
      </c>
      <c r="D996" s="10" t="s">
        <v>1746</v>
      </c>
      <c r="E996" s="10" t="s">
        <v>1797</v>
      </c>
      <c r="F996" s="10">
        <v>2</v>
      </c>
      <c r="G996" s="10">
        <f t="shared" si="45"/>
        <v>2</v>
      </c>
      <c r="H996" s="10">
        <v>314.39999999999998</v>
      </c>
      <c r="I996" s="16">
        <f>IF(H996="",VLOOKUP($D996,Product_Dim_Cleaned!$A$2:$F$101,6,FALSE),H996)</f>
        <v>314.39999999999998</v>
      </c>
      <c r="J996" s="10">
        <v>7.0000000000000007E-2</v>
      </c>
      <c r="K996" s="17">
        <f t="shared" si="46"/>
        <v>7.0000000000000007E-2</v>
      </c>
      <c r="L996" s="10" t="s">
        <v>1826</v>
      </c>
      <c r="M996" s="10">
        <v>584.78399999999988</v>
      </c>
      <c r="N996" s="16">
        <f t="shared" si="47"/>
        <v>584.78399999999988</v>
      </c>
    </row>
    <row r="997" spans="1:14" x14ac:dyDescent="0.3">
      <c r="A997" s="11" t="s">
        <v>2821</v>
      </c>
      <c r="B997" s="18">
        <v>45373</v>
      </c>
      <c r="C997" s="12" t="s">
        <v>1229</v>
      </c>
      <c r="D997" s="12" t="s">
        <v>1596</v>
      </c>
      <c r="E997" s="12" t="s">
        <v>1776</v>
      </c>
      <c r="F997" s="12">
        <v>3</v>
      </c>
      <c r="G997" s="10">
        <f t="shared" si="45"/>
        <v>3</v>
      </c>
      <c r="H997" s="12">
        <v>480.11</v>
      </c>
      <c r="I997" s="16">
        <f>IF(H997="",VLOOKUP($D997,Product_Dim_Cleaned!$A$2:$F$101,6,FALSE),H997)</f>
        <v>480.11</v>
      </c>
      <c r="J997" s="12">
        <v>0.11</v>
      </c>
      <c r="K997" s="17">
        <f t="shared" si="46"/>
        <v>0.11</v>
      </c>
      <c r="L997" s="12" t="s">
        <v>1826</v>
      </c>
      <c r="M997" s="12">
        <v>1281.8937000000001</v>
      </c>
      <c r="N997" s="16">
        <f t="shared" si="47"/>
        <v>1281.8937000000001</v>
      </c>
    </row>
    <row r="998" spans="1:14" x14ac:dyDescent="0.3">
      <c r="A998" s="9" t="s">
        <v>2822</v>
      </c>
      <c r="B998" s="15">
        <v>45579</v>
      </c>
      <c r="C998" s="10" t="s">
        <v>1211</v>
      </c>
      <c r="D998" s="10" t="s">
        <v>1644</v>
      </c>
      <c r="E998" s="10" t="s">
        <v>1776</v>
      </c>
      <c r="F998" s="10">
        <v>4</v>
      </c>
      <c r="G998" s="10">
        <f t="shared" si="45"/>
        <v>4</v>
      </c>
      <c r="H998" s="10">
        <v>826.55</v>
      </c>
      <c r="I998" s="16">
        <f>IF(H998="",VLOOKUP($D998,Product_Dim_Cleaned!$A$2:$F$101,6,FALSE),H998)</f>
        <v>826.55</v>
      </c>
      <c r="J998" s="10">
        <v>0.28000000000000003</v>
      </c>
      <c r="K998" s="17">
        <f t="shared" si="46"/>
        <v>0.28000000000000003</v>
      </c>
      <c r="L998" s="10" t="s">
        <v>1824</v>
      </c>
      <c r="M998" s="10">
        <v>2380.4639999999999</v>
      </c>
      <c r="N998" s="16">
        <f t="shared" si="47"/>
        <v>2380.4639999999999</v>
      </c>
    </row>
    <row r="999" spans="1:14" x14ac:dyDescent="0.3">
      <c r="A999" s="11" t="s">
        <v>2823</v>
      </c>
      <c r="B999" s="18">
        <v>45805</v>
      </c>
      <c r="C999" s="12" t="s">
        <v>625</v>
      </c>
      <c r="D999" s="12" t="s">
        <v>1602</v>
      </c>
      <c r="E999" s="12" t="s">
        <v>1766</v>
      </c>
      <c r="F999" s="12">
        <v>3</v>
      </c>
      <c r="G999" s="10">
        <f t="shared" si="45"/>
        <v>3</v>
      </c>
      <c r="H999" s="12">
        <v>530.16999999999996</v>
      </c>
      <c r="I999" s="16">
        <f>IF(H999="",VLOOKUP($D999,Product_Dim_Cleaned!$A$2:$F$101,6,FALSE),H999)</f>
        <v>530.16999999999996</v>
      </c>
      <c r="J999" s="12">
        <v>0.18</v>
      </c>
      <c r="K999" s="17">
        <f t="shared" si="46"/>
        <v>0.18</v>
      </c>
      <c r="L999" s="12" t="s">
        <v>1826</v>
      </c>
      <c r="M999" s="12">
        <v>1304.2182</v>
      </c>
      <c r="N999" s="16">
        <f t="shared" si="47"/>
        <v>1304.2182</v>
      </c>
    </row>
    <row r="1000" spans="1:14" x14ac:dyDescent="0.3">
      <c r="A1000" s="9" t="s">
        <v>2824</v>
      </c>
      <c r="B1000" s="15">
        <v>45522</v>
      </c>
      <c r="C1000" s="10" t="s">
        <v>1266</v>
      </c>
      <c r="D1000" s="10" t="s">
        <v>1616</v>
      </c>
      <c r="E1000" s="10" t="s">
        <v>1807</v>
      </c>
      <c r="F1000" s="10">
        <v>3</v>
      </c>
      <c r="G1000" s="10">
        <f t="shared" si="45"/>
        <v>3</v>
      </c>
      <c r="H1000" s="10">
        <v>336.17</v>
      </c>
      <c r="I1000" s="16">
        <f>IF(H1000="",VLOOKUP($D1000,Product_Dim_Cleaned!$A$2:$F$101,6,FALSE),H1000)</f>
        <v>336.17</v>
      </c>
      <c r="J1000" s="10">
        <v>0.04</v>
      </c>
      <c r="K1000" s="17">
        <f t="shared" si="46"/>
        <v>0.04</v>
      </c>
      <c r="L1000" s="10" t="s">
        <v>1829</v>
      </c>
      <c r="M1000" s="10">
        <v>968.16959999999995</v>
      </c>
      <c r="N1000" s="16">
        <f t="shared" si="47"/>
        <v>968.16959999999995</v>
      </c>
    </row>
    <row r="1001" spans="1:14" x14ac:dyDescent="0.3">
      <c r="A1001" s="11" t="s">
        <v>2825</v>
      </c>
      <c r="B1001" s="18">
        <v>45304</v>
      </c>
      <c r="C1001" s="12" t="s">
        <v>1307</v>
      </c>
      <c r="D1001" s="12" t="s">
        <v>1710</v>
      </c>
      <c r="E1001" s="12" t="s">
        <v>1782</v>
      </c>
      <c r="F1001" s="12">
        <v>4</v>
      </c>
      <c r="G1001" s="10">
        <f t="shared" si="45"/>
        <v>4</v>
      </c>
      <c r="H1001" s="12">
        <v>22.51</v>
      </c>
      <c r="I1001" s="16">
        <f>IF(H1001="",VLOOKUP($D1001,Product_Dim_Cleaned!$A$2:$F$101,6,FALSE),H1001)</f>
        <v>22.51</v>
      </c>
      <c r="J1001" s="12">
        <v>0.27</v>
      </c>
      <c r="K1001" s="17">
        <f t="shared" si="46"/>
        <v>0.27</v>
      </c>
      <c r="L1001" s="12" t="s">
        <v>1826</v>
      </c>
      <c r="M1001" s="12">
        <v>65.729200000000006</v>
      </c>
      <c r="N1001" s="16">
        <f t="shared" si="47"/>
        <v>65.729200000000006</v>
      </c>
    </row>
    <row r="1002" spans="1:14" x14ac:dyDescent="0.3">
      <c r="A1002" s="9" t="s">
        <v>2826</v>
      </c>
      <c r="B1002" s="15">
        <v>45456</v>
      </c>
      <c r="C1002" s="10" t="s">
        <v>625</v>
      </c>
      <c r="D1002" s="10" t="s">
        <v>1666</v>
      </c>
      <c r="E1002" s="10" t="s">
        <v>1761</v>
      </c>
      <c r="F1002" s="10">
        <v>2</v>
      </c>
      <c r="G1002" s="10">
        <f t="shared" si="45"/>
        <v>2</v>
      </c>
      <c r="H1002" s="10">
        <v>909.51</v>
      </c>
      <c r="I1002" s="16">
        <f>IF(H1002="",VLOOKUP($D1002,Product_Dim_Cleaned!$A$2:$F$101,6,FALSE),H1002)</f>
        <v>909.51</v>
      </c>
      <c r="J1002" s="10">
        <v>0.27</v>
      </c>
      <c r="K1002" s="17">
        <f t="shared" si="46"/>
        <v>0.27</v>
      </c>
      <c r="L1002" s="10" t="s">
        <v>1824</v>
      </c>
      <c r="M1002" s="10">
        <v>1327.8846000000001</v>
      </c>
      <c r="N1002" s="16">
        <f t="shared" si="47"/>
        <v>1327.8846000000001</v>
      </c>
    </row>
    <row r="1003" spans="1:14" x14ac:dyDescent="0.3">
      <c r="A1003" s="11" t="s">
        <v>2827</v>
      </c>
      <c r="B1003" s="18">
        <v>45776</v>
      </c>
      <c r="C1003" s="12" t="s">
        <v>198</v>
      </c>
      <c r="D1003" s="12" t="s">
        <v>1686</v>
      </c>
      <c r="E1003" s="12" t="s">
        <v>1799</v>
      </c>
      <c r="F1003" s="12">
        <v>4</v>
      </c>
      <c r="G1003" s="10">
        <f t="shared" si="45"/>
        <v>4</v>
      </c>
      <c r="H1003" s="12">
        <v>593.84</v>
      </c>
      <c r="I1003" s="16">
        <f>IF(H1003="",VLOOKUP($D1003,Product_Dim_Cleaned!$A$2:$F$101,6,FALSE),H1003)</f>
        <v>593.84</v>
      </c>
      <c r="J1003" s="12">
        <v>0.24</v>
      </c>
      <c r="K1003" s="17">
        <f t="shared" si="46"/>
        <v>0.24</v>
      </c>
      <c r="L1003" s="12" t="s">
        <v>1826</v>
      </c>
      <c r="M1003" s="12">
        <v>1805.2736</v>
      </c>
      <c r="N1003" s="16">
        <f t="shared" si="47"/>
        <v>1805.2736</v>
      </c>
    </row>
    <row r="1004" spans="1:14" x14ac:dyDescent="0.3">
      <c r="A1004" s="9" t="s">
        <v>2828</v>
      </c>
      <c r="B1004" s="15">
        <v>45566</v>
      </c>
      <c r="C1004" s="10" t="s">
        <v>384</v>
      </c>
      <c r="D1004" s="10" t="s">
        <v>1694</v>
      </c>
      <c r="E1004" s="10" t="s">
        <v>1789</v>
      </c>
      <c r="F1004" s="10">
        <v>3</v>
      </c>
      <c r="G1004" s="10">
        <f t="shared" si="45"/>
        <v>3</v>
      </c>
      <c r="H1004" s="10">
        <v>909.11</v>
      </c>
      <c r="I1004" s="16">
        <f>IF(H1004="",VLOOKUP($D1004,Product_Dim_Cleaned!$A$2:$F$101,6,FALSE),H1004)</f>
        <v>909.11</v>
      </c>
      <c r="J1004" s="10">
        <v>0.23</v>
      </c>
      <c r="K1004" s="17">
        <f t="shared" si="46"/>
        <v>0.23</v>
      </c>
      <c r="L1004" s="10" t="s">
        <v>1829</v>
      </c>
      <c r="M1004" s="10">
        <v>2100.0441000000001</v>
      </c>
      <c r="N1004" s="16">
        <f t="shared" si="47"/>
        <v>2100.0441000000001</v>
      </c>
    </row>
    <row r="1005" spans="1:14" x14ac:dyDescent="0.3">
      <c r="A1005" s="11" t="s">
        <v>2829</v>
      </c>
      <c r="B1005" s="18">
        <v>45542</v>
      </c>
      <c r="C1005" s="12" t="s">
        <v>1243</v>
      </c>
      <c r="D1005" s="12" t="s">
        <v>1596</v>
      </c>
      <c r="E1005" s="12" t="s">
        <v>1757</v>
      </c>
      <c r="F1005" s="12">
        <v>4</v>
      </c>
      <c r="G1005" s="10">
        <f t="shared" si="45"/>
        <v>4</v>
      </c>
      <c r="H1005" s="12">
        <v>996.85</v>
      </c>
      <c r="I1005" s="16">
        <f>IF(H1005="",VLOOKUP($D1005,Product_Dim_Cleaned!$A$2:$F$101,6,FALSE),H1005)</f>
        <v>996.85</v>
      </c>
      <c r="J1005" s="12">
        <v>0.24</v>
      </c>
      <c r="K1005" s="17">
        <f t="shared" si="46"/>
        <v>0.24</v>
      </c>
      <c r="L1005" s="12" t="s">
        <v>1826</v>
      </c>
      <c r="M1005" s="12">
        <v>3030.424</v>
      </c>
      <c r="N1005" s="16">
        <f t="shared" si="47"/>
        <v>3030.424</v>
      </c>
    </row>
    <row r="1006" spans="1:14" x14ac:dyDescent="0.3">
      <c r="A1006" s="9" t="s">
        <v>2830</v>
      </c>
      <c r="B1006" s="15">
        <v>45834</v>
      </c>
      <c r="C1006" s="10" t="s">
        <v>948</v>
      </c>
      <c r="D1006" s="10" t="s">
        <v>1543</v>
      </c>
      <c r="E1006" s="10" t="s">
        <v>1807</v>
      </c>
      <c r="F1006" s="10">
        <v>1</v>
      </c>
      <c r="G1006" s="10">
        <f t="shared" si="45"/>
        <v>1</v>
      </c>
      <c r="H1006" s="10">
        <v>522.69000000000005</v>
      </c>
      <c r="I1006" s="16">
        <f>IF(H1006="",VLOOKUP($D1006,Product_Dim_Cleaned!$A$2:$F$101,6,FALSE),H1006)</f>
        <v>522.69000000000005</v>
      </c>
      <c r="J1006" s="10">
        <v>0.06</v>
      </c>
      <c r="K1006" s="17">
        <f t="shared" si="46"/>
        <v>0.06</v>
      </c>
      <c r="L1006" s="10" t="s">
        <v>1829</v>
      </c>
      <c r="M1006" s="10">
        <v>491.32860000000011</v>
      </c>
      <c r="N1006" s="16">
        <f t="shared" si="47"/>
        <v>491.32860000000011</v>
      </c>
    </row>
    <row r="1007" spans="1:14" x14ac:dyDescent="0.3">
      <c r="A1007" s="11" t="s">
        <v>2831</v>
      </c>
      <c r="B1007" s="18">
        <v>45405</v>
      </c>
      <c r="C1007" s="12" t="s">
        <v>637</v>
      </c>
      <c r="D1007" s="12" t="s">
        <v>1656</v>
      </c>
      <c r="E1007" s="12" t="s">
        <v>1766</v>
      </c>
      <c r="F1007" s="12">
        <v>3</v>
      </c>
      <c r="G1007" s="10">
        <f t="shared" si="45"/>
        <v>3</v>
      </c>
      <c r="H1007" s="12">
        <v>261.05</v>
      </c>
      <c r="I1007" s="16">
        <f>IF(H1007="",VLOOKUP($D1007,Product_Dim_Cleaned!$A$2:$F$101,6,FALSE),H1007)</f>
        <v>261.05</v>
      </c>
      <c r="J1007" s="12">
        <v>0.12</v>
      </c>
      <c r="K1007" s="17">
        <f t="shared" si="46"/>
        <v>0.12</v>
      </c>
      <c r="L1007" s="12" t="s">
        <v>1826</v>
      </c>
      <c r="M1007" s="12">
        <v>689.17200000000014</v>
      </c>
      <c r="N1007" s="16">
        <f t="shared" si="47"/>
        <v>689.17200000000014</v>
      </c>
    </row>
    <row r="1008" spans="1:14" x14ac:dyDescent="0.3">
      <c r="A1008" s="9" t="s">
        <v>2832</v>
      </c>
      <c r="B1008" s="15">
        <v>45918</v>
      </c>
      <c r="C1008" s="10" t="s">
        <v>314</v>
      </c>
      <c r="D1008" s="10" t="s">
        <v>1594</v>
      </c>
      <c r="E1008" s="10" t="s">
        <v>1807</v>
      </c>
      <c r="F1008" s="10">
        <v>3</v>
      </c>
      <c r="G1008" s="10">
        <f t="shared" si="45"/>
        <v>3</v>
      </c>
      <c r="H1008" s="10">
        <v>644.73</v>
      </c>
      <c r="I1008" s="16">
        <f>IF(H1008="",VLOOKUP($D1008,Product_Dim_Cleaned!$A$2:$F$101,6,FALSE),H1008)</f>
        <v>644.73</v>
      </c>
      <c r="J1008" s="10">
        <v>0.01</v>
      </c>
      <c r="K1008" s="17">
        <f t="shared" si="46"/>
        <v>0.01</v>
      </c>
      <c r="L1008" s="10" t="s">
        <v>1829</v>
      </c>
      <c r="M1008" s="10">
        <v>1914.8480999999999</v>
      </c>
      <c r="N1008" s="16">
        <f t="shared" si="47"/>
        <v>1914.8480999999999</v>
      </c>
    </row>
    <row r="1009" spans="1:14" x14ac:dyDescent="0.3">
      <c r="A1009" s="11" t="s">
        <v>2833</v>
      </c>
      <c r="B1009" s="18">
        <v>45217</v>
      </c>
      <c r="C1009" s="12" t="s">
        <v>648</v>
      </c>
      <c r="D1009" s="12" t="s">
        <v>1698</v>
      </c>
      <c r="E1009" s="12" t="s">
        <v>1761</v>
      </c>
      <c r="F1009" s="12">
        <v>2</v>
      </c>
      <c r="G1009" s="10">
        <f t="shared" si="45"/>
        <v>2</v>
      </c>
      <c r="H1009" s="12">
        <v>541.52</v>
      </c>
      <c r="I1009" s="16">
        <f>IF(H1009="",VLOOKUP($D1009,Product_Dim_Cleaned!$A$2:$F$101,6,FALSE),H1009)</f>
        <v>541.52</v>
      </c>
      <c r="J1009" s="12">
        <v>0.26</v>
      </c>
      <c r="K1009" s="17">
        <f t="shared" si="46"/>
        <v>0.26</v>
      </c>
      <c r="L1009" s="12" t="s">
        <v>1826</v>
      </c>
      <c r="M1009" s="12">
        <v>801.44959999999992</v>
      </c>
      <c r="N1009" s="16">
        <f t="shared" si="47"/>
        <v>801.44959999999992</v>
      </c>
    </row>
    <row r="1010" spans="1:14" x14ac:dyDescent="0.3">
      <c r="A1010" s="9" t="s">
        <v>2834</v>
      </c>
      <c r="B1010" s="15">
        <v>45259</v>
      </c>
      <c r="C1010" s="10" t="s">
        <v>1322</v>
      </c>
      <c r="D1010" s="10" t="s">
        <v>1674</v>
      </c>
      <c r="E1010" s="10" t="s">
        <v>1789</v>
      </c>
      <c r="F1010" s="10">
        <v>1</v>
      </c>
      <c r="G1010" s="10">
        <f t="shared" si="45"/>
        <v>1</v>
      </c>
      <c r="H1010" s="10">
        <v>395.18</v>
      </c>
      <c r="I1010" s="16">
        <f>IF(H1010="",VLOOKUP($D1010,Product_Dim_Cleaned!$A$2:$F$101,6,FALSE),H1010)</f>
        <v>395.18</v>
      </c>
      <c r="J1010" s="10">
        <v>0.09</v>
      </c>
      <c r="K1010" s="17">
        <f t="shared" si="46"/>
        <v>0.09</v>
      </c>
      <c r="L1010" s="10" t="s">
        <v>1826</v>
      </c>
      <c r="M1010" s="10">
        <v>359.61380000000003</v>
      </c>
      <c r="N1010" s="16">
        <f t="shared" si="47"/>
        <v>359.61380000000003</v>
      </c>
    </row>
    <row r="1011" spans="1:14" x14ac:dyDescent="0.3">
      <c r="A1011" s="11" t="s">
        <v>2835</v>
      </c>
      <c r="B1011" s="18">
        <v>45740</v>
      </c>
      <c r="C1011" s="12" t="s">
        <v>356</v>
      </c>
      <c r="D1011" s="12" t="s">
        <v>1562</v>
      </c>
      <c r="E1011" s="12" t="s">
        <v>1782</v>
      </c>
      <c r="F1011" s="12">
        <v>4</v>
      </c>
      <c r="G1011" s="10">
        <f t="shared" si="45"/>
        <v>4</v>
      </c>
      <c r="H1011" s="12">
        <v>56.37</v>
      </c>
      <c r="I1011" s="16">
        <f>IF(H1011="",VLOOKUP($D1011,Product_Dim_Cleaned!$A$2:$F$101,6,FALSE),H1011)</f>
        <v>56.37</v>
      </c>
      <c r="J1011" s="12">
        <v>0.17</v>
      </c>
      <c r="K1011" s="17">
        <f t="shared" si="46"/>
        <v>0.17</v>
      </c>
      <c r="L1011" s="12" t="s">
        <v>1824</v>
      </c>
      <c r="M1011" s="12">
        <v>187.14840000000001</v>
      </c>
      <c r="N1011" s="16">
        <f t="shared" si="47"/>
        <v>187.14840000000001</v>
      </c>
    </row>
    <row r="1012" spans="1:14" x14ac:dyDescent="0.3">
      <c r="A1012" s="9" t="s">
        <v>2836</v>
      </c>
      <c r="B1012" s="15">
        <v>45908</v>
      </c>
      <c r="C1012" s="10" t="s">
        <v>681</v>
      </c>
      <c r="D1012" s="10" t="s">
        <v>1706</v>
      </c>
      <c r="E1012" s="10" t="s">
        <v>1786</v>
      </c>
      <c r="F1012" s="10">
        <v>4</v>
      </c>
      <c r="G1012" s="10">
        <f t="shared" si="45"/>
        <v>4</v>
      </c>
      <c r="H1012" s="10">
        <v>202.59</v>
      </c>
      <c r="I1012" s="16">
        <f>IF(H1012="",VLOOKUP($D1012,Product_Dim_Cleaned!$A$2:$F$101,6,FALSE),H1012)</f>
        <v>202.59</v>
      </c>
      <c r="J1012" s="10">
        <v>0.06</v>
      </c>
      <c r="K1012" s="17">
        <f t="shared" si="46"/>
        <v>0.06</v>
      </c>
      <c r="L1012" s="10" t="s">
        <v>1829</v>
      </c>
      <c r="M1012" s="10">
        <v>761.73839999999996</v>
      </c>
      <c r="N1012" s="16">
        <f t="shared" si="47"/>
        <v>761.73839999999996</v>
      </c>
    </row>
    <row r="1013" spans="1:14" x14ac:dyDescent="0.3">
      <c r="A1013" s="11" t="s">
        <v>2837</v>
      </c>
      <c r="B1013" s="18">
        <v>45601</v>
      </c>
      <c r="C1013" s="12" t="s">
        <v>27</v>
      </c>
      <c r="D1013" s="12" t="s">
        <v>1710</v>
      </c>
      <c r="E1013" s="12" t="s">
        <v>1773</v>
      </c>
      <c r="F1013" s="12">
        <v>2</v>
      </c>
      <c r="G1013" s="10">
        <f t="shared" si="45"/>
        <v>2</v>
      </c>
      <c r="H1013" s="12">
        <v>358.36</v>
      </c>
      <c r="I1013" s="16">
        <f>IF(H1013="",VLOOKUP($D1013,Product_Dim_Cleaned!$A$2:$F$101,6,FALSE),H1013)</f>
        <v>358.36</v>
      </c>
      <c r="J1013" s="12">
        <v>0.05</v>
      </c>
      <c r="K1013" s="17">
        <f t="shared" si="46"/>
        <v>0.05</v>
      </c>
      <c r="L1013" s="12" t="s">
        <v>1826</v>
      </c>
      <c r="M1013" s="12">
        <v>680.88400000000001</v>
      </c>
      <c r="N1013" s="16">
        <f t="shared" si="47"/>
        <v>680.88400000000001</v>
      </c>
    </row>
    <row r="1014" spans="1:14" x14ac:dyDescent="0.3">
      <c r="A1014" s="9" t="s">
        <v>2838</v>
      </c>
      <c r="B1014" s="15">
        <v>45535</v>
      </c>
      <c r="C1014" s="10" t="s">
        <v>264</v>
      </c>
      <c r="D1014" s="10" t="s">
        <v>1622</v>
      </c>
      <c r="E1014" s="10" t="s">
        <v>1810</v>
      </c>
      <c r="F1014" s="10">
        <v>4</v>
      </c>
      <c r="G1014" s="10">
        <f t="shared" si="45"/>
        <v>4</v>
      </c>
      <c r="H1014" s="10">
        <v>85.62</v>
      </c>
      <c r="I1014" s="16">
        <f>IF(H1014="",VLOOKUP($D1014,Product_Dim_Cleaned!$A$2:$F$101,6,FALSE),H1014)</f>
        <v>85.62</v>
      </c>
      <c r="J1014" s="10">
        <v>0.28000000000000003</v>
      </c>
      <c r="K1014" s="17">
        <f t="shared" si="46"/>
        <v>0.28000000000000003</v>
      </c>
      <c r="L1014" s="10" t="s">
        <v>1829</v>
      </c>
      <c r="M1014" s="10">
        <v>246.5856</v>
      </c>
      <c r="N1014" s="16">
        <f t="shared" si="47"/>
        <v>246.5856</v>
      </c>
    </row>
    <row r="1015" spans="1:14" x14ac:dyDescent="0.3">
      <c r="A1015" s="11" t="s">
        <v>2839</v>
      </c>
      <c r="B1015" s="18">
        <v>45459</v>
      </c>
      <c r="C1015" s="12" t="s">
        <v>610</v>
      </c>
      <c r="D1015" s="12" t="s">
        <v>1560</v>
      </c>
      <c r="E1015" s="12" t="s">
        <v>1807</v>
      </c>
      <c r="F1015" s="12">
        <v>4</v>
      </c>
      <c r="G1015" s="10">
        <f t="shared" si="45"/>
        <v>4</v>
      </c>
      <c r="H1015" s="12">
        <v>929.26</v>
      </c>
      <c r="I1015" s="16">
        <f>IF(H1015="",VLOOKUP($D1015,Product_Dim_Cleaned!$A$2:$F$101,6,FALSE),H1015)</f>
        <v>929.26</v>
      </c>
      <c r="J1015" s="12">
        <v>0.23</v>
      </c>
      <c r="K1015" s="17">
        <f t="shared" si="46"/>
        <v>0.23</v>
      </c>
      <c r="L1015" s="12" t="s">
        <v>1826</v>
      </c>
      <c r="M1015" s="12">
        <v>2862.1208000000001</v>
      </c>
      <c r="N1015" s="16">
        <f t="shared" si="47"/>
        <v>2862.1208000000001</v>
      </c>
    </row>
    <row r="1016" spans="1:14" x14ac:dyDescent="0.3">
      <c r="A1016" s="9" t="s">
        <v>2840</v>
      </c>
      <c r="B1016" s="15">
        <v>45681</v>
      </c>
      <c r="C1016" s="10" t="s">
        <v>975</v>
      </c>
      <c r="D1016" s="10" t="s">
        <v>1668</v>
      </c>
      <c r="E1016" s="10" t="s">
        <v>1797</v>
      </c>
      <c r="F1016" s="10">
        <v>2</v>
      </c>
      <c r="G1016" s="10">
        <f t="shared" si="45"/>
        <v>2</v>
      </c>
      <c r="H1016" s="10">
        <v>92.64</v>
      </c>
      <c r="I1016" s="16">
        <f>IF(H1016="",VLOOKUP($D1016,Product_Dim_Cleaned!$A$2:$F$101,6,FALSE),H1016)</f>
        <v>92.64</v>
      </c>
      <c r="J1016" s="10">
        <v>0.14000000000000001</v>
      </c>
      <c r="K1016" s="17">
        <f t="shared" si="46"/>
        <v>0.14000000000000001</v>
      </c>
      <c r="L1016" s="10" t="s">
        <v>1829</v>
      </c>
      <c r="M1016" s="10">
        <v>159.3408</v>
      </c>
      <c r="N1016" s="16">
        <f t="shared" si="47"/>
        <v>159.3408</v>
      </c>
    </row>
    <row r="1017" spans="1:14" x14ac:dyDescent="0.3">
      <c r="A1017" s="11" t="s">
        <v>2841</v>
      </c>
      <c r="B1017" s="18">
        <v>45725</v>
      </c>
      <c r="C1017" s="12" t="s">
        <v>794</v>
      </c>
      <c r="D1017" s="12" t="s">
        <v>1672</v>
      </c>
      <c r="E1017" s="12" t="s">
        <v>1769</v>
      </c>
      <c r="F1017" s="12">
        <v>4</v>
      </c>
      <c r="G1017" s="10">
        <f t="shared" si="45"/>
        <v>4</v>
      </c>
      <c r="H1017" s="12">
        <v>139.05000000000001</v>
      </c>
      <c r="I1017" s="16">
        <f>IF(H1017="",VLOOKUP($D1017,Product_Dim_Cleaned!$A$2:$F$101,6,FALSE),H1017)</f>
        <v>139.05000000000001</v>
      </c>
      <c r="J1017" s="12">
        <v>0.28999999999999998</v>
      </c>
      <c r="K1017" s="17">
        <f t="shared" si="46"/>
        <v>0.28999999999999998</v>
      </c>
      <c r="L1017" s="12" t="s">
        <v>1829</v>
      </c>
      <c r="M1017" s="12">
        <v>394.90199999999999</v>
      </c>
      <c r="N1017" s="16">
        <f t="shared" si="47"/>
        <v>394.90199999999999</v>
      </c>
    </row>
    <row r="1018" spans="1:14" x14ac:dyDescent="0.3">
      <c r="A1018" s="9" t="s">
        <v>2842</v>
      </c>
      <c r="B1018" s="15">
        <v>45461</v>
      </c>
      <c r="C1018" s="10" t="s">
        <v>475</v>
      </c>
      <c r="D1018" s="10" t="s">
        <v>1654</v>
      </c>
      <c r="E1018" s="10" t="s">
        <v>1769</v>
      </c>
      <c r="F1018" s="10">
        <v>3</v>
      </c>
      <c r="G1018" s="10">
        <f t="shared" si="45"/>
        <v>3</v>
      </c>
      <c r="H1018" s="10">
        <v>155.87</v>
      </c>
      <c r="I1018" s="16">
        <f>IF(H1018="",VLOOKUP($D1018,Product_Dim_Cleaned!$A$2:$F$101,6,FALSE),H1018)</f>
        <v>155.87</v>
      </c>
      <c r="J1018" s="10">
        <v>0.03</v>
      </c>
      <c r="K1018" s="17">
        <f t="shared" si="46"/>
        <v>0.03</v>
      </c>
      <c r="L1018" s="10" t="s">
        <v>1829</v>
      </c>
      <c r="M1018" s="10">
        <v>453.58170000000001</v>
      </c>
      <c r="N1018" s="16">
        <f t="shared" si="47"/>
        <v>453.58170000000001</v>
      </c>
    </row>
    <row r="1019" spans="1:14" x14ac:dyDescent="0.3">
      <c r="A1019" s="11" t="s">
        <v>2843</v>
      </c>
      <c r="B1019" s="18">
        <v>45837</v>
      </c>
      <c r="C1019" s="12" t="s">
        <v>1368</v>
      </c>
      <c r="D1019" s="12" t="s">
        <v>1616</v>
      </c>
      <c r="E1019" s="12" t="s">
        <v>1804</v>
      </c>
      <c r="F1019" s="12">
        <v>4</v>
      </c>
      <c r="G1019" s="10">
        <f t="shared" si="45"/>
        <v>4</v>
      </c>
      <c r="H1019" s="12">
        <v>115.42</v>
      </c>
      <c r="I1019" s="16">
        <f>IF(H1019="",VLOOKUP($D1019,Product_Dim_Cleaned!$A$2:$F$101,6,FALSE),H1019)</f>
        <v>115.42</v>
      </c>
      <c r="J1019" s="12">
        <v>0.03</v>
      </c>
      <c r="K1019" s="17">
        <f t="shared" si="46"/>
        <v>0.03</v>
      </c>
      <c r="L1019" s="12" t="s">
        <v>1829</v>
      </c>
      <c r="M1019" s="12">
        <v>447.82960000000003</v>
      </c>
      <c r="N1019" s="16">
        <f t="shared" si="47"/>
        <v>447.82960000000003</v>
      </c>
    </row>
    <row r="1020" spans="1:14" x14ac:dyDescent="0.3">
      <c r="A1020" s="9" t="s">
        <v>2844</v>
      </c>
      <c r="B1020" s="15">
        <v>45823</v>
      </c>
      <c r="C1020" s="10" t="s">
        <v>422</v>
      </c>
      <c r="D1020" s="10" t="s">
        <v>1652</v>
      </c>
      <c r="E1020" s="10" t="s">
        <v>1776</v>
      </c>
      <c r="F1020" s="10">
        <v>3</v>
      </c>
      <c r="G1020" s="10">
        <f t="shared" si="45"/>
        <v>3</v>
      </c>
      <c r="H1020" s="10">
        <v>593.62</v>
      </c>
      <c r="I1020" s="16">
        <f>IF(H1020="",VLOOKUP($D1020,Product_Dim_Cleaned!$A$2:$F$101,6,FALSE),H1020)</f>
        <v>593.62</v>
      </c>
      <c r="J1020" s="10">
        <v>0.08</v>
      </c>
      <c r="K1020" s="17">
        <f t="shared" si="46"/>
        <v>0.08</v>
      </c>
      <c r="L1020" s="10" t="s">
        <v>1824</v>
      </c>
      <c r="M1020" s="10">
        <v>1638.3912</v>
      </c>
      <c r="N1020" s="16">
        <f t="shared" si="47"/>
        <v>1638.3912</v>
      </c>
    </row>
    <row r="1021" spans="1:14" x14ac:dyDescent="0.3">
      <c r="A1021" s="11" t="s">
        <v>2845</v>
      </c>
      <c r="B1021" s="18">
        <v>45733</v>
      </c>
      <c r="C1021" s="12" t="s">
        <v>1107</v>
      </c>
      <c r="D1021" s="12" t="s">
        <v>1638</v>
      </c>
      <c r="E1021" s="12" t="s">
        <v>1769</v>
      </c>
      <c r="F1021" s="12">
        <v>2</v>
      </c>
      <c r="G1021" s="10">
        <f t="shared" si="45"/>
        <v>2</v>
      </c>
      <c r="H1021" s="12">
        <v>825.04</v>
      </c>
      <c r="I1021" s="16">
        <f>IF(H1021="",VLOOKUP($D1021,Product_Dim_Cleaned!$A$2:$F$101,6,FALSE),H1021)</f>
        <v>825.04</v>
      </c>
      <c r="J1021" s="12">
        <v>0.2</v>
      </c>
      <c r="K1021" s="17">
        <f t="shared" si="46"/>
        <v>0.2</v>
      </c>
      <c r="L1021" s="12" t="s">
        <v>1824</v>
      </c>
      <c r="M1021" s="12">
        <v>1320.0640000000001</v>
      </c>
      <c r="N1021" s="16">
        <f t="shared" si="47"/>
        <v>1320.0640000000001</v>
      </c>
    </row>
    <row r="1022" spans="1:14" x14ac:dyDescent="0.3">
      <c r="A1022" s="9" t="s">
        <v>2846</v>
      </c>
      <c r="B1022" s="15">
        <v>45322</v>
      </c>
      <c r="C1022" s="10" t="s">
        <v>1431</v>
      </c>
      <c r="D1022" s="10" t="s">
        <v>1598</v>
      </c>
      <c r="E1022" s="10" t="s">
        <v>1797</v>
      </c>
      <c r="F1022" s="10">
        <v>1</v>
      </c>
      <c r="G1022" s="10">
        <f t="shared" si="45"/>
        <v>1</v>
      </c>
      <c r="H1022" s="10">
        <v>963.76</v>
      </c>
      <c r="I1022" s="16">
        <f>IF(H1022="",VLOOKUP($D1022,Product_Dim_Cleaned!$A$2:$F$101,6,FALSE),H1022)</f>
        <v>963.76</v>
      </c>
      <c r="J1022" s="10">
        <v>0.14000000000000001</v>
      </c>
      <c r="K1022" s="17">
        <f t="shared" si="46"/>
        <v>0.14000000000000001</v>
      </c>
      <c r="L1022" s="10" t="s">
        <v>1826</v>
      </c>
      <c r="M1022" s="10">
        <v>828.83359999999993</v>
      </c>
      <c r="N1022" s="16">
        <f t="shared" si="47"/>
        <v>828.83359999999993</v>
      </c>
    </row>
    <row r="1023" spans="1:14" x14ac:dyDescent="0.3">
      <c r="A1023" s="11" t="s">
        <v>2847</v>
      </c>
      <c r="B1023" s="18">
        <v>45415</v>
      </c>
      <c r="C1023" s="12" t="s">
        <v>926</v>
      </c>
      <c r="D1023" s="12" t="s">
        <v>1658</v>
      </c>
      <c r="E1023" s="12" t="s">
        <v>1776</v>
      </c>
      <c r="F1023" s="12">
        <v>1</v>
      </c>
      <c r="G1023" s="10">
        <f t="shared" si="45"/>
        <v>1</v>
      </c>
      <c r="H1023" s="12">
        <v>238.24</v>
      </c>
      <c r="I1023" s="16">
        <f>IF(H1023="",VLOOKUP($D1023,Product_Dim_Cleaned!$A$2:$F$101,6,FALSE),H1023)</f>
        <v>238.24</v>
      </c>
      <c r="J1023" s="12">
        <v>0.12</v>
      </c>
      <c r="K1023" s="17">
        <f t="shared" si="46"/>
        <v>0.12</v>
      </c>
      <c r="L1023" s="12" t="s">
        <v>1826</v>
      </c>
      <c r="M1023" s="12">
        <v>209.65119999999999</v>
      </c>
      <c r="N1023" s="16">
        <f t="shared" si="47"/>
        <v>209.65119999999999</v>
      </c>
    </row>
    <row r="1024" spans="1:14" x14ac:dyDescent="0.3">
      <c r="A1024" s="9" t="s">
        <v>2848</v>
      </c>
      <c r="B1024" s="15">
        <v>45644</v>
      </c>
      <c r="C1024" s="10" t="s">
        <v>1411</v>
      </c>
      <c r="D1024" s="10" t="s">
        <v>1712</v>
      </c>
      <c r="E1024" s="10" t="s">
        <v>1804</v>
      </c>
      <c r="F1024" s="10">
        <v>1</v>
      </c>
      <c r="G1024" s="10">
        <f t="shared" si="45"/>
        <v>1</v>
      </c>
      <c r="H1024" s="10">
        <v>756.63</v>
      </c>
      <c r="I1024" s="16">
        <f>IF(H1024="",VLOOKUP($D1024,Product_Dim_Cleaned!$A$2:$F$101,6,FALSE),H1024)</f>
        <v>756.63</v>
      </c>
      <c r="J1024" s="10">
        <v>0.04</v>
      </c>
      <c r="K1024" s="17">
        <f t="shared" si="46"/>
        <v>0.04</v>
      </c>
      <c r="L1024" s="10" t="s">
        <v>1826</v>
      </c>
      <c r="M1024" s="10">
        <v>726.36479999999995</v>
      </c>
      <c r="N1024" s="16">
        <f t="shared" si="47"/>
        <v>726.36479999999995</v>
      </c>
    </row>
    <row r="1025" spans="1:14" x14ac:dyDescent="0.3">
      <c r="A1025" s="11" t="s">
        <v>2849</v>
      </c>
      <c r="B1025" s="18">
        <v>45845</v>
      </c>
      <c r="C1025" s="12" t="s">
        <v>85</v>
      </c>
      <c r="D1025" s="12" t="s">
        <v>1734</v>
      </c>
      <c r="E1025" s="12" t="s">
        <v>1779</v>
      </c>
      <c r="F1025" s="12">
        <v>3</v>
      </c>
      <c r="G1025" s="10">
        <f t="shared" si="45"/>
        <v>3</v>
      </c>
      <c r="H1025" s="12">
        <v>159.76</v>
      </c>
      <c r="I1025" s="16">
        <f>IF(H1025="",VLOOKUP($D1025,Product_Dim_Cleaned!$A$2:$F$101,6,FALSE),H1025)</f>
        <v>159.76</v>
      </c>
      <c r="J1025" s="12">
        <v>0.22</v>
      </c>
      <c r="K1025" s="17">
        <f t="shared" si="46"/>
        <v>0.22</v>
      </c>
      <c r="L1025" s="12" t="s">
        <v>1824</v>
      </c>
      <c r="M1025" s="12">
        <v>373.83839999999998</v>
      </c>
      <c r="N1025" s="16">
        <f t="shared" si="47"/>
        <v>373.83839999999998</v>
      </c>
    </row>
    <row r="1026" spans="1:14" x14ac:dyDescent="0.3">
      <c r="A1026" s="9" t="s">
        <v>2850</v>
      </c>
      <c r="B1026" s="15">
        <v>45354</v>
      </c>
      <c r="C1026" s="10" t="s">
        <v>1151</v>
      </c>
      <c r="D1026" s="10" t="s">
        <v>1738</v>
      </c>
      <c r="E1026" s="10" t="s">
        <v>1782</v>
      </c>
      <c r="F1026" s="10">
        <v>1</v>
      </c>
      <c r="G1026" s="10">
        <f t="shared" ref="G1026:G1089" si="48">IF(F1026="",M1026/(I1026*(1-J1026)),F1026)</f>
        <v>1</v>
      </c>
      <c r="H1026" s="10">
        <v>329.94</v>
      </c>
      <c r="I1026" s="16">
        <f>IF(H1026="",VLOOKUP($D1026,Product_Dim_Cleaned!$A$2:$F$101,6,FALSE),H1026)</f>
        <v>329.94</v>
      </c>
      <c r="J1026" s="10">
        <v>0.14000000000000001</v>
      </c>
      <c r="K1026" s="17">
        <f t="shared" ref="K1026:K1089" si="49">IF(J1026="",1-(M1026/(G1026*I1026)),J1026)</f>
        <v>0.14000000000000001</v>
      </c>
      <c r="L1026" s="10" t="s">
        <v>1829</v>
      </c>
      <c r="M1026" s="10">
        <v>283.7484</v>
      </c>
      <c r="N1026" s="16">
        <f t="shared" ref="N1026:N1089" si="50">IF(M1026="",G1026*I1026*(1-K1026),M1026)</f>
        <v>283.7484</v>
      </c>
    </row>
    <row r="1027" spans="1:14" x14ac:dyDescent="0.3">
      <c r="A1027" s="11" t="s">
        <v>2851</v>
      </c>
      <c r="B1027" s="18">
        <v>45720</v>
      </c>
      <c r="C1027" s="12" t="s">
        <v>224</v>
      </c>
      <c r="D1027" s="12" t="s">
        <v>1582</v>
      </c>
      <c r="E1027" s="12" t="s">
        <v>1782</v>
      </c>
      <c r="F1027" s="12">
        <v>1</v>
      </c>
      <c r="G1027" s="10">
        <f t="shared" si="48"/>
        <v>1</v>
      </c>
      <c r="H1027" s="12">
        <v>234.06</v>
      </c>
      <c r="I1027" s="16">
        <f>IF(H1027="",VLOOKUP($D1027,Product_Dim_Cleaned!$A$2:$F$101,6,FALSE),H1027)</f>
        <v>234.06</v>
      </c>
      <c r="J1027" s="12">
        <v>0.11</v>
      </c>
      <c r="K1027" s="17">
        <f t="shared" si="49"/>
        <v>0.11</v>
      </c>
      <c r="L1027" s="12" t="s">
        <v>1826</v>
      </c>
      <c r="M1027" s="12">
        <v>208.3134</v>
      </c>
      <c r="N1027" s="16">
        <f t="shared" si="50"/>
        <v>208.3134</v>
      </c>
    </row>
    <row r="1028" spans="1:14" x14ac:dyDescent="0.3">
      <c r="A1028" s="9" t="s">
        <v>2852</v>
      </c>
      <c r="B1028" s="15">
        <v>45278</v>
      </c>
      <c r="C1028" s="10" t="s">
        <v>999</v>
      </c>
      <c r="D1028" s="10" t="s">
        <v>1710</v>
      </c>
      <c r="E1028" s="10" t="s">
        <v>1752</v>
      </c>
      <c r="F1028" s="10">
        <v>2</v>
      </c>
      <c r="G1028" s="10">
        <f t="shared" si="48"/>
        <v>2</v>
      </c>
      <c r="H1028" s="10">
        <v>773.75</v>
      </c>
      <c r="I1028" s="16">
        <f>IF(H1028="",VLOOKUP($D1028,Product_Dim_Cleaned!$A$2:$F$101,6,FALSE),H1028)</f>
        <v>773.75</v>
      </c>
      <c r="J1028" s="10">
        <v>0.16</v>
      </c>
      <c r="K1028" s="17">
        <f t="shared" si="49"/>
        <v>0.16</v>
      </c>
      <c r="L1028" s="10" t="s">
        <v>1826</v>
      </c>
      <c r="M1028" s="10">
        <v>1299.9000000000001</v>
      </c>
      <c r="N1028" s="16">
        <f t="shared" si="50"/>
        <v>1299.9000000000001</v>
      </c>
    </row>
    <row r="1029" spans="1:14" x14ac:dyDescent="0.3">
      <c r="A1029" s="11" t="s">
        <v>2853</v>
      </c>
      <c r="B1029" s="18">
        <v>45422</v>
      </c>
      <c r="C1029" s="12" t="s">
        <v>1352</v>
      </c>
      <c r="D1029" s="12" t="s">
        <v>1652</v>
      </c>
      <c r="E1029" s="12" t="s">
        <v>1810</v>
      </c>
      <c r="F1029" s="12">
        <v>1</v>
      </c>
      <c r="G1029" s="10">
        <f t="shared" si="48"/>
        <v>1</v>
      </c>
      <c r="H1029" s="12">
        <v>73.88</v>
      </c>
      <c r="I1029" s="16">
        <f>IF(H1029="",VLOOKUP($D1029,Product_Dim_Cleaned!$A$2:$F$101,6,FALSE),H1029)</f>
        <v>73.88</v>
      </c>
      <c r="J1029" s="12">
        <v>0.04</v>
      </c>
      <c r="K1029" s="17">
        <f t="shared" si="49"/>
        <v>0.04</v>
      </c>
      <c r="L1029" s="12" t="s">
        <v>1824</v>
      </c>
      <c r="M1029" s="12">
        <v>70.924799999999991</v>
      </c>
      <c r="N1029" s="16">
        <f t="shared" si="50"/>
        <v>70.924799999999991</v>
      </c>
    </row>
    <row r="1030" spans="1:14" x14ac:dyDescent="0.3">
      <c r="A1030" s="9" t="s">
        <v>2854</v>
      </c>
      <c r="B1030" s="15">
        <v>45337</v>
      </c>
      <c r="C1030" s="10" t="s">
        <v>32</v>
      </c>
      <c r="D1030" s="10" t="s">
        <v>1720</v>
      </c>
      <c r="E1030" s="10" t="s">
        <v>1810</v>
      </c>
      <c r="F1030" s="10">
        <v>1</v>
      </c>
      <c r="G1030" s="10">
        <f t="shared" si="48"/>
        <v>1</v>
      </c>
      <c r="H1030" s="10">
        <v>859.3</v>
      </c>
      <c r="I1030" s="16">
        <f>IF(H1030="",VLOOKUP($D1030,Product_Dim_Cleaned!$A$2:$F$101,6,FALSE),H1030)</f>
        <v>859.3</v>
      </c>
      <c r="J1030" s="10">
        <v>0.16</v>
      </c>
      <c r="K1030" s="17">
        <f t="shared" si="49"/>
        <v>0.16</v>
      </c>
      <c r="L1030" s="10" t="s">
        <v>1826</v>
      </c>
      <c r="M1030" s="10">
        <v>721.8119999999999</v>
      </c>
      <c r="N1030" s="16">
        <f t="shared" si="50"/>
        <v>721.8119999999999</v>
      </c>
    </row>
    <row r="1031" spans="1:14" x14ac:dyDescent="0.3">
      <c r="A1031" s="11" t="s">
        <v>2855</v>
      </c>
      <c r="B1031" s="18">
        <v>45564</v>
      </c>
      <c r="C1031" s="12" t="s">
        <v>444</v>
      </c>
      <c r="D1031" s="12" t="s">
        <v>1710</v>
      </c>
      <c r="E1031" s="12" t="s">
        <v>1776</v>
      </c>
      <c r="F1031" s="12">
        <v>4</v>
      </c>
      <c r="G1031" s="10">
        <f t="shared" si="48"/>
        <v>4</v>
      </c>
      <c r="H1031" s="12">
        <v>762.43</v>
      </c>
      <c r="I1031" s="16">
        <f>IF(H1031="",VLOOKUP($D1031,Product_Dim_Cleaned!$A$2:$F$101,6,FALSE),H1031)</f>
        <v>762.43</v>
      </c>
      <c r="J1031" s="12">
        <v>0.05</v>
      </c>
      <c r="K1031" s="17">
        <f t="shared" si="49"/>
        <v>0.05</v>
      </c>
      <c r="L1031" s="12" t="s">
        <v>1824</v>
      </c>
      <c r="M1031" s="12">
        <v>2897.233999999999</v>
      </c>
      <c r="N1031" s="16">
        <f t="shared" si="50"/>
        <v>2897.233999999999</v>
      </c>
    </row>
    <row r="1032" spans="1:14" x14ac:dyDescent="0.3">
      <c r="A1032" s="9" t="s">
        <v>2856</v>
      </c>
      <c r="B1032" s="15">
        <v>45424</v>
      </c>
      <c r="C1032" s="10" t="s">
        <v>428</v>
      </c>
      <c r="D1032" s="10" t="s">
        <v>1694</v>
      </c>
      <c r="E1032" s="10" t="s">
        <v>1752</v>
      </c>
      <c r="F1032" s="10">
        <v>1</v>
      </c>
      <c r="G1032" s="10">
        <f t="shared" si="48"/>
        <v>1</v>
      </c>
      <c r="H1032" s="10">
        <v>328.51</v>
      </c>
      <c r="I1032" s="16">
        <f>IF(H1032="",VLOOKUP($D1032,Product_Dim_Cleaned!$A$2:$F$101,6,FALSE),H1032)</f>
        <v>328.51</v>
      </c>
      <c r="J1032" s="10">
        <v>0.2</v>
      </c>
      <c r="K1032" s="17">
        <f t="shared" si="49"/>
        <v>0.2</v>
      </c>
      <c r="L1032" s="10" t="s">
        <v>1829</v>
      </c>
      <c r="M1032" s="10">
        <v>262.80799999999999</v>
      </c>
      <c r="N1032" s="16">
        <f t="shared" si="50"/>
        <v>262.80799999999999</v>
      </c>
    </row>
    <row r="1033" spans="1:14" x14ac:dyDescent="0.3">
      <c r="A1033" s="11" t="s">
        <v>2857</v>
      </c>
      <c r="B1033" s="18">
        <v>45719</v>
      </c>
      <c r="C1033" s="12" t="s">
        <v>872</v>
      </c>
      <c r="D1033" s="12" t="s">
        <v>1636</v>
      </c>
      <c r="E1033" s="12" t="s">
        <v>1769</v>
      </c>
      <c r="F1033" s="12">
        <v>1</v>
      </c>
      <c r="G1033" s="10">
        <f t="shared" si="48"/>
        <v>1</v>
      </c>
      <c r="H1033" s="12">
        <v>34.51</v>
      </c>
      <c r="I1033" s="16">
        <f>IF(H1033="",VLOOKUP($D1033,Product_Dim_Cleaned!$A$2:$F$101,6,FALSE),H1033)</f>
        <v>34.51</v>
      </c>
      <c r="J1033" s="12">
        <v>0.04</v>
      </c>
      <c r="K1033" s="17">
        <f t="shared" si="49"/>
        <v>0.04</v>
      </c>
      <c r="L1033" s="12" t="s">
        <v>1829</v>
      </c>
      <c r="M1033" s="12">
        <v>33.129600000000003</v>
      </c>
      <c r="N1033" s="16">
        <f t="shared" si="50"/>
        <v>33.129600000000003</v>
      </c>
    </row>
    <row r="1034" spans="1:14" x14ac:dyDescent="0.3">
      <c r="A1034" s="9" t="s">
        <v>2858</v>
      </c>
      <c r="B1034" s="15">
        <v>45250</v>
      </c>
      <c r="C1034" s="10" t="s">
        <v>372</v>
      </c>
      <c r="D1034" s="10" t="s">
        <v>1586</v>
      </c>
      <c r="E1034" s="10" t="s">
        <v>1792</v>
      </c>
      <c r="F1034" s="10">
        <v>3</v>
      </c>
      <c r="G1034" s="10">
        <f t="shared" si="48"/>
        <v>3</v>
      </c>
      <c r="H1034" s="10">
        <v>663.73</v>
      </c>
      <c r="I1034" s="16">
        <f>IF(H1034="",VLOOKUP($D1034,Product_Dim_Cleaned!$A$2:$F$101,6,FALSE),H1034)</f>
        <v>663.73</v>
      </c>
      <c r="J1034" s="10">
        <v>0.06</v>
      </c>
      <c r="K1034" s="17">
        <f t="shared" si="49"/>
        <v>0.06</v>
      </c>
      <c r="L1034" s="10" t="s">
        <v>1829</v>
      </c>
      <c r="M1034" s="10">
        <v>1871.7185999999999</v>
      </c>
      <c r="N1034" s="16">
        <f t="shared" si="50"/>
        <v>1871.7185999999999</v>
      </c>
    </row>
    <row r="1035" spans="1:14" x14ac:dyDescent="0.3">
      <c r="A1035" s="11" t="s">
        <v>2859</v>
      </c>
      <c r="B1035" s="18">
        <v>45479</v>
      </c>
      <c r="C1035" s="12" t="s">
        <v>788</v>
      </c>
      <c r="D1035" s="12" t="s">
        <v>1614</v>
      </c>
      <c r="E1035" s="12" t="s">
        <v>1786</v>
      </c>
      <c r="F1035" s="12">
        <v>1</v>
      </c>
      <c r="G1035" s="10">
        <f t="shared" si="48"/>
        <v>1</v>
      </c>
      <c r="H1035" s="12">
        <v>409.41</v>
      </c>
      <c r="I1035" s="16">
        <f>IF(H1035="",VLOOKUP($D1035,Product_Dim_Cleaned!$A$2:$F$101,6,FALSE),H1035)</f>
        <v>409.41</v>
      </c>
      <c r="J1035" s="12">
        <v>0.13</v>
      </c>
      <c r="K1035" s="17">
        <f t="shared" si="49"/>
        <v>0.13</v>
      </c>
      <c r="L1035" s="12" t="s">
        <v>1826</v>
      </c>
      <c r="M1035" s="12">
        <v>356.18669999999997</v>
      </c>
      <c r="N1035" s="16">
        <f t="shared" si="50"/>
        <v>356.18669999999997</v>
      </c>
    </row>
    <row r="1036" spans="1:14" x14ac:dyDescent="0.3">
      <c r="A1036" s="9" t="s">
        <v>2860</v>
      </c>
      <c r="B1036" s="15">
        <v>45727</v>
      </c>
      <c r="C1036" s="10" t="s">
        <v>332</v>
      </c>
      <c r="D1036" s="10" t="s">
        <v>1704</v>
      </c>
      <c r="E1036" s="10" t="s">
        <v>1766</v>
      </c>
      <c r="F1036" s="10">
        <v>3</v>
      </c>
      <c r="G1036" s="10">
        <f t="shared" si="48"/>
        <v>3</v>
      </c>
      <c r="H1036" s="10">
        <v>461.03</v>
      </c>
      <c r="I1036" s="16">
        <f>IF(H1036="",VLOOKUP($D1036,Product_Dim_Cleaned!$A$2:$F$101,6,FALSE),H1036)</f>
        <v>461.03</v>
      </c>
      <c r="J1036" s="10">
        <v>0.11</v>
      </c>
      <c r="K1036" s="17">
        <f t="shared" si="49"/>
        <v>0.11</v>
      </c>
      <c r="L1036" s="10" t="s">
        <v>1826</v>
      </c>
      <c r="M1036" s="10">
        <v>1230.9501</v>
      </c>
      <c r="N1036" s="16">
        <f t="shared" si="50"/>
        <v>1230.9501</v>
      </c>
    </row>
    <row r="1037" spans="1:14" x14ac:dyDescent="0.3">
      <c r="A1037" s="11" t="s">
        <v>2861</v>
      </c>
      <c r="B1037" s="18">
        <v>45394</v>
      </c>
      <c r="C1037" s="12" t="s">
        <v>1151</v>
      </c>
      <c r="D1037" s="12" t="s">
        <v>1586</v>
      </c>
      <c r="E1037" s="12" t="s">
        <v>1799</v>
      </c>
      <c r="F1037" s="12">
        <v>2</v>
      </c>
      <c r="G1037" s="10">
        <f t="shared" si="48"/>
        <v>2</v>
      </c>
      <c r="H1037" s="12">
        <v>760.14</v>
      </c>
      <c r="I1037" s="16">
        <f>IF(H1037="",VLOOKUP($D1037,Product_Dim_Cleaned!$A$2:$F$101,6,FALSE),H1037)</f>
        <v>760.14</v>
      </c>
      <c r="J1037" s="12">
        <v>0.02</v>
      </c>
      <c r="K1037" s="17">
        <f t="shared" si="49"/>
        <v>0.02</v>
      </c>
      <c r="L1037" s="12" t="s">
        <v>1829</v>
      </c>
      <c r="M1037" s="12">
        <v>1489.8743999999999</v>
      </c>
      <c r="N1037" s="16">
        <f t="shared" si="50"/>
        <v>1489.8743999999999</v>
      </c>
    </row>
    <row r="1038" spans="1:14" x14ac:dyDescent="0.3">
      <c r="A1038" s="9" t="s">
        <v>2862</v>
      </c>
      <c r="B1038" s="15">
        <v>45773</v>
      </c>
      <c r="C1038" s="10" t="s">
        <v>884</v>
      </c>
      <c r="D1038" s="10" t="s">
        <v>1594</v>
      </c>
      <c r="E1038" s="10" t="s">
        <v>1757</v>
      </c>
      <c r="F1038" s="10">
        <v>3</v>
      </c>
      <c r="G1038" s="10">
        <f t="shared" si="48"/>
        <v>3</v>
      </c>
      <c r="H1038" s="10">
        <v>688.76</v>
      </c>
      <c r="I1038" s="16">
        <f>IF(H1038="",VLOOKUP($D1038,Product_Dim_Cleaned!$A$2:$F$101,6,FALSE),H1038)</f>
        <v>688.76</v>
      </c>
      <c r="J1038" s="10">
        <v>0.12</v>
      </c>
      <c r="K1038" s="17">
        <f t="shared" si="49"/>
        <v>0.12</v>
      </c>
      <c r="L1038" s="10" t="s">
        <v>1826</v>
      </c>
      <c r="M1038" s="10">
        <v>1818.3263999999999</v>
      </c>
      <c r="N1038" s="16">
        <f t="shared" si="50"/>
        <v>1818.3263999999999</v>
      </c>
    </row>
    <row r="1039" spans="1:14" x14ac:dyDescent="0.3">
      <c r="A1039" s="11" t="s">
        <v>2863</v>
      </c>
      <c r="B1039" s="18">
        <v>45779</v>
      </c>
      <c r="C1039" s="12" t="s">
        <v>532</v>
      </c>
      <c r="D1039" s="12" t="s">
        <v>1634</v>
      </c>
      <c r="E1039" s="12" t="s">
        <v>1786</v>
      </c>
      <c r="F1039" s="12">
        <v>2</v>
      </c>
      <c r="G1039" s="10">
        <f t="shared" si="48"/>
        <v>2</v>
      </c>
      <c r="H1039" s="12">
        <v>257.77999999999997</v>
      </c>
      <c r="I1039" s="16">
        <f>IF(H1039="",VLOOKUP($D1039,Product_Dim_Cleaned!$A$2:$F$101,6,FALSE),H1039)</f>
        <v>257.77999999999997</v>
      </c>
      <c r="J1039" s="12">
        <v>0.05</v>
      </c>
      <c r="K1039" s="17">
        <f t="shared" si="49"/>
        <v>0.05</v>
      </c>
      <c r="L1039" s="12" t="s">
        <v>1824</v>
      </c>
      <c r="M1039" s="12">
        <v>489.78199999999993</v>
      </c>
      <c r="N1039" s="16">
        <f t="shared" si="50"/>
        <v>489.78199999999993</v>
      </c>
    </row>
    <row r="1040" spans="1:14" x14ac:dyDescent="0.3">
      <c r="A1040" s="9" t="s">
        <v>2864</v>
      </c>
      <c r="B1040" s="15">
        <v>45400</v>
      </c>
      <c r="C1040" s="10" t="s">
        <v>198</v>
      </c>
      <c r="D1040" s="10" t="s">
        <v>1654</v>
      </c>
      <c r="E1040" s="10" t="s">
        <v>1779</v>
      </c>
      <c r="F1040" s="10">
        <v>2</v>
      </c>
      <c r="G1040" s="10">
        <f t="shared" si="48"/>
        <v>2</v>
      </c>
      <c r="H1040" s="10">
        <v>314.29000000000002</v>
      </c>
      <c r="I1040" s="16">
        <f>IF(H1040="",VLOOKUP($D1040,Product_Dim_Cleaned!$A$2:$F$101,6,FALSE),H1040)</f>
        <v>314.29000000000002</v>
      </c>
      <c r="J1040" s="10">
        <v>0.19</v>
      </c>
      <c r="K1040" s="17">
        <f t="shared" si="49"/>
        <v>0.19</v>
      </c>
      <c r="L1040" s="10" t="s">
        <v>1829</v>
      </c>
      <c r="M1040" s="10">
        <v>509.14980000000008</v>
      </c>
      <c r="N1040" s="16">
        <f t="shared" si="50"/>
        <v>509.14980000000008</v>
      </c>
    </row>
    <row r="1041" spans="1:14" x14ac:dyDescent="0.3">
      <c r="A1041" s="11" t="s">
        <v>2865</v>
      </c>
      <c r="B1041" s="18">
        <v>45520</v>
      </c>
      <c r="C1041" s="12" t="s">
        <v>520</v>
      </c>
      <c r="D1041" s="12" t="s">
        <v>1692</v>
      </c>
      <c r="E1041" s="12" t="s">
        <v>1799</v>
      </c>
      <c r="F1041" s="12">
        <v>3</v>
      </c>
      <c r="G1041" s="10">
        <f t="shared" si="48"/>
        <v>3</v>
      </c>
      <c r="H1041" s="12">
        <v>336.09</v>
      </c>
      <c r="I1041" s="16">
        <f>IF(H1041="",VLOOKUP($D1041,Product_Dim_Cleaned!$A$2:$F$101,6,FALSE),H1041)</f>
        <v>336.09</v>
      </c>
      <c r="J1041" s="12">
        <v>0.01</v>
      </c>
      <c r="K1041" s="17">
        <f t="shared" si="49"/>
        <v>0.01</v>
      </c>
      <c r="L1041" s="12" t="s">
        <v>1826</v>
      </c>
      <c r="M1041" s="12">
        <v>998.18729999999994</v>
      </c>
      <c r="N1041" s="16">
        <f t="shared" si="50"/>
        <v>998.18729999999994</v>
      </c>
    </row>
    <row r="1042" spans="1:14" x14ac:dyDescent="0.3">
      <c r="A1042" s="9" t="s">
        <v>2866</v>
      </c>
      <c r="B1042" s="15">
        <v>45861</v>
      </c>
      <c r="C1042" s="10" t="s">
        <v>20</v>
      </c>
      <c r="D1042" s="10" t="s">
        <v>1698</v>
      </c>
      <c r="E1042" s="10" t="s">
        <v>1807</v>
      </c>
      <c r="F1042" s="10">
        <v>3</v>
      </c>
      <c r="G1042" s="10">
        <f t="shared" si="48"/>
        <v>3</v>
      </c>
      <c r="H1042" s="10">
        <v>202.07</v>
      </c>
      <c r="I1042" s="16">
        <f>IF(H1042="",VLOOKUP($D1042,Product_Dim_Cleaned!$A$2:$F$101,6,FALSE),H1042)</f>
        <v>202.07</v>
      </c>
      <c r="J1042" s="10">
        <v>0.23</v>
      </c>
      <c r="K1042" s="17">
        <f t="shared" si="49"/>
        <v>0.23</v>
      </c>
      <c r="L1042" s="10" t="s">
        <v>1826</v>
      </c>
      <c r="M1042" s="10">
        <v>466.78170000000011</v>
      </c>
      <c r="N1042" s="16">
        <f t="shared" si="50"/>
        <v>466.78170000000011</v>
      </c>
    </row>
    <row r="1043" spans="1:14" x14ac:dyDescent="0.3">
      <c r="A1043" s="11" t="s">
        <v>2867</v>
      </c>
      <c r="B1043" s="18">
        <v>45781</v>
      </c>
      <c r="C1043" s="12" t="s">
        <v>978</v>
      </c>
      <c r="D1043" s="12" t="s">
        <v>1582</v>
      </c>
      <c r="E1043" s="12" t="s">
        <v>1782</v>
      </c>
      <c r="F1043" s="12">
        <v>2</v>
      </c>
      <c r="G1043" s="10">
        <f t="shared" si="48"/>
        <v>2</v>
      </c>
      <c r="H1043" s="12">
        <v>485.25</v>
      </c>
      <c r="I1043" s="16">
        <f>IF(H1043="",VLOOKUP($D1043,Product_Dim_Cleaned!$A$2:$F$101,6,FALSE),H1043)</f>
        <v>485.25</v>
      </c>
      <c r="J1043" s="12">
        <v>0.28000000000000003</v>
      </c>
      <c r="K1043" s="17">
        <f t="shared" si="49"/>
        <v>0.28000000000000003</v>
      </c>
      <c r="L1043" s="12" t="s">
        <v>1824</v>
      </c>
      <c r="M1043" s="12">
        <v>698.76</v>
      </c>
      <c r="N1043" s="16">
        <f t="shared" si="50"/>
        <v>698.76</v>
      </c>
    </row>
    <row r="1044" spans="1:14" x14ac:dyDescent="0.3">
      <c r="A1044" s="9" t="s">
        <v>2868</v>
      </c>
      <c r="B1044" s="15">
        <v>45906</v>
      </c>
      <c r="C1044" s="10" t="s">
        <v>568</v>
      </c>
      <c r="D1044" s="10" t="s">
        <v>1698</v>
      </c>
      <c r="E1044" s="10" t="s">
        <v>1789</v>
      </c>
      <c r="F1044" s="10">
        <v>4</v>
      </c>
      <c r="G1044" s="10">
        <f t="shared" si="48"/>
        <v>4</v>
      </c>
      <c r="H1044" s="10">
        <v>552.38</v>
      </c>
      <c r="I1044" s="16">
        <f>IF(H1044="",VLOOKUP($D1044,Product_Dim_Cleaned!$A$2:$F$101,6,FALSE),H1044)</f>
        <v>552.38</v>
      </c>
      <c r="J1044" s="10">
        <v>0.1</v>
      </c>
      <c r="K1044" s="17">
        <f t="shared" si="49"/>
        <v>0.1</v>
      </c>
      <c r="L1044" s="10" t="s">
        <v>1826</v>
      </c>
      <c r="M1044" s="10">
        <v>1988.568</v>
      </c>
      <c r="N1044" s="16">
        <f t="shared" si="50"/>
        <v>1988.568</v>
      </c>
    </row>
    <row r="1045" spans="1:14" x14ac:dyDescent="0.3">
      <c r="A1045" s="11" t="s">
        <v>2869</v>
      </c>
      <c r="B1045" s="18">
        <v>45251</v>
      </c>
      <c r="C1045" s="12" t="s">
        <v>378</v>
      </c>
      <c r="D1045" s="12" t="s">
        <v>1664</v>
      </c>
      <c r="E1045" s="12" t="s">
        <v>1807</v>
      </c>
      <c r="F1045" s="12">
        <v>4</v>
      </c>
      <c r="G1045" s="10">
        <f t="shared" si="48"/>
        <v>4</v>
      </c>
      <c r="H1045" s="12">
        <v>377.26</v>
      </c>
      <c r="I1045" s="16">
        <f>IF(H1045="",VLOOKUP($D1045,Product_Dim_Cleaned!$A$2:$F$101,6,FALSE),H1045)</f>
        <v>377.26</v>
      </c>
      <c r="J1045" s="12">
        <v>0.22</v>
      </c>
      <c r="K1045" s="17">
        <f t="shared" si="49"/>
        <v>0.22</v>
      </c>
      <c r="L1045" s="12" t="s">
        <v>1829</v>
      </c>
      <c r="M1045" s="12">
        <v>1177.0512000000001</v>
      </c>
      <c r="N1045" s="16">
        <f t="shared" si="50"/>
        <v>1177.0512000000001</v>
      </c>
    </row>
    <row r="1046" spans="1:14" x14ac:dyDescent="0.3">
      <c r="A1046" s="9" t="s">
        <v>2870</v>
      </c>
      <c r="B1046" s="15">
        <v>45257</v>
      </c>
      <c r="C1046" s="10" t="s">
        <v>202</v>
      </c>
      <c r="D1046" s="10" t="s">
        <v>1642</v>
      </c>
      <c r="E1046" s="10" t="s">
        <v>1813</v>
      </c>
      <c r="F1046" s="10">
        <v>4</v>
      </c>
      <c r="G1046" s="10">
        <f t="shared" si="48"/>
        <v>4</v>
      </c>
      <c r="H1046" s="10">
        <v>189.07</v>
      </c>
      <c r="I1046" s="16">
        <f>IF(H1046="",VLOOKUP($D1046,Product_Dim_Cleaned!$A$2:$F$101,6,FALSE),H1046)</f>
        <v>189.07</v>
      </c>
      <c r="J1046" s="10">
        <v>0.1</v>
      </c>
      <c r="K1046" s="17">
        <f t="shared" si="49"/>
        <v>0.1</v>
      </c>
      <c r="L1046" s="10" t="s">
        <v>1829</v>
      </c>
      <c r="M1046" s="10">
        <v>680.65200000000004</v>
      </c>
      <c r="N1046" s="16">
        <f t="shared" si="50"/>
        <v>680.65200000000004</v>
      </c>
    </row>
    <row r="1047" spans="1:14" x14ac:dyDescent="0.3">
      <c r="A1047" s="11" t="s">
        <v>2871</v>
      </c>
      <c r="B1047" s="18">
        <v>45818</v>
      </c>
      <c r="C1047" s="12" t="s">
        <v>1533</v>
      </c>
      <c r="D1047" s="12" t="s">
        <v>1608</v>
      </c>
      <c r="E1047" s="12" t="s">
        <v>1769</v>
      </c>
      <c r="F1047" s="12">
        <v>3</v>
      </c>
      <c r="G1047" s="10">
        <f t="shared" si="48"/>
        <v>3</v>
      </c>
      <c r="H1047" s="12">
        <v>272.27</v>
      </c>
      <c r="I1047" s="16">
        <f>IF(H1047="",VLOOKUP($D1047,Product_Dim_Cleaned!$A$2:$F$101,6,FALSE),H1047)</f>
        <v>272.27</v>
      </c>
      <c r="J1047" s="12">
        <v>0.01</v>
      </c>
      <c r="K1047" s="17">
        <f t="shared" si="49"/>
        <v>0.01</v>
      </c>
      <c r="L1047" s="12" t="s">
        <v>1824</v>
      </c>
      <c r="M1047" s="12">
        <v>808.64189999999996</v>
      </c>
      <c r="N1047" s="16">
        <f t="shared" si="50"/>
        <v>808.64189999999996</v>
      </c>
    </row>
    <row r="1048" spans="1:14" x14ac:dyDescent="0.3">
      <c r="A1048" s="9" t="s">
        <v>2872</v>
      </c>
      <c r="B1048" s="15">
        <v>45806</v>
      </c>
      <c r="C1048" s="10" t="s">
        <v>842</v>
      </c>
      <c r="D1048" s="10" t="s">
        <v>1732</v>
      </c>
      <c r="E1048" s="10" t="s">
        <v>1792</v>
      </c>
      <c r="F1048" s="10">
        <v>1</v>
      </c>
      <c r="G1048" s="10">
        <f t="shared" si="48"/>
        <v>1</v>
      </c>
      <c r="H1048" s="10">
        <v>209.39</v>
      </c>
      <c r="I1048" s="16">
        <f>IF(H1048="",VLOOKUP($D1048,Product_Dim_Cleaned!$A$2:$F$101,6,FALSE),H1048)</f>
        <v>209.39</v>
      </c>
      <c r="J1048" s="10">
        <v>0.28000000000000003</v>
      </c>
      <c r="K1048" s="17">
        <f t="shared" si="49"/>
        <v>0.28000000000000003</v>
      </c>
      <c r="L1048" s="10" t="s">
        <v>1826</v>
      </c>
      <c r="M1048" s="10">
        <v>150.76079999999999</v>
      </c>
      <c r="N1048" s="16">
        <f t="shared" si="50"/>
        <v>150.76079999999999</v>
      </c>
    </row>
    <row r="1049" spans="1:14" x14ac:dyDescent="0.3">
      <c r="A1049" s="11" t="s">
        <v>2873</v>
      </c>
      <c r="B1049" s="18">
        <v>45288</v>
      </c>
      <c r="C1049" s="12" t="s">
        <v>202</v>
      </c>
      <c r="D1049" s="12" t="s">
        <v>1708</v>
      </c>
      <c r="E1049" s="12" t="s">
        <v>1786</v>
      </c>
      <c r="F1049" s="12">
        <v>1</v>
      </c>
      <c r="G1049" s="10">
        <f t="shared" si="48"/>
        <v>1</v>
      </c>
      <c r="H1049" s="12">
        <v>813.87</v>
      </c>
      <c r="I1049" s="16">
        <f>IF(H1049="",VLOOKUP($D1049,Product_Dim_Cleaned!$A$2:$F$101,6,FALSE),H1049)</f>
        <v>813.87</v>
      </c>
      <c r="J1049" s="12">
        <v>0.23</v>
      </c>
      <c r="K1049" s="17">
        <f t="shared" si="49"/>
        <v>0.23</v>
      </c>
      <c r="L1049" s="12" t="s">
        <v>1824</v>
      </c>
      <c r="M1049" s="12">
        <v>626.67989999999998</v>
      </c>
      <c r="N1049" s="16">
        <f t="shared" si="50"/>
        <v>626.67989999999998</v>
      </c>
    </row>
    <row r="1050" spans="1:14" x14ac:dyDescent="0.3">
      <c r="A1050" s="9" t="s">
        <v>2874</v>
      </c>
      <c r="B1050" s="15">
        <v>45783</v>
      </c>
      <c r="C1050" s="10" t="s">
        <v>821</v>
      </c>
      <c r="D1050" s="10" t="s">
        <v>1604</v>
      </c>
      <c r="E1050" s="10" t="s">
        <v>1752</v>
      </c>
      <c r="F1050" s="10">
        <v>1</v>
      </c>
      <c r="G1050" s="10">
        <f t="shared" si="48"/>
        <v>1</v>
      </c>
      <c r="H1050" s="10">
        <v>143.69999999999999</v>
      </c>
      <c r="I1050" s="16">
        <f>IF(H1050="",VLOOKUP($D1050,Product_Dim_Cleaned!$A$2:$F$101,6,FALSE),H1050)</f>
        <v>143.69999999999999</v>
      </c>
      <c r="J1050" s="10">
        <v>0.19</v>
      </c>
      <c r="K1050" s="17">
        <f t="shared" si="49"/>
        <v>0.19</v>
      </c>
      <c r="L1050" s="10" t="s">
        <v>1826</v>
      </c>
      <c r="M1050" s="10">
        <v>116.39700000000001</v>
      </c>
      <c r="N1050" s="16">
        <f t="shared" si="50"/>
        <v>116.39700000000001</v>
      </c>
    </row>
    <row r="1051" spans="1:14" x14ac:dyDescent="0.3">
      <c r="A1051" s="11" t="s">
        <v>2875</v>
      </c>
      <c r="B1051" s="18">
        <v>45385</v>
      </c>
      <c r="C1051" s="12" t="s">
        <v>1449</v>
      </c>
      <c r="D1051" s="12" t="s">
        <v>1640</v>
      </c>
      <c r="E1051" s="12" t="s">
        <v>1757</v>
      </c>
      <c r="F1051" s="12">
        <v>4</v>
      </c>
      <c r="G1051" s="10">
        <f t="shared" si="48"/>
        <v>4</v>
      </c>
      <c r="H1051" s="12">
        <v>837.34</v>
      </c>
      <c r="I1051" s="16">
        <f>IF(H1051="",VLOOKUP($D1051,Product_Dim_Cleaned!$A$2:$F$101,6,FALSE),H1051)</f>
        <v>837.34</v>
      </c>
      <c r="J1051" s="12">
        <v>0.05</v>
      </c>
      <c r="K1051" s="17">
        <f t="shared" si="49"/>
        <v>0.05</v>
      </c>
      <c r="L1051" s="12" t="s">
        <v>1826</v>
      </c>
      <c r="M1051" s="12">
        <v>3181.8919999999998</v>
      </c>
      <c r="N1051" s="16">
        <f t="shared" si="50"/>
        <v>3181.8919999999998</v>
      </c>
    </row>
    <row r="1052" spans="1:14" x14ac:dyDescent="0.3">
      <c r="A1052" s="9" t="s">
        <v>2876</v>
      </c>
      <c r="B1052" s="15">
        <v>45878</v>
      </c>
      <c r="C1052" s="10" t="s">
        <v>417</v>
      </c>
      <c r="D1052" s="10" t="s">
        <v>1578</v>
      </c>
      <c r="E1052" s="10" t="s">
        <v>1813</v>
      </c>
      <c r="F1052" s="10">
        <v>1</v>
      </c>
      <c r="G1052" s="10">
        <f t="shared" si="48"/>
        <v>1</v>
      </c>
      <c r="H1052" s="10">
        <v>151.66</v>
      </c>
      <c r="I1052" s="16">
        <f>IF(H1052="",VLOOKUP($D1052,Product_Dim_Cleaned!$A$2:$F$101,6,FALSE),H1052)</f>
        <v>151.66</v>
      </c>
      <c r="J1052" s="10">
        <v>0.16</v>
      </c>
      <c r="K1052" s="17">
        <f t="shared" si="49"/>
        <v>0.16</v>
      </c>
      <c r="L1052" s="10" t="s">
        <v>1829</v>
      </c>
      <c r="M1052" s="10">
        <v>127.3944</v>
      </c>
      <c r="N1052" s="16">
        <f t="shared" si="50"/>
        <v>127.3944</v>
      </c>
    </row>
    <row r="1053" spans="1:14" x14ac:dyDescent="0.3">
      <c r="A1053" s="11" t="s">
        <v>2877</v>
      </c>
      <c r="B1053" s="18">
        <v>45720</v>
      </c>
      <c r="C1053" s="12" t="s">
        <v>1533</v>
      </c>
      <c r="D1053" s="12" t="s">
        <v>1636</v>
      </c>
      <c r="E1053" s="12" t="s">
        <v>1782</v>
      </c>
      <c r="F1053" s="12">
        <v>3</v>
      </c>
      <c r="G1053" s="10">
        <f t="shared" si="48"/>
        <v>3</v>
      </c>
      <c r="H1053" s="12">
        <v>961.4</v>
      </c>
      <c r="I1053" s="16">
        <f>IF(H1053="",VLOOKUP($D1053,Product_Dim_Cleaned!$A$2:$F$101,6,FALSE),H1053)</f>
        <v>961.4</v>
      </c>
      <c r="J1053" s="12">
        <v>0.02</v>
      </c>
      <c r="K1053" s="17">
        <f t="shared" si="49"/>
        <v>0.02</v>
      </c>
      <c r="L1053" s="12" t="s">
        <v>1826</v>
      </c>
      <c r="M1053" s="12">
        <v>2826.5160000000001</v>
      </c>
      <c r="N1053" s="16">
        <f t="shared" si="50"/>
        <v>2826.5160000000001</v>
      </c>
    </row>
    <row r="1054" spans="1:14" x14ac:dyDescent="0.3">
      <c r="A1054" s="9" t="s">
        <v>2878</v>
      </c>
      <c r="B1054" s="15">
        <v>45503</v>
      </c>
      <c r="C1054" s="10" t="s">
        <v>1157</v>
      </c>
      <c r="D1054" s="10" t="s">
        <v>1696</v>
      </c>
      <c r="E1054" s="10" t="s">
        <v>1810</v>
      </c>
      <c r="F1054" s="10">
        <v>4</v>
      </c>
      <c r="G1054" s="10">
        <f t="shared" si="48"/>
        <v>4</v>
      </c>
      <c r="H1054" s="10">
        <v>475.98</v>
      </c>
      <c r="I1054" s="16">
        <f>IF(H1054="",VLOOKUP($D1054,Product_Dim_Cleaned!$A$2:$F$101,6,FALSE),H1054)</f>
        <v>475.98</v>
      </c>
      <c r="J1054" s="10">
        <v>0.19</v>
      </c>
      <c r="K1054" s="17">
        <f t="shared" si="49"/>
        <v>0.19</v>
      </c>
      <c r="L1054" s="10" t="s">
        <v>1826</v>
      </c>
      <c r="M1054" s="10">
        <v>1542.1751999999999</v>
      </c>
      <c r="N1054" s="16">
        <f t="shared" si="50"/>
        <v>1542.1751999999999</v>
      </c>
    </row>
    <row r="1055" spans="1:14" x14ac:dyDescent="0.3">
      <c r="A1055" s="11" t="s">
        <v>2879</v>
      </c>
      <c r="B1055" s="18">
        <v>45551</v>
      </c>
      <c r="C1055" s="12" t="s">
        <v>1187</v>
      </c>
      <c r="D1055" s="12" t="s">
        <v>1624</v>
      </c>
      <c r="E1055" s="12" t="s">
        <v>1801</v>
      </c>
      <c r="F1055" s="12">
        <v>4</v>
      </c>
      <c r="G1055" s="10">
        <f t="shared" si="48"/>
        <v>4</v>
      </c>
      <c r="H1055" s="12">
        <v>132.88999999999999</v>
      </c>
      <c r="I1055" s="16">
        <f>IF(H1055="",VLOOKUP($D1055,Product_Dim_Cleaned!$A$2:$F$101,6,FALSE),H1055)</f>
        <v>132.88999999999999</v>
      </c>
      <c r="J1055" s="12">
        <v>0.12</v>
      </c>
      <c r="K1055" s="17">
        <f t="shared" si="49"/>
        <v>0.12</v>
      </c>
      <c r="L1055" s="12" t="s">
        <v>1824</v>
      </c>
      <c r="M1055" s="12">
        <v>467.77280000000002</v>
      </c>
      <c r="N1055" s="16">
        <f t="shared" si="50"/>
        <v>467.77280000000002</v>
      </c>
    </row>
    <row r="1056" spans="1:14" x14ac:dyDescent="0.3">
      <c r="A1056" s="9" t="s">
        <v>2880</v>
      </c>
      <c r="B1056" s="15">
        <v>45850</v>
      </c>
      <c r="C1056" s="10" t="s">
        <v>1355</v>
      </c>
      <c r="D1056" s="10" t="s">
        <v>1618</v>
      </c>
      <c r="E1056" s="10" t="s">
        <v>1794</v>
      </c>
      <c r="F1056" s="10">
        <v>3</v>
      </c>
      <c r="G1056" s="10">
        <f t="shared" si="48"/>
        <v>3</v>
      </c>
      <c r="H1056" s="10">
        <v>471.31</v>
      </c>
      <c r="I1056" s="16">
        <f>IF(H1056="",VLOOKUP($D1056,Product_Dim_Cleaned!$A$2:$F$101,6,FALSE),H1056)</f>
        <v>471.31</v>
      </c>
      <c r="J1056" s="10">
        <v>0</v>
      </c>
      <c r="K1056" s="17">
        <f t="shared" si="49"/>
        <v>0</v>
      </c>
      <c r="L1056" s="10" t="s">
        <v>1826</v>
      </c>
      <c r="M1056" s="10">
        <v>1413.93</v>
      </c>
      <c r="N1056" s="16">
        <f t="shared" si="50"/>
        <v>1413.93</v>
      </c>
    </row>
    <row r="1057" spans="1:14" x14ac:dyDescent="0.3">
      <c r="A1057" s="11" t="s">
        <v>2881</v>
      </c>
      <c r="B1057" s="18">
        <v>45441</v>
      </c>
      <c r="C1057" s="12" t="s">
        <v>1431</v>
      </c>
      <c r="D1057" s="12" t="s">
        <v>1700</v>
      </c>
      <c r="E1057" s="12" t="s">
        <v>1799</v>
      </c>
      <c r="F1057" s="12">
        <v>2</v>
      </c>
      <c r="G1057" s="10">
        <f t="shared" si="48"/>
        <v>2</v>
      </c>
      <c r="H1057" s="12">
        <v>720.32</v>
      </c>
      <c r="I1057" s="16">
        <f>IF(H1057="",VLOOKUP($D1057,Product_Dim_Cleaned!$A$2:$F$101,6,FALSE),H1057)</f>
        <v>720.32</v>
      </c>
      <c r="J1057" s="12">
        <v>0.26</v>
      </c>
      <c r="K1057" s="17">
        <f t="shared" si="49"/>
        <v>0.26</v>
      </c>
      <c r="L1057" s="12" t="s">
        <v>1824</v>
      </c>
      <c r="M1057" s="12">
        <v>1066.0735999999999</v>
      </c>
      <c r="N1057" s="16">
        <f t="shared" si="50"/>
        <v>1066.0735999999999</v>
      </c>
    </row>
    <row r="1058" spans="1:14" x14ac:dyDescent="0.3">
      <c r="A1058" s="9" t="s">
        <v>2882</v>
      </c>
      <c r="B1058" s="15">
        <v>45431</v>
      </c>
      <c r="C1058" s="10" t="s">
        <v>275</v>
      </c>
      <c r="D1058" s="10" t="s">
        <v>1680</v>
      </c>
      <c r="E1058" s="10" t="s">
        <v>1810</v>
      </c>
      <c r="F1058" s="10">
        <v>4</v>
      </c>
      <c r="G1058" s="10">
        <f t="shared" si="48"/>
        <v>4</v>
      </c>
      <c r="H1058" s="10">
        <v>99.92</v>
      </c>
      <c r="I1058" s="16">
        <f>IF(H1058="",VLOOKUP($D1058,Product_Dim_Cleaned!$A$2:$F$101,6,FALSE),H1058)</f>
        <v>99.92</v>
      </c>
      <c r="J1058" s="10">
        <v>0.11</v>
      </c>
      <c r="K1058" s="17">
        <f t="shared" si="49"/>
        <v>0.11</v>
      </c>
      <c r="L1058" s="10" t="s">
        <v>1829</v>
      </c>
      <c r="M1058" s="10">
        <v>355.71519999999998</v>
      </c>
      <c r="N1058" s="16">
        <f t="shared" si="50"/>
        <v>355.71519999999998</v>
      </c>
    </row>
    <row r="1059" spans="1:14" x14ac:dyDescent="0.3">
      <c r="A1059" s="11" t="s">
        <v>2883</v>
      </c>
      <c r="B1059" s="18">
        <v>45873</v>
      </c>
      <c r="C1059" s="12" t="s">
        <v>247</v>
      </c>
      <c r="D1059" s="12" t="s">
        <v>1568</v>
      </c>
      <c r="E1059" s="12" t="s">
        <v>1766</v>
      </c>
      <c r="F1059" s="12">
        <v>3</v>
      </c>
      <c r="G1059" s="10">
        <f t="shared" si="48"/>
        <v>3</v>
      </c>
      <c r="H1059" s="12">
        <v>900.63</v>
      </c>
      <c r="I1059" s="16">
        <f>IF(H1059="",VLOOKUP($D1059,Product_Dim_Cleaned!$A$2:$F$101,6,FALSE),H1059)</f>
        <v>900.63</v>
      </c>
      <c r="J1059" s="12">
        <v>0.11</v>
      </c>
      <c r="K1059" s="17">
        <f t="shared" si="49"/>
        <v>0.11</v>
      </c>
      <c r="L1059" s="12" t="s">
        <v>1829</v>
      </c>
      <c r="M1059" s="12">
        <v>2404.6821</v>
      </c>
      <c r="N1059" s="16">
        <f t="shared" si="50"/>
        <v>2404.6821</v>
      </c>
    </row>
    <row r="1060" spans="1:14" x14ac:dyDescent="0.3">
      <c r="A1060" s="9" t="s">
        <v>2884</v>
      </c>
      <c r="B1060" s="15">
        <v>45629</v>
      </c>
      <c r="C1060" s="10" t="s">
        <v>1368</v>
      </c>
      <c r="D1060" s="10" t="s">
        <v>1640</v>
      </c>
      <c r="E1060" s="10" t="s">
        <v>1782</v>
      </c>
      <c r="F1060" s="10">
        <v>1</v>
      </c>
      <c r="G1060" s="10">
        <f t="shared" si="48"/>
        <v>1</v>
      </c>
      <c r="H1060" s="10">
        <v>681.72</v>
      </c>
      <c r="I1060" s="16">
        <f>IF(H1060="",VLOOKUP($D1060,Product_Dim_Cleaned!$A$2:$F$101,6,FALSE),H1060)</f>
        <v>681.72</v>
      </c>
      <c r="J1060" s="10">
        <v>0.11</v>
      </c>
      <c r="K1060" s="17">
        <f t="shared" si="49"/>
        <v>0.11</v>
      </c>
      <c r="L1060" s="10" t="s">
        <v>1826</v>
      </c>
      <c r="M1060" s="10">
        <v>606.73080000000004</v>
      </c>
      <c r="N1060" s="16">
        <f t="shared" si="50"/>
        <v>606.73080000000004</v>
      </c>
    </row>
    <row r="1061" spans="1:14" x14ac:dyDescent="0.3">
      <c r="A1061" s="11" t="s">
        <v>2885</v>
      </c>
      <c r="B1061" s="18">
        <v>45222</v>
      </c>
      <c r="C1061" s="12" t="s">
        <v>48</v>
      </c>
      <c r="D1061" s="12" t="s">
        <v>1704</v>
      </c>
      <c r="E1061" s="12" t="s">
        <v>1797</v>
      </c>
      <c r="F1061" s="12">
        <v>2</v>
      </c>
      <c r="G1061" s="10">
        <f t="shared" si="48"/>
        <v>2</v>
      </c>
      <c r="H1061" s="12">
        <v>838.22</v>
      </c>
      <c r="I1061" s="16">
        <f>IF(H1061="",VLOOKUP($D1061,Product_Dim_Cleaned!$A$2:$F$101,6,FALSE),H1061)</f>
        <v>838.22</v>
      </c>
      <c r="J1061" s="12">
        <v>0.3</v>
      </c>
      <c r="K1061" s="17">
        <f t="shared" si="49"/>
        <v>0.3</v>
      </c>
      <c r="L1061" s="12" t="s">
        <v>1824</v>
      </c>
      <c r="M1061" s="12">
        <v>1173.508</v>
      </c>
      <c r="N1061" s="16">
        <f t="shared" si="50"/>
        <v>1173.508</v>
      </c>
    </row>
    <row r="1062" spans="1:14" x14ac:dyDescent="0.3">
      <c r="A1062" s="9" t="s">
        <v>2886</v>
      </c>
      <c r="B1062" s="15">
        <v>45797</v>
      </c>
      <c r="C1062" s="10" t="s">
        <v>637</v>
      </c>
      <c r="D1062" s="10" t="s">
        <v>1722</v>
      </c>
      <c r="E1062" s="10" t="s">
        <v>1794</v>
      </c>
      <c r="F1062" s="10">
        <v>2</v>
      </c>
      <c r="G1062" s="10">
        <f t="shared" si="48"/>
        <v>2</v>
      </c>
      <c r="H1062" s="10">
        <v>816.22</v>
      </c>
      <c r="I1062" s="16">
        <f>IF(H1062="",VLOOKUP($D1062,Product_Dim_Cleaned!$A$2:$F$101,6,FALSE),H1062)</f>
        <v>816.22</v>
      </c>
      <c r="J1062" s="10">
        <v>0.27</v>
      </c>
      <c r="K1062" s="17">
        <f t="shared" si="49"/>
        <v>0.27</v>
      </c>
      <c r="L1062" s="10" t="s">
        <v>1824</v>
      </c>
      <c r="M1062" s="10">
        <v>1191.6812</v>
      </c>
      <c r="N1062" s="16">
        <f t="shared" si="50"/>
        <v>1191.6812</v>
      </c>
    </row>
    <row r="1063" spans="1:14" x14ac:dyDescent="0.3">
      <c r="A1063" s="11" t="s">
        <v>2887</v>
      </c>
      <c r="B1063" s="18">
        <v>45554</v>
      </c>
      <c r="C1063" s="12" t="s">
        <v>1187</v>
      </c>
      <c r="D1063" s="12" t="s">
        <v>1670</v>
      </c>
      <c r="E1063" s="12" t="s">
        <v>1779</v>
      </c>
      <c r="F1063" s="12">
        <v>2</v>
      </c>
      <c r="G1063" s="10">
        <f t="shared" si="48"/>
        <v>2</v>
      </c>
      <c r="H1063" s="12">
        <v>654.12</v>
      </c>
      <c r="I1063" s="16">
        <f>IF(H1063="",VLOOKUP($D1063,Product_Dim_Cleaned!$A$2:$F$101,6,FALSE),H1063)</f>
        <v>654.12</v>
      </c>
      <c r="J1063" s="12">
        <v>0.27</v>
      </c>
      <c r="K1063" s="17">
        <f t="shared" si="49"/>
        <v>0.27</v>
      </c>
      <c r="L1063" s="12" t="s">
        <v>1826</v>
      </c>
      <c r="M1063" s="12">
        <v>955.01519999999994</v>
      </c>
      <c r="N1063" s="16">
        <f t="shared" si="50"/>
        <v>955.01519999999994</v>
      </c>
    </row>
    <row r="1064" spans="1:14" x14ac:dyDescent="0.3">
      <c r="A1064" s="9" t="s">
        <v>2888</v>
      </c>
      <c r="B1064" s="15">
        <v>45385</v>
      </c>
      <c r="C1064" s="10" t="s">
        <v>372</v>
      </c>
      <c r="D1064" s="10" t="s">
        <v>1694</v>
      </c>
      <c r="E1064" s="10" t="s">
        <v>1797</v>
      </c>
      <c r="F1064" s="10">
        <v>4</v>
      </c>
      <c r="G1064" s="10">
        <f t="shared" si="48"/>
        <v>4</v>
      </c>
      <c r="H1064" s="10">
        <v>528.22</v>
      </c>
      <c r="I1064" s="16">
        <f>IF(H1064="",VLOOKUP($D1064,Product_Dim_Cleaned!$A$2:$F$101,6,FALSE),H1064)</f>
        <v>528.22</v>
      </c>
      <c r="J1064" s="10">
        <v>0.2</v>
      </c>
      <c r="K1064" s="17">
        <f t="shared" si="49"/>
        <v>0.2</v>
      </c>
      <c r="L1064" s="10" t="s">
        <v>1826</v>
      </c>
      <c r="M1064" s="10">
        <v>1690.3040000000001</v>
      </c>
      <c r="N1064" s="16">
        <f t="shared" si="50"/>
        <v>1690.3040000000001</v>
      </c>
    </row>
    <row r="1065" spans="1:14" x14ac:dyDescent="0.3">
      <c r="A1065" s="11" t="s">
        <v>2889</v>
      </c>
      <c r="B1065" s="18">
        <v>45704</v>
      </c>
      <c r="C1065" s="12" t="s">
        <v>716</v>
      </c>
      <c r="D1065" s="12" t="s">
        <v>1616</v>
      </c>
      <c r="E1065" s="12" t="s">
        <v>1779</v>
      </c>
      <c r="F1065" s="12">
        <v>4</v>
      </c>
      <c r="G1065" s="10">
        <f t="shared" si="48"/>
        <v>4</v>
      </c>
      <c r="H1065" s="12">
        <v>36.72</v>
      </c>
      <c r="I1065" s="16">
        <f>IF(H1065="",VLOOKUP($D1065,Product_Dim_Cleaned!$A$2:$F$101,6,FALSE),H1065)</f>
        <v>36.72</v>
      </c>
      <c r="J1065" s="12">
        <v>7.0000000000000007E-2</v>
      </c>
      <c r="K1065" s="17">
        <f t="shared" si="49"/>
        <v>7.0000000000000007E-2</v>
      </c>
      <c r="L1065" s="12" t="s">
        <v>1829</v>
      </c>
      <c r="M1065" s="12">
        <v>136.5984</v>
      </c>
      <c r="N1065" s="16">
        <f t="shared" si="50"/>
        <v>136.5984</v>
      </c>
    </row>
    <row r="1066" spans="1:14" x14ac:dyDescent="0.3">
      <c r="A1066" s="9" t="s">
        <v>2890</v>
      </c>
      <c r="B1066" s="15">
        <v>45545</v>
      </c>
      <c r="C1066" s="10" t="s">
        <v>1157</v>
      </c>
      <c r="D1066" s="10" t="s">
        <v>1704</v>
      </c>
      <c r="E1066" s="10" t="s">
        <v>1813</v>
      </c>
      <c r="F1066" s="10">
        <v>2</v>
      </c>
      <c r="G1066" s="10">
        <f t="shared" si="48"/>
        <v>2</v>
      </c>
      <c r="H1066" s="10">
        <v>705.97</v>
      </c>
      <c r="I1066" s="16">
        <f>IF(H1066="",VLOOKUP($D1066,Product_Dim_Cleaned!$A$2:$F$101,6,FALSE),H1066)</f>
        <v>705.97</v>
      </c>
      <c r="J1066" s="10">
        <v>0.1</v>
      </c>
      <c r="K1066" s="17">
        <f t="shared" si="49"/>
        <v>0.1</v>
      </c>
      <c r="L1066" s="10" t="s">
        <v>1826</v>
      </c>
      <c r="M1066" s="10">
        <v>1270.7460000000001</v>
      </c>
      <c r="N1066" s="16">
        <f t="shared" si="50"/>
        <v>1270.7460000000001</v>
      </c>
    </row>
    <row r="1067" spans="1:14" x14ac:dyDescent="0.3">
      <c r="A1067" s="11" t="s">
        <v>2891</v>
      </c>
      <c r="B1067" s="18">
        <v>45736</v>
      </c>
      <c r="C1067" s="12" t="s">
        <v>100</v>
      </c>
      <c r="D1067" s="12" t="s">
        <v>1628</v>
      </c>
      <c r="E1067" s="12" t="s">
        <v>1757</v>
      </c>
      <c r="F1067" s="12">
        <v>2</v>
      </c>
      <c r="G1067" s="10">
        <f t="shared" si="48"/>
        <v>2</v>
      </c>
      <c r="H1067" s="12">
        <v>994.29</v>
      </c>
      <c r="I1067" s="16">
        <f>IF(H1067="",VLOOKUP($D1067,Product_Dim_Cleaned!$A$2:$F$101,6,FALSE),H1067)</f>
        <v>994.29</v>
      </c>
      <c r="J1067" s="12">
        <v>0.01</v>
      </c>
      <c r="K1067" s="17">
        <f t="shared" si="49"/>
        <v>0.01</v>
      </c>
      <c r="L1067" s="12" t="s">
        <v>1826</v>
      </c>
      <c r="M1067" s="12">
        <v>1968.6941999999999</v>
      </c>
      <c r="N1067" s="16">
        <f t="shared" si="50"/>
        <v>1968.6941999999999</v>
      </c>
    </row>
    <row r="1068" spans="1:14" x14ac:dyDescent="0.3">
      <c r="A1068" s="9" t="s">
        <v>2892</v>
      </c>
      <c r="B1068" s="15">
        <v>45608</v>
      </c>
      <c r="C1068" s="10" t="s">
        <v>1307</v>
      </c>
      <c r="D1068" s="10" t="s">
        <v>1732</v>
      </c>
      <c r="E1068" s="10" t="s">
        <v>1810</v>
      </c>
      <c r="F1068" s="10">
        <v>1</v>
      </c>
      <c r="G1068" s="10">
        <f t="shared" si="48"/>
        <v>1</v>
      </c>
      <c r="H1068" s="10">
        <v>909.04</v>
      </c>
      <c r="I1068" s="16">
        <f>IF(H1068="",VLOOKUP($D1068,Product_Dim_Cleaned!$A$2:$F$101,6,FALSE),H1068)</f>
        <v>909.04</v>
      </c>
      <c r="J1068" s="10">
        <v>0.11</v>
      </c>
      <c r="K1068" s="17">
        <f t="shared" si="49"/>
        <v>0.11</v>
      </c>
      <c r="L1068" s="10" t="s">
        <v>1824</v>
      </c>
      <c r="M1068" s="10">
        <v>809.04560000000004</v>
      </c>
      <c r="N1068" s="16">
        <f t="shared" si="50"/>
        <v>809.04560000000004</v>
      </c>
    </row>
    <row r="1069" spans="1:14" x14ac:dyDescent="0.3">
      <c r="A1069" s="11" t="s">
        <v>2893</v>
      </c>
      <c r="B1069" s="18">
        <v>45334</v>
      </c>
      <c r="C1069" s="12" t="s">
        <v>1095</v>
      </c>
      <c r="D1069" s="12" t="s">
        <v>1616</v>
      </c>
      <c r="E1069" s="12" t="s">
        <v>1792</v>
      </c>
      <c r="F1069" s="12">
        <v>1</v>
      </c>
      <c r="G1069" s="10">
        <f t="shared" si="48"/>
        <v>1</v>
      </c>
      <c r="H1069" s="12">
        <v>164.73</v>
      </c>
      <c r="I1069" s="16">
        <f>IF(H1069="",VLOOKUP($D1069,Product_Dim_Cleaned!$A$2:$F$101,6,FALSE),H1069)</f>
        <v>164.73</v>
      </c>
      <c r="J1069" s="12">
        <v>0.12</v>
      </c>
      <c r="K1069" s="17">
        <f t="shared" si="49"/>
        <v>0.12</v>
      </c>
      <c r="L1069" s="12" t="s">
        <v>1826</v>
      </c>
      <c r="M1069" s="12">
        <v>144.9624</v>
      </c>
      <c r="N1069" s="16">
        <f t="shared" si="50"/>
        <v>144.9624</v>
      </c>
    </row>
    <row r="1070" spans="1:14" x14ac:dyDescent="0.3">
      <c r="A1070" s="9" t="s">
        <v>2894</v>
      </c>
      <c r="B1070" s="15">
        <v>45690</v>
      </c>
      <c r="C1070" s="10" t="s">
        <v>230</v>
      </c>
      <c r="D1070" s="10" t="s">
        <v>1622</v>
      </c>
      <c r="E1070" s="10" t="s">
        <v>1779</v>
      </c>
      <c r="F1070" s="10">
        <v>2</v>
      </c>
      <c r="G1070" s="10">
        <f t="shared" si="48"/>
        <v>2</v>
      </c>
      <c r="H1070" s="10">
        <v>606.35</v>
      </c>
      <c r="I1070" s="16">
        <f>IF(H1070="",VLOOKUP($D1070,Product_Dim_Cleaned!$A$2:$F$101,6,FALSE),H1070)</f>
        <v>606.35</v>
      </c>
      <c r="J1070" s="10">
        <v>0.16</v>
      </c>
      <c r="K1070" s="17">
        <f t="shared" si="49"/>
        <v>0.16</v>
      </c>
      <c r="L1070" s="10" t="s">
        <v>1829</v>
      </c>
      <c r="M1070" s="10">
        <v>1018.668</v>
      </c>
      <c r="N1070" s="16">
        <f t="shared" si="50"/>
        <v>1018.668</v>
      </c>
    </row>
    <row r="1071" spans="1:14" x14ac:dyDescent="0.3">
      <c r="A1071" s="11" t="s">
        <v>2895</v>
      </c>
      <c r="B1071" s="18">
        <v>45481</v>
      </c>
      <c r="C1071" s="12" t="s">
        <v>544</v>
      </c>
      <c r="D1071" s="12" t="s">
        <v>1744</v>
      </c>
      <c r="E1071" s="12" t="s">
        <v>1769</v>
      </c>
      <c r="F1071" s="12">
        <v>3</v>
      </c>
      <c r="G1071" s="10">
        <f t="shared" si="48"/>
        <v>3</v>
      </c>
      <c r="H1071" s="12">
        <v>904.19</v>
      </c>
      <c r="I1071" s="16">
        <f>IF(H1071="",VLOOKUP($D1071,Product_Dim_Cleaned!$A$2:$F$101,6,FALSE),H1071)</f>
        <v>904.19</v>
      </c>
      <c r="J1071" s="12">
        <v>0.09</v>
      </c>
      <c r="K1071" s="17">
        <f t="shared" si="49"/>
        <v>0.09</v>
      </c>
      <c r="L1071" s="12" t="s">
        <v>1824</v>
      </c>
      <c r="M1071" s="12">
        <v>2468.4387000000002</v>
      </c>
      <c r="N1071" s="16">
        <f t="shared" si="50"/>
        <v>2468.4387000000002</v>
      </c>
    </row>
    <row r="1072" spans="1:14" x14ac:dyDescent="0.3">
      <c r="A1072" s="9" t="s">
        <v>2896</v>
      </c>
      <c r="B1072" s="15">
        <v>45576</v>
      </c>
      <c r="C1072" s="10" t="s">
        <v>508</v>
      </c>
      <c r="D1072" s="10" t="s">
        <v>1648</v>
      </c>
      <c r="E1072" s="10" t="s">
        <v>1761</v>
      </c>
      <c r="F1072" s="10">
        <v>4</v>
      </c>
      <c r="G1072" s="10">
        <f t="shared" si="48"/>
        <v>4</v>
      </c>
      <c r="H1072" s="10">
        <v>694.61</v>
      </c>
      <c r="I1072" s="16">
        <f>IF(H1072="",VLOOKUP($D1072,Product_Dim_Cleaned!$A$2:$F$101,6,FALSE),H1072)</f>
        <v>694.61</v>
      </c>
      <c r="J1072" s="10">
        <v>0.18</v>
      </c>
      <c r="K1072" s="17">
        <f t="shared" si="49"/>
        <v>0.18</v>
      </c>
      <c r="L1072" s="10" t="s">
        <v>1829</v>
      </c>
      <c r="M1072" s="10">
        <v>2278.3208</v>
      </c>
      <c r="N1072" s="16">
        <f t="shared" si="50"/>
        <v>2278.3208</v>
      </c>
    </row>
    <row r="1073" spans="1:14" x14ac:dyDescent="0.3">
      <c r="A1073" s="11" t="s">
        <v>2897</v>
      </c>
      <c r="B1073" s="18">
        <v>45215</v>
      </c>
      <c r="C1073" s="12" t="s">
        <v>727</v>
      </c>
      <c r="D1073" s="12" t="s">
        <v>1726</v>
      </c>
      <c r="E1073" s="12" t="s">
        <v>1761</v>
      </c>
      <c r="F1073" s="12">
        <v>4</v>
      </c>
      <c r="G1073" s="10">
        <f t="shared" si="48"/>
        <v>4</v>
      </c>
      <c r="H1073" s="12">
        <v>753.83</v>
      </c>
      <c r="I1073" s="16">
        <f>IF(H1073="",VLOOKUP($D1073,Product_Dim_Cleaned!$A$2:$F$101,6,FALSE),H1073)</f>
        <v>753.83</v>
      </c>
      <c r="J1073" s="12">
        <v>0.24</v>
      </c>
      <c r="K1073" s="17">
        <f t="shared" si="49"/>
        <v>0.24</v>
      </c>
      <c r="L1073" s="12" t="s">
        <v>1824</v>
      </c>
      <c r="M1073" s="12">
        <v>2291.6432</v>
      </c>
      <c r="N1073" s="16">
        <f t="shared" si="50"/>
        <v>2291.6432</v>
      </c>
    </row>
    <row r="1074" spans="1:14" x14ac:dyDescent="0.3">
      <c r="A1074" s="9" t="s">
        <v>2898</v>
      </c>
      <c r="B1074" s="15">
        <v>45653</v>
      </c>
      <c r="C1074" s="10" t="s">
        <v>646</v>
      </c>
      <c r="D1074" s="10" t="s">
        <v>1590</v>
      </c>
      <c r="E1074" s="10" t="s">
        <v>1782</v>
      </c>
      <c r="F1074" s="10">
        <v>1</v>
      </c>
      <c r="G1074" s="10">
        <f t="shared" si="48"/>
        <v>1</v>
      </c>
      <c r="H1074" s="10">
        <v>66.22</v>
      </c>
      <c r="I1074" s="16">
        <f>IF(H1074="",VLOOKUP($D1074,Product_Dim_Cleaned!$A$2:$F$101,6,FALSE),H1074)</f>
        <v>66.22</v>
      </c>
      <c r="J1074" s="10">
        <v>0.02</v>
      </c>
      <c r="K1074" s="17">
        <f t="shared" si="49"/>
        <v>0.02</v>
      </c>
      <c r="L1074" s="10" t="s">
        <v>1824</v>
      </c>
      <c r="M1074" s="10">
        <v>64.895600000000002</v>
      </c>
      <c r="N1074" s="16">
        <f t="shared" si="50"/>
        <v>64.895600000000002</v>
      </c>
    </row>
    <row r="1075" spans="1:14" x14ac:dyDescent="0.3">
      <c r="A1075" s="11" t="s">
        <v>2899</v>
      </c>
      <c r="B1075" s="18">
        <v>45241</v>
      </c>
      <c r="C1075" s="12" t="s">
        <v>1059</v>
      </c>
      <c r="D1075" s="12" t="s">
        <v>1676</v>
      </c>
      <c r="E1075" s="12" t="s">
        <v>1799</v>
      </c>
      <c r="F1075" s="12">
        <v>2</v>
      </c>
      <c r="G1075" s="10">
        <f t="shared" si="48"/>
        <v>2</v>
      </c>
      <c r="H1075" s="12">
        <v>891.8</v>
      </c>
      <c r="I1075" s="16">
        <f>IF(H1075="",VLOOKUP($D1075,Product_Dim_Cleaned!$A$2:$F$101,6,FALSE),H1075)</f>
        <v>891.8</v>
      </c>
      <c r="J1075" s="12">
        <v>0.28999999999999998</v>
      </c>
      <c r="K1075" s="17">
        <f t="shared" si="49"/>
        <v>0.28999999999999998</v>
      </c>
      <c r="L1075" s="12" t="s">
        <v>1829</v>
      </c>
      <c r="M1075" s="12">
        <v>1266.356</v>
      </c>
      <c r="N1075" s="16">
        <f t="shared" si="50"/>
        <v>1266.356</v>
      </c>
    </row>
    <row r="1076" spans="1:14" x14ac:dyDescent="0.3">
      <c r="A1076" s="9" t="s">
        <v>2900</v>
      </c>
      <c r="B1076" s="15">
        <v>45428</v>
      </c>
      <c r="C1076" s="10" t="s">
        <v>1136</v>
      </c>
      <c r="D1076" s="10" t="s">
        <v>1698</v>
      </c>
      <c r="E1076" s="10" t="s">
        <v>1786</v>
      </c>
      <c r="F1076" s="10">
        <v>4</v>
      </c>
      <c r="G1076" s="10">
        <f t="shared" si="48"/>
        <v>4</v>
      </c>
      <c r="H1076" s="10">
        <v>255.48</v>
      </c>
      <c r="I1076" s="16">
        <f>IF(H1076="",VLOOKUP($D1076,Product_Dim_Cleaned!$A$2:$F$101,6,FALSE),H1076)</f>
        <v>255.48</v>
      </c>
      <c r="J1076" s="10">
        <v>0.03</v>
      </c>
      <c r="K1076" s="17">
        <f t="shared" si="49"/>
        <v>0.03</v>
      </c>
      <c r="L1076" s="10" t="s">
        <v>1829</v>
      </c>
      <c r="M1076" s="10">
        <v>991.26239999999996</v>
      </c>
      <c r="N1076" s="16">
        <f t="shared" si="50"/>
        <v>991.26239999999996</v>
      </c>
    </row>
    <row r="1077" spans="1:14" x14ac:dyDescent="0.3">
      <c r="A1077" s="11" t="s">
        <v>2901</v>
      </c>
      <c r="B1077" s="18">
        <v>45593</v>
      </c>
      <c r="C1077" s="12" t="s">
        <v>951</v>
      </c>
      <c r="D1077" s="12" t="s">
        <v>1716</v>
      </c>
      <c r="E1077" s="12" t="s">
        <v>1807</v>
      </c>
      <c r="F1077" s="12">
        <v>4</v>
      </c>
      <c r="G1077" s="10">
        <f t="shared" si="48"/>
        <v>4</v>
      </c>
      <c r="H1077" s="12">
        <v>604.87</v>
      </c>
      <c r="I1077" s="16">
        <f>IF(H1077="",VLOOKUP($D1077,Product_Dim_Cleaned!$A$2:$F$101,6,FALSE),H1077)</f>
        <v>604.87</v>
      </c>
      <c r="J1077" s="12">
        <v>0.28000000000000003</v>
      </c>
      <c r="K1077" s="17">
        <f t="shared" si="49"/>
        <v>0.28000000000000003</v>
      </c>
      <c r="L1077" s="12" t="s">
        <v>1826</v>
      </c>
      <c r="M1077" s="12">
        <v>1742.0255999999999</v>
      </c>
      <c r="N1077" s="16">
        <f t="shared" si="50"/>
        <v>1742.0255999999999</v>
      </c>
    </row>
    <row r="1078" spans="1:14" x14ac:dyDescent="0.3">
      <c r="A1078" s="9" t="s">
        <v>2902</v>
      </c>
      <c r="B1078" s="15">
        <v>45370</v>
      </c>
      <c r="C1078" s="10" t="s">
        <v>175</v>
      </c>
      <c r="D1078" s="10" t="s">
        <v>1614</v>
      </c>
      <c r="E1078" s="10" t="s">
        <v>1807</v>
      </c>
      <c r="F1078" s="10">
        <v>3</v>
      </c>
      <c r="G1078" s="10">
        <f t="shared" si="48"/>
        <v>3</v>
      </c>
      <c r="H1078" s="10">
        <v>623.82000000000005</v>
      </c>
      <c r="I1078" s="16">
        <f>IF(H1078="",VLOOKUP($D1078,Product_Dim_Cleaned!$A$2:$F$101,6,FALSE),H1078)</f>
        <v>623.82000000000005</v>
      </c>
      <c r="J1078" s="10">
        <v>0.13</v>
      </c>
      <c r="K1078" s="17">
        <f t="shared" si="49"/>
        <v>0.13</v>
      </c>
      <c r="L1078" s="10" t="s">
        <v>1829</v>
      </c>
      <c r="M1078" s="10">
        <v>1628.1702</v>
      </c>
      <c r="N1078" s="16">
        <f t="shared" si="50"/>
        <v>1628.1702</v>
      </c>
    </row>
    <row r="1079" spans="1:14" x14ac:dyDescent="0.3">
      <c r="A1079" s="11" t="s">
        <v>2903</v>
      </c>
      <c r="B1079" s="18">
        <v>45882</v>
      </c>
      <c r="C1079" s="12" t="s">
        <v>470</v>
      </c>
      <c r="D1079" s="12" t="s">
        <v>1690</v>
      </c>
      <c r="E1079" s="12" t="s">
        <v>1804</v>
      </c>
      <c r="F1079" s="12">
        <v>3</v>
      </c>
      <c r="G1079" s="10">
        <f t="shared" si="48"/>
        <v>3</v>
      </c>
      <c r="H1079" s="12">
        <v>575.24</v>
      </c>
      <c r="I1079" s="16">
        <f>IF(H1079="",VLOOKUP($D1079,Product_Dim_Cleaned!$A$2:$F$101,6,FALSE),H1079)</f>
        <v>575.24</v>
      </c>
      <c r="J1079" s="12">
        <v>0.12</v>
      </c>
      <c r="K1079" s="17">
        <f t="shared" si="49"/>
        <v>0.12</v>
      </c>
      <c r="L1079" s="12" t="s">
        <v>1829</v>
      </c>
      <c r="M1079" s="12">
        <v>1518.6335999999999</v>
      </c>
      <c r="N1079" s="16">
        <f t="shared" si="50"/>
        <v>1518.6335999999999</v>
      </c>
    </row>
    <row r="1080" spans="1:14" x14ac:dyDescent="0.3">
      <c r="A1080" s="9" t="s">
        <v>2904</v>
      </c>
      <c r="B1080" s="15">
        <v>45878</v>
      </c>
      <c r="C1080" s="10" t="s">
        <v>1286</v>
      </c>
      <c r="D1080" s="10" t="s">
        <v>1553</v>
      </c>
      <c r="E1080" s="10" t="s">
        <v>1792</v>
      </c>
      <c r="F1080" s="10">
        <v>1</v>
      </c>
      <c r="G1080" s="10">
        <f t="shared" si="48"/>
        <v>1</v>
      </c>
      <c r="H1080" s="10">
        <v>769.4</v>
      </c>
      <c r="I1080" s="16">
        <f>IF(H1080="",VLOOKUP($D1080,Product_Dim_Cleaned!$A$2:$F$101,6,FALSE),H1080)</f>
        <v>769.4</v>
      </c>
      <c r="J1080" s="10">
        <v>0.16</v>
      </c>
      <c r="K1080" s="17">
        <f t="shared" si="49"/>
        <v>0.16</v>
      </c>
      <c r="L1080" s="10" t="s">
        <v>1824</v>
      </c>
      <c r="M1080" s="10">
        <v>646.29599999999994</v>
      </c>
      <c r="N1080" s="16">
        <f t="shared" si="50"/>
        <v>646.29599999999994</v>
      </c>
    </row>
    <row r="1081" spans="1:14" x14ac:dyDescent="0.3">
      <c r="A1081" s="11" t="s">
        <v>2905</v>
      </c>
      <c r="B1081" s="18">
        <v>45420</v>
      </c>
      <c r="C1081" s="12" t="s">
        <v>1035</v>
      </c>
      <c r="D1081" s="12" t="s">
        <v>1553</v>
      </c>
      <c r="E1081" s="12" t="s">
        <v>1807</v>
      </c>
      <c r="F1081" s="12">
        <v>1</v>
      </c>
      <c r="G1081" s="10">
        <f t="shared" si="48"/>
        <v>1</v>
      </c>
      <c r="H1081" s="12">
        <v>227.28</v>
      </c>
      <c r="I1081" s="16">
        <f>IF(H1081="",VLOOKUP($D1081,Product_Dim_Cleaned!$A$2:$F$101,6,FALSE),H1081)</f>
        <v>227.28</v>
      </c>
      <c r="J1081" s="12">
        <v>0.13</v>
      </c>
      <c r="K1081" s="17">
        <f t="shared" si="49"/>
        <v>0.13</v>
      </c>
      <c r="L1081" s="12" t="s">
        <v>1829</v>
      </c>
      <c r="M1081" s="12">
        <v>197.7336</v>
      </c>
      <c r="N1081" s="16">
        <f t="shared" si="50"/>
        <v>197.7336</v>
      </c>
    </row>
    <row r="1082" spans="1:14" x14ac:dyDescent="0.3">
      <c r="A1082" s="9" t="s">
        <v>2906</v>
      </c>
      <c r="B1082" s="15">
        <v>45361</v>
      </c>
      <c r="C1082" s="10" t="s">
        <v>195</v>
      </c>
      <c r="D1082" s="10" t="s">
        <v>1549</v>
      </c>
      <c r="E1082" s="10" t="s">
        <v>1807</v>
      </c>
      <c r="F1082" s="10">
        <v>4</v>
      </c>
      <c r="G1082" s="10">
        <f t="shared" si="48"/>
        <v>4</v>
      </c>
      <c r="H1082" s="10">
        <v>127.58</v>
      </c>
      <c r="I1082" s="16">
        <f>IF(H1082="",VLOOKUP($D1082,Product_Dim_Cleaned!$A$2:$F$101,6,FALSE),H1082)</f>
        <v>127.58</v>
      </c>
      <c r="J1082" s="10">
        <v>0.15</v>
      </c>
      <c r="K1082" s="17">
        <f t="shared" si="49"/>
        <v>0.15</v>
      </c>
      <c r="L1082" s="10" t="s">
        <v>1824</v>
      </c>
      <c r="M1082" s="10">
        <v>433.77199999999999</v>
      </c>
      <c r="N1082" s="16">
        <f t="shared" si="50"/>
        <v>433.77199999999999</v>
      </c>
    </row>
    <row r="1083" spans="1:14" x14ac:dyDescent="0.3">
      <c r="A1083" s="11" t="s">
        <v>2907</v>
      </c>
      <c r="B1083" s="18">
        <v>45702</v>
      </c>
      <c r="C1083" s="12" t="s">
        <v>1298</v>
      </c>
      <c r="D1083" s="12" t="s">
        <v>1636</v>
      </c>
      <c r="E1083" s="12" t="s">
        <v>1766</v>
      </c>
      <c r="F1083" s="12">
        <v>1</v>
      </c>
      <c r="G1083" s="10">
        <f t="shared" si="48"/>
        <v>1</v>
      </c>
      <c r="H1083" s="12">
        <v>793.21</v>
      </c>
      <c r="I1083" s="16">
        <f>IF(H1083="",VLOOKUP($D1083,Product_Dim_Cleaned!$A$2:$F$101,6,FALSE),H1083)</f>
        <v>793.21</v>
      </c>
      <c r="J1083" s="12">
        <v>0.09</v>
      </c>
      <c r="K1083" s="17">
        <f t="shared" si="49"/>
        <v>0.09</v>
      </c>
      <c r="L1083" s="12" t="s">
        <v>1824</v>
      </c>
      <c r="M1083" s="12">
        <v>721.8211</v>
      </c>
      <c r="N1083" s="16">
        <f t="shared" si="50"/>
        <v>721.8211</v>
      </c>
    </row>
    <row r="1084" spans="1:14" x14ac:dyDescent="0.3">
      <c r="A1084" s="9" t="s">
        <v>2908</v>
      </c>
      <c r="B1084" s="15">
        <v>45871</v>
      </c>
      <c r="C1084" s="10" t="s">
        <v>951</v>
      </c>
      <c r="D1084" s="10" t="s">
        <v>1714</v>
      </c>
      <c r="E1084" s="10" t="s">
        <v>1794</v>
      </c>
      <c r="F1084" s="10">
        <v>3</v>
      </c>
      <c r="G1084" s="10">
        <f t="shared" si="48"/>
        <v>3</v>
      </c>
      <c r="H1084" s="10">
        <v>435.61</v>
      </c>
      <c r="I1084" s="16">
        <f>IF(H1084="",VLOOKUP($D1084,Product_Dim_Cleaned!$A$2:$F$101,6,FALSE),H1084)</f>
        <v>435.61</v>
      </c>
      <c r="J1084" s="10">
        <v>0.03</v>
      </c>
      <c r="K1084" s="17">
        <f t="shared" si="49"/>
        <v>0.03</v>
      </c>
      <c r="L1084" s="10" t="s">
        <v>1826</v>
      </c>
      <c r="M1084" s="10">
        <v>1267.6251</v>
      </c>
      <c r="N1084" s="16">
        <f t="shared" si="50"/>
        <v>1267.6251</v>
      </c>
    </row>
    <row r="1085" spans="1:14" x14ac:dyDescent="0.3">
      <c r="A1085" s="11" t="s">
        <v>2909</v>
      </c>
      <c r="B1085" s="18">
        <v>45531</v>
      </c>
      <c r="C1085" s="12" t="s">
        <v>1202</v>
      </c>
      <c r="D1085" s="12" t="s">
        <v>1606</v>
      </c>
      <c r="E1085" s="12" t="s">
        <v>1804</v>
      </c>
      <c r="F1085" s="12">
        <v>1</v>
      </c>
      <c r="G1085" s="10">
        <f t="shared" si="48"/>
        <v>1</v>
      </c>
      <c r="H1085" s="12">
        <v>850.06</v>
      </c>
      <c r="I1085" s="16">
        <f>IF(H1085="",VLOOKUP($D1085,Product_Dim_Cleaned!$A$2:$F$101,6,FALSE),H1085)</f>
        <v>850.06</v>
      </c>
      <c r="J1085" s="12">
        <v>0.28999999999999998</v>
      </c>
      <c r="K1085" s="17">
        <f t="shared" si="49"/>
        <v>0.28999999999999998</v>
      </c>
      <c r="L1085" s="12" t="s">
        <v>1826</v>
      </c>
      <c r="M1085" s="12">
        <v>603.54259999999988</v>
      </c>
      <c r="N1085" s="16">
        <f t="shared" si="50"/>
        <v>603.54259999999988</v>
      </c>
    </row>
    <row r="1086" spans="1:14" x14ac:dyDescent="0.3">
      <c r="A1086" s="9" t="s">
        <v>2910</v>
      </c>
      <c r="B1086" s="15">
        <v>45330</v>
      </c>
      <c r="C1086" s="10" t="s">
        <v>1089</v>
      </c>
      <c r="D1086" s="10" t="s">
        <v>1580</v>
      </c>
      <c r="E1086" s="10" t="s">
        <v>1804</v>
      </c>
      <c r="F1086" s="10">
        <v>2</v>
      </c>
      <c r="G1086" s="10">
        <f t="shared" si="48"/>
        <v>2</v>
      </c>
      <c r="H1086" s="10">
        <v>753.92</v>
      </c>
      <c r="I1086" s="16">
        <f>IF(H1086="",VLOOKUP($D1086,Product_Dim_Cleaned!$A$2:$F$101,6,FALSE),H1086)</f>
        <v>753.92</v>
      </c>
      <c r="J1086" s="10">
        <v>0.17</v>
      </c>
      <c r="K1086" s="17">
        <f t="shared" si="49"/>
        <v>0.17</v>
      </c>
      <c r="L1086" s="10" t="s">
        <v>1826</v>
      </c>
      <c r="M1086" s="10">
        <v>1251.5072</v>
      </c>
      <c r="N1086" s="16">
        <f t="shared" si="50"/>
        <v>1251.5072</v>
      </c>
    </row>
    <row r="1087" spans="1:14" x14ac:dyDescent="0.3">
      <c r="A1087" s="11" t="s">
        <v>2911</v>
      </c>
      <c r="B1087" s="18">
        <v>45311</v>
      </c>
      <c r="C1087" s="12" t="s">
        <v>1501</v>
      </c>
      <c r="D1087" s="12" t="s">
        <v>1553</v>
      </c>
      <c r="E1087" s="12" t="s">
        <v>1797</v>
      </c>
      <c r="F1087" s="12">
        <v>3</v>
      </c>
      <c r="G1087" s="10">
        <f t="shared" si="48"/>
        <v>3</v>
      </c>
      <c r="H1087" s="12">
        <v>408.99</v>
      </c>
      <c r="I1087" s="16">
        <f>IF(H1087="",VLOOKUP($D1087,Product_Dim_Cleaned!$A$2:$F$101,6,FALSE),H1087)</f>
        <v>408.99</v>
      </c>
      <c r="J1087" s="12">
        <v>0.27</v>
      </c>
      <c r="K1087" s="17">
        <f t="shared" si="49"/>
        <v>0.27</v>
      </c>
      <c r="L1087" s="12" t="s">
        <v>1826</v>
      </c>
      <c r="M1087" s="12">
        <v>895.68809999999996</v>
      </c>
      <c r="N1087" s="16">
        <f t="shared" si="50"/>
        <v>895.68809999999996</v>
      </c>
    </row>
    <row r="1088" spans="1:14" x14ac:dyDescent="0.3">
      <c r="A1088" s="9" t="s">
        <v>2912</v>
      </c>
      <c r="B1088" s="15">
        <v>45567</v>
      </c>
      <c r="C1088" s="10" t="s">
        <v>905</v>
      </c>
      <c r="D1088" s="10" t="s">
        <v>1662</v>
      </c>
      <c r="E1088" s="10" t="s">
        <v>1773</v>
      </c>
      <c r="F1088" s="10">
        <v>3</v>
      </c>
      <c r="G1088" s="10">
        <f t="shared" si="48"/>
        <v>3</v>
      </c>
      <c r="H1088" s="10">
        <v>404.5</v>
      </c>
      <c r="I1088" s="16">
        <f>IF(H1088="",VLOOKUP($D1088,Product_Dim_Cleaned!$A$2:$F$101,6,FALSE),H1088)</f>
        <v>404.5</v>
      </c>
      <c r="J1088" s="10">
        <v>0.22</v>
      </c>
      <c r="K1088" s="17">
        <f t="shared" si="49"/>
        <v>0.22</v>
      </c>
      <c r="L1088" s="10" t="s">
        <v>1826</v>
      </c>
      <c r="M1088" s="10">
        <v>946.53000000000009</v>
      </c>
      <c r="N1088" s="16">
        <f t="shared" si="50"/>
        <v>946.53000000000009</v>
      </c>
    </row>
    <row r="1089" spans="1:14" x14ac:dyDescent="0.3">
      <c r="A1089" s="11" t="s">
        <v>2913</v>
      </c>
      <c r="B1089" s="18">
        <v>45239</v>
      </c>
      <c r="C1089" s="12" t="s">
        <v>1187</v>
      </c>
      <c r="D1089" s="12" t="s">
        <v>1626</v>
      </c>
      <c r="E1089" s="12" t="s">
        <v>1766</v>
      </c>
      <c r="F1089" s="12">
        <v>3</v>
      </c>
      <c r="G1089" s="10">
        <f t="shared" si="48"/>
        <v>3</v>
      </c>
      <c r="H1089" s="12">
        <v>717.81</v>
      </c>
      <c r="I1089" s="16">
        <f>IF(H1089="",VLOOKUP($D1089,Product_Dim_Cleaned!$A$2:$F$101,6,FALSE),H1089)</f>
        <v>717.81</v>
      </c>
      <c r="J1089" s="12">
        <v>0.17</v>
      </c>
      <c r="K1089" s="17">
        <f t="shared" si="49"/>
        <v>0.17</v>
      </c>
      <c r="L1089" s="12" t="s">
        <v>1829</v>
      </c>
      <c r="M1089" s="12">
        <v>1787.3469</v>
      </c>
      <c r="N1089" s="16">
        <f t="shared" si="50"/>
        <v>1787.3469</v>
      </c>
    </row>
    <row r="1090" spans="1:14" x14ac:dyDescent="0.3">
      <c r="A1090" s="9" t="s">
        <v>2914</v>
      </c>
      <c r="B1090" s="15">
        <v>45284</v>
      </c>
      <c r="C1090" s="10" t="s">
        <v>803</v>
      </c>
      <c r="D1090" s="10" t="s">
        <v>1716</v>
      </c>
      <c r="E1090" s="10" t="s">
        <v>1757</v>
      </c>
      <c r="F1090" s="10">
        <v>3</v>
      </c>
      <c r="G1090" s="10">
        <f t="shared" ref="G1090:G1153" si="51">IF(F1090="",M1090/(I1090*(1-J1090)),F1090)</f>
        <v>3</v>
      </c>
      <c r="H1090" s="10">
        <v>204.77</v>
      </c>
      <c r="I1090" s="16">
        <f>IF(H1090="",VLOOKUP($D1090,Product_Dim_Cleaned!$A$2:$F$101,6,FALSE),H1090)</f>
        <v>204.77</v>
      </c>
      <c r="J1090" s="10">
        <v>0.14000000000000001</v>
      </c>
      <c r="K1090" s="17">
        <f t="shared" ref="K1090:K1153" si="52">IF(J1090="",1-(M1090/(G1090*I1090)),J1090)</f>
        <v>0.14000000000000001</v>
      </c>
      <c r="L1090" s="10" t="s">
        <v>1824</v>
      </c>
      <c r="M1090" s="10">
        <v>528.3066</v>
      </c>
      <c r="N1090" s="16">
        <f t="shared" ref="N1090:N1153" si="53">IF(M1090="",G1090*I1090*(1-K1090),M1090)</f>
        <v>528.3066</v>
      </c>
    </row>
    <row r="1091" spans="1:14" x14ac:dyDescent="0.3">
      <c r="A1091" s="11" t="s">
        <v>2915</v>
      </c>
      <c r="B1091" s="18">
        <v>45686</v>
      </c>
      <c r="C1091" s="12" t="s">
        <v>153</v>
      </c>
      <c r="D1091" s="12" t="s">
        <v>1644</v>
      </c>
      <c r="E1091" s="12" t="s">
        <v>1810</v>
      </c>
      <c r="F1091" s="12">
        <v>4</v>
      </c>
      <c r="G1091" s="10">
        <f t="shared" si="51"/>
        <v>4</v>
      </c>
      <c r="H1091" s="12">
        <v>106.23</v>
      </c>
      <c r="I1091" s="16">
        <f>IF(H1091="",VLOOKUP($D1091,Product_Dim_Cleaned!$A$2:$F$101,6,FALSE),H1091)</f>
        <v>106.23</v>
      </c>
      <c r="J1091" s="12">
        <v>0.28000000000000003</v>
      </c>
      <c r="K1091" s="17">
        <f t="shared" si="52"/>
        <v>0.28000000000000003</v>
      </c>
      <c r="L1091" s="12" t="s">
        <v>1829</v>
      </c>
      <c r="M1091" s="12">
        <v>305.94240000000002</v>
      </c>
      <c r="N1091" s="16">
        <f t="shared" si="53"/>
        <v>305.94240000000002</v>
      </c>
    </row>
    <row r="1092" spans="1:14" x14ac:dyDescent="0.3">
      <c r="A1092" s="9" t="s">
        <v>2916</v>
      </c>
      <c r="B1092" s="15">
        <v>45824</v>
      </c>
      <c r="C1092" s="10" t="s">
        <v>1023</v>
      </c>
      <c r="D1092" s="10" t="s">
        <v>1680</v>
      </c>
      <c r="E1092" s="10" t="s">
        <v>1773</v>
      </c>
      <c r="F1092" s="10">
        <v>2</v>
      </c>
      <c r="G1092" s="10">
        <f t="shared" si="51"/>
        <v>2</v>
      </c>
      <c r="H1092" s="10">
        <v>769.48</v>
      </c>
      <c r="I1092" s="16">
        <f>IF(H1092="",VLOOKUP($D1092,Product_Dim_Cleaned!$A$2:$F$101,6,FALSE),H1092)</f>
        <v>769.48</v>
      </c>
      <c r="J1092" s="10">
        <v>0.11</v>
      </c>
      <c r="K1092" s="17">
        <f t="shared" si="52"/>
        <v>0.11</v>
      </c>
      <c r="L1092" s="10" t="s">
        <v>1826</v>
      </c>
      <c r="M1092" s="10">
        <v>1369.6744000000001</v>
      </c>
      <c r="N1092" s="16">
        <f t="shared" si="53"/>
        <v>1369.6744000000001</v>
      </c>
    </row>
    <row r="1093" spans="1:14" x14ac:dyDescent="0.3">
      <c r="A1093" s="11" t="s">
        <v>2917</v>
      </c>
      <c r="B1093" s="18">
        <v>45867</v>
      </c>
      <c r="C1093" s="12" t="s">
        <v>815</v>
      </c>
      <c r="D1093" s="12" t="s">
        <v>1662</v>
      </c>
      <c r="E1093" s="12" t="s">
        <v>1797</v>
      </c>
      <c r="F1093" s="12">
        <v>2</v>
      </c>
      <c r="G1093" s="10">
        <f t="shared" si="51"/>
        <v>2</v>
      </c>
      <c r="H1093" s="12">
        <v>714.21</v>
      </c>
      <c r="I1093" s="16">
        <f>IF(H1093="",VLOOKUP($D1093,Product_Dim_Cleaned!$A$2:$F$101,6,FALSE),H1093)</f>
        <v>714.21</v>
      </c>
      <c r="J1093" s="12">
        <v>0.14000000000000001</v>
      </c>
      <c r="K1093" s="17">
        <f t="shared" si="52"/>
        <v>0.14000000000000001</v>
      </c>
      <c r="L1093" s="12" t="s">
        <v>1824</v>
      </c>
      <c r="M1093" s="12">
        <v>1228.4412</v>
      </c>
      <c r="N1093" s="16">
        <f t="shared" si="53"/>
        <v>1228.4412</v>
      </c>
    </row>
    <row r="1094" spans="1:14" x14ac:dyDescent="0.3">
      <c r="A1094" s="9" t="s">
        <v>2918</v>
      </c>
      <c r="B1094" s="15">
        <v>45578</v>
      </c>
      <c r="C1094" s="10" t="s">
        <v>863</v>
      </c>
      <c r="D1094" s="10" t="s">
        <v>1570</v>
      </c>
      <c r="E1094" s="10" t="s">
        <v>1801</v>
      </c>
      <c r="F1094" s="10">
        <v>4</v>
      </c>
      <c r="G1094" s="10">
        <f t="shared" si="51"/>
        <v>4</v>
      </c>
      <c r="H1094" s="10">
        <v>632.24</v>
      </c>
      <c r="I1094" s="16">
        <f>IF(H1094="",VLOOKUP($D1094,Product_Dim_Cleaned!$A$2:$F$101,6,FALSE),H1094)</f>
        <v>632.24</v>
      </c>
      <c r="J1094" s="10">
        <v>0.25</v>
      </c>
      <c r="K1094" s="17">
        <f t="shared" si="52"/>
        <v>0.25</v>
      </c>
      <c r="L1094" s="10" t="s">
        <v>1826</v>
      </c>
      <c r="M1094" s="10">
        <v>1896.72</v>
      </c>
      <c r="N1094" s="16">
        <f t="shared" si="53"/>
        <v>1896.72</v>
      </c>
    </row>
    <row r="1095" spans="1:14" x14ac:dyDescent="0.3">
      <c r="A1095" s="11" t="s">
        <v>2919</v>
      </c>
      <c r="B1095" s="18">
        <v>45575</v>
      </c>
      <c r="C1095" s="12" t="s">
        <v>538</v>
      </c>
      <c r="D1095" s="12" t="s">
        <v>1704</v>
      </c>
      <c r="E1095" s="12" t="s">
        <v>1766</v>
      </c>
      <c r="F1095" s="12">
        <v>2</v>
      </c>
      <c r="G1095" s="10">
        <f t="shared" si="51"/>
        <v>2</v>
      </c>
      <c r="H1095" s="12">
        <v>845.27</v>
      </c>
      <c r="I1095" s="16">
        <f>IF(H1095="",VLOOKUP($D1095,Product_Dim_Cleaned!$A$2:$F$101,6,FALSE),H1095)</f>
        <v>845.27</v>
      </c>
      <c r="J1095" s="12">
        <v>0.18</v>
      </c>
      <c r="K1095" s="17">
        <f t="shared" si="52"/>
        <v>0.18</v>
      </c>
      <c r="L1095" s="12" t="s">
        <v>1826</v>
      </c>
      <c r="M1095" s="12">
        <v>1386.2428</v>
      </c>
      <c r="N1095" s="16">
        <f t="shared" si="53"/>
        <v>1386.2428</v>
      </c>
    </row>
    <row r="1096" spans="1:14" x14ac:dyDescent="0.3">
      <c r="A1096" s="9" t="s">
        <v>2920</v>
      </c>
      <c r="B1096" s="15">
        <v>45816</v>
      </c>
      <c r="C1096" s="10" t="s">
        <v>1527</v>
      </c>
      <c r="D1096" s="10" t="s">
        <v>1722</v>
      </c>
      <c r="E1096" s="10" t="s">
        <v>1797</v>
      </c>
      <c r="F1096" s="10">
        <v>1</v>
      </c>
      <c r="G1096" s="10">
        <f t="shared" si="51"/>
        <v>1</v>
      </c>
      <c r="H1096" s="10">
        <v>575.94000000000005</v>
      </c>
      <c r="I1096" s="16">
        <f>IF(H1096="",VLOOKUP($D1096,Product_Dim_Cleaned!$A$2:$F$101,6,FALSE),H1096)</f>
        <v>575.94000000000005</v>
      </c>
      <c r="J1096" s="10">
        <v>0.17</v>
      </c>
      <c r="K1096" s="17">
        <f t="shared" si="52"/>
        <v>0.17</v>
      </c>
      <c r="L1096" s="10" t="s">
        <v>1824</v>
      </c>
      <c r="M1096" s="10">
        <v>478.03019999999998</v>
      </c>
      <c r="N1096" s="16">
        <f t="shared" si="53"/>
        <v>478.03019999999998</v>
      </c>
    </row>
    <row r="1097" spans="1:14" x14ac:dyDescent="0.3">
      <c r="A1097" s="11" t="s">
        <v>2921</v>
      </c>
      <c r="B1097" s="18">
        <v>45620</v>
      </c>
      <c r="C1097" s="12" t="s">
        <v>803</v>
      </c>
      <c r="D1097" s="12" t="s">
        <v>1716</v>
      </c>
      <c r="E1097" s="12" t="s">
        <v>1801</v>
      </c>
      <c r="F1097" s="12">
        <v>1</v>
      </c>
      <c r="G1097" s="10">
        <f t="shared" si="51"/>
        <v>1</v>
      </c>
      <c r="H1097" s="12">
        <v>907.97</v>
      </c>
      <c r="I1097" s="16">
        <f>IF(H1097="",VLOOKUP($D1097,Product_Dim_Cleaned!$A$2:$F$101,6,FALSE),H1097)</f>
        <v>907.97</v>
      </c>
      <c r="J1097" s="12">
        <v>0.26</v>
      </c>
      <c r="K1097" s="17">
        <f t="shared" si="52"/>
        <v>0.26</v>
      </c>
      <c r="L1097" s="12" t="s">
        <v>1829</v>
      </c>
      <c r="M1097" s="12">
        <v>671.89779999999996</v>
      </c>
      <c r="N1097" s="16">
        <f t="shared" si="53"/>
        <v>671.89779999999996</v>
      </c>
    </row>
    <row r="1098" spans="1:14" x14ac:dyDescent="0.3">
      <c r="A1098" s="9" t="s">
        <v>2922</v>
      </c>
      <c r="B1098" s="15">
        <v>45695</v>
      </c>
      <c r="C1098" s="10" t="s">
        <v>849</v>
      </c>
      <c r="D1098" s="10" t="s">
        <v>1588</v>
      </c>
      <c r="E1098" s="10" t="s">
        <v>1794</v>
      </c>
      <c r="F1098" s="10">
        <v>1</v>
      </c>
      <c r="G1098" s="10">
        <f t="shared" si="51"/>
        <v>1</v>
      </c>
      <c r="H1098" s="10">
        <v>99.35</v>
      </c>
      <c r="I1098" s="16">
        <f>IF(H1098="",VLOOKUP($D1098,Product_Dim_Cleaned!$A$2:$F$101,6,FALSE),H1098)</f>
        <v>99.35</v>
      </c>
      <c r="J1098" s="10">
        <v>0.08</v>
      </c>
      <c r="K1098" s="17">
        <f t="shared" si="52"/>
        <v>0.08</v>
      </c>
      <c r="L1098" s="10" t="s">
        <v>1829</v>
      </c>
      <c r="M1098" s="10">
        <v>91.402000000000001</v>
      </c>
      <c r="N1098" s="16">
        <f t="shared" si="53"/>
        <v>91.402000000000001</v>
      </c>
    </row>
    <row r="1099" spans="1:14" x14ac:dyDescent="0.3">
      <c r="A1099" s="11" t="s">
        <v>2923</v>
      </c>
      <c r="B1099" s="18">
        <v>45596</v>
      </c>
      <c r="C1099" s="12" t="s">
        <v>261</v>
      </c>
      <c r="D1099" s="12" t="s">
        <v>1543</v>
      </c>
      <c r="E1099" s="12" t="s">
        <v>1766</v>
      </c>
      <c r="F1099" s="12">
        <v>2</v>
      </c>
      <c r="G1099" s="10">
        <f t="shared" si="51"/>
        <v>2</v>
      </c>
      <c r="H1099" s="12">
        <v>374.42</v>
      </c>
      <c r="I1099" s="16">
        <f>IF(H1099="",VLOOKUP($D1099,Product_Dim_Cleaned!$A$2:$F$101,6,FALSE),H1099)</f>
        <v>374.42</v>
      </c>
      <c r="J1099" s="12">
        <v>0.21</v>
      </c>
      <c r="K1099" s="17">
        <f t="shared" si="52"/>
        <v>0.21</v>
      </c>
      <c r="L1099" s="12" t="s">
        <v>1829</v>
      </c>
      <c r="M1099" s="12">
        <v>591.58360000000005</v>
      </c>
      <c r="N1099" s="16">
        <f t="shared" si="53"/>
        <v>591.58360000000005</v>
      </c>
    </row>
    <row r="1100" spans="1:14" x14ac:dyDescent="0.3">
      <c r="A1100" s="9" t="s">
        <v>2924</v>
      </c>
      <c r="B1100" s="15">
        <v>45869</v>
      </c>
      <c r="C1100" s="10" t="s">
        <v>1481</v>
      </c>
      <c r="D1100" s="10" t="s">
        <v>1578</v>
      </c>
      <c r="E1100" s="10" t="s">
        <v>1801</v>
      </c>
      <c r="F1100" s="10">
        <v>3</v>
      </c>
      <c r="G1100" s="10">
        <f t="shared" si="51"/>
        <v>3</v>
      </c>
      <c r="H1100" s="10">
        <v>248.43</v>
      </c>
      <c r="I1100" s="16">
        <f>IF(H1100="",VLOOKUP($D1100,Product_Dim_Cleaned!$A$2:$F$101,6,FALSE),H1100)</f>
        <v>248.43</v>
      </c>
      <c r="J1100" s="10">
        <v>0.24</v>
      </c>
      <c r="K1100" s="17">
        <f t="shared" si="52"/>
        <v>0.24</v>
      </c>
      <c r="L1100" s="10" t="s">
        <v>1829</v>
      </c>
      <c r="M1100" s="10">
        <v>566.42039999999997</v>
      </c>
      <c r="N1100" s="16">
        <f t="shared" si="53"/>
        <v>566.42039999999997</v>
      </c>
    </row>
    <row r="1101" spans="1:14" x14ac:dyDescent="0.3">
      <c r="A1101" s="11" t="s">
        <v>2925</v>
      </c>
      <c r="B1101" s="18">
        <v>45631</v>
      </c>
      <c r="C1101" s="12" t="s">
        <v>1443</v>
      </c>
      <c r="D1101" s="12" t="s">
        <v>1718</v>
      </c>
      <c r="E1101" s="12" t="s">
        <v>1757</v>
      </c>
      <c r="F1101" s="12">
        <v>1</v>
      </c>
      <c r="G1101" s="10">
        <f t="shared" si="51"/>
        <v>1</v>
      </c>
      <c r="H1101" s="12">
        <v>784.46</v>
      </c>
      <c r="I1101" s="16">
        <f>IF(H1101="",VLOOKUP($D1101,Product_Dim_Cleaned!$A$2:$F$101,6,FALSE),H1101)</f>
        <v>784.46</v>
      </c>
      <c r="J1101" s="12">
        <v>0.14000000000000001</v>
      </c>
      <c r="K1101" s="17">
        <f t="shared" si="52"/>
        <v>0.14000000000000001</v>
      </c>
      <c r="L1101" s="12" t="s">
        <v>1829</v>
      </c>
      <c r="M1101" s="12">
        <v>674.63560000000007</v>
      </c>
      <c r="N1101" s="16">
        <f t="shared" si="53"/>
        <v>674.63560000000007</v>
      </c>
    </row>
    <row r="1102" spans="1:14" x14ac:dyDescent="0.3">
      <c r="A1102" s="9" t="s">
        <v>2926</v>
      </c>
      <c r="B1102" s="15">
        <v>45379</v>
      </c>
      <c r="C1102" s="10" t="s">
        <v>827</v>
      </c>
      <c r="D1102" s="10" t="s">
        <v>1652</v>
      </c>
      <c r="E1102" s="10" t="s">
        <v>1789</v>
      </c>
      <c r="F1102" s="10">
        <v>3</v>
      </c>
      <c r="G1102" s="10">
        <f t="shared" si="51"/>
        <v>3</v>
      </c>
      <c r="H1102" s="10">
        <v>70.88</v>
      </c>
      <c r="I1102" s="16">
        <f>IF(H1102="",VLOOKUP($D1102,Product_Dim_Cleaned!$A$2:$F$101,6,FALSE),H1102)</f>
        <v>70.88</v>
      </c>
      <c r="J1102" s="10">
        <v>0.27</v>
      </c>
      <c r="K1102" s="17">
        <f t="shared" si="52"/>
        <v>0.27</v>
      </c>
      <c r="L1102" s="10" t="s">
        <v>1829</v>
      </c>
      <c r="M1102" s="10">
        <v>155.22720000000001</v>
      </c>
      <c r="N1102" s="16">
        <f t="shared" si="53"/>
        <v>155.22720000000001</v>
      </c>
    </row>
    <row r="1103" spans="1:14" x14ac:dyDescent="0.3">
      <c r="A1103" s="11" t="s">
        <v>2927</v>
      </c>
      <c r="B1103" s="18">
        <v>45641</v>
      </c>
      <c r="C1103" s="12" t="s">
        <v>387</v>
      </c>
      <c r="D1103" s="12" t="s">
        <v>1562</v>
      </c>
      <c r="E1103" s="12" t="s">
        <v>1757</v>
      </c>
      <c r="F1103" s="12">
        <v>3</v>
      </c>
      <c r="G1103" s="10">
        <f t="shared" si="51"/>
        <v>3</v>
      </c>
      <c r="H1103" s="12">
        <v>324.29000000000002</v>
      </c>
      <c r="I1103" s="16">
        <f>IF(H1103="",VLOOKUP($D1103,Product_Dim_Cleaned!$A$2:$F$101,6,FALSE),H1103)</f>
        <v>324.29000000000002</v>
      </c>
      <c r="J1103" s="12">
        <v>0.16</v>
      </c>
      <c r="K1103" s="17">
        <f t="shared" si="52"/>
        <v>0.16</v>
      </c>
      <c r="L1103" s="12" t="s">
        <v>1829</v>
      </c>
      <c r="M1103" s="12">
        <v>817.21080000000006</v>
      </c>
      <c r="N1103" s="16">
        <f t="shared" si="53"/>
        <v>817.21080000000006</v>
      </c>
    </row>
    <row r="1104" spans="1:14" x14ac:dyDescent="0.3">
      <c r="A1104" s="9" t="s">
        <v>2928</v>
      </c>
      <c r="B1104" s="15">
        <v>45842</v>
      </c>
      <c r="C1104" s="10" t="s">
        <v>478</v>
      </c>
      <c r="D1104" s="10" t="s">
        <v>1578</v>
      </c>
      <c r="E1104" s="10" t="s">
        <v>1766</v>
      </c>
      <c r="F1104" s="10">
        <v>4</v>
      </c>
      <c r="G1104" s="10">
        <f t="shared" si="51"/>
        <v>4</v>
      </c>
      <c r="H1104" s="10">
        <v>243.92</v>
      </c>
      <c r="I1104" s="16">
        <f>IF(H1104="",VLOOKUP($D1104,Product_Dim_Cleaned!$A$2:$F$101,6,FALSE),H1104)</f>
        <v>243.92</v>
      </c>
      <c r="J1104" s="10">
        <v>0.02</v>
      </c>
      <c r="K1104" s="17">
        <f t="shared" si="52"/>
        <v>0.02</v>
      </c>
      <c r="L1104" s="10" t="s">
        <v>1826</v>
      </c>
      <c r="M1104" s="10">
        <v>956.16639999999995</v>
      </c>
      <c r="N1104" s="16">
        <f t="shared" si="53"/>
        <v>956.16639999999995</v>
      </c>
    </row>
    <row r="1105" spans="1:14" x14ac:dyDescent="0.3">
      <c r="A1105" s="11" t="s">
        <v>2929</v>
      </c>
      <c r="B1105" s="18">
        <v>45257</v>
      </c>
      <c r="C1105" s="12" t="s">
        <v>1172</v>
      </c>
      <c r="D1105" s="12" t="s">
        <v>1604</v>
      </c>
      <c r="E1105" s="12" t="s">
        <v>1797</v>
      </c>
      <c r="F1105" s="12">
        <v>1</v>
      </c>
      <c r="G1105" s="10">
        <f t="shared" si="51"/>
        <v>1</v>
      </c>
      <c r="H1105" s="12">
        <v>664.35</v>
      </c>
      <c r="I1105" s="16">
        <f>IF(H1105="",VLOOKUP($D1105,Product_Dim_Cleaned!$A$2:$F$101,6,FALSE),H1105)</f>
        <v>664.35</v>
      </c>
      <c r="J1105" s="12">
        <v>0</v>
      </c>
      <c r="K1105" s="17">
        <f t="shared" si="52"/>
        <v>0</v>
      </c>
      <c r="L1105" s="12" t="s">
        <v>1824</v>
      </c>
      <c r="M1105" s="12">
        <v>664.35</v>
      </c>
      <c r="N1105" s="16">
        <f t="shared" si="53"/>
        <v>664.35</v>
      </c>
    </row>
    <row r="1106" spans="1:14" x14ac:dyDescent="0.3">
      <c r="A1106" s="9" t="s">
        <v>2930</v>
      </c>
      <c r="B1106" s="15">
        <v>45468</v>
      </c>
      <c r="C1106" s="10" t="s">
        <v>1199</v>
      </c>
      <c r="D1106" s="10" t="s">
        <v>1590</v>
      </c>
      <c r="E1106" s="10" t="s">
        <v>1789</v>
      </c>
      <c r="F1106" s="10">
        <v>2</v>
      </c>
      <c r="G1106" s="10">
        <f t="shared" si="51"/>
        <v>2</v>
      </c>
      <c r="H1106" s="10">
        <v>218.07</v>
      </c>
      <c r="I1106" s="16">
        <f>IF(H1106="",VLOOKUP($D1106,Product_Dim_Cleaned!$A$2:$F$101,6,FALSE),H1106)</f>
        <v>218.07</v>
      </c>
      <c r="J1106" s="10">
        <v>0.19</v>
      </c>
      <c r="K1106" s="17">
        <f t="shared" si="52"/>
        <v>0.19</v>
      </c>
      <c r="L1106" s="10" t="s">
        <v>1826</v>
      </c>
      <c r="M1106" s="10">
        <v>353.27339999999998</v>
      </c>
      <c r="N1106" s="16">
        <f t="shared" si="53"/>
        <v>353.27339999999998</v>
      </c>
    </row>
    <row r="1107" spans="1:14" x14ac:dyDescent="0.3">
      <c r="A1107" s="11" t="s">
        <v>2931</v>
      </c>
      <c r="B1107" s="18">
        <v>45228</v>
      </c>
      <c r="C1107" s="12" t="s">
        <v>1196</v>
      </c>
      <c r="D1107" s="12" t="s">
        <v>1578</v>
      </c>
      <c r="E1107" s="12" t="s">
        <v>1766</v>
      </c>
      <c r="F1107" s="12">
        <v>4</v>
      </c>
      <c r="G1107" s="10">
        <f t="shared" si="51"/>
        <v>4</v>
      </c>
      <c r="H1107" s="12">
        <v>921.83</v>
      </c>
      <c r="I1107" s="16">
        <f>IF(H1107="",VLOOKUP($D1107,Product_Dim_Cleaned!$A$2:$F$101,6,FALSE),H1107)</f>
        <v>921.83</v>
      </c>
      <c r="J1107" s="12">
        <v>0.27</v>
      </c>
      <c r="K1107" s="17">
        <f t="shared" si="52"/>
        <v>0.27</v>
      </c>
      <c r="L1107" s="12" t="s">
        <v>1824</v>
      </c>
      <c r="M1107" s="12">
        <v>2691.7435999999998</v>
      </c>
      <c r="N1107" s="16">
        <f t="shared" si="53"/>
        <v>2691.7435999999998</v>
      </c>
    </row>
    <row r="1108" spans="1:14" x14ac:dyDescent="0.3">
      <c r="A1108" s="9" t="s">
        <v>2932</v>
      </c>
      <c r="B1108" s="15">
        <v>45661</v>
      </c>
      <c r="C1108" s="10" t="s">
        <v>559</v>
      </c>
      <c r="D1108" s="10" t="s">
        <v>1648</v>
      </c>
      <c r="E1108" s="10" t="s">
        <v>1757</v>
      </c>
      <c r="F1108" s="10">
        <v>3</v>
      </c>
      <c r="G1108" s="10">
        <f t="shared" si="51"/>
        <v>3</v>
      </c>
      <c r="H1108" s="10">
        <v>326.2</v>
      </c>
      <c r="I1108" s="16">
        <f>IF(H1108="",VLOOKUP($D1108,Product_Dim_Cleaned!$A$2:$F$101,6,FALSE),H1108)</f>
        <v>326.2</v>
      </c>
      <c r="J1108" s="10">
        <v>0.22</v>
      </c>
      <c r="K1108" s="17">
        <f t="shared" si="52"/>
        <v>0.22</v>
      </c>
      <c r="L1108" s="10" t="s">
        <v>1829</v>
      </c>
      <c r="M1108" s="10">
        <v>763.30799999999999</v>
      </c>
      <c r="N1108" s="16">
        <f t="shared" si="53"/>
        <v>763.30799999999999</v>
      </c>
    </row>
    <row r="1109" spans="1:14" x14ac:dyDescent="0.3">
      <c r="A1109" s="11" t="s">
        <v>2933</v>
      </c>
      <c r="B1109" s="18">
        <v>45701</v>
      </c>
      <c r="C1109" s="12" t="s">
        <v>1414</v>
      </c>
      <c r="D1109" s="12" t="s">
        <v>1582</v>
      </c>
      <c r="E1109" s="12" t="s">
        <v>1813</v>
      </c>
      <c r="F1109" s="12">
        <v>1</v>
      </c>
      <c r="G1109" s="10">
        <f t="shared" si="51"/>
        <v>1</v>
      </c>
      <c r="H1109" s="12">
        <v>244.25</v>
      </c>
      <c r="I1109" s="16">
        <f>IF(H1109="",VLOOKUP($D1109,Product_Dim_Cleaned!$A$2:$F$101,6,FALSE),H1109)</f>
        <v>244.25</v>
      </c>
      <c r="J1109" s="12">
        <v>0.09</v>
      </c>
      <c r="K1109" s="17">
        <f t="shared" si="52"/>
        <v>0.09</v>
      </c>
      <c r="L1109" s="12" t="s">
        <v>1826</v>
      </c>
      <c r="M1109" s="12">
        <v>222.26750000000001</v>
      </c>
      <c r="N1109" s="16">
        <f t="shared" si="53"/>
        <v>222.26750000000001</v>
      </c>
    </row>
    <row r="1110" spans="1:14" x14ac:dyDescent="0.3">
      <c r="A1110" s="9" t="s">
        <v>2934</v>
      </c>
      <c r="B1110" s="15">
        <v>45448</v>
      </c>
      <c r="C1110" s="10" t="s">
        <v>1154</v>
      </c>
      <c r="D1110" s="10" t="s">
        <v>1670</v>
      </c>
      <c r="E1110" s="10" t="s">
        <v>1789</v>
      </c>
      <c r="F1110" s="10">
        <v>3</v>
      </c>
      <c r="G1110" s="10">
        <f t="shared" si="51"/>
        <v>3</v>
      </c>
      <c r="H1110" s="10">
        <v>808.87</v>
      </c>
      <c r="I1110" s="16">
        <f>IF(H1110="",VLOOKUP($D1110,Product_Dim_Cleaned!$A$2:$F$101,6,FALSE),H1110)</f>
        <v>808.87</v>
      </c>
      <c r="J1110" s="10">
        <v>0.12</v>
      </c>
      <c r="K1110" s="17">
        <f t="shared" si="52"/>
        <v>0.12</v>
      </c>
      <c r="L1110" s="10" t="s">
        <v>1829</v>
      </c>
      <c r="M1110" s="10">
        <v>2135.4168</v>
      </c>
      <c r="N1110" s="16">
        <f t="shared" si="53"/>
        <v>2135.4168</v>
      </c>
    </row>
    <row r="1111" spans="1:14" x14ac:dyDescent="0.3">
      <c r="A1111" s="11" t="s">
        <v>2935</v>
      </c>
      <c r="B1111" s="18">
        <v>45387</v>
      </c>
      <c r="C1111" s="12" t="s">
        <v>1062</v>
      </c>
      <c r="D1111" s="12" t="s">
        <v>1610</v>
      </c>
      <c r="E1111" s="12" t="s">
        <v>1761</v>
      </c>
      <c r="F1111" s="12">
        <v>3</v>
      </c>
      <c r="G1111" s="10">
        <f t="shared" si="51"/>
        <v>3</v>
      </c>
      <c r="H1111" s="12">
        <v>826.15</v>
      </c>
      <c r="I1111" s="16">
        <f>IF(H1111="",VLOOKUP($D1111,Product_Dim_Cleaned!$A$2:$F$101,6,FALSE),H1111)</f>
        <v>826.15</v>
      </c>
      <c r="J1111" s="12">
        <v>0</v>
      </c>
      <c r="K1111" s="17">
        <f t="shared" si="52"/>
        <v>0</v>
      </c>
      <c r="L1111" s="12" t="s">
        <v>1826</v>
      </c>
      <c r="M1111" s="12">
        <v>2478.4499999999998</v>
      </c>
      <c r="N1111" s="16">
        <f t="shared" si="53"/>
        <v>2478.4499999999998</v>
      </c>
    </row>
    <row r="1112" spans="1:14" x14ac:dyDescent="0.3">
      <c r="A1112" s="9" t="s">
        <v>2936</v>
      </c>
      <c r="B1112" s="15">
        <v>45652</v>
      </c>
      <c r="C1112" s="10" t="s">
        <v>616</v>
      </c>
      <c r="D1112" s="10" t="s">
        <v>1596</v>
      </c>
      <c r="E1112" s="10" t="s">
        <v>1813</v>
      </c>
      <c r="F1112" s="10">
        <v>3</v>
      </c>
      <c r="G1112" s="10">
        <f t="shared" si="51"/>
        <v>3</v>
      </c>
      <c r="H1112" s="10">
        <v>631.20000000000005</v>
      </c>
      <c r="I1112" s="16">
        <f>IF(H1112="",VLOOKUP($D1112,Product_Dim_Cleaned!$A$2:$F$101,6,FALSE),H1112)</f>
        <v>631.20000000000005</v>
      </c>
      <c r="J1112" s="10">
        <v>0.24</v>
      </c>
      <c r="K1112" s="17">
        <f t="shared" si="52"/>
        <v>0.24</v>
      </c>
      <c r="L1112" s="10" t="s">
        <v>1824</v>
      </c>
      <c r="M1112" s="10">
        <v>1439.136</v>
      </c>
      <c r="N1112" s="16">
        <f t="shared" si="53"/>
        <v>1439.136</v>
      </c>
    </row>
    <row r="1113" spans="1:14" x14ac:dyDescent="0.3">
      <c r="A1113" s="11" t="s">
        <v>2937</v>
      </c>
      <c r="B1113" s="18">
        <v>45316</v>
      </c>
      <c r="C1113" s="12" t="s">
        <v>872</v>
      </c>
      <c r="D1113" s="12" t="s">
        <v>1664</v>
      </c>
      <c r="E1113" s="12" t="s">
        <v>1789</v>
      </c>
      <c r="F1113" s="12">
        <v>1</v>
      </c>
      <c r="G1113" s="10">
        <f t="shared" si="51"/>
        <v>1</v>
      </c>
      <c r="H1113" s="12">
        <v>937.01</v>
      </c>
      <c r="I1113" s="16">
        <f>IF(H1113="",VLOOKUP($D1113,Product_Dim_Cleaned!$A$2:$F$101,6,FALSE),H1113)</f>
        <v>937.01</v>
      </c>
      <c r="J1113" s="12">
        <v>7.0000000000000007E-2</v>
      </c>
      <c r="K1113" s="17">
        <f t="shared" si="52"/>
        <v>7.0000000000000007E-2</v>
      </c>
      <c r="L1113" s="12" t="s">
        <v>1824</v>
      </c>
      <c r="M1113" s="12">
        <v>871.41929999999991</v>
      </c>
      <c r="N1113" s="16">
        <f t="shared" si="53"/>
        <v>871.41929999999991</v>
      </c>
    </row>
    <row r="1114" spans="1:14" x14ac:dyDescent="0.3">
      <c r="A1114" s="9" t="s">
        <v>2938</v>
      </c>
      <c r="B1114" s="15">
        <v>45316</v>
      </c>
      <c r="C1114" s="10" t="s">
        <v>508</v>
      </c>
      <c r="D1114" s="10" t="s">
        <v>1694</v>
      </c>
      <c r="E1114" s="10" t="s">
        <v>1773</v>
      </c>
      <c r="F1114" s="10">
        <v>2</v>
      </c>
      <c r="G1114" s="10">
        <f t="shared" si="51"/>
        <v>2</v>
      </c>
      <c r="H1114" s="10">
        <v>644</v>
      </c>
      <c r="I1114" s="16">
        <f>IF(H1114="",VLOOKUP($D1114,Product_Dim_Cleaned!$A$2:$F$101,6,FALSE),H1114)</f>
        <v>644</v>
      </c>
      <c r="J1114" s="10">
        <v>0.04</v>
      </c>
      <c r="K1114" s="17">
        <f t="shared" si="52"/>
        <v>0.04</v>
      </c>
      <c r="L1114" s="10" t="s">
        <v>1826</v>
      </c>
      <c r="M1114" s="10">
        <v>1236.48</v>
      </c>
      <c r="N1114" s="16">
        <f t="shared" si="53"/>
        <v>1236.48</v>
      </c>
    </row>
    <row r="1115" spans="1:14" x14ac:dyDescent="0.3">
      <c r="A1115" s="11" t="s">
        <v>2939</v>
      </c>
      <c r="B1115" s="18">
        <v>45888</v>
      </c>
      <c r="C1115" s="12" t="s">
        <v>338</v>
      </c>
      <c r="D1115" s="12" t="s">
        <v>1730</v>
      </c>
      <c r="E1115" s="12" t="s">
        <v>1773</v>
      </c>
      <c r="F1115" s="12">
        <v>3</v>
      </c>
      <c r="G1115" s="10">
        <f t="shared" si="51"/>
        <v>3</v>
      </c>
      <c r="H1115" s="12">
        <v>629.58000000000004</v>
      </c>
      <c r="I1115" s="16">
        <f>IF(H1115="",VLOOKUP($D1115,Product_Dim_Cleaned!$A$2:$F$101,6,FALSE),H1115)</f>
        <v>629.58000000000004</v>
      </c>
      <c r="J1115" s="12">
        <v>0.05</v>
      </c>
      <c r="K1115" s="17">
        <f t="shared" si="52"/>
        <v>0.05</v>
      </c>
      <c r="L1115" s="12" t="s">
        <v>1824</v>
      </c>
      <c r="M1115" s="12">
        <v>1794.3030000000001</v>
      </c>
      <c r="N1115" s="16">
        <f t="shared" si="53"/>
        <v>1794.3030000000001</v>
      </c>
    </row>
    <row r="1116" spans="1:14" x14ac:dyDescent="0.3">
      <c r="A1116" s="9" t="s">
        <v>2940</v>
      </c>
      <c r="B1116" s="15">
        <v>45791</v>
      </c>
      <c r="C1116" s="10" t="s">
        <v>1437</v>
      </c>
      <c r="D1116" s="10" t="s">
        <v>1722</v>
      </c>
      <c r="E1116" s="10" t="s">
        <v>1761</v>
      </c>
      <c r="F1116" s="10">
        <v>2</v>
      </c>
      <c r="G1116" s="10">
        <f t="shared" si="51"/>
        <v>2</v>
      </c>
      <c r="H1116" s="10">
        <v>121.52</v>
      </c>
      <c r="I1116" s="16">
        <f>IF(H1116="",VLOOKUP($D1116,Product_Dim_Cleaned!$A$2:$F$101,6,FALSE),H1116)</f>
        <v>121.52</v>
      </c>
      <c r="J1116" s="10">
        <v>0.18</v>
      </c>
      <c r="K1116" s="17">
        <f t="shared" si="52"/>
        <v>0.18</v>
      </c>
      <c r="L1116" s="10" t="s">
        <v>1829</v>
      </c>
      <c r="M1116" s="10">
        <v>199.2928</v>
      </c>
      <c r="N1116" s="16">
        <f t="shared" si="53"/>
        <v>199.2928</v>
      </c>
    </row>
    <row r="1117" spans="1:14" x14ac:dyDescent="0.3">
      <c r="A1117" s="11" t="s">
        <v>2941</v>
      </c>
      <c r="B1117" s="18">
        <v>45420</v>
      </c>
      <c r="C1117" s="12" t="s">
        <v>1249</v>
      </c>
      <c r="D1117" s="12" t="s">
        <v>1678</v>
      </c>
      <c r="E1117" s="12" t="s">
        <v>1813</v>
      </c>
      <c r="F1117" s="12">
        <v>2</v>
      </c>
      <c r="G1117" s="10">
        <f t="shared" si="51"/>
        <v>2</v>
      </c>
      <c r="H1117" s="12">
        <v>549.83000000000004</v>
      </c>
      <c r="I1117" s="16">
        <f>IF(H1117="",VLOOKUP($D1117,Product_Dim_Cleaned!$A$2:$F$101,6,FALSE),H1117)</f>
        <v>549.83000000000004</v>
      </c>
      <c r="J1117" s="12">
        <v>7.0000000000000007E-2</v>
      </c>
      <c r="K1117" s="17">
        <f t="shared" si="52"/>
        <v>7.0000000000000007E-2</v>
      </c>
      <c r="L1117" s="12" t="s">
        <v>1826</v>
      </c>
      <c r="M1117" s="12">
        <v>1022.6838</v>
      </c>
      <c r="N1117" s="16">
        <f t="shared" si="53"/>
        <v>1022.6838</v>
      </c>
    </row>
    <row r="1118" spans="1:14" x14ac:dyDescent="0.3">
      <c r="A1118" s="9" t="s">
        <v>2942</v>
      </c>
      <c r="B1118" s="15">
        <v>45219</v>
      </c>
      <c r="C1118" s="10" t="s">
        <v>475</v>
      </c>
      <c r="D1118" s="10" t="s">
        <v>1574</v>
      </c>
      <c r="E1118" s="10" t="s">
        <v>1782</v>
      </c>
      <c r="F1118" s="10">
        <v>3</v>
      </c>
      <c r="G1118" s="10">
        <f t="shared" si="51"/>
        <v>3</v>
      </c>
      <c r="H1118" s="10">
        <v>278.38</v>
      </c>
      <c r="I1118" s="16">
        <f>IF(H1118="",VLOOKUP($D1118,Product_Dim_Cleaned!$A$2:$F$101,6,FALSE),H1118)</f>
        <v>278.38</v>
      </c>
      <c r="J1118" s="10">
        <v>0.03</v>
      </c>
      <c r="K1118" s="17">
        <f t="shared" si="52"/>
        <v>0.03</v>
      </c>
      <c r="L1118" s="10" t="s">
        <v>1824</v>
      </c>
      <c r="M1118" s="10">
        <v>810.08579999999995</v>
      </c>
      <c r="N1118" s="16">
        <f t="shared" si="53"/>
        <v>810.08579999999995</v>
      </c>
    </row>
    <row r="1119" spans="1:14" x14ac:dyDescent="0.3">
      <c r="A1119" s="11" t="s">
        <v>2943</v>
      </c>
      <c r="B1119" s="18">
        <v>45510</v>
      </c>
      <c r="C1119" s="12" t="s">
        <v>1355</v>
      </c>
      <c r="D1119" s="12" t="s">
        <v>1740</v>
      </c>
      <c r="E1119" s="12" t="s">
        <v>1766</v>
      </c>
      <c r="F1119" s="12">
        <v>4</v>
      </c>
      <c r="G1119" s="10">
        <f t="shared" si="51"/>
        <v>4</v>
      </c>
      <c r="H1119" s="12">
        <v>723.66</v>
      </c>
      <c r="I1119" s="16">
        <f>IF(H1119="",VLOOKUP($D1119,Product_Dim_Cleaned!$A$2:$F$101,6,FALSE),H1119)</f>
        <v>723.66</v>
      </c>
      <c r="J1119" s="12">
        <v>0.03</v>
      </c>
      <c r="K1119" s="17">
        <f t="shared" si="52"/>
        <v>0.03</v>
      </c>
      <c r="L1119" s="12" t="s">
        <v>1826</v>
      </c>
      <c r="M1119" s="12">
        <v>2807.8008</v>
      </c>
      <c r="N1119" s="16">
        <f t="shared" si="53"/>
        <v>2807.8008</v>
      </c>
    </row>
    <row r="1120" spans="1:14" x14ac:dyDescent="0.3">
      <c r="A1120" s="9" t="s">
        <v>2944</v>
      </c>
      <c r="B1120" s="15">
        <v>45687</v>
      </c>
      <c r="C1120" s="10" t="s">
        <v>669</v>
      </c>
      <c r="D1120" s="10" t="s">
        <v>1692</v>
      </c>
      <c r="E1120" s="10" t="s">
        <v>1786</v>
      </c>
      <c r="F1120" s="10">
        <v>1</v>
      </c>
      <c r="G1120" s="10">
        <f t="shared" si="51"/>
        <v>1</v>
      </c>
      <c r="H1120" s="10">
        <v>724.74</v>
      </c>
      <c r="I1120" s="16">
        <f>IF(H1120="",VLOOKUP($D1120,Product_Dim_Cleaned!$A$2:$F$101,6,FALSE),H1120)</f>
        <v>724.74</v>
      </c>
      <c r="J1120" s="10">
        <v>0.15</v>
      </c>
      <c r="K1120" s="17">
        <f t="shared" si="52"/>
        <v>0.15</v>
      </c>
      <c r="L1120" s="10" t="s">
        <v>1826</v>
      </c>
      <c r="M1120" s="10">
        <v>616.029</v>
      </c>
      <c r="N1120" s="16">
        <f t="shared" si="53"/>
        <v>616.029</v>
      </c>
    </row>
    <row r="1121" spans="1:14" x14ac:dyDescent="0.3">
      <c r="A1121" s="11" t="s">
        <v>2945</v>
      </c>
      <c r="B1121" s="18">
        <v>45271</v>
      </c>
      <c r="C1121" s="12" t="s">
        <v>1405</v>
      </c>
      <c r="D1121" s="12" t="s">
        <v>1590</v>
      </c>
      <c r="E1121" s="12" t="s">
        <v>1769</v>
      </c>
      <c r="F1121" s="12">
        <v>2</v>
      </c>
      <c r="G1121" s="10">
        <f t="shared" si="51"/>
        <v>2</v>
      </c>
      <c r="H1121" s="12">
        <v>961.84</v>
      </c>
      <c r="I1121" s="16">
        <f>IF(H1121="",VLOOKUP($D1121,Product_Dim_Cleaned!$A$2:$F$101,6,FALSE),H1121)</f>
        <v>961.84</v>
      </c>
      <c r="J1121" s="12">
        <v>0.25</v>
      </c>
      <c r="K1121" s="17">
        <f t="shared" si="52"/>
        <v>0.25</v>
      </c>
      <c r="L1121" s="12" t="s">
        <v>1826</v>
      </c>
      <c r="M1121" s="12">
        <v>1442.76</v>
      </c>
      <c r="N1121" s="16">
        <f t="shared" si="53"/>
        <v>1442.76</v>
      </c>
    </row>
    <row r="1122" spans="1:14" x14ac:dyDescent="0.3">
      <c r="A1122" s="9" t="s">
        <v>2946</v>
      </c>
      <c r="B1122" s="15">
        <v>45446</v>
      </c>
      <c r="C1122" s="10" t="s">
        <v>89</v>
      </c>
      <c r="D1122" s="10" t="s">
        <v>1622</v>
      </c>
      <c r="E1122" s="10" t="s">
        <v>1804</v>
      </c>
      <c r="F1122" s="10">
        <v>4</v>
      </c>
      <c r="G1122" s="10">
        <f t="shared" si="51"/>
        <v>4</v>
      </c>
      <c r="H1122" s="10">
        <v>21.12</v>
      </c>
      <c r="I1122" s="16">
        <f>IF(H1122="",VLOOKUP($D1122,Product_Dim_Cleaned!$A$2:$F$101,6,FALSE),H1122)</f>
        <v>21.12</v>
      </c>
      <c r="J1122" s="10">
        <v>0.18</v>
      </c>
      <c r="K1122" s="17">
        <f t="shared" si="52"/>
        <v>0.18</v>
      </c>
      <c r="L1122" s="10" t="s">
        <v>1829</v>
      </c>
      <c r="M1122" s="10">
        <v>69.273600000000002</v>
      </c>
      <c r="N1122" s="16">
        <f t="shared" si="53"/>
        <v>69.273600000000002</v>
      </c>
    </row>
    <row r="1123" spans="1:14" x14ac:dyDescent="0.3">
      <c r="A1123" s="11" t="s">
        <v>2947</v>
      </c>
      <c r="B1123" s="18">
        <v>45579</v>
      </c>
      <c r="C1123" s="12" t="s">
        <v>1005</v>
      </c>
      <c r="D1123" s="12" t="s">
        <v>1543</v>
      </c>
      <c r="E1123" s="12" t="s">
        <v>1769</v>
      </c>
      <c r="F1123" s="12">
        <v>3</v>
      </c>
      <c r="G1123" s="10">
        <f t="shared" si="51"/>
        <v>3</v>
      </c>
      <c r="H1123" s="12">
        <v>819.93</v>
      </c>
      <c r="I1123" s="16">
        <f>IF(H1123="",VLOOKUP($D1123,Product_Dim_Cleaned!$A$2:$F$101,6,FALSE),H1123)</f>
        <v>819.93</v>
      </c>
      <c r="J1123" s="12">
        <v>0.08</v>
      </c>
      <c r="K1123" s="17">
        <f t="shared" si="52"/>
        <v>0.08</v>
      </c>
      <c r="L1123" s="12" t="s">
        <v>1826</v>
      </c>
      <c r="M1123" s="12">
        <v>2263.0068000000001</v>
      </c>
      <c r="N1123" s="16">
        <f t="shared" si="53"/>
        <v>2263.0068000000001</v>
      </c>
    </row>
    <row r="1124" spans="1:14" x14ac:dyDescent="0.3">
      <c r="A1124" s="9" t="s">
        <v>2948</v>
      </c>
      <c r="B1124" s="15">
        <v>45725</v>
      </c>
      <c r="C1124" s="10" t="s">
        <v>932</v>
      </c>
      <c r="D1124" s="10" t="s">
        <v>1632</v>
      </c>
      <c r="E1124" s="10" t="s">
        <v>1752</v>
      </c>
      <c r="F1124" s="10">
        <v>2</v>
      </c>
      <c r="G1124" s="10">
        <f t="shared" si="51"/>
        <v>2</v>
      </c>
      <c r="H1124" s="10">
        <v>700.95</v>
      </c>
      <c r="I1124" s="16">
        <f>IF(H1124="",VLOOKUP($D1124,Product_Dim_Cleaned!$A$2:$F$101,6,FALSE),H1124)</f>
        <v>700.95</v>
      </c>
      <c r="J1124" s="10">
        <v>0.18</v>
      </c>
      <c r="K1124" s="17">
        <f t="shared" si="52"/>
        <v>0.18</v>
      </c>
      <c r="L1124" s="10" t="s">
        <v>1824</v>
      </c>
      <c r="M1124" s="10">
        <v>1149.558</v>
      </c>
      <c r="N1124" s="16">
        <f t="shared" si="53"/>
        <v>1149.558</v>
      </c>
    </row>
    <row r="1125" spans="1:14" x14ac:dyDescent="0.3">
      <c r="A1125" s="11" t="s">
        <v>2949</v>
      </c>
      <c r="B1125" s="18">
        <v>45910</v>
      </c>
      <c r="C1125" s="12" t="s">
        <v>478</v>
      </c>
      <c r="D1125" s="12" t="s">
        <v>1582</v>
      </c>
      <c r="E1125" s="12" t="s">
        <v>1799</v>
      </c>
      <c r="F1125" s="12">
        <v>2</v>
      </c>
      <c r="G1125" s="10">
        <f t="shared" si="51"/>
        <v>2</v>
      </c>
      <c r="H1125" s="12">
        <v>456.38</v>
      </c>
      <c r="I1125" s="16">
        <f>IF(H1125="",VLOOKUP($D1125,Product_Dim_Cleaned!$A$2:$F$101,6,FALSE),H1125)</f>
        <v>456.38</v>
      </c>
      <c r="J1125" s="12">
        <v>0.12</v>
      </c>
      <c r="K1125" s="17">
        <f t="shared" si="52"/>
        <v>0.12</v>
      </c>
      <c r="L1125" s="12" t="s">
        <v>1824</v>
      </c>
      <c r="M1125" s="12">
        <v>803.22879999999998</v>
      </c>
      <c r="N1125" s="16">
        <f t="shared" si="53"/>
        <v>803.22879999999998</v>
      </c>
    </row>
    <row r="1126" spans="1:14" x14ac:dyDescent="0.3">
      <c r="A1126" s="9" t="s">
        <v>2950</v>
      </c>
      <c r="B1126" s="15">
        <v>45447</v>
      </c>
      <c r="C1126" s="10" t="s">
        <v>1130</v>
      </c>
      <c r="D1126" s="10" t="s">
        <v>1700</v>
      </c>
      <c r="E1126" s="10" t="s">
        <v>1799</v>
      </c>
      <c r="F1126" s="10">
        <v>3</v>
      </c>
      <c r="G1126" s="10">
        <f t="shared" si="51"/>
        <v>3</v>
      </c>
      <c r="H1126" s="10">
        <v>291.05</v>
      </c>
      <c r="I1126" s="16">
        <f>IF(H1126="",VLOOKUP($D1126,Product_Dim_Cleaned!$A$2:$F$101,6,FALSE),H1126)</f>
        <v>291.05</v>
      </c>
      <c r="J1126" s="10">
        <v>0.3</v>
      </c>
      <c r="K1126" s="17">
        <f t="shared" si="52"/>
        <v>0.3</v>
      </c>
      <c r="L1126" s="10" t="s">
        <v>1824</v>
      </c>
      <c r="M1126" s="10">
        <v>611.20500000000004</v>
      </c>
      <c r="N1126" s="16">
        <f t="shared" si="53"/>
        <v>611.20500000000004</v>
      </c>
    </row>
    <row r="1127" spans="1:14" x14ac:dyDescent="0.3">
      <c r="A1127" s="11" t="s">
        <v>2951</v>
      </c>
      <c r="B1127" s="18">
        <v>45307</v>
      </c>
      <c r="C1127" s="12" t="s">
        <v>749</v>
      </c>
      <c r="D1127" s="12" t="s">
        <v>1738</v>
      </c>
      <c r="E1127" s="12" t="s">
        <v>1801</v>
      </c>
      <c r="F1127" s="12">
        <v>2</v>
      </c>
      <c r="G1127" s="10">
        <f t="shared" si="51"/>
        <v>2</v>
      </c>
      <c r="H1127" s="12">
        <v>463.52</v>
      </c>
      <c r="I1127" s="16">
        <f>IF(H1127="",VLOOKUP($D1127,Product_Dim_Cleaned!$A$2:$F$101,6,FALSE),H1127)</f>
        <v>463.52</v>
      </c>
      <c r="J1127" s="12">
        <v>0.27</v>
      </c>
      <c r="K1127" s="17">
        <f t="shared" si="52"/>
        <v>0.27</v>
      </c>
      <c r="L1127" s="12" t="s">
        <v>1826</v>
      </c>
      <c r="M1127" s="12">
        <v>676.73919999999998</v>
      </c>
      <c r="N1127" s="16">
        <f t="shared" si="53"/>
        <v>676.73919999999998</v>
      </c>
    </row>
    <row r="1128" spans="1:14" x14ac:dyDescent="0.3">
      <c r="A1128" s="9" t="s">
        <v>2952</v>
      </c>
      <c r="B1128" s="15">
        <v>45653</v>
      </c>
      <c r="C1128" s="10" t="s">
        <v>1184</v>
      </c>
      <c r="D1128" s="10" t="s">
        <v>1543</v>
      </c>
      <c r="E1128" s="10" t="s">
        <v>1807</v>
      </c>
      <c r="F1128" s="10">
        <v>3</v>
      </c>
      <c r="G1128" s="10">
        <f t="shared" si="51"/>
        <v>3</v>
      </c>
      <c r="H1128" s="10">
        <v>241.64</v>
      </c>
      <c r="I1128" s="16">
        <f>IF(H1128="",VLOOKUP($D1128,Product_Dim_Cleaned!$A$2:$F$101,6,FALSE),H1128)</f>
        <v>241.64</v>
      </c>
      <c r="J1128" s="10">
        <v>0.28999999999999998</v>
      </c>
      <c r="K1128" s="17">
        <f t="shared" si="52"/>
        <v>0.28999999999999998</v>
      </c>
      <c r="L1128" s="10" t="s">
        <v>1826</v>
      </c>
      <c r="M1128" s="10">
        <v>514.69319999999993</v>
      </c>
      <c r="N1128" s="16">
        <f t="shared" si="53"/>
        <v>514.69319999999993</v>
      </c>
    </row>
    <row r="1129" spans="1:14" x14ac:dyDescent="0.3">
      <c r="A1129" s="11" t="s">
        <v>2953</v>
      </c>
      <c r="B1129" s="18">
        <v>45817</v>
      </c>
      <c r="C1129" s="12" t="s">
        <v>1487</v>
      </c>
      <c r="D1129" s="12" t="s">
        <v>1608</v>
      </c>
      <c r="E1129" s="12" t="s">
        <v>1789</v>
      </c>
      <c r="F1129" s="12">
        <v>2</v>
      </c>
      <c r="G1129" s="10">
        <f t="shared" si="51"/>
        <v>2</v>
      </c>
      <c r="H1129" s="12">
        <v>47.86</v>
      </c>
      <c r="I1129" s="16">
        <f>IF(H1129="",VLOOKUP($D1129,Product_Dim_Cleaned!$A$2:$F$101,6,FALSE),H1129)</f>
        <v>47.86</v>
      </c>
      <c r="J1129" s="12">
        <v>0.03</v>
      </c>
      <c r="K1129" s="17">
        <f t="shared" si="52"/>
        <v>0.03</v>
      </c>
      <c r="L1129" s="12" t="s">
        <v>1826</v>
      </c>
      <c r="M1129" s="12">
        <v>92.848399999999998</v>
      </c>
      <c r="N1129" s="16">
        <f t="shared" si="53"/>
        <v>92.848399999999998</v>
      </c>
    </row>
    <row r="1130" spans="1:14" x14ac:dyDescent="0.3">
      <c r="A1130" s="9" t="s">
        <v>2954</v>
      </c>
      <c r="B1130" s="15">
        <v>45509</v>
      </c>
      <c r="C1130" s="10" t="s">
        <v>1080</v>
      </c>
      <c r="D1130" s="10" t="s">
        <v>1732</v>
      </c>
      <c r="E1130" s="10" t="s">
        <v>1766</v>
      </c>
      <c r="F1130" s="10">
        <v>1</v>
      </c>
      <c r="G1130" s="10">
        <f t="shared" si="51"/>
        <v>1</v>
      </c>
      <c r="H1130" s="10">
        <v>805.07</v>
      </c>
      <c r="I1130" s="16">
        <f>IF(H1130="",VLOOKUP($D1130,Product_Dim_Cleaned!$A$2:$F$101,6,FALSE),H1130)</f>
        <v>805.07</v>
      </c>
      <c r="J1130" s="10">
        <v>0.06</v>
      </c>
      <c r="K1130" s="17">
        <f t="shared" si="52"/>
        <v>0.06</v>
      </c>
      <c r="L1130" s="10" t="s">
        <v>1829</v>
      </c>
      <c r="M1130" s="10">
        <v>756.76580000000001</v>
      </c>
      <c r="N1130" s="16">
        <f t="shared" si="53"/>
        <v>756.76580000000001</v>
      </c>
    </row>
    <row r="1131" spans="1:14" x14ac:dyDescent="0.3">
      <c r="A1131" s="11" t="s">
        <v>2955</v>
      </c>
      <c r="B1131" s="18">
        <v>45753</v>
      </c>
      <c r="C1131" s="12" t="s">
        <v>1166</v>
      </c>
      <c r="D1131" s="12" t="s">
        <v>1616</v>
      </c>
      <c r="E1131" s="12" t="s">
        <v>1757</v>
      </c>
      <c r="F1131" s="12">
        <v>3</v>
      </c>
      <c r="G1131" s="10">
        <f t="shared" si="51"/>
        <v>3</v>
      </c>
      <c r="H1131" s="12">
        <v>848.48</v>
      </c>
      <c r="I1131" s="16">
        <f>IF(H1131="",VLOOKUP($D1131,Product_Dim_Cleaned!$A$2:$F$101,6,FALSE),H1131)</f>
        <v>848.48</v>
      </c>
      <c r="J1131" s="12">
        <v>0</v>
      </c>
      <c r="K1131" s="17">
        <f t="shared" si="52"/>
        <v>0</v>
      </c>
      <c r="L1131" s="12" t="s">
        <v>1829</v>
      </c>
      <c r="M1131" s="12">
        <v>2545.44</v>
      </c>
      <c r="N1131" s="16">
        <f t="shared" si="53"/>
        <v>2545.44</v>
      </c>
    </row>
    <row r="1132" spans="1:14" x14ac:dyDescent="0.3">
      <c r="A1132" s="9" t="s">
        <v>2956</v>
      </c>
      <c r="B1132" s="15">
        <v>45512</v>
      </c>
      <c r="C1132" s="10" t="s">
        <v>782</v>
      </c>
      <c r="D1132" s="10" t="s">
        <v>1654</v>
      </c>
      <c r="E1132" s="10" t="s">
        <v>1782</v>
      </c>
      <c r="F1132" s="10">
        <v>2</v>
      </c>
      <c r="G1132" s="10">
        <f t="shared" si="51"/>
        <v>2</v>
      </c>
      <c r="H1132" s="10">
        <v>568.95000000000005</v>
      </c>
      <c r="I1132" s="16">
        <f>IF(H1132="",VLOOKUP($D1132,Product_Dim_Cleaned!$A$2:$F$101,6,FALSE),H1132)</f>
        <v>568.95000000000005</v>
      </c>
      <c r="J1132" s="10">
        <v>0.22</v>
      </c>
      <c r="K1132" s="17">
        <f t="shared" si="52"/>
        <v>0.22</v>
      </c>
      <c r="L1132" s="10" t="s">
        <v>1824</v>
      </c>
      <c r="M1132" s="10">
        <v>887.56200000000013</v>
      </c>
      <c r="N1132" s="16">
        <f t="shared" si="53"/>
        <v>887.56200000000013</v>
      </c>
    </row>
    <row r="1133" spans="1:14" x14ac:dyDescent="0.3">
      <c r="A1133" s="11" t="s">
        <v>2957</v>
      </c>
      <c r="B1133" s="18">
        <v>45764</v>
      </c>
      <c r="C1133" s="12" t="s">
        <v>541</v>
      </c>
      <c r="D1133" s="12" t="s">
        <v>1654</v>
      </c>
      <c r="E1133" s="12" t="s">
        <v>1792</v>
      </c>
      <c r="F1133" s="12">
        <v>3</v>
      </c>
      <c r="G1133" s="10">
        <f t="shared" si="51"/>
        <v>3</v>
      </c>
      <c r="H1133" s="12">
        <v>269.83999999999997</v>
      </c>
      <c r="I1133" s="16">
        <f>IF(H1133="",VLOOKUP($D1133,Product_Dim_Cleaned!$A$2:$F$101,6,FALSE),H1133)</f>
        <v>269.83999999999997</v>
      </c>
      <c r="J1133" s="12">
        <v>0.05</v>
      </c>
      <c r="K1133" s="17">
        <f t="shared" si="52"/>
        <v>0.05</v>
      </c>
      <c r="L1133" s="12" t="s">
        <v>1826</v>
      </c>
      <c r="M1133" s="12">
        <v>769.04399999999998</v>
      </c>
      <c r="N1133" s="16">
        <f t="shared" si="53"/>
        <v>769.04399999999998</v>
      </c>
    </row>
    <row r="1134" spans="1:14" x14ac:dyDescent="0.3">
      <c r="A1134" s="9" t="s">
        <v>2958</v>
      </c>
      <c r="B1134" s="15">
        <v>45746</v>
      </c>
      <c r="C1134" s="10" t="s">
        <v>975</v>
      </c>
      <c r="D1134" s="10" t="s">
        <v>1672</v>
      </c>
      <c r="E1134" s="10" t="s">
        <v>1797</v>
      </c>
      <c r="F1134" s="10">
        <v>4</v>
      </c>
      <c r="G1134" s="10">
        <f t="shared" si="51"/>
        <v>4</v>
      </c>
      <c r="H1134" s="10">
        <v>267.36</v>
      </c>
      <c r="I1134" s="16">
        <f>IF(H1134="",VLOOKUP($D1134,Product_Dim_Cleaned!$A$2:$F$101,6,FALSE),H1134)</f>
        <v>267.36</v>
      </c>
      <c r="J1134" s="10">
        <v>0.27</v>
      </c>
      <c r="K1134" s="17">
        <f t="shared" si="52"/>
        <v>0.27</v>
      </c>
      <c r="L1134" s="10" t="s">
        <v>1826</v>
      </c>
      <c r="M1134" s="10">
        <v>780.69119999999998</v>
      </c>
      <c r="N1134" s="16">
        <f t="shared" si="53"/>
        <v>780.69119999999998</v>
      </c>
    </row>
    <row r="1135" spans="1:14" x14ac:dyDescent="0.3">
      <c r="A1135" s="11" t="s">
        <v>2959</v>
      </c>
      <c r="B1135" s="18">
        <v>45647</v>
      </c>
      <c r="C1135" s="12" t="s">
        <v>399</v>
      </c>
      <c r="D1135" s="12" t="s">
        <v>1622</v>
      </c>
      <c r="E1135" s="12" t="s">
        <v>1757</v>
      </c>
      <c r="F1135" s="12">
        <v>1</v>
      </c>
      <c r="G1135" s="10">
        <f t="shared" si="51"/>
        <v>1</v>
      </c>
      <c r="H1135" s="12">
        <v>438.41</v>
      </c>
      <c r="I1135" s="16">
        <f>IF(H1135="",VLOOKUP($D1135,Product_Dim_Cleaned!$A$2:$F$101,6,FALSE),H1135)</f>
        <v>438.41</v>
      </c>
      <c r="J1135" s="12">
        <v>0.09</v>
      </c>
      <c r="K1135" s="17">
        <f t="shared" si="52"/>
        <v>0.09</v>
      </c>
      <c r="L1135" s="12" t="s">
        <v>1824</v>
      </c>
      <c r="M1135" s="12">
        <v>398.95310000000012</v>
      </c>
      <c r="N1135" s="16">
        <f t="shared" si="53"/>
        <v>398.95310000000012</v>
      </c>
    </row>
    <row r="1136" spans="1:14" x14ac:dyDescent="0.3">
      <c r="A1136" s="9" t="s">
        <v>2960</v>
      </c>
      <c r="B1136" s="15">
        <v>45443</v>
      </c>
      <c r="C1136" s="10" t="s">
        <v>547</v>
      </c>
      <c r="D1136" s="10" t="s">
        <v>1650</v>
      </c>
      <c r="E1136" s="10" t="s">
        <v>1810</v>
      </c>
      <c r="F1136" s="10">
        <v>2</v>
      </c>
      <c r="G1136" s="10">
        <f t="shared" si="51"/>
        <v>2</v>
      </c>
      <c r="H1136" s="10">
        <v>86.72</v>
      </c>
      <c r="I1136" s="16">
        <f>IF(H1136="",VLOOKUP($D1136,Product_Dim_Cleaned!$A$2:$F$101,6,FALSE),H1136)</f>
        <v>86.72</v>
      </c>
      <c r="J1136" s="10">
        <v>0.28000000000000003</v>
      </c>
      <c r="K1136" s="17">
        <f t="shared" si="52"/>
        <v>0.28000000000000003</v>
      </c>
      <c r="L1136" s="10" t="s">
        <v>1829</v>
      </c>
      <c r="M1136" s="10">
        <v>124.8768</v>
      </c>
      <c r="N1136" s="16">
        <f t="shared" si="53"/>
        <v>124.8768</v>
      </c>
    </row>
    <row r="1137" spans="1:14" x14ac:dyDescent="0.3">
      <c r="A1137" s="11" t="s">
        <v>2961</v>
      </c>
      <c r="B1137" s="18">
        <v>45722</v>
      </c>
      <c r="C1137" s="12" t="s">
        <v>1319</v>
      </c>
      <c r="D1137" s="12" t="s">
        <v>1726</v>
      </c>
      <c r="E1137" s="12" t="s">
        <v>1776</v>
      </c>
      <c r="F1137" s="12">
        <v>4</v>
      </c>
      <c r="G1137" s="10">
        <f t="shared" si="51"/>
        <v>4</v>
      </c>
      <c r="H1137" s="12">
        <v>630.21</v>
      </c>
      <c r="I1137" s="16">
        <f>IF(H1137="",VLOOKUP($D1137,Product_Dim_Cleaned!$A$2:$F$101,6,FALSE),H1137)</f>
        <v>630.21</v>
      </c>
      <c r="J1137" s="12">
        <v>0.14000000000000001</v>
      </c>
      <c r="K1137" s="17">
        <f t="shared" si="52"/>
        <v>0.14000000000000001</v>
      </c>
      <c r="L1137" s="12" t="s">
        <v>1829</v>
      </c>
      <c r="M1137" s="12">
        <v>2167.9223999999999</v>
      </c>
      <c r="N1137" s="16">
        <f t="shared" si="53"/>
        <v>2167.9223999999999</v>
      </c>
    </row>
    <row r="1138" spans="1:14" x14ac:dyDescent="0.3">
      <c r="A1138" s="9" t="s">
        <v>2962</v>
      </c>
      <c r="B1138" s="15">
        <v>45575</v>
      </c>
      <c r="C1138" s="10" t="s">
        <v>1124</v>
      </c>
      <c r="D1138" s="10" t="s">
        <v>1666</v>
      </c>
      <c r="E1138" s="10" t="s">
        <v>1776</v>
      </c>
      <c r="F1138" s="10">
        <v>3</v>
      </c>
      <c r="G1138" s="10">
        <f t="shared" si="51"/>
        <v>3</v>
      </c>
      <c r="H1138" s="10">
        <v>180.84</v>
      </c>
      <c r="I1138" s="16">
        <f>IF(H1138="",VLOOKUP($D1138,Product_Dim_Cleaned!$A$2:$F$101,6,FALSE),H1138)</f>
        <v>180.84</v>
      </c>
      <c r="J1138" s="10">
        <v>0.03</v>
      </c>
      <c r="K1138" s="17">
        <f t="shared" si="52"/>
        <v>0.03</v>
      </c>
      <c r="L1138" s="10" t="s">
        <v>1826</v>
      </c>
      <c r="M1138" s="10">
        <v>526.24439999999993</v>
      </c>
      <c r="N1138" s="16">
        <f t="shared" si="53"/>
        <v>526.24439999999993</v>
      </c>
    </row>
    <row r="1139" spans="1:14" x14ac:dyDescent="0.3">
      <c r="A1139" s="11" t="s">
        <v>2963</v>
      </c>
      <c r="B1139" s="18">
        <v>45441</v>
      </c>
      <c r="C1139" s="12" t="s">
        <v>27</v>
      </c>
      <c r="D1139" s="12" t="s">
        <v>1676</v>
      </c>
      <c r="E1139" s="12" t="s">
        <v>1804</v>
      </c>
      <c r="F1139" s="12">
        <v>1</v>
      </c>
      <c r="G1139" s="10">
        <f t="shared" si="51"/>
        <v>1</v>
      </c>
      <c r="H1139" s="12">
        <v>453.41</v>
      </c>
      <c r="I1139" s="16">
        <f>IF(H1139="",VLOOKUP($D1139,Product_Dim_Cleaned!$A$2:$F$101,6,FALSE),H1139)</f>
        <v>453.41</v>
      </c>
      <c r="J1139" s="12">
        <v>0.04</v>
      </c>
      <c r="K1139" s="17">
        <f t="shared" si="52"/>
        <v>0.04</v>
      </c>
      <c r="L1139" s="12" t="s">
        <v>1829</v>
      </c>
      <c r="M1139" s="12">
        <v>435.27359999999999</v>
      </c>
      <c r="N1139" s="16">
        <f t="shared" si="53"/>
        <v>435.27359999999999</v>
      </c>
    </row>
    <row r="1140" spans="1:14" x14ac:dyDescent="0.3">
      <c r="A1140" s="9" t="s">
        <v>2964</v>
      </c>
      <c r="B1140" s="15">
        <v>45940</v>
      </c>
      <c r="C1140" s="10" t="s">
        <v>103</v>
      </c>
      <c r="D1140" s="10" t="s">
        <v>1650</v>
      </c>
      <c r="E1140" s="10" t="s">
        <v>1776</v>
      </c>
      <c r="F1140" s="10">
        <v>1</v>
      </c>
      <c r="G1140" s="10">
        <f t="shared" si="51"/>
        <v>1</v>
      </c>
      <c r="H1140" s="10">
        <v>629.09</v>
      </c>
      <c r="I1140" s="16">
        <f>IF(H1140="",VLOOKUP($D1140,Product_Dim_Cleaned!$A$2:$F$101,6,FALSE),H1140)</f>
        <v>629.09</v>
      </c>
      <c r="J1140" s="10">
        <v>0.02</v>
      </c>
      <c r="K1140" s="17">
        <f t="shared" si="52"/>
        <v>0.02</v>
      </c>
      <c r="L1140" s="10" t="s">
        <v>1824</v>
      </c>
      <c r="M1140" s="10">
        <v>616.50819999999999</v>
      </c>
      <c r="N1140" s="16">
        <f t="shared" si="53"/>
        <v>616.50819999999999</v>
      </c>
    </row>
    <row r="1141" spans="1:14" x14ac:dyDescent="0.3">
      <c r="A1141" s="11" t="s">
        <v>2965</v>
      </c>
      <c r="B1141" s="18">
        <v>45518</v>
      </c>
      <c r="C1141" s="12" t="s">
        <v>97</v>
      </c>
      <c r="D1141" s="12" t="s">
        <v>1702</v>
      </c>
      <c r="E1141" s="12" t="s">
        <v>1761</v>
      </c>
      <c r="F1141" s="12">
        <v>2</v>
      </c>
      <c r="G1141" s="10">
        <f t="shared" si="51"/>
        <v>2</v>
      </c>
      <c r="H1141" s="12">
        <v>257.45</v>
      </c>
      <c r="I1141" s="16">
        <f>IF(H1141="",VLOOKUP($D1141,Product_Dim_Cleaned!$A$2:$F$101,6,FALSE),H1141)</f>
        <v>257.45</v>
      </c>
      <c r="J1141" s="12">
        <v>0</v>
      </c>
      <c r="K1141" s="17">
        <f t="shared" si="52"/>
        <v>0</v>
      </c>
      <c r="L1141" s="12" t="s">
        <v>1829</v>
      </c>
      <c r="M1141" s="12">
        <v>514.9</v>
      </c>
      <c r="N1141" s="16">
        <f t="shared" si="53"/>
        <v>514.9</v>
      </c>
    </row>
    <row r="1142" spans="1:14" x14ac:dyDescent="0.3">
      <c r="A1142" s="9" t="s">
        <v>2966</v>
      </c>
      <c r="B1142" s="15">
        <v>45861</v>
      </c>
      <c r="C1142" s="10" t="s">
        <v>592</v>
      </c>
      <c r="D1142" s="10" t="s">
        <v>1616</v>
      </c>
      <c r="E1142" s="10" t="s">
        <v>1801</v>
      </c>
      <c r="F1142" s="10">
        <v>2</v>
      </c>
      <c r="G1142" s="10">
        <f t="shared" si="51"/>
        <v>2</v>
      </c>
      <c r="H1142" s="10">
        <v>696.61</v>
      </c>
      <c r="I1142" s="16">
        <f>IF(H1142="",VLOOKUP($D1142,Product_Dim_Cleaned!$A$2:$F$101,6,FALSE),H1142)</f>
        <v>696.61</v>
      </c>
      <c r="J1142" s="10">
        <v>0.17</v>
      </c>
      <c r="K1142" s="17">
        <f t="shared" si="52"/>
        <v>0.17</v>
      </c>
      <c r="L1142" s="10" t="s">
        <v>1826</v>
      </c>
      <c r="M1142" s="10">
        <v>1156.3725999999999</v>
      </c>
      <c r="N1142" s="16">
        <f t="shared" si="53"/>
        <v>1156.3725999999999</v>
      </c>
    </row>
    <row r="1143" spans="1:14" x14ac:dyDescent="0.3">
      <c r="A1143" s="11" t="s">
        <v>2967</v>
      </c>
      <c r="B1143" s="18">
        <v>45416</v>
      </c>
      <c r="C1143" s="12" t="s">
        <v>1166</v>
      </c>
      <c r="D1143" s="12" t="s">
        <v>1640</v>
      </c>
      <c r="E1143" s="12" t="s">
        <v>1779</v>
      </c>
      <c r="F1143" s="12">
        <v>2</v>
      </c>
      <c r="G1143" s="10">
        <f t="shared" si="51"/>
        <v>2</v>
      </c>
      <c r="H1143" s="12">
        <v>143.79</v>
      </c>
      <c r="I1143" s="16">
        <f>IF(H1143="",VLOOKUP($D1143,Product_Dim_Cleaned!$A$2:$F$101,6,FALSE),H1143)</f>
        <v>143.79</v>
      </c>
      <c r="J1143" s="12">
        <v>0.1</v>
      </c>
      <c r="K1143" s="17">
        <f t="shared" si="52"/>
        <v>0.1</v>
      </c>
      <c r="L1143" s="12" t="s">
        <v>1826</v>
      </c>
      <c r="M1143" s="12">
        <v>258.822</v>
      </c>
      <c r="N1143" s="16">
        <f t="shared" si="53"/>
        <v>258.822</v>
      </c>
    </row>
    <row r="1144" spans="1:14" x14ac:dyDescent="0.3">
      <c r="A1144" s="9" t="s">
        <v>2968</v>
      </c>
      <c r="B1144" s="15">
        <v>45608</v>
      </c>
      <c r="C1144" s="10" t="s">
        <v>937</v>
      </c>
      <c r="D1144" s="10" t="s">
        <v>1714</v>
      </c>
      <c r="E1144" s="10" t="s">
        <v>1757</v>
      </c>
      <c r="F1144" s="10">
        <v>3</v>
      </c>
      <c r="G1144" s="10">
        <f t="shared" si="51"/>
        <v>3</v>
      </c>
      <c r="H1144" s="10">
        <v>460.93</v>
      </c>
      <c r="I1144" s="16">
        <f>IF(H1144="",VLOOKUP($D1144,Product_Dim_Cleaned!$A$2:$F$101,6,FALSE),H1144)</f>
        <v>460.93</v>
      </c>
      <c r="J1144" s="10">
        <v>0.19</v>
      </c>
      <c r="K1144" s="17">
        <f t="shared" si="52"/>
        <v>0.19</v>
      </c>
      <c r="L1144" s="10" t="s">
        <v>1829</v>
      </c>
      <c r="M1144" s="10">
        <v>1120.0599</v>
      </c>
      <c r="N1144" s="16">
        <f t="shared" si="53"/>
        <v>1120.0599</v>
      </c>
    </row>
    <row r="1145" spans="1:14" x14ac:dyDescent="0.3">
      <c r="A1145" s="11" t="s">
        <v>2969</v>
      </c>
      <c r="B1145" s="18">
        <v>45301</v>
      </c>
      <c r="C1145" s="12" t="s">
        <v>1533</v>
      </c>
      <c r="D1145" s="12" t="s">
        <v>1604</v>
      </c>
      <c r="E1145" s="12" t="s">
        <v>1786</v>
      </c>
      <c r="F1145" s="12">
        <v>2</v>
      </c>
      <c r="G1145" s="10">
        <f t="shared" si="51"/>
        <v>2</v>
      </c>
      <c r="H1145" s="12">
        <v>67.55</v>
      </c>
      <c r="I1145" s="16">
        <f>IF(H1145="",VLOOKUP($D1145,Product_Dim_Cleaned!$A$2:$F$101,6,FALSE),H1145)</f>
        <v>67.55</v>
      </c>
      <c r="J1145" s="12">
        <v>0.03</v>
      </c>
      <c r="K1145" s="17">
        <f t="shared" si="52"/>
        <v>0.03</v>
      </c>
      <c r="L1145" s="12" t="s">
        <v>1824</v>
      </c>
      <c r="M1145" s="12">
        <v>131.047</v>
      </c>
      <c r="N1145" s="16">
        <f t="shared" si="53"/>
        <v>131.047</v>
      </c>
    </row>
    <row r="1146" spans="1:14" x14ac:dyDescent="0.3">
      <c r="A1146" s="9" t="s">
        <v>2970</v>
      </c>
      <c r="B1146" s="15">
        <v>45433</v>
      </c>
      <c r="C1146" s="10" t="s">
        <v>684</v>
      </c>
      <c r="D1146" s="10" t="s">
        <v>1646</v>
      </c>
      <c r="E1146" s="10" t="s">
        <v>1757</v>
      </c>
      <c r="F1146" s="10">
        <v>3</v>
      </c>
      <c r="G1146" s="10">
        <f t="shared" si="51"/>
        <v>3</v>
      </c>
      <c r="H1146" s="10">
        <v>803.31</v>
      </c>
      <c r="I1146" s="16">
        <f>IF(H1146="",VLOOKUP($D1146,Product_Dim_Cleaned!$A$2:$F$101,6,FALSE),H1146)</f>
        <v>803.31</v>
      </c>
      <c r="J1146" s="10">
        <v>0.1</v>
      </c>
      <c r="K1146" s="17">
        <f t="shared" si="52"/>
        <v>0.1</v>
      </c>
      <c r="L1146" s="10" t="s">
        <v>1826</v>
      </c>
      <c r="M1146" s="10">
        <v>2168.9369999999999</v>
      </c>
      <c r="N1146" s="16">
        <f t="shared" si="53"/>
        <v>2168.9369999999999</v>
      </c>
    </row>
    <row r="1147" spans="1:14" x14ac:dyDescent="0.3">
      <c r="A1147" s="11" t="s">
        <v>2971</v>
      </c>
      <c r="B1147" s="18">
        <v>45821</v>
      </c>
      <c r="C1147" s="12" t="s">
        <v>1340</v>
      </c>
      <c r="D1147" s="12" t="s">
        <v>1580</v>
      </c>
      <c r="E1147" s="12" t="s">
        <v>1797</v>
      </c>
      <c r="F1147" s="12">
        <v>4</v>
      </c>
      <c r="G1147" s="10">
        <f t="shared" si="51"/>
        <v>4</v>
      </c>
      <c r="H1147" s="12">
        <v>254.71</v>
      </c>
      <c r="I1147" s="16">
        <f>IF(H1147="",VLOOKUP($D1147,Product_Dim_Cleaned!$A$2:$F$101,6,FALSE),H1147)</f>
        <v>254.71</v>
      </c>
      <c r="J1147" s="12">
        <v>0.2</v>
      </c>
      <c r="K1147" s="17">
        <f t="shared" si="52"/>
        <v>0.2</v>
      </c>
      <c r="L1147" s="12" t="s">
        <v>1829</v>
      </c>
      <c r="M1147" s="12">
        <v>815.07200000000012</v>
      </c>
      <c r="N1147" s="16">
        <f t="shared" si="53"/>
        <v>815.07200000000012</v>
      </c>
    </row>
    <row r="1148" spans="1:14" x14ac:dyDescent="0.3">
      <c r="A1148" s="9" t="s">
        <v>2972</v>
      </c>
      <c r="B1148" s="15">
        <v>45508</v>
      </c>
      <c r="C1148" s="10" t="s">
        <v>195</v>
      </c>
      <c r="D1148" s="10" t="s">
        <v>1648</v>
      </c>
      <c r="E1148" s="10" t="s">
        <v>1769</v>
      </c>
      <c r="F1148" s="10">
        <v>4</v>
      </c>
      <c r="G1148" s="10">
        <f t="shared" si="51"/>
        <v>4</v>
      </c>
      <c r="H1148" s="10">
        <v>594.89</v>
      </c>
      <c r="I1148" s="16">
        <f>IF(H1148="",VLOOKUP($D1148,Product_Dim_Cleaned!$A$2:$F$101,6,FALSE),H1148)</f>
        <v>594.89</v>
      </c>
      <c r="J1148" s="10">
        <v>0.3</v>
      </c>
      <c r="K1148" s="17">
        <f t="shared" si="52"/>
        <v>0.3</v>
      </c>
      <c r="L1148" s="10" t="s">
        <v>1826</v>
      </c>
      <c r="M1148" s="10">
        <v>1665.692</v>
      </c>
      <c r="N1148" s="16">
        <f t="shared" si="53"/>
        <v>1665.692</v>
      </c>
    </row>
    <row r="1149" spans="1:14" x14ac:dyDescent="0.3">
      <c r="A1149" s="11" t="s">
        <v>2973</v>
      </c>
      <c r="B1149" s="18">
        <v>45854</v>
      </c>
      <c r="C1149" s="12" t="s">
        <v>711</v>
      </c>
      <c r="D1149" s="12" t="s">
        <v>1730</v>
      </c>
      <c r="E1149" s="12" t="s">
        <v>1752</v>
      </c>
      <c r="F1149" s="12">
        <v>2</v>
      </c>
      <c r="G1149" s="10">
        <f t="shared" si="51"/>
        <v>2</v>
      </c>
      <c r="H1149" s="12">
        <v>844.31</v>
      </c>
      <c r="I1149" s="16">
        <f>IF(H1149="",VLOOKUP($D1149,Product_Dim_Cleaned!$A$2:$F$101,6,FALSE),H1149)</f>
        <v>844.31</v>
      </c>
      <c r="J1149" s="12">
        <v>7.0000000000000007E-2</v>
      </c>
      <c r="K1149" s="17">
        <f t="shared" si="52"/>
        <v>7.0000000000000007E-2</v>
      </c>
      <c r="L1149" s="12" t="s">
        <v>1826</v>
      </c>
      <c r="M1149" s="12">
        <v>1570.4166</v>
      </c>
      <c r="N1149" s="16">
        <f t="shared" si="53"/>
        <v>1570.4166</v>
      </c>
    </row>
    <row r="1150" spans="1:14" x14ac:dyDescent="0.3">
      <c r="A1150" s="9" t="s">
        <v>2974</v>
      </c>
      <c r="B1150" s="15">
        <v>45569</v>
      </c>
      <c r="C1150" s="10" t="s">
        <v>458</v>
      </c>
      <c r="D1150" s="10" t="s">
        <v>1578</v>
      </c>
      <c r="E1150" s="10" t="s">
        <v>1776</v>
      </c>
      <c r="F1150" s="10">
        <v>4</v>
      </c>
      <c r="G1150" s="10">
        <f t="shared" si="51"/>
        <v>4</v>
      </c>
      <c r="H1150" s="10">
        <v>101.33</v>
      </c>
      <c r="I1150" s="16">
        <f>IF(H1150="",VLOOKUP($D1150,Product_Dim_Cleaned!$A$2:$F$101,6,FALSE),H1150)</f>
        <v>101.33</v>
      </c>
      <c r="J1150" s="10">
        <v>0</v>
      </c>
      <c r="K1150" s="17">
        <f t="shared" si="52"/>
        <v>0</v>
      </c>
      <c r="L1150" s="10" t="s">
        <v>1824</v>
      </c>
      <c r="M1150" s="10">
        <v>405.32</v>
      </c>
      <c r="N1150" s="16">
        <f t="shared" si="53"/>
        <v>405.32</v>
      </c>
    </row>
    <row r="1151" spans="1:14" x14ac:dyDescent="0.3">
      <c r="A1151" s="11" t="s">
        <v>2975</v>
      </c>
      <c r="B1151" s="18">
        <v>45824</v>
      </c>
      <c r="C1151" s="12" t="s">
        <v>449</v>
      </c>
      <c r="D1151" s="12" t="s">
        <v>1600</v>
      </c>
      <c r="E1151" s="12" t="s">
        <v>1782</v>
      </c>
      <c r="F1151" s="12">
        <v>3</v>
      </c>
      <c r="G1151" s="10">
        <f t="shared" si="51"/>
        <v>3</v>
      </c>
      <c r="H1151" s="12">
        <v>922.56</v>
      </c>
      <c r="I1151" s="16">
        <f>IF(H1151="",VLOOKUP($D1151,Product_Dim_Cleaned!$A$2:$F$101,6,FALSE),H1151)</f>
        <v>922.56</v>
      </c>
      <c r="J1151" s="12">
        <v>0.18</v>
      </c>
      <c r="K1151" s="17">
        <f t="shared" si="52"/>
        <v>0.18</v>
      </c>
      <c r="L1151" s="12" t="s">
        <v>1826</v>
      </c>
      <c r="M1151" s="12">
        <v>2269.4976000000001</v>
      </c>
      <c r="N1151" s="16">
        <f t="shared" si="53"/>
        <v>2269.4976000000001</v>
      </c>
    </row>
    <row r="1152" spans="1:14" x14ac:dyDescent="0.3">
      <c r="A1152" s="9" t="s">
        <v>2976</v>
      </c>
      <c r="B1152" s="15">
        <v>45352</v>
      </c>
      <c r="C1152" s="10" t="s">
        <v>1340</v>
      </c>
      <c r="D1152" s="10" t="s">
        <v>1624</v>
      </c>
      <c r="E1152" s="10" t="s">
        <v>1799</v>
      </c>
      <c r="F1152" s="10">
        <v>4</v>
      </c>
      <c r="G1152" s="10">
        <f t="shared" si="51"/>
        <v>4</v>
      </c>
      <c r="H1152" s="10">
        <v>867.19</v>
      </c>
      <c r="I1152" s="16">
        <f>IF(H1152="",VLOOKUP($D1152,Product_Dim_Cleaned!$A$2:$F$101,6,FALSE),H1152)</f>
        <v>867.19</v>
      </c>
      <c r="J1152" s="10">
        <v>7.0000000000000007E-2</v>
      </c>
      <c r="K1152" s="17">
        <f t="shared" si="52"/>
        <v>7.0000000000000007E-2</v>
      </c>
      <c r="L1152" s="10" t="s">
        <v>1829</v>
      </c>
      <c r="M1152" s="10">
        <v>3225.9468000000002</v>
      </c>
      <c r="N1152" s="16">
        <f t="shared" si="53"/>
        <v>3225.9468000000002</v>
      </c>
    </row>
    <row r="1153" spans="1:14" x14ac:dyDescent="0.3">
      <c r="A1153" s="11" t="s">
        <v>2977</v>
      </c>
      <c r="B1153" s="18">
        <v>45454</v>
      </c>
      <c r="C1153" s="12" t="s">
        <v>36</v>
      </c>
      <c r="D1153" s="12" t="s">
        <v>1714</v>
      </c>
      <c r="E1153" s="12" t="s">
        <v>1807</v>
      </c>
      <c r="F1153" s="12">
        <v>3</v>
      </c>
      <c r="G1153" s="10">
        <f t="shared" si="51"/>
        <v>3</v>
      </c>
      <c r="H1153" s="12">
        <v>816.87</v>
      </c>
      <c r="I1153" s="16">
        <f>IF(H1153="",VLOOKUP($D1153,Product_Dim_Cleaned!$A$2:$F$101,6,FALSE),H1153)</f>
        <v>816.87</v>
      </c>
      <c r="J1153" s="12">
        <v>0.14000000000000001</v>
      </c>
      <c r="K1153" s="17">
        <f t="shared" si="52"/>
        <v>0.14000000000000001</v>
      </c>
      <c r="L1153" s="12" t="s">
        <v>1826</v>
      </c>
      <c r="M1153" s="12">
        <v>2107.5246000000002</v>
      </c>
      <c r="N1153" s="16">
        <f t="shared" si="53"/>
        <v>2107.5246000000002</v>
      </c>
    </row>
    <row r="1154" spans="1:14" x14ac:dyDescent="0.3">
      <c r="A1154" s="9" t="s">
        <v>2978</v>
      </c>
      <c r="B1154" s="15">
        <v>45924</v>
      </c>
      <c r="C1154" s="10" t="s">
        <v>1478</v>
      </c>
      <c r="D1154" s="10" t="s">
        <v>1678</v>
      </c>
      <c r="E1154" s="10" t="s">
        <v>1766</v>
      </c>
      <c r="F1154" s="10">
        <v>3</v>
      </c>
      <c r="G1154" s="10">
        <f t="shared" ref="G1154:G1217" si="54">IF(F1154="",M1154/(I1154*(1-J1154)),F1154)</f>
        <v>3</v>
      </c>
      <c r="H1154" s="10">
        <v>258.06</v>
      </c>
      <c r="I1154" s="16">
        <f>IF(H1154="",VLOOKUP($D1154,Product_Dim_Cleaned!$A$2:$F$101,6,FALSE),H1154)</f>
        <v>258.06</v>
      </c>
      <c r="J1154" s="10">
        <v>0</v>
      </c>
      <c r="K1154" s="17">
        <f t="shared" ref="K1154:K1217" si="55">IF(J1154="",1-(M1154/(G1154*I1154)),J1154)</f>
        <v>0</v>
      </c>
      <c r="L1154" s="10" t="s">
        <v>1826</v>
      </c>
      <c r="M1154" s="10">
        <v>774.18000000000006</v>
      </c>
      <c r="N1154" s="16">
        <f t="shared" ref="N1154:N1217" si="56">IF(M1154="",G1154*I1154*(1-K1154),M1154)</f>
        <v>774.18000000000006</v>
      </c>
    </row>
    <row r="1155" spans="1:14" x14ac:dyDescent="0.3">
      <c r="A1155" s="11" t="s">
        <v>2979</v>
      </c>
      <c r="B1155" s="18">
        <v>45694</v>
      </c>
      <c r="C1155" s="12" t="s">
        <v>984</v>
      </c>
      <c r="D1155" s="12" t="s">
        <v>1624</v>
      </c>
      <c r="E1155" s="12" t="s">
        <v>1799</v>
      </c>
      <c r="F1155" s="12">
        <v>2</v>
      </c>
      <c r="G1155" s="10">
        <f t="shared" si="54"/>
        <v>2</v>
      </c>
      <c r="H1155" s="12">
        <v>574.58000000000004</v>
      </c>
      <c r="I1155" s="16">
        <f>IF(H1155="",VLOOKUP($D1155,Product_Dim_Cleaned!$A$2:$F$101,6,FALSE),H1155)</f>
        <v>574.58000000000004</v>
      </c>
      <c r="J1155" s="12">
        <v>0.06</v>
      </c>
      <c r="K1155" s="17">
        <f t="shared" si="55"/>
        <v>0.06</v>
      </c>
      <c r="L1155" s="12" t="s">
        <v>1824</v>
      </c>
      <c r="M1155" s="12">
        <v>1080.2103999999999</v>
      </c>
      <c r="N1155" s="16">
        <f t="shared" si="56"/>
        <v>1080.2103999999999</v>
      </c>
    </row>
    <row r="1156" spans="1:14" x14ac:dyDescent="0.3">
      <c r="A1156" s="9" t="s">
        <v>2980</v>
      </c>
      <c r="B1156" s="15">
        <v>45587</v>
      </c>
      <c r="C1156" s="10" t="s">
        <v>97</v>
      </c>
      <c r="D1156" s="10" t="s">
        <v>1714</v>
      </c>
      <c r="E1156" s="10" t="s">
        <v>1776</v>
      </c>
      <c r="F1156" s="10">
        <v>2</v>
      </c>
      <c r="G1156" s="10">
        <f t="shared" si="54"/>
        <v>2</v>
      </c>
      <c r="H1156" s="10">
        <v>472.18</v>
      </c>
      <c r="I1156" s="16">
        <f>IF(H1156="",VLOOKUP($D1156,Product_Dim_Cleaned!$A$2:$F$101,6,FALSE),H1156)</f>
        <v>472.18</v>
      </c>
      <c r="J1156" s="10">
        <v>0.27</v>
      </c>
      <c r="K1156" s="17">
        <f t="shared" si="55"/>
        <v>0.27</v>
      </c>
      <c r="L1156" s="10" t="s">
        <v>1826</v>
      </c>
      <c r="M1156" s="10">
        <v>689.38279999999997</v>
      </c>
      <c r="N1156" s="16">
        <f t="shared" si="56"/>
        <v>689.38279999999997</v>
      </c>
    </row>
    <row r="1157" spans="1:14" x14ac:dyDescent="0.3">
      <c r="A1157" s="11" t="s">
        <v>2981</v>
      </c>
      <c r="B1157" s="18">
        <v>45556</v>
      </c>
      <c r="C1157" s="12" t="s">
        <v>1068</v>
      </c>
      <c r="D1157" s="12" t="s">
        <v>1630</v>
      </c>
      <c r="E1157" s="12" t="s">
        <v>1773</v>
      </c>
      <c r="F1157" s="12">
        <v>2</v>
      </c>
      <c r="G1157" s="10">
        <f t="shared" si="54"/>
        <v>2</v>
      </c>
      <c r="H1157" s="12">
        <v>20.47</v>
      </c>
      <c r="I1157" s="16">
        <f>IF(H1157="",VLOOKUP($D1157,Product_Dim_Cleaned!$A$2:$F$101,6,FALSE),H1157)</f>
        <v>20.47</v>
      </c>
      <c r="J1157" s="12">
        <v>0.12</v>
      </c>
      <c r="K1157" s="17">
        <f t="shared" si="55"/>
        <v>0.12</v>
      </c>
      <c r="L1157" s="12" t="s">
        <v>1829</v>
      </c>
      <c r="M1157" s="12">
        <v>36.027200000000001</v>
      </c>
      <c r="N1157" s="16">
        <f t="shared" si="56"/>
        <v>36.027200000000001</v>
      </c>
    </row>
    <row r="1158" spans="1:14" x14ac:dyDescent="0.3">
      <c r="A1158" s="9" t="s">
        <v>2982</v>
      </c>
      <c r="B1158" s="15">
        <v>45923</v>
      </c>
      <c r="C1158" s="10" t="s">
        <v>100</v>
      </c>
      <c r="D1158" s="10" t="s">
        <v>1592</v>
      </c>
      <c r="E1158" s="10" t="s">
        <v>1779</v>
      </c>
      <c r="F1158" s="10">
        <v>3</v>
      </c>
      <c r="G1158" s="10">
        <f t="shared" si="54"/>
        <v>3</v>
      </c>
      <c r="H1158" s="10">
        <v>235.41</v>
      </c>
      <c r="I1158" s="16">
        <f>IF(H1158="",VLOOKUP($D1158,Product_Dim_Cleaned!$A$2:$F$101,6,FALSE),H1158)</f>
        <v>235.41</v>
      </c>
      <c r="J1158" s="10">
        <v>0.15</v>
      </c>
      <c r="K1158" s="17">
        <f t="shared" si="55"/>
        <v>0.15</v>
      </c>
      <c r="L1158" s="10" t="s">
        <v>1826</v>
      </c>
      <c r="M1158" s="10">
        <v>600.29549999999995</v>
      </c>
      <c r="N1158" s="16">
        <f t="shared" si="56"/>
        <v>600.29549999999995</v>
      </c>
    </row>
    <row r="1159" spans="1:14" x14ac:dyDescent="0.3">
      <c r="A1159" s="11" t="s">
        <v>2983</v>
      </c>
      <c r="B1159" s="18">
        <v>45811</v>
      </c>
      <c r="C1159" s="12" t="s">
        <v>740</v>
      </c>
      <c r="D1159" s="12" t="s">
        <v>1704</v>
      </c>
      <c r="E1159" s="12" t="s">
        <v>1779</v>
      </c>
      <c r="F1159" s="12">
        <v>3</v>
      </c>
      <c r="G1159" s="10">
        <f t="shared" si="54"/>
        <v>3</v>
      </c>
      <c r="H1159" s="12">
        <v>744.9</v>
      </c>
      <c r="I1159" s="16">
        <f>IF(H1159="",VLOOKUP($D1159,Product_Dim_Cleaned!$A$2:$F$101,6,FALSE),H1159)</f>
        <v>744.9</v>
      </c>
      <c r="J1159" s="12">
        <v>0.27</v>
      </c>
      <c r="K1159" s="17">
        <f t="shared" si="55"/>
        <v>0.27</v>
      </c>
      <c r="L1159" s="12" t="s">
        <v>1826</v>
      </c>
      <c r="M1159" s="12">
        <v>1631.3309999999999</v>
      </c>
      <c r="N1159" s="16">
        <f t="shared" si="56"/>
        <v>1631.3309999999999</v>
      </c>
    </row>
    <row r="1160" spans="1:14" x14ac:dyDescent="0.3">
      <c r="A1160" s="9" t="s">
        <v>2984</v>
      </c>
      <c r="B1160" s="15">
        <v>45559</v>
      </c>
      <c r="C1160" s="10" t="s">
        <v>181</v>
      </c>
      <c r="D1160" s="10" t="s">
        <v>1584</v>
      </c>
      <c r="E1160" s="10" t="s">
        <v>1766</v>
      </c>
      <c r="F1160" s="10">
        <v>2</v>
      </c>
      <c r="G1160" s="10">
        <f t="shared" si="54"/>
        <v>2</v>
      </c>
      <c r="H1160" s="10">
        <v>382.2</v>
      </c>
      <c r="I1160" s="16">
        <f>IF(H1160="",VLOOKUP($D1160,Product_Dim_Cleaned!$A$2:$F$101,6,FALSE),H1160)</f>
        <v>382.2</v>
      </c>
      <c r="J1160" s="10">
        <v>0.15</v>
      </c>
      <c r="K1160" s="17">
        <f t="shared" si="55"/>
        <v>0.15</v>
      </c>
      <c r="L1160" s="10" t="s">
        <v>1824</v>
      </c>
      <c r="M1160" s="10">
        <v>649.74</v>
      </c>
      <c r="N1160" s="16">
        <f t="shared" si="56"/>
        <v>649.74</v>
      </c>
    </row>
    <row r="1161" spans="1:14" x14ac:dyDescent="0.3">
      <c r="A1161" s="11" t="s">
        <v>2985</v>
      </c>
      <c r="B1161" s="18">
        <v>45881</v>
      </c>
      <c r="C1161" s="12" t="s">
        <v>1086</v>
      </c>
      <c r="D1161" s="12" t="s">
        <v>1728</v>
      </c>
      <c r="E1161" s="12" t="s">
        <v>1804</v>
      </c>
      <c r="F1161" s="12">
        <v>1</v>
      </c>
      <c r="G1161" s="10">
        <f t="shared" si="54"/>
        <v>1</v>
      </c>
      <c r="H1161" s="12">
        <v>269.25</v>
      </c>
      <c r="I1161" s="16">
        <f>IF(H1161="",VLOOKUP($D1161,Product_Dim_Cleaned!$A$2:$F$101,6,FALSE),H1161)</f>
        <v>269.25</v>
      </c>
      <c r="J1161" s="12">
        <v>0.14000000000000001</v>
      </c>
      <c r="K1161" s="17">
        <f t="shared" si="55"/>
        <v>0.14000000000000001</v>
      </c>
      <c r="L1161" s="12" t="s">
        <v>1826</v>
      </c>
      <c r="M1161" s="12">
        <v>231.55500000000001</v>
      </c>
      <c r="N1161" s="16">
        <f t="shared" si="56"/>
        <v>231.55500000000001</v>
      </c>
    </row>
    <row r="1162" spans="1:14" x14ac:dyDescent="0.3">
      <c r="A1162" s="9" t="s">
        <v>2986</v>
      </c>
      <c r="B1162" s="15">
        <v>45367</v>
      </c>
      <c r="C1162" s="10" t="s">
        <v>1142</v>
      </c>
      <c r="D1162" s="10" t="s">
        <v>1608</v>
      </c>
      <c r="E1162" s="10" t="s">
        <v>1792</v>
      </c>
      <c r="F1162" s="10">
        <v>2</v>
      </c>
      <c r="G1162" s="10">
        <f t="shared" si="54"/>
        <v>2</v>
      </c>
      <c r="H1162" s="10">
        <v>723.75</v>
      </c>
      <c r="I1162" s="16">
        <f>IF(H1162="",VLOOKUP($D1162,Product_Dim_Cleaned!$A$2:$F$101,6,FALSE),H1162)</f>
        <v>723.75</v>
      </c>
      <c r="J1162" s="10">
        <v>0.03</v>
      </c>
      <c r="K1162" s="17">
        <f t="shared" si="55"/>
        <v>0.03</v>
      </c>
      <c r="L1162" s="10" t="s">
        <v>1826</v>
      </c>
      <c r="M1162" s="10">
        <v>1404.075</v>
      </c>
      <c r="N1162" s="16">
        <f t="shared" si="56"/>
        <v>1404.075</v>
      </c>
    </row>
    <row r="1163" spans="1:14" x14ac:dyDescent="0.3">
      <c r="A1163" s="11" t="s">
        <v>2987</v>
      </c>
      <c r="B1163" s="18">
        <v>45832</v>
      </c>
      <c r="C1163" s="12" t="s">
        <v>893</v>
      </c>
      <c r="D1163" s="12" t="s">
        <v>1586</v>
      </c>
      <c r="E1163" s="12" t="s">
        <v>1813</v>
      </c>
      <c r="F1163" s="12">
        <v>4</v>
      </c>
      <c r="G1163" s="10">
        <f t="shared" si="54"/>
        <v>4</v>
      </c>
      <c r="H1163" s="12">
        <v>58.92</v>
      </c>
      <c r="I1163" s="16">
        <f>IF(H1163="",VLOOKUP($D1163,Product_Dim_Cleaned!$A$2:$F$101,6,FALSE),H1163)</f>
        <v>58.92</v>
      </c>
      <c r="J1163" s="12">
        <v>0.18</v>
      </c>
      <c r="K1163" s="17">
        <f t="shared" si="55"/>
        <v>0.18</v>
      </c>
      <c r="L1163" s="12" t="s">
        <v>1824</v>
      </c>
      <c r="M1163" s="12">
        <v>193.2576</v>
      </c>
      <c r="N1163" s="16">
        <f t="shared" si="56"/>
        <v>193.2576</v>
      </c>
    </row>
    <row r="1164" spans="1:14" x14ac:dyDescent="0.3">
      <c r="A1164" s="9" t="s">
        <v>2988</v>
      </c>
      <c r="B1164" s="15">
        <v>45438</v>
      </c>
      <c r="C1164" s="10" t="s">
        <v>619</v>
      </c>
      <c r="D1164" s="10" t="s">
        <v>1690</v>
      </c>
      <c r="E1164" s="10" t="s">
        <v>1789</v>
      </c>
      <c r="F1164" s="10">
        <v>2</v>
      </c>
      <c r="G1164" s="10">
        <f t="shared" si="54"/>
        <v>2</v>
      </c>
      <c r="H1164" s="10">
        <v>913.08</v>
      </c>
      <c r="I1164" s="16">
        <f>IF(H1164="",VLOOKUP($D1164,Product_Dim_Cleaned!$A$2:$F$101,6,FALSE),H1164)</f>
        <v>913.08</v>
      </c>
      <c r="J1164" s="10">
        <v>0.26</v>
      </c>
      <c r="K1164" s="17">
        <f t="shared" si="55"/>
        <v>0.26</v>
      </c>
      <c r="L1164" s="10" t="s">
        <v>1824</v>
      </c>
      <c r="M1164" s="10">
        <v>1351.3584000000001</v>
      </c>
      <c r="N1164" s="16">
        <f t="shared" si="56"/>
        <v>1351.3584000000001</v>
      </c>
    </row>
    <row r="1165" spans="1:14" x14ac:dyDescent="0.3">
      <c r="A1165" s="11" t="s">
        <v>2989</v>
      </c>
      <c r="B1165" s="18">
        <v>45691</v>
      </c>
      <c r="C1165" s="12" t="s">
        <v>776</v>
      </c>
      <c r="D1165" s="12" t="s">
        <v>1710</v>
      </c>
      <c r="E1165" s="12" t="s">
        <v>1757</v>
      </c>
      <c r="F1165" s="12">
        <v>1</v>
      </c>
      <c r="G1165" s="10">
        <f t="shared" si="54"/>
        <v>1</v>
      </c>
      <c r="H1165" s="12">
        <v>791.83</v>
      </c>
      <c r="I1165" s="16">
        <f>IF(H1165="",VLOOKUP($D1165,Product_Dim_Cleaned!$A$2:$F$101,6,FALSE),H1165)</f>
        <v>791.83</v>
      </c>
      <c r="J1165" s="12">
        <v>0.28000000000000003</v>
      </c>
      <c r="K1165" s="17">
        <f t="shared" si="55"/>
        <v>0.28000000000000003</v>
      </c>
      <c r="L1165" s="12" t="s">
        <v>1826</v>
      </c>
      <c r="M1165" s="12">
        <v>570.11760000000004</v>
      </c>
      <c r="N1165" s="16">
        <f t="shared" si="56"/>
        <v>570.11760000000004</v>
      </c>
    </row>
    <row r="1166" spans="1:14" x14ac:dyDescent="0.3">
      <c r="A1166" s="9" t="s">
        <v>2990</v>
      </c>
      <c r="B1166" s="15">
        <v>45506</v>
      </c>
      <c r="C1166" s="10" t="s">
        <v>1452</v>
      </c>
      <c r="D1166" s="10" t="s">
        <v>1551</v>
      </c>
      <c r="E1166" s="10" t="s">
        <v>1801</v>
      </c>
      <c r="F1166" s="10">
        <v>1</v>
      </c>
      <c r="G1166" s="10">
        <f t="shared" si="54"/>
        <v>1</v>
      </c>
      <c r="H1166" s="10">
        <v>74.290000000000006</v>
      </c>
      <c r="I1166" s="16">
        <f>IF(H1166="",VLOOKUP($D1166,Product_Dim_Cleaned!$A$2:$F$101,6,FALSE),H1166)</f>
        <v>74.290000000000006</v>
      </c>
      <c r="J1166" s="10">
        <v>0.3</v>
      </c>
      <c r="K1166" s="17">
        <f t="shared" si="55"/>
        <v>0.3</v>
      </c>
      <c r="L1166" s="10" t="s">
        <v>1829</v>
      </c>
      <c r="M1166" s="10">
        <v>52.003</v>
      </c>
      <c r="N1166" s="16">
        <f t="shared" si="56"/>
        <v>52.003</v>
      </c>
    </row>
    <row r="1167" spans="1:14" x14ac:dyDescent="0.3">
      <c r="A1167" s="11" t="s">
        <v>2991</v>
      </c>
      <c r="B1167" s="18">
        <v>45251</v>
      </c>
      <c r="C1167" s="12" t="s">
        <v>779</v>
      </c>
      <c r="D1167" s="12" t="s">
        <v>1618</v>
      </c>
      <c r="E1167" s="12" t="s">
        <v>1752</v>
      </c>
      <c r="F1167" s="12">
        <v>2</v>
      </c>
      <c r="G1167" s="10">
        <f t="shared" si="54"/>
        <v>2</v>
      </c>
      <c r="H1167" s="12">
        <v>961.68</v>
      </c>
      <c r="I1167" s="16">
        <f>IF(H1167="",VLOOKUP($D1167,Product_Dim_Cleaned!$A$2:$F$101,6,FALSE),H1167)</f>
        <v>961.68</v>
      </c>
      <c r="J1167" s="12">
        <v>0.27</v>
      </c>
      <c r="K1167" s="17">
        <f t="shared" si="55"/>
        <v>0.27</v>
      </c>
      <c r="L1167" s="12" t="s">
        <v>1826</v>
      </c>
      <c r="M1167" s="12">
        <v>1404.0527999999999</v>
      </c>
      <c r="N1167" s="16">
        <f t="shared" si="56"/>
        <v>1404.0527999999999</v>
      </c>
    </row>
    <row r="1168" spans="1:14" x14ac:dyDescent="0.3">
      <c r="A1168" s="9" t="s">
        <v>2992</v>
      </c>
      <c r="B1168" s="15">
        <v>45722</v>
      </c>
      <c r="C1168" s="10" t="s">
        <v>1518</v>
      </c>
      <c r="D1168" s="10" t="s">
        <v>1586</v>
      </c>
      <c r="E1168" s="10" t="s">
        <v>1799</v>
      </c>
      <c r="F1168" s="10">
        <v>1</v>
      </c>
      <c r="G1168" s="10">
        <f t="shared" si="54"/>
        <v>1</v>
      </c>
      <c r="H1168" s="10">
        <v>90.72</v>
      </c>
      <c r="I1168" s="16">
        <f>IF(H1168="",VLOOKUP($D1168,Product_Dim_Cleaned!$A$2:$F$101,6,FALSE),H1168)</f>
        <v>90.72</v>
      </c>
      <c r="J1168" s="10">
        <v>0.1</v>
      </c>
      <c r="K1168" s="17">
        <f t="shared" si="55"/>
        <v>0.1</v>
      </c>
      <c r="L1168" s="10" t="s">
        <v>1826</v>
      </c>
      <c r="M1168" s="10">
        <v>81.647999999999996</v>
      </c>
      <c r="N1168" s="16">
        <f t="shared" si="56"/>
        <v>81.647999999999996</v>
      </c>
    </row>
    <row r="1169" spans="1:14" x14ac:dyDescent="0.3">
      <c r="A1169" s="11" t="s">
        <v>2993</v>
      </c>
      <c r="B1169" s="18">
        <v>45689</v>
      </c>
      <c r="C1169" s="12" t="s">
        <v>224</v>
      </c>
      <c r="D1169" s="12" t="s">
        <v>1664</v>
      </c>
      <c r="E1169" s="12" t="s">
        <v>1779</v>
      </c>
      <c r="F1169" s="12">
        <v>1</v>
      </c>
      <c r="G1169" s="10">
        <f t="shared" si="54"/>
        <v>1</v>
      </c>
      <c r="H1169" s="12">
        <v>458.69</v>
      </c>
      <c r="I1169" s="16">
        <f>IF(H1169="",VLOOKUP($D1169,Product_Dim_Cleaned!$A$2:$F$101,6,FALSE),H1169)</f>
        <v>458.69</v>
      </c>
      <c r="J1169" s="12">
        <v>0.16</v>
      </c>
      <c r="K1169" s="17">
        <f t="shared" si="55"/>
        <v>0.16</v>
      </c>
      <c r="L1169" s="12" t="s">
        <v>1826</v>
      </c>
      <c r="M1169" s="12">
        <v>385.2996</v>
      </c>
      <c r="N1169" s="16">
        <f t="shared" si="56"/>
        <v>385.2996</v>
      </c>
    </row>
    <row r="1170" spans="1:14" x14ac:dyDescent="0.3">
      <c r="A1170" s="9" t="s">
        <v>2994</v>
      </c>
      <c r="B1170" s="15">
        <v>45346</v>
      </c>
      <c r="C1170" s="10" t="s">
        <v>743</v>
      </c>
      <c r="D1170" s="10" t="s">
        <v>1616</v>
      </c>
      <c r="E1170" s="10" t="s">
        <v>1779</v>
      </c>
      <c r="F1170" s="10">
        <v>1</v>
      </c>
      <c r="G1170" s="10">
        <f t="shared" si="54"/>
        <v>1</v>
      </c>
      <c r="H1170" s="10">
        <v>168.29</v>
      </c>
      <c r="I1170" s="16">
        <f>IF(H1170="",VLOOKUP($D1170,Product_Dim_Cleaned!$A$2:$F$101,6,FALSE),H1170)</f>
        <v>168.29</v>
      </c>
      <c r="J1170" s="10">
        <v>0.05</v>
      </c>
      <c r="K1170" s="17">
        <f t="shared" si="55"/>
        <v>0.05</v>
      </c>
      <c r="L1170" s="10" t="s">
        <v>1826</v>
      </c>
      <c r="M1170" s="10">
        <v>159.87549999999999</v>
      </c>
      <c r="N1170" s="16">
        <f t="shared" si="56"/>
        <v>159.87549999999999</v>
      </c>
    </row>
    <row r="1171" spans="1:14" x14ac:dyDescent="0.3">
      <c r="A1171" s="11" t="s">
        <v>2995</v>
      </c>
      <c r="B1171" s="18">
        <v>45549</v>
      </c>
      <c r="C1171" s="12" t="s">
        <v>687</v>
      </c>
      <c r="D1171" s="12" t="s">
        <v>1582</v>
      </c>
      <c r="E1171" s="12" t="s">
        <v>1807</v>
      </c>
      <c r="F1171" s="12">
        <v>1</v>
      </c>
      <c r="G1171" s="10">
        <f t="shared" si="54"/>
        <v>1</v>
      </c>
      <c r="H1171" s="12">
        <v>391.77</v>
      </c>
      <c r="I1171" s="16">
        <f>IF(H1171="",VLOOKUP($D1171,Product_Dim_Cleaned!$A$2:$F$101,6,FALSE),H1171)</f>
        <v>391.77</v>
      </c>
      <c r="J1171" s="12">
        <v>0.1</v>
      </c>
      <c r="K1171" s="17">
        <f t="shared" si="55"/>
        <v>0.1</v>
      </c>
      <c r="L1171" s="12" t="s">
        <v>1826</v>
      </c>
      <c r="M1171" s="12">
        <v>352.59300000000002</v>
      </c>
      <c r="N1171" s="16">
        <f t="shared" si="56"/>
        <v>352.59300000000002</v>
      </c>
    </row>
    <row r="1172" spans="1:14" x14ac:dyDescent="0.3">
      <c r="A1172" s="9" t="s">
        <v>2996</v>
      </c>
      <c r="B1172" s="15">
        <v>45900</v>
      </c>
      <c r="C1172" s="10" t="s">
        <v>1077</v>
      </c>
      <c r="D1172" s="10" t="s">
        <v>1572</v>
      </c>
      <c r="E1172" s="10" t="s">
        <v>1799</v>
      </c>
      <c r="F1172" s="10">
        <v>1</v>
      </c>
      <c r="G1172" s="10">
        <f t="shared" si="54"/>
        <v>1</v>
      </c>
      <c r="H1172" s="10">
        <v>424.83</v>
      </c>
      <c r="I1172" s="16">
        <f>IF(H1172="",VLOOKUP($D1172,Product_Dim_Cleaned!$A$2:$F$101,6,FALSE),H1172)</f>
        <v>424.83</v>
      </c>
      <c r="J1172" s="10">
        <v>0.05</v>
      </c>
      <c r="K1172" s="17">
        <f t="shared" si="55"/>
        <v>0.05</v>
      </c>
      <c r="L1172" s="10" t="s">
        <v>1829</v>
      </c>
      <c r="M1172" s="10">
        <v>403.58850000000001</v>
      </c>
      <c r="N1172" s="16">
        <f t="shared" si="56"/>
        <v>403.58850000000001</v>
      </c>
    </row>
    <row r="1173" spans="1:14" x14ac:dyDescent="0.3">
      <c r="A1173" s="11" t="s">
        <v>2997</v>
      </c>
      <c r="B1173" s="18">
        <v>45308</v>
      </c>
      <c r="C1173" s="12" t="s">
        <v>202</v>
      </c>
      <c r="D1173" s="12" t="s">
        <v>1570</v>
      </c>
      <c r="E1173" s="12" t="s">
        <v>1766</v>
      </c>
      <c r="F1173" s="12">
        <v>1</v>
      </c>
      <c r="G1173" s="10">
        <f t="shared" si="54"/>
        <v>1</v>
      </c>
      <c r="H1173" s="12">
        <v>499.46</v>
      </c>
      <c r="I1173" s="16">
        <f>IF(H1173="",VLOOKUP($D1173,Product_Dim_Cleaned!$A$2:$F$101,6,FALSE),H1173)</f>
        <v>499.46</v>
      </c>
      <c r="J1173" s="12">
        <v>0.1</v>
      </c>
      <c r="K1173" s="17">
        <f t="shared" si="55"/>
        <v>0.1</v>
      </c>
      <c r="L1173" s="12" t="s">
        <v>1824</v>
      </c>
      <c r="M1173" s="12">
        <v>449.51400000000001</v>
      </c>
      <c r="N1173" s="16">
        <f t="shared" si="56"/>
        <v>449.51400000000001</v>
      </c>
    </row>
    <row r="1174" spans="1:14" x14ac:dyDescent="0.3">
      <c r="A1174" s="9" t="s">
        <v>2998</v>
      </c>
      <c r="B1174" s="15">
        <v>45336</v>
      </c>
      <c r="C1174" s="10" t="s">
        <v>85</v>
      </c>
      <c r="D1174" s="10" t="s">
        <v>1746</v>
      </c>
      <c r="E1174" s="10" t="s">
        <v>1757</v>
      </c>
      <c r="F1174" s="10">
        <v>2</v>
      </c>
      <c r="G1174" s="10">
        <f t="shared" si="54"/>
        <v>2</v>
      </c>
      <c r="H1174" s="10">
        <v>698.34</v>
      </c>
      <c r="I1174" s="16">
        <f>IF(H1174="",VLOOKUP($D1174,Product_Dim_Cleaned!$A$2:$F$101,6,FALSE),H1174)</f>
        <v>698.34</v>
      </c>
      <c r="J1174" s="10">
        <v>0.15</v>
      </c>
      <c r="K1174" s="17">
        <f t="shared" si="55"/>
        <v>0.15</v>
      </c>
      <c r="L1174" s="10" t="s">
        <v>1826</v>
      </c>
      <c r="M1174" s="10">
        <v>1187.1780000000001</v>
      </c>
      <c r="N1174" s="16">
        <f t="shared" si="56"/>
        <v>1187.1780000000001</v>
      </c>
    </row>
    <row r="1175" spans="1:14" x14ac:dyDescent="0.3">
      <c r="A1175" s="11" t="s">
        <v>2999</v>
      </c>
      <c r="B1175" s="18">
        <v>45213</v>
      </c>
      <c r="C1175" s="12" t="s">
        <v>899</v>
      </c>
      <c r="D1175" s="12" t="s">
        <v>1660</v>
      </c>
      <c r="E1175" s="12" t="s">
        <v>1804</v>
      </c>
      <c r="F1175" s="12">
        <v>2</v>
      </c>
      <c r="G1175" s="10">
        <f t="shared" si="54"/>
        <v>2</v>
      </c>
      <c r="H1175" s="12">
        <v>805.08</v>
      </c>
      <c r="I1175" s="16">
        <f>IF(H1175="",VLOOKUP($D1175,Product_Dim_Cleaned!$A$2:$F$101,6,FALSE),H1175)</f>
        <v>805.08</v>
      </c>
      <c r="J1175" s="12">
        <v>0.27</v>
      </c>
      <c r="K1175" s="17">
        <f t="shared" si="55"/>
        <v>0.27</v>
      </c>
      <c r="L1175" s="12" t="s">
        <v>1826</v>
      </c>
      <c r="M1175" s="12">
        <v>1175.4168</v>
      </c>
      <c r="N1175" s="16">
        <f t="shared" si="56"/>
        <v>1175.4168</v>
      </c>
    </row>
    <row r="1176" spans="1:14" x14ac:dyDescent="0.3">
      <c r="A1176" s="9" t="s">
        <v>3000</v>
      </c>
      <c r="B1176" s="15">
        <v>45742</v>
      </c>
      <c r="C1176" s="10" t="s">
        <v>1437</v>
      </c>
      <c r="D1176" s="10" t="s">
        <v>1700</v>
      </c>
      <c r="E1176" s="10" t="s">
        <v>1761</v>
      </c>
      <c r="F1176" s="10">
        <v>4</v>
      </c>
      <c r="G1176" s="10">
        <f t="shared" si="54"/>
        <v>4</v>
      </c>
      <c r="H1176" s="10">
        <v>934.79</v>
      </c>
      <c r="I1176" s="16">
        <f>IF(H1176="",VLOOKUP($D1176,Product_Dim_Cleaned!$A$2:$F$101,6,FALSE),H1176)</f>
        <v>934.79</v>
      </c>
      <c r="J1176" s="10">
        <v>0.08</v>
      </c>
      <c r="K1176" s="17">
        <f t="shared" si="55"/>
        <v>0.08</v>
      </c>
      <c r="L1176" s="10" t="s">
        <v>1826</v>
      </c>
      <c r="M1176" s="10">
        <v>3440.0272</v>
      </c>
      <c r="N1176" s="16">
        <f t="shared" si="56"/>
        <v>3440.0272</v>
      </c>
    </row>
    <row r="1177" spans="1:14" x14ac:dyDescent="0.3">
      <c r="A1177" s="11" t="s">
        <v>3001</v>
      </c>
      <c r="B1177" s="18">
        <v>45932</v>
      </c>
      <c r="C1177" s="12" t="s">
        <v>85</v>
      </c>
      <c r="D1177" s="12" t="s">
        <v>1668</v>
      </c>
      <c r="E1177" s="12" t="s">
        <v>1757</v>
      </c>
      <c r="F1177" s="12">
        <v>2</v>
      </c>
      <c r="G1177" s="10">
        <f t="shared" si="54"/>
        <v>2</v>
      </c>
      <c r="H1177" s="12">
        <v>424.54</v>
      </c>
      <c r="I1177" s="16">
        <f>IF(H1177="",VLOOKUP($D1177,Product_Dim_Cleaned!$A$2:$F$101,6,FALSE),H1177)</f>
        <v>424.54</v>
      </c>
      <c r="J1177" s="12">
        <v>0.24</v>
      </c>
      <c r="K1177" s="17">
        <f t="shared" si="55"/>
        <v>0.24</v>
      </c>
      <c r="L1177" s="12" t="s">
        <v>1826</v>
      </c>
      <c r="M1177" s="12">
        <v>645.30080000000009</v>
      </c>
      <c r="N1177" s="16">
        <f t="shared" si="56"/>
        <v>645.30080000000009</v>
      </c>
    </row>
    <row r="1178" spans="1:14" x14ac:dyDescent="0.3">
      <c r="A1178" s="9" t="s">
        <v>3002</v>
      </c>
      <c r="B1178" s="15">
        <v>45462</v>
      </c>
      <c r="C1178" s="10" t="s">
        <v>1029</v>
      </c>
      <c r="D1178" s="10" t="s">
        <v>1716</v>
      </c>
      <c r="E1178" s="10" t="s">
        <v>1807</v>
      </c>
      <c r="F1178" s="10">
        <v>1</v>
      </c>
      <c r="G1178" s="10">
        <f t="shared" si="54"/>
        <v>1</v>
      </c>
      <c r="H1178" s="10">
        <v>235.44</v>
      </c>
      <c r="I1178" s="16">
        <f>IF(H1178="",VLOOKUP($D1178,Product_Dim_Cleaned!$A$2:$F$101,6,FALSE),H1178)</f>
        <v>235.44</v>
      </c>
      <c r="J1178" s="10">
        <v>0.19</v>
      </c>
      <c r="K1178" s="17">
        <f t="shared" si="55"/>
        <v>0.19</v>
      </c>
      <c r="L1178" s="10" t="s">
        <v>1829</v>
      </c>
      <c r="M1178" s="10">
        <v>190.7064</v>
      </c>
      <c r="N1178" s="16">
        <f t="shared" si="56"/>
        <v>190.7064</v>
      </c>
    </row>
    <row r="1179" spans="1:14" x14ac:dyDescent="0.3">
      <c r="A1179" s="11" t="s">
        <v>3003</v>
      </c>
      <c r="B1179" s="18">
        <v>45568</v>
      </c>
      <c r="C1179" s="12" t="s">
        <v>863</v>
      </c>
      <c r="D1179" s="12" t="s">
        <v>1646</v>
      </c>
      <c r="E1179" s="12" t="s">
        <v>1797</v>
      </c>
      <c r="F1179" s="12">
        <v>2</v>
      </c>
      <c r="G1179" s="10">
        <f t="shared" si="54"/>
        <v>2</v>
      </c>
      <c r="H1179" s="12">
        <v>620.71</v>
      </c>
      <c r="I1179" s="16">
        <f>IF(H1179="",VLOOKUP($D1179,Product_Dim_Cleaned!$A$2:$F$101,6,FALSE),H1179)</f>
        <v>620.71</v>
      </c>
      <c r="J1179" s="12">
        <v>0.27</v>
      </c>
      <c r="K1179" s="17">
        <f t="shared" si="55"/>
        <v>0.27</v>
      </c>
      <c r="L1179" s="12" t="s">
        <v>1824</v>
      </c>
      <c r="M1179" s="12">
        <v>906.23660000000007</v>
      </c>
      <c r="N1179" s="16">
        <f t="shared" si="56"/>
        <v>906.23660000000007</v>
      </c>
    </row>
    <row r="1180" spans="1:14" x14ac:dyDescent="0.3">
      <c r="A1180" s="9" t="s">
        <v>3004</v>
      </c>
      <c r="B1180" s="15">
        <v>45397</v>
      </c>
      <c r="C1180" s="10" t="s">
        <v>402</v>
      </c>
      <c r="D1180" s="10" t="s">
        <v>1580</v>
      </c>
      <c r="E1180" s="10" t="s">
        <v>1792</v>
      </c>
      <c r="F1180" s="10">
        <v>2</v>
      </c>
      <c r="G1180" s="10">
        <f t="shared" si="54"/>
        <v>2</v>
      </c>
      <c r="H1180" s="10">
        <v>851.77</v>
      </c>
      <c r="I1180" s="16">
        <f>IF(H1180="",VLOOKUP($D1180,Product_Dim_Cleaned!$A$2:$F$101,6,FALSE),H1180)</f>
        <v>851.77</v>
      </c>
      <c r="J1180" s="10">
        <v>0.13</v>
      </c>
      <c r="K1180" s="17">
        <f t="shared" si="55"/>
        <v>0.13</v>
      </c>
      <c r="L1180" s="10" t="s">
        <v>1826</v>
      </c>
      <c r="M1180" s="10">
        <v>1482.0798</v>
      </c>
      <c r="N1180" s="16">
        <f t="shared" si="56"/>
        <v>1482.0798</v>
      </c>
    </row>
    <row r="1181" spans="1:14" x14ac:dyDescent="0.3">
      <c r="A1181" s="11" t="s">
        <v>3005</v>
      </c>
      <c r="B1181" s="18">
        <v>45569</v>
      </c>
      <c r="C1181" s="12" t="s">
        <v>559</v>
      </c>
      <c r="D1181" s="12" t="s">
        <v>1638</v>
      </c>
      <c r="E1181" s="12" t="s">
        <v>1757</v>
      </c>
      <c r="F1181" s="12">
        <v>3</v>
      </c>
      <c r="G1181" s="10">
        <f t="shared" si="54"/>
        <v>3</v>
      </c>
      <c r="H1181" s="12">
        <v>876.01</v>
      </c>
      <c r="I1181" s="16">
        <f>IF(H1181="",VLOOKUP($D1181,Product_Dim_Cleaned!$A$2:$F$101,6,FALSE),H1181)</f>
        <v>876.01</v>
      </c>
      <c r="J1181" s="12">
        <v>0.2</v>
      </c>
      <c r="K1181" s="17">
        <f t="shared" si="55"/>
        <v>0.2</v>
      </c>
      <c r="L1181" s="12" t="s">
        <v>1824</v>
      </c>
      <c r="M1181" s="12">
        <v>2102.424</v>
      </c>
      <c r="N1181" s="16">
        <f t="shared" si="56"/>
        <v>2102.424</v>
      </c>
    </row>
    <row r="1182" spans="1:14" x14ac:dyDescent="0.3">
      <c r="A1182" s="9" t="s">
        <v>3006</v>
      </c>
      <c r="B1182" s="15">
        <v>45353</v>
      </c>
      <c r="C1182" s="10" t="s">
        <v>878</v>
      </c>
      <c r="D1182" s="10" t="s">
        <v>1602</v>
      </c>
      <c r="E1182" s="10" t="s">
        <v>1786</v>
      </c>
      <c r="F1182" s="10">
        <v>2</v>
      </c>
      <c r="G1182" s="10">
        <f t="shared" si="54"/>
        <v>2</v>
      </c>
      <c r="H1182" s="10">
        <v>717.21</v>
      </c>
      <c r="I1182" s="16">
        <f>IF(H1182="",VLOOKUP($D1182,Product_Dim_Cleaned!$A$2:$F$101,6,FALSE),H1182)</f>
        <v>717.21</v>
      </c>
      <c r="J1182" s="10">
        <v>0.15</v>
      </c>
      <c r="K1182" s="17">
        <f t="shared" si="55"/>
        <v>0.15</v>
      </c>
      <c r="L1182" s="10" t="s">
        <v>1829</v>
      </c>
      <c r="M1182" s="10">
        <v>1219.2570000000001</v>
      </c>
      <c r="N1182" s="16">
        <f t="shared" si="56"/>
        <v>1219.2570000000001</v>
      </c>
    </row>
    <row r="1183" spans="1:14" x14ac:dyDescent="0.3">
      <c r="A1183" s="11" t="s">
        <v>3007</v>
      </c>
      <c r="B1183" s="18">
        <v>45343</v>
      </c>
      <c r="C1183" s="12" t="s">
        <v>211</v>
      </c>
      <c r="D1183" s="12" t="s">
        <v>1630</v>
      </c>
      <c r="E1183" s="12" t="s">
        <v>1782</v>
      </c>
      <c r="F1183" s="12">
        <v>2</v>
      </c>
      <c r="G1183" s="10">
        <f t="shared" si="54"/>
        <v>2</v>
      </c>
      <c r="H1183" s="12">
        <v>871.43</v>
      </c>
      <c r="I1183" s="16">
        <f>IF(H1183="",VLOOKUP($D1183,Product_Dim_Cleaned!$A$2:$F$101,6,FALSE),H1183)</f>
        <v>871.43</v>
      </c>
      <c r="J1183" s="12">
        <v>0.05</v>
      </c>
      <c r="K1183" s="17">
        <f t="shared" si="55"/>
        <v>0.05</v>
      </c>
      <c r="L1183" s="12" t="s">
        <v>1824</v>
      </c>
      <c r="M1183" s="12">
        <v>1655.7170000000001</v>
      </c>
      <c r="N1183" s="16">
        <f t="shared" si="56"/>
        <v>1655.7170000000001</v>
      </c>
    </row>
    <row r="1184" spans="1:14" x14ac:dyDescent="0.3">
      <c r="A1184" s="9" t="s">
        <v>3008</v>
      </c>
      <c r="B1184" s="15">
        <v>45321</v>
      </c>
      <c r="C1184" s="10" t="s">
        <v>1400</v>
      </c>
      <c r="D1184" s="10" t="s">
        <v>1620</v>
      </c>
      <c r="E1184" s="10" t="s">
        <v>1779</v>
      </c>
      <c r="F1184" s="10">
        <v>1</v>
      </c>
      <c r="G1184" s="10">
        <f t="shared" si="54"/>
        <v>1</v>
      </c>
      <c r="H1184" s="10">
        <v>514.65</v>
      </c>
      <c r="I1184" s="16">
        <f>IF(H1184="",VLOOKUP($D1184,Product_Dim_Cleaned!$A$2:$F$101,6,FALSE),H1184)</f>
        <v>514.65</v>
      </c>
      <c r="J1184" s="10">
        <v>0.18</v>
      </c>
      <c r="K1184" s="17">
        <f t="shared" si="55"/>
        <v>0.18</v>
      </c>
      <c r="L1184" s="10" t="s">
        <v>1824</v>
      </c>
      <c r="M1184" s="10">
        <v>422.01299999999998</v>
      </c>
      <c r="N1184" s="16">
        <f t="shared" si="56"/>
        <v>422.01299999999998</v>
      </c>
    </row>
    <row r="1185" spans="1:14" x14ac:dyDescent="0.3">
      <c r="A1185" s="11" t="s">
        <v>3009</v>
      </c>
      <c r="B1185" s="18">
        <v>45650</v>
      </c>
      <c r="C1185" s="12" t="s">
        <v>1417</v>
      </c>
      <c r="D1185" s="12" t="s">
        <v>1672</v>
      </c>
      <c r="E1185" s="12" t="s">
        <v>1804</v>
      </c>
      <c r="F1185" s="12">
        <v>3</v>
      </c>
      <c r="G1185" s="10">
        <f t="shared" si="54"/>
        <v>3</v>
      </c>
      <c r="H1185" s="12">
        <v>198.76</v>
      </c>
      <c r="I1185" s="16">
        <f>IF(H1185="",VLOOKUP($D1185,Product_Dim_Cleaned!$A$2:$F$101,6,FALSE),H1185)</f>
        <v>198.76</v>
      </c>
      <c r="J1185" s="12">
        <v>0.28000000000000003</v>
      </c>
      <c r="K1185" s="17">
        <f t="shared" si="55"/>
        <v>0.28000000000000003</v>
      </c>
      <c r="L1185" s="12" t="s">
        <v>1829</v>
      </c>
      <c r="M1185" s="12">
        <v>429.32159999999999</v>
      </c>
      <c r="N1185" s="16">
        <f t="shared" si="56"/>
        <v>429.32159999999999</v>
      </c>
    </row>
    <row r="1186" spans="1:14" x14ac:dyDescent="0.3">
      <c r="A1186" s="9" t="s">
        <v>3010</v>
      </c>
      <c r="B1186" s="15">
        <v>45811</v>
      </c>
      <c r="C1186" s="10" t="s">
        <v>727</v>
      </c>
      <c r="D1186" s="10" t="s">
        <v>1674</v>
      </c>
      <c r="E1186" s="10" t="s">
        <v>1766</v>
      </c>
      <c r="F1186" s="10">
        <v>2</v>
      </c>
      <c r="G1186" s="10">
        <f t="shared" si="54"/>
        <v>2</v>
      </c>
      <c r="H1186" s="10">
        <v>975.72</v>
      </c>
      <c r="I1186" s="16">
        <f>IF(H1186="",VLOOKUP($D1186,Product_Dim_Cleaned!$A$2:$F$101,6,FALSE),H1186)</f>
        <v>975.72</v>
      </c>
      <c r="J1186" s="10">
        <v>0.16</v>
      </c>
      <c r="K1186" s="17">
        <f t="shared" si="55"/>
        <v>0.16</v>
      </c>
      <c r="L1186" s="10" t="s">
        <v>1829</v>
      </c>
      <c r="M1186" s="10">
        <v>1639.2095999999999</v>
      </c>
      <c r="N1186" s="16">
        <f t="shared" si="56"/>
        <v>1639.2095999999999</v>
      </c>
    </row>
    <row r="1187" spans="1:14" x14ac:dyDescent="0.3">
      <c r="A1187" s="11" t="s">
        <v>3011</v>
      </c>
      <c r="B1187" s="18">
        <v>45505</v>
      </c>
      <c r="C1187" s="12" t="s">
        <v>1304</v>
      </c>
      <c r="D1187" s="12" t="s">
        <v>1578</v>
      </c>
      <c r="E1187" s="12" t="s">
        <v>1757</v>
      </c>
      <c r="F1187" s="12">
        <v>1</v>
      </c>
      <c r="G1187" s="10">
        <f t="shared" si="54"/>
        <v>1</v>
      </c>
      <c r="H1187" s="12">
        <v>86.03</v>
      </c>
      <c r="I1187" s="16">
        <f>IF(H1187="",VLOOKUP($D1187,Product_Dim_Cleaned!$A$2:$F$101,6,FALSE),H1187)</f>
        <v>86.03</v>
      </c>
      <c r="J1187" s="12">
        <v>0.01</v>
      </c>
      <c r="K1187" s="17">
        <f t="shared" si="55"/>
        <v>0.01</v>
      </c>
      <c r="L1187" s="12" t="s">
        <v>1824</v>
      </c>
      <c r="M1187" s="12">
        <v>85.169700000000006</v>
      </c>
      <c r="N1187" s="16">
        <f t="shared" si="56"/>
        <v>85.169700000000006</v>
      </c>
    </row>
    <row r="1188" spans="1:14" x14ac:dyDescent="0.3">
      <c r="A1188" s="9" t="s">
        <v>3012</v>
      </c>
      <c r="B1188" s="15">
        <v>45897</v>
      </c>
      <c r="C1188" s="10" t="s">
        <v>314</v>
      </c>
      <c r="D1188" s="10" t="s">
        <v>1656</v>
      </c>
      <c r="E1188" s="10" t="s">
        <v>1794</v>
      </c>
      <c r="F1188" s="10">
        <v>4</v>
      </c>
      <c r="G1188" s="10">
        <f t="shared" si="54"/>
        <v>4</v>
      </c>
      <c r="H1188" s="10">
        <v>705.12</v>
      </c>
      <c r="I1188" s="16">
        <f>IF(H1188="",VLOOKUP($D1188,Product_Dim_Cleaned!$A$2:$F$101,6,FALSE),H1188)</f>
        <v>705.12</v>
      </c>
      <c r="J1188" s="10">
        <v>0.15</v>
      </c>
      <c r="K1188" s="17">
        <f t="shared" si="55"/>
        <v>0.15</v>
      </c>
      <c r="L1188" s="10" t="s">
        <v>1826</v>
      </c>
      <c r="M1188" s="10">
        <v>2397.4079999999999</v>
      </c>
      <c r="N1188" s="16">
        <f t="shared" si="56"/>
        <v>2397.4079999999999</v>
      </c>
    </row>
    <row r="1189" spans="1:14" x14ac:dyDescent="0.3">
      <c r="A1189" s="11" t="s">
        <v>3013</v>
      </c>
      <c r="B1189" s="18">
        <v>45602</v>
      </c>
      <c r="C1189" s="12" t="s">
        <v>1160</v>
      </c>
      <c r="D1189" s="12" t="s">
        <v>1584</v>
      </c>
      <c r="E1189" s="12" t="s">
        <v>1794</v>
      </c>
      <c r="F1189" s="12">
        <v>3</v>
      </c>
      <c r="G1189" s="10">
        <f t="shared" si="54"/>
        <v>3</v>
      </c>
      <c r="H1189" s="12">
        <v>99.77</v>
      </c>
      <c r="I1189" s="16">
        <f>IF(H1189="",VLOOKUP($D1189,Product_Dim_Cleaned!$A$2:$F$101,6,FALSE),H1189)</f>
        <v>99.77</v>
      </c>
      <c r="J1189" s="12">
        <v>0.01</v>
      </c>
      <c r="K1189" s="17">
        <f t="shared" si="55"/>
        <v>0.01</v>
      </c>
      <c r="L1189" s="12" t="s">
        <v>1826</v>
      </c>
      <c r="M1189" s="12">
        <v>296.31689999999998</v>
      </c>
      <c r="N1189" s="16">
        <f t="shared" si="56"/>
        <v>296.31689999999998</v>
      </c>
    </row>
    <row r="1190" spans="1:14" x14ac:dyDescent="0.3">
      <c r="A1190" s="9" t="s">
        <v>3014</v>
      </c>
      <c r="B1190" s="15">
        <v>45530</v>
      </c>
      <c r="C1190" s="10" t="s">
        <v>681</v>
      </c>
      <c r="D1190" s="10" t="s">
        <v>1616</v>
      </c>
      <c r="E1190" s="10" t="s">
        <v>1786</v>
      </c>
      <c r="F1190" s="10">
        <v>2</v>
      </c>
      <c r="G1190" s="10">
        <f t="shared" si="54"/>
        <v>2</v>
      </c>
      <c r="H1190" s="10">
        <v>166.26</v>
      </c>
      <c r="I1190" s="16">
        <f>IF(H1190="",VLOOKUP($D1190,Product_Dim_Cleaned!$A$2:$F$101,6,FALSE),H1190)</f>
        <v>166.26</v>
      </c>
      <c r="J1190" s="10">
        <v>0.14000000000000001</v>
      </c>
      <c r="K1190" s="17">
        <f t="shared" si="55"/>
        <v>0.14000000000000001</v>
      </c>
      <c r="L1190" s="10" t="s">
        <v>1826</v>
      </c>
      <c r="M1190" s="10">
        <v>285.96719999999999</v>
      </c>
      <c r="N1190" s="16">
        <f t="shared" si="56"/>
        <v>285.96719999999999</v>
      </c>
    </row>
    <row r="1191" spans="1:14" x14ac:dyDescent="0.3">
      <c r="A1191" s="11" t="s">
        <v>3015</v>
      </c>
      <c r="B1191" s="18">
        <v>45729</v>
      </c>
      <c r="C1191" s="12" t="s">
        <v>1417</v>
      </c>
      <c r="D1191" s="12" t="s">
        <v>1600</v>
      </c>
      <c r="E1191" s="12" t="s">
        <v>1773</v>
      </c>
      <c r="F1191" s="12">
        <v>1</v>
      </c>
      <c r="G1191" s="10">
        <f t="shared" si="54"/>
        <v>1</v>
      </c>
      <c r="H1191" s="12">
        <v>429.25</v>
      </c>
      <c r="I1191" s="16">
        <f>IF(H1191="",VLOOKUP($D1191,Product_Dim_Cleaned!$A$2:$F$101,6,FALSE),H1191)</f>
        <v>429.25</v>
      </c>
      <c r="J1191" s="12">
        <v>0.28999999999999998</v>
      </c>
      <c r="K1191" s="17">
        <f t="shared" si="55"/>
        <v>0.28999999999999998</v>
      </c>
      <c r="L1191" s="12" t="s">
        <v>1824</v>
      </c>
      <c r="M1191" s="12">
        <v>304.76749999999998</v>
      </c>
      <c r="N1191" s="16">
        <f t="shared" si="56"/>
        <v>304.76749999999998</v>
      </c>
    </row>
    <row r="1192" spans="1:14" x14ac:dyDescent="0.3">
      <c r="A1192" s="9" t="s">
        <v>3016</v>
      </c>
      <c r="B1192" s="15">
        <v>45468</v>
      </c>
      <c r="C1192" s="10" t="s">
        <v>1371</v>
      </c>
      <c r="D1192" s="10" t="s">
        <v>1543</v>
      </c>
      <c r="E1192" s="10" t="s">
        <v>1786</v>
      </c>
      <c r="F1192" s="10">
        <v>2</v>
      </c>
      <c r="G1192" s="10">
        <f t="shared" si="54"/>
        <v>2</v>
      </c>
      <c r="H1192" s="10">
        <v>540.48</v>
      </c>
      <c r="I1192" s="16">
        <f>IF(H1192="",VLOOKUP($D1192,Product_Dim_Cleaned!$A$2:$F$101,6,FALSE),H1192)</f>
        <v>540.48</v>
      </c>
      <c r="J1192" s="10">
        <v>0.28999999999999998</v>
      </c>
      <c r="K1192" s="17">
        <f t="shared" si="55"/>
        <v>0.28999999999999998</v>
      </c>
      <c r="L1192" s="10" t="s">
        <v>1824</v>
      </c>
      <c r="M1192" s="10">
        <v>767.48159999999996</v>
      </c>
      <c r="N1192" s="16">
        <f t="shared" si="56"/>
        <v>767.48159999999996</v>
      </c>
    </row>
    <row r="1193" spans="1:14" x14ac:dyDescent="0.3">
      <c r="A1193" s="11" t="s">
        <v>3017</v>
      </c>
      <c r="B1193" s="18">
        <v>45936</v>
      </c>
      <c r="C1193" s="12" t="s">
        <v>857</v>
      </c>
      <c r="D1193" s="12" t="s">
        <v>1666</v>
      </c>
      <c r="E1193" s="12" t="s">
        <v>1799</v>
      </c>
      <c r="F1193" s="12">
        <v>2</v>
      </c>
      <c r="G1193" s="10">
        <f t="shared" si="54"/>
        <v>2</v>
      </c>
      <c r="H1193" s="12">
        <v>579.52</v>
      </c>
      <c r="I1193" s="16">
        <f>IF(H1193="",VLOOKUP($D1193,Product_Dim_Cleaned!$A$2:$F$101,6,FALSE),H1193)</f>
        <v>579.52</v>
      </c>
      <c r="J1193" s="12">
        <v>0.01</v>
      </c>
      <c r="K1193" s="17">
        <f t="shared" si="55"/>
        <v>0.01</v>
      </c>
      <c r="L1193" s="12" t="s">
        <v>1826</v>
      </c>
      <c r="M1193" s="12">
        <v>1147.4495999999999</v>
      </c>
      <c r="N1193" s="16">
        <f t="shared" si="56"/>
        <v>1147.4495999999999</v>
      </c>
    </row>
    <row r="1194" spans="1:14" x14ac:dyDescent="0.3">
      <c r="A1194" s="9" t="s">
        <v>3018</v>
      </c>
      <c r="B1194" s="15">
        <v>45622</v>
      </c>
      <c r="C1194" s="10" t="s">
        <v>110</v>
      </c>
      <c r="D1194" s="10" t="s">
        <v>1686</v>
      </c>
      <c r="E1194" s="10" t="s">
        <v>1807</v>
      </c>
      <c r="F1194" s="10">
        <v>4</v>
      </c>
      <c r="G1194" s="10">
        <f t="shared" si="54"/>
        <v>4</v>
      </c>
      <c r="H1194" s="10">
        <v>477.52</v>
      </c>
      <c r="I1194" s="16">
        <f>IF(H1194="",VLOOKUP($D1194,Product_Dim_Cleaned!$A$2:$F$101,6,FALSE),H1194)</f>
        <v>477.52</v>
      </c>
      <c r="J1194" s="10">
        <v>7.0000000000000007E-2</v>
      </c>
      <c r="K1194" s="17">
        <f t="shared" si="55"/>
        <v>7.0000000000000007E-2</v>
      </c>
      <c r="L1194" s="10" t="s">
        <v>1826</v>
      </c>
      <c r="M1194" s="10">
        <v>1776.3743999999999</v>
      </c>
      <c r="N1194" s="16">
        <f t="shared" si="56"/>
        <v>1776.3743999999999</v>
      </c>
    </row>
    <row r="1195" spans="1:14" x14ac:dyDescent="0.3">
      <c r="A1195" s="11" t="s">
        <v>3019</v>
      </c>
      <c r="B1195" s="18">
        <v>45705</v>
      </c>
      <c r="C1195" s="12" t="s">
        <v>827</v>
      </c>
      <c r="D1195" s="12" t="s">
        <v>1730</v>
      </c>
      <c r="E1195" s="12" t="s">
        <v>1776</v>
      </c>
      <c r="F1195" s="12">
        <v>3</v>
      </c>
      <c r="G1195" s="10">
        <f t="shared" si="54"/>
        <v>3</v>
      </c>
      <c r="H1195" s="12">
        <v>242.58</v>
      </c>
      <c r="I1195" s="16">
        <f>IF(H1195="",VLOOKUP($D1195,Product_Dim_Cleaned!$A$2:$F$101,6,FALSE),H1195)</f>
        <v>242.58</v>
      </c>
      <c r="J1195" s="12">
        <v>0.25</v>
      </c>
      <c r="K1195" s="17">
        <f t="shared" si="55"/>
        <v>0.25</v>
      </c>
      <c r="L1195" s="12" t="s">
        <v>1824</v>
      </c>
      <c r="M1195" s="12">
        <v>545.80500000000006</v>
      </c>
      <c r="N1195" s="16">
        <f t="shared" si="56"/>
        <v>545.80500000000006</v>
      </c>
    </row>
    <row r="1196" spans="1:14" x14ac:dyDescent="0.3">
      <c r="A1196" s="9" t="s">
        <v>3020</v>
      </c>
      <c r="B1196" s="15">
        <v>45250</v>
      </c>
      <c r="C1196" s="10" t="s">
        <v>1148</v>
      </c>
      <c r="D1196" s="10" t="s">
        <v>1600</v>
      </c>
      <c r="E1196" s="10" t="s">
        <v>1807</v>
      </c>
      <c r="F1196" s="10">
        <v>2</v>
      </c>
      <c r="G1196" s="10">
        <f t="shared" si="54"/>
        <v>2</v>
      </c>
      <c r="H1196" s="10">
        <v>519.29999999999995</v>
      </c>
      <c r="I1196" s="16">
        <f>IF(H1196="",VLOOKUP($D1196,Product_Dim_Cleaned!$A$2:$F$101,6,FALSE),H1196)</f>
        <v>519.29999999999995</v>
      </c>
      <c r="J1196" s="10">
        <v>0.09</v>
      </c>
      <c r="K1196" s="17">
        <f t="shared" si="55"/>
        <v>0.09</v>
      </c>
      <c r="L1196" s="10" t="s">
        <v>1826</v>
      </c>
      <c r="M1196" s="10">
        <v>945.12599999999998</v>
      </c>
      <c r="N1196" s="16">
        <f t="shared" si="56"/>
        <v>945.12599999999998</v>
      </c>
    </row>
    <row r="1197" spans="1:14" x14ac:dyDescent="0.3">
      <c r="A1197" s="11" t="s">
        <v>3021</v>
      </c>
      <c r="B1197" s="18">
        <v>45684</v>
      </c>
      <c r="C1197" s="12" t="s">
        <v>1510</v>
      </c>
      <c r="D1197" s="12" t="s">
        <v>1736</v>
      </c>
      <c r="E1197" s="12" t="s">
        <v>1792</v>
      </c>
      <c r="F1197" s="12">
        <v>3</v>
      </c>
      <c r="G1197" s="10">
        <f t="shared" si="54"/>
        <v>3</v>
      </c>
      <c r="H1197" s="12">
        <v>845.67</v>
      </c>
      <c r="I1197" s="16">
        <f>IF(H1197="",VLOOKUP($D1197,Product_Dim_Cleaned!$A$2:$F$101,6,FALSE),H1197)</f>
        <v>845.67</v>
      </c>
      <c r="J1197" s="12">
        <v>0.12</v>
      </c>
      <c r="K1197" s="17">
        <f t="shared" si="55"/>
        <v>0.12</v>
      </c>
      <c r="L1197" s="12" t="s">
        <v>1829</v>
      </c>
      <c r="M1197" s="12">
        <v>2232.5688</v>
      </c>
      <c r="N1197" s="16">
        <f t="shared" si="56"/>
        <v>2232.5688</v>
      </c>
    </row>
    <row r="1198" spans="1:14" x14ac:dyDescent="0.3">
      <c r="A1198" s="9" t="s">
        <v>3022</v>
      </c>
      <c r="B1198" s="15">
        <v>45395</v>
      </c>
      <c r="C1198" s="10" t="s">
        <v>963</v>
      </c>
      <c r="D1198" s="10" t="s">
        <v>1658</v>
      </c>
      <c r="E1198" s="10" t="s">
        <v>1804</v>
      </c>
      <c r="F1198" s="10">
        <v>4</v>
      </c>
      <c r="G1198" s="10">
        <f t="shared" si="54"/>
        <v>4</v>
      </c>
      <c r="H1198" s="10">
        <v>750.26</v>
      </c>
      <c r="I1198" s="16">
        <f>IF(H1198="",VLOOKUP($D1198,Product_Dim_Cleaned!$A$2:$F$101,6,FALSE),H1198)</f>
        <v>750.26</v>
      </c>
      <c r="J1198" s="10">
        <v>0.01</v>
      </c>
      <c r="K1198" s="17">
        <f t="shared" si="55"/>
        <v>0.01</v>
      </c>
      <c r="L1198" s="10" t="s">
        <v>1826</v>
      </c>
      <c r="M1198" s="10">
        <v>2971.0295999999998</v>
      </c>
      <c r="N1198" s="16">
        <f t="shared" si="56"/>
        <v>2971.0295999999998</v>
      </c>
    </row>
    <row r="1199" spans="1:14" x14ac:dyDescent="0.3">
      <c r="A1199" s="11" t="s">
        <v>3023</v>
      </c>
      <c r="B1199" s="18">
        <v>45382</v>
      </c>
      <c r="C1199" s="12" t="s">
        <v>1044</v>
      </c>
      <c r="D1199" s="12" t="s">
        <v>1732</v>
      </c>
      <c r="E1199" s="12" t="s">
        <v>1794</v>
      </c>
      <c r="F1199" s="12">
        <v>4</v>
      </c>
      <c r="G1199" s="10">
        <f t="shared" si="54"/>
        <v>4</v>
      </c>
      <c r="H1199" s="12">
        <v>294.38</v>
      </c>
      <c r="I1199" s="16">
        <f>IF(H1199="",VLOOKUP($D1199,Product_Dim_Cleaned!$A$2:$F$101,6,FALSE),H1199)</f>
        <v>294.38</v>
      </c>
      <c r="J1199" s="12">
        <v>0.2</v>
      </c>
      <c r="K1199" s="17">
        <f t="shared" si="55"/>
        <v>0.2</v>
      </c>
      <c r="L1199" s="12" t="s">
        <v>1824</v>
      </c>
      <c r="M1199" s="12">
        <v>942.01600000000008</v>
      </c>
      <c r="N1199" s="16">
        <f t="shared" si="56"/>
        <v>942.01600000000008</v>
      </c>
    </row>
    <row r="1200" spans="1:14" x14ac:dyDescent="0.3">
      <c r="A1200" s="9" t="s">
        <v>3024</v>
      </c>
      <c r="B1200" s="15">
        <v>45919</v>
      </c>
      <c r="C1200" s="10" t="s">
        <v>347</v>
      </c>
      <c r="D1200" s="10" t="s">
        <v>1740</v>
      </c>
      <c r="E1200" s="10" t="s">
        <v>1761</v>
      </c>
      <c r="F1200" s="10">
        <v>3</v>
      </c>
      <c r="G1200" s="10">
        <f t="shared" si="54"/>
        <v>3</v>
      </c>
      <c r="H1200" s="10">
        <v>583.52</v>
      </c>
      <c r="I1200" s="16">
        <f>IF(H1200="",VLOOKUP($D1200,Product_Dim_Cleaned!$A$2:$F$101,6,FALSE),H1200)</f>
        <v>583.52</v>
      </c>
      <c r="J1200" s="10">
        <v>7.0000000000000007E-2</v>
      </c>
      <c r="K1200" s="17">
        <f t="shared" si="55"/>
        <v>7.0000000000000007E-2</v>
      </c>
      <c r="L1200" s="10" t="s">
        <v>1826</v>
      </c>
      <c r="M1200" s="10">
        <v>1628.0208</v>
      </c>
      <c r="N1200" s="16">
        <f t="shared" si="56"/>
        <v>1628.0208</v>
      </c>
    </row>
    <row r="1201" spans="1:14" x14ac:dyDescent="0.3">
      <c r="A1201" s="11" t="s">
        <v>3025</v>
      </c>
      <c r="B1201" s="18">
        <v>45453</v>
      </c>
      <c r="C1201" s="12" t="s">
        <v>1449</v>
      </c>
      <c r="D1201" s="12" t="s">
        <v>1726</v>
      </c>
      <c r="E1201" s="12" t="s">
        <v>1804</v>
      </c>
      <c r="F1201" s="12">
        <v>2</v>
      </c>
      <c r="G1201" s="10">
        <f t="shared" si="54"/>
        <v>2</v>
      </c>
      <c r="H1201" s="12">
        <v>635.22</v>
      </c>
      <c r="I1201" s="16">
        <f>IF(H1201="",VLOOKUP($D1201,Product_Dim_Cleaned!$A$2:$F$101,6,FALSE),H1201)</f>
        <v>635.22</v>
      </c>
      <c r="J1201" s="12">
        <v>0.3</v>
      </c>
      <c r="K1201" s="17">
        <f t="shared" si="55"/>
        <v>0.3</v>
      </c>
      <c r="L1201" s="12" t="s">
        <v>1829</v>
      </c>
      <c r="M1201" s="12">
        <v>889.30799999999999</v>
      </c>
      <c r="N1201" s="16">
        <f t="shared" si="56"/>
        <v>889.30799999999999</v>
      </c>
    </row>
    <row r="1202" spans="1:14" x14ac:dyDescent="0.3">
      <c r="A1202" s="9" t="s">
        <v>3026</v>
      </c>
      <c r="B1202" s="15">
        <v>45313</v>
      </c>
      <c r="C1202" s="10" t="s">
        <v>1328</v>
      </c>
      <c r="D1202" s="10" t="s">
        <v>1680</v>
      </c>
      <c r="E1202" s="10" t="s">
        <v>1761</v>
      </c>
      <c r="F1202" s="10">
        <v>1</v>
      </c>
      <c r="G1202" s="10">
        <f t="shared" si="54"/>
        <v>1</v>
      </c>
      <c r="H1202" s="10">
        <v>743.55</v>
      </c>
      <c r="I1202" s="16">
        <f>IF(H1202="",VLOOKUP($D1202,Product_Dim_Cleaned!$A$2:$F$101,6,FALSE),H1202)</f>
        <v>743.55</v>
      </c>
      <c r="J1202" s="10">
        <v>0.11</v>
      </c>
      <c r="K1202" s="17">
        <f t="shared" si="55"/>
        <v>0.11</v>
      </c>
      <c r="L1202" s="10" t="s">
        <v>1829</v>
      </c>
      <c r="M1202" s="10">
        <v>661.7595</v>
      </c>
      <c r="N1202" s="16">
        <f t="shared" si="56"/>
        <v>661.7595</v>
      </c>
    </row>
    <row r="1203" spans="1:14" x14ac:dyDescent="0.3">
      <c r="A1203" s="11" t="s">
        <v>3027</v>
      </c>
      <c r="B1203" s="18">
        <v>45377</v>
      </c>
      <c r="C1203" s="12" t="s">
        <v>360</v>
      </c>
      <c r="D1203" s="12" t="s">
        <v>1636</v>
      </c>
      <c r="E1203" s="12" t="s">
        <v>1766</v>
      </c>
      <c r="F1203" s="12">
        <v>4</v>
      </c>
      <c r="G1203" s="10">
        <f t="shared" si="54"/>
        <v>4</v>
      </c>
      <c r="H1203" s="12">
        <v>530.45000000000005</v>
      </c>
      <c r="I1203" s="16">
        <f>IF(H1203="",VLOOKUP($D1203,Product_Dim_Cleaned!$A$2:$F$101,6,FALSE),H1203)</f>
        <v>530.45000000000005</v>
      </c>
      <c r="J1203" s="12">
        <v>0.13</v>
      </c>
      <c r="K1203" s="17">
        <f t="shared" si="55"/>
        <v>0.13</v>
      </c>
      <c r="L1203" s="12" t="s">
        <v>1824</v>
      </c>
      <c r="M1203" s="12">
        <v>1845.9659999999999</v>
      </c>
      <c r="N1203" s="16">
        <f t="shared" si="56"/>
        <v>1845.9659999999999</v>
      </c>
    </row>
    <row r="1204" spans="1:14" x14ac:dyDescent="0.3">
      <c r="A1204" s="9" t="s">
        <v>3028</v>
      </c>
      <c r="B1204" s="15">
        <v>45371</v>
      </c>
      <c r="C1204" s="10" t="s">
        <v>842</v>
      </c>
      <c r="D1204" s="10" t="s">
        <v>1680</v>
      </c>
      <c r="E1204" s="10" t="s">
        <v>1786</v>
      </c>
      <c r="F1204" s="10">
        <v>2</v>
      </c>
      <c r="G1204" s="10">
        <f t="shared" si="54"/>
        <v>2</v>
      </c>
      <c r="H1204" s="10">
        <v>972.4</v>
      </c>
      <c r="I1204" s="16">
        <f>IF(H1204="",VLOOKUP($D1204,Product_Dim_Cleaned!$A$2:$F$101,6,FALSE),H1204)</f>
        <v>972.4</v>
      </c>
      <c r="J1204" s="10">
        <v>0.06</v>
      </c>
      <c r="K1204" s="17">
        <f t="shared" si="55"/>
        <v>0.06</v>
      </c>
      <c r="L1204" s="10" t="s">
        <v>1829</v>
      </c>
      <c r="M1204" s="10">
        <v>1828.1120000000001</v>
      </c>
      <c r="N1204" s="16">
        <f t="shared" si="56"/>
        <v>1828.1120000000001</v>
      </c>
    </row>
    <row r="1205" spans="1:14" x14ac:dyDescent="0.3">
      <c r="A1205" s="11" t="s">
        <v>3029</v>
      </c>
      <c r="B1205" s="18">
        <v>45797</v>
      </c>
      <c r="C1205" s="12" t="s">
        <v>1181</v>
      </c>
      <c r="D1205" s="12" t="s">
        <v>1578</v>
      </c>
      <c r="E1205" s="12" t="s">
        <v>1810</v>
      </c>
      <c r="F1205" s="12">
        <v>3</v>
      </c>
      <c r="G1205" s="10">
        <f t="shared" si="54"/>
        <v>3</v>
      </c>
      <c r="H1205" s="12">
        <v>197.93</v>
      </c>
      <c r="I1205" s="16">
        <f>IF(H1205="",VLOOKUP($D1205,Product_Dim_Cleaned!$A$2:$F$101,6,FALSE),H1205)</f>
        <v>197.93</v>
      </c>
      <c r="J1205" s="12">
        <v>0</v>
      </c>
      <c r="K1205" s="17">
        <f t="shared" si="55"/>
        <v>0</v>
      </c>
      <c r="L1205" s="12" t="s">
        <v>1829</v>
      </c>
      <c r="M1205" s="12">
        <v>593.79</v>
      </c>
      <c r="N1205" s="16">
        <f t="shared" si="56"/>
        <v>593.79</v>
      </c>
    </row>
    <row r="1206" spans="1:14" x14ac:dyDescent="0.3">
      <c r="A1206" s="9" t="s">
        <v>3030</v>
      </c>
      <c r="B1206" s="15">
        <v>45575</v>
      </c>
      <c r="C1206" s="10" t="s">
        <v>1074</v>
      </c>
      <c r="D1206" s="10" t="s">
        <v>1722</v>
      </c>
      <c r="E1206" s="10" t="s">
        <v>1792</v>
      </c>
      <c r="F1206" s="10">
        <v>4</v>
      </c>
      <c r="G1206" s="10">
        <f t="shared" si="54"/>
        <v>4</v>
      </c>
      <c r="H1206" s="10">
        <v>565.51</v>
      </c>
      <c r="I1206" s="16">
        <f>IF(H1206="",VLOOKUP($D1206,Product_Dim_Cleaned!$A$2:$F$101,6,FALSE),H1206)</f>
        <v>565.51</v>
      </c>
      <c r="J1206" s="10">
        <v>0.16</v>
      </c>
      <c r="K1206" s="17">
        <f t="shared" si="55"/>
        <v>0.16</v>
      </c>
      <c r="L1206" s="10" t="s">
        <v>1826</v>
      </c>
      <c r="M1206" s="10">
        <v>1900.1135999999999</v>
      </c>
      <c r="N1206" s="16">
        <f t="shared" si="56"/>
        <v>1900.1135999999999</v>
      </c>
    </row>
    <row r="1207" spans="1:14" x14ac:dyDescent="0.3">
      <c r="A1207" s="11" t="s">
        <v>3031</v>
      </c>
      <c r="B1207" s="18">
        <v>45566</v>
      </c>
      <c r="C1207" s="12" t="s">
        <v>1246</v>
      </c>
      <c r="D1207" s="12" t="s">
        <v>1626</v>
      </c>
      <c r="E1207" s="12" t="s">
        <v>1769</v>
      </c>
      <c r="F1207" s="12">
        <v>4</v>
      </c>
      <c r="G1207" s="10">
        <f t="shared" si="54"/>
        <v>4</v>
      </c>
      <c r="H1207" s="12">
        <v>983.38</v>
      </c>
      <c r="I1207" s="16">
        <f>IF(H1207="",VLOOKUP($D1207,Product_Dim_Cleaned!$A$2:$F$101,6,FALSE),H1207)</f>
        <v>983.38</v>
      </c>
      <c r="J1207" s="12">
        <v>0.25</v>
      </c>
      <c r="K1207" s="17">
        <f t="shared" si="55"/>
        <v>0.25</v>
      </c>
      <c r="L1207" s="12" t="s">
        <v>1829</v>
      </c>
      <c r="M1207" s="12">
        <v>2950.14</v>
      </c>
      <c r="N1207" s="16">
        <f t="shared" si="56"/>
        <v>2950.14</v>
      </c>
    </row>
    <row r="1208" spans="1:14" x14ac:dyDescent="0.3">
      <c r="A1208" s="9" t="s">
        <v>3032</v>
      </c>
      <c r="B1208" s="15">
        <v>45252</v>
      </c>
      <c r="C1208" s="10" t="s">
        <v>752</v>
      </c>
      <c r="D1208" s="10" t="s">
        <v>1746</v>
      </c>
      <c r="E1208" s="10" t="s">
        <v>1786</v>
      </c>
      <c r="F1208" s="10">
        <v>1</v>
      </c>
      <c r="G1208" s="10">
        <f t="shared" si="54"/>
        <v>1</v>
      </c>
      <c r="H1208" s="10">
        <v>955.06</v>
      </c>
      <c r="I1208" s="16">
        <f>IF(H1208="",VLOOKUP($D1208,Product_Dim_Cleaned!$A$2:$F$101,6,FALSE),H1208)</f>
        <v>955.06</v>
      </c>
      <c r="J1208" s="10">
        <v>0.14000000000000001</v>
      </c>
      <c r="K1208" s="17">
        <f t="shared" si="55"/>
        <v>0.14000000000000001</v>
      </c>
      <c r="L1208" s="10" t="s">
        <v>1824</v>
      </c>
      <c r="M1208" s="10">
        <v>821.35159999999996</v>
      </c>
      <c r="N1208" s="16">
        <f t="shared" si="56"/>
        <v>821.35159999999996</v>
      </c>
    </row>
    <row r="1209" spans="1:14" x14ac:dyDescent="0.3">
      <c r="A1209" s="11" t="s">
        <v>3033</v>
      </c>
      <c r="B1209" s="18">
        <v>45693</v>
      </c>
      <c r="C1209" s="12" t="s">
        <v>1104</v>
      </c>
      <c r="D1209" s="12" t="s">
        <v>1666</v>
      </c>
      <c r="E1209" s="12" t="s">
        <v>1801</v>
      </c>
      <c r="F1209" s="12">
        <v>3</v>
      </c>
      <c r="G1209" s="10">
        <f t="shared" si="54"/>
        <v>3</v>
      </c>
      <c r="H1209" s="12">
        <v>597.46</v>
      </c>
      <c r="I1209" s="16">
        <f>IF(H1209="",VLOOKUP($D1209,Product_Dim_Cleaned!$A$2:$F$101,6,FALSE),H1209)</f>
        <v>597.46</v>
      </c>
      <c r="J1209" s="12">
        <v>0.02</v>
      </c>
      <c r="K1209" s="17">
        <f t="shared" si="55"/>
        <v>0.02</v>
      </c>
      <c r="L1209" s="12" t="s">
        <v>1826</v>
      </c>
      <c r="M1209" s="12">
        <v>1756.5324000000001</v>
      </c>
      <c r="N1209" s="16">
        <f t="shared" si="56"/>
        <v>1756.5324000000001</v>
      </c>
    </row>
    <row r="1210" spans="1:14" x14ac:dyDescent="0.3">
      <c r="A1210" s="9" t="s">
        <v>3034</v>
      </c>
      <c r="B1210" s="15">
        <v>45446</v>
      </c>
      <c r="C1210" s="10" t="s">
        <v>999</v>
      </c>
      <c r="D1210" s="10" t="s">
        <v>1562</v>
      </c>
      <c r="E1210" s="10" t="s">
        <v>1804</v>
      </c>
      <c r="F1210" s="10">
        <v>3</v>
      </c>
      <c r="G1210" s="10">
        <f t="shared" si="54"/>
        <v>3</v>
      </c>
      <c r="H1210" s="10">
        <v>581.09</v>
      </c>
      <c r="I1210" s="16">
        <f>IF(H1210="",VLOOKUP($D1210,Product_Dim_Cleaned!$A$2:$F$101,6,FALSE),H1210)</f>
        <v>581.09</v>
      </c>
      <c r="J1210" s="10">
        <v>0.1</v>
      </c>
      <c r="K1210" s="17">
        <f t="shared" si="55"/>
        <v>0.1</v>
      </c>
      <c r="L1210" s="10" t="s">
        <v>1829</v>
      </c>
      <c r="M1210" s="10">
        <v>1568.943</v>
      </c>
      <c r="N1210" s="16">
        <f t="shared" si="56"/>
        <v>1568.943</v>
      </c>
    </row>
    <row r="1211" spans="1:14" x14ac:dyDescent="0.3">
      <c r="A1211" s="11" t="s">
        <v>3035</v>
      </c>
      <c r="B1211" s="18">
        <v>45862</v>
      </c>
      <c r="C1211" s="12" t="s">
        <v>205</v>
      </c>
      <c r="D1211" s="12" t="s">
        <v>1608</v>
      </c>
      <c r="E1211" s="12" t="s">
        <v>1769</v>
      </c>
      <c r="F1211" s="12">
        <v>4</v>
      </c>
      <c r="G1211" s="10">
        <f t="shared" si="54"/>
        <v>4</v>
      </c>
      <c r="H1211" s="12">
        <v>153.94999999999999</v>
      </c>
      <c r="I1211" s="16">
        <f>IF(H1211="",VLOOKUP($D1211,Product_Dim_Cleaned!$A$2:$F$101,6,FALSE),H1211)</f>
        <v>153.94999999999999</v>
      </c>
      <c r="J1211" s="12">
        <v>0.11</v>
      </c>
      <c r="K1211" s="17">
        <f t="shared" si="55"/>
        <v>0.11</v>
      </c>
      <c r="L1211" s="12" t="s">
        <v>1826</v>
      </c>
      <c r="M1211" s="12">
        <v>548.06200000000001</v>
      </c>
      <c r="N1211" s="16">
        <f t="shared" si="56"/>
        <v>548.06200000000001</v>
      </c>
    </row>
    <row r="1212" spans="1:14" x14ac:dyDescent="0.3">
      <c r="A1212" s="9" t="s">
        <v>3036</v>
      </c>
      <c r="B1212" s="15">
        <v>45530</v>
      </c>
      <c r="C1212" s="10" t="s">
        <v>295</v>
      </c>
      <c r="D1212" s="10" t="s">
        <v>1620</v>
      </c>
      <c r="E1212" s="10" t="s">
        <v>1782</v>
      </c>
      <c r="F1212" s="10">
        <v>4</v>
      </c>
      <c r="G1212" s="10">
        <f t="shared" si="54"/>
        <v>4</v>
      </c>
      <c r="H1212" s="10">
        <v>271.04000000000002</v>
      </c>
      <c r="I1212" s="16">
        <f>IF(H1212="",VLOOKUP($D1212,Product_Dim_Cleaned!$A$2:$F$101,6,FALSE),H1212)</f>
        <v>271.04000000000002</v>
      </c>
      <c r="J1212" s="10">
        <v>0.12</v>
      </c>
      <c r="K1212" s="17">
        <f t="shared" si="55"/>
        <v>0.12</v>
      </c>
      <c r="L1212" s="10" t="s">
        <v>1829</v>
      </c>
      <c r="M1212" s="10">
        <v>954.06080000000009</v>
      </c>
      <c r="N1212" s="16">
        <f t="shared" si="56"/>
        <v>954.06080000000009</v>
      </c>
    </row>
    <row r="1213" spans="1:14" x14ac:dyDescent="0.3">
      <c r="A1213" s="11" t="s">
        <v>3037</v>
      </c>
      <c r="B1213" s="18">
        <v>45558</v>
      </c>
      <c r="C1213" s="12" t="s">
        <v>71</v>
      </c>
      <c r="D1213" s="12" t="s">
        <v>1618</v>
      </c>
      <c r="E1213" s="12" t="s">
        <v>1776</v>
      </c>
      <c r="F1213" s="12">
        <v>4</v>
      </c>
      <c r="G1213" s="10">
        <f t="shared" si="54"/>
        <v>4</v>
      </c>
      <c r="H1213" s="12">
        <v>328.27</v>
      </c>
      <c r="I1213" s="16">
        <f>IF(H1213="",VLOOKUP($D1213,Product_Dim_Cleaned!$A$2:$F$101,6,FALSE),H1213)</f>
        <v>328.27</v>
      </c>
      <c r="J1213" s="12">
        <v>0.09</v>
      </c>
      <c r="K1213" s="17">
        <f t="shared" si="55"/>
        <v>0.09</v>
      </c>
      <c r="L1213" s="12" t="s">
        <v>1826</v>
      </c>
      <c r="M1213" s="12">
        <v>1194.9028000000001</v>
      </c>
      <c r="N1213" s="16">
        <f t="shared" si="56"/>
        <v>1194.9028000000001</v>
      </c>
    </row>
    <row r="1214" spans="1:14" x14ac:dyDescent="0.3">
      <c r="A1214" s="9" t="s">
        <v>3038</v>
      </c>
      <c r="B1214" s="15">
        <v>45472</v>
      </c>
      <c r="C1214" s="10" t="s">
        <v>1518</v>
      </c>
      <c r="D1214" s="10" t="s">
        <v>1582</v>
      </c>
      <c r="E1214" s="10" t="s">
        <v>1799</v>
      </c>
      <c r="F1214" s="10">
        <v>4</v>
      </c>
      <c r="G1214" s="10">
        <f t="shared" si="54"/>
        <v>4</v>
      </c>
      <c r="H1214" s="10">
        <v>884.71</v>
      </c>
      <c r="I1214" s="16">
        <f>IF(H1214="",VLOOKUP($D1214,Product_Dim_Cleaned!$A$2:$F$101,6,FALSE),H1214)</f>
        <v>884.71</v>
      </c>
      <c r="J1214" s="10">
        <v>0.09</v>
      </c>
      <c r="K1214" s="17">
        <f t="shared" si="55"/>
        <v>0.09</v>
      </c>
      <c r="L1214" s="10" t="s">
        <v>1826</v>
      </c>
      <c r="M1214" s="10">
        <v>3220.3444</v>
      </c>
      <c r="N1214" s="16">
        <f t="shared" si="56"/>
        <v>3220.3444</v>
      </c>
    </row>
    <row r="1215" spans="1:14" x14ac:dyDescent="0.3">
      <c r="A1215" s="11" t="s">
        <v>3039</v>
      </c>
      <c r="B1215" s="18">
        <v>45809</v>
      </c>
      <c r="C1215" s="12" t="s">
        <v>797</v>
      </c>
      <c r="D1215" s="12" t="s">
        <v>1692</v>
      </c>
      <c r="E1215" s="12" t="s">
        <v>1769</v>
      </c>
      <c r="F1215" s="12">
        <v>1</v>
      </c>
      <c r="G1215" s="10">
        <f t="shared" si="54"/>
        <v>1</v>
      </c>
      <c r="H1215" s="12">
        <v>41.39</v>
      </c>
      <c r="I1215" s="16">
        <f>IF(H1215="",VLOOKUP($D1215,Product_Dim_Cleaned!$A$2:$F$101,6,FALSE),H1215)</f>
        <v>41.39</v>
      </c>
      <c r="J1215" s="12">
        <v>0.01</v>
      </c>
      <c r="K1215" s="17">
        <f t="shared" si="55"/>
        <v>0.01</v>
      </c>
      <c r="L1215" s="12" t="s">
        <v>1824</v>
      </c>
      <c r="M1215" s="12">
        <v>40.976100000000002</v>
      </c>
      <c r="N1215" s="16">
        <f t="shared" si="56"/>
        <v>40.976100000000002</v>
      </c>
    </row>
    <row r="1216" spans="1:14" x14ac:dyDescent="0.3">
      <c r="A1216" s="9" t="s">
        <v>3040</v>
      </c>
      <c r="B1216" s="15">
        <v>45783</v>
      </c>
      <c r="C1216" s="10" t="s">
        <v>550</v>
      </c>
      <c r="D1216" s="10" t="s">
        <v>1662</v>
      </c>
      <c r="E1216" s="10" t="s">
        <v>1786</v>
      </c>
      <c r="F1216" s="10">
        <v>4</v>
      </c>
      <c r="G1216" s="10">
        <f t="shared" si="54"/>
        <v>4</v>
      </c>
      <c r="H1216" s="10">
        <v>64.06</v>
      </c>
      <c r="I1216" s="16">
        <f>IF(H1216="",VLOOKUP($D1216,Product_Dim_Cleaned!$A$2:$F$101,6,FALSE),H1216)</f>
        <v>64.06</v>
      </c>
      <c r="J1216" s="10">
        <v>0.26</v>
      </c>
      <c r="K1216" s="17">
        <f t="shared" si="55"/>
        <v>0.26</v>
      </c>
      <c r="L1216" s="10" t="s">
        <v>1824</v>
      </c>
      <c r="M1216" s="10">
        <v>189.61760000000001</v>
      </c>
      <c r="N1216" s="16">
        <f t="shared" si="56"/>
        <v>189.61760000000001</v>
      </c>
    </row>
    <row r="1217" spans="1:14" x14ac:dyDescent="0.3">
      <c r="A1217" s="11" t="s">
        <v>3041</v>
      </c>
      <c r="B1217" s="18">
        <v>45849</v>
      </c>
      <c r="C1217" s="12" t="s">
        <v>1086</v>
      </c>
      <c r="D1217" s="12" t="s">
        <v>1640</v>
      </c>
      <c r="E1217" s="12" t="s">
        <v>1786</v>
      </c>
      <c r="F1217" s="12">
        <v>2</v>
      </c>
      <c r="G1217" s="10">
        <f t="shared" si="54"/>
        <v>2</v>
      </c>
      <c r="H1217" s="12">
        <v>152.25</v>
      </c>
      <c r="I1217" s="16">
        <f>IF(H1217="",VLOOKUP($D1217,Product_Dim_Cleaned!$A$2:$F$101,6,FALSE),H1217)</f>
        <v>152.25</v>
      </c>
      <c r="J1217" s="12">
        <v>0.13</v>
      </c>
      <c r="K1217" s="17">
        <f t="shared" si="55"/>
        <v>0.13</v>
      </c>
      <c r="L1217" s="12" t="s">
        <v>1824</v>
      </c>
      <c r="M1217" s="12">
        <v>264.91500000000002</v>
      </c>
      <c r="N1217" s="16">
        <f t="shared" si="56"/>
        <v>264.91500000000002</v>
      </c>
    </row>
    <row r="1218" spans="1:14" x14ac:dyDescent="0.3">
      <c r="A1218" s="9" t="s">
        <v>3042</v>
      </c>
      <c r="B1218" s="15">
        <v>45281</v>
      </c>
      <c r="C1218" s="10" t="s">
        <v>356</v>
      </c>
      <c r="D1218" s="10" t="s">
        <v>1574</v>
      </c>
      <c r="E1218" s="10" t="s">
        <v>1813</v>
      </c>
      <c r="F1218" s="10">
        <v>2</v>
      </c>
      <c r="G1218" s="10">
        <f t="shared" ref="G1218:G1281" si="57">IF(F1218="",M1218/(I1218*(1-J1218)),F1218)</f>
        <v>2</v>
      </c>
      <c r="H1218" s="10">
        <v>889.04</v>
      </c>
      <c r="I1218" s="16">
        <f>IF(H1218="",VLOOKUP($D1218,Product_Dim_Cleaned!$A$2:$F$101,6,FALSE),H1218)</f>
        <v>889.04</v>
      </c>
      <c r="J1218" s="10">
        <v>0.23</v>
      </c>
      <c r="K1218" s="17">
        <f t="shared" ref="K1218:K1281" si="58">IF(J1218="",1-(M1218/(G1218*I1218)),J1218)</f>
        <v>0.23</v>
      </c>
      <c r="L1218" s="10" t="s">
        <v>1824</v>
      </c>
      <c r="M1218" s="10">
        <v>1369.1215999999999</v>
      </c>
      <c r="N1218" s="16">
        <f t="shared" ref="N1218:N1281" si="59">IF(M1218="",G1218*I1218*(1-K1218),M1218)</f>
        <v>1369.1215999999999</v>
      </c>
    </row>
    <row r="1219" spans="1:14" x14ac:dyDescent="0.3">
      <c r="A1219" s="11" t="s">
        <v>3043</v>
      </c>
      <c r="B1219" s="18">
        <v>45322</v>
      </c>
      <c r="C1219" s="12" t="s">
        <v>538</v>
      </c>
      <c r="D1219" s="12" t="s">
        <v>1622</v>
      </c>
      <c r="E1219" s="12" t="s">
        <v>1789</v>
      </c>
      <c r="F1219" s="12">
        <v>3</v>
      </c>
      <c r="G1219" s="10">
        <f t="shared" si="57"/>
        <v>3</v>
      </c>
      <c r="H1219" s="12">
        <v>145.25</v>
      </c>
      <c r="I1219" s="16">
        <f>IF(H1219="",VLOOKUP($D1219,Product_Dim_Cleaned!$A$2:$F$101,6,FALSE),H1219)</f>
        <v>145.25</v>
      </c>
      <c r="J1219" s="12">
        <v>0.24</v>
      </c>
      <c r="K1219" s="17">
        <f t="shared" si="58"/>
        <v>0.24</v>
      </c>
      <c r="L1219" s="12" t="s">
        <v>1826</v>
      </c>
      <c r="M1219" s="12">
        <v>331.17</v>
      </c>
      <c r="N1219" s="16">
        <f t="shared" si="59"/>
        <v>331.17</v>
      </c>
    </row>
    <row r="1220" spans="1:14" x14ac:dyDescent="0.3">
      <c r="A1220" s="9" t="s">
        <v>3044</v>
      </c>
      <c r="B1220" s="15">
        <v>45560</v>
      </c>
      <c r="C1220" s="10" t="s">
        <v>211</v>
      </c>
      <c r="D1220" s="10" t="s">
        <v>1724</v>
      </c>
      <c r="E1220" s="10" t="s">
        <v>1761</v>
      </c>
      <c r="F1220" s="10">
        <v>2</v>
      </c>
      <c r="G1220" s="10">
        <f t="shared" si="57"/>
        <v>2</v>
      </c>
      <c r="H1220" s="10">
        <v>898.45</v>
      </c>
      <c r="I1220" s="16">
        <f>IF(H1220="",VLOOKUP($D1220,Product_Dim_Cleaned!$A$2:$F$101,6,FALSE),H1220)</f>
        <v>898.45</v>
      </c>
      <c r="J1220" s="10">
        <v>0.28999999999999998</v>
      </c>
      <c r="K1220" s="17">
        <f t="shared" si="58"/>
        <v>0.28999999999999998</v>
      </c>
      <c r="L1220" s="10" t="s">
        <v>1829</v>
      </c>
      <c r="M1220" s="10">
        <v>1275.799</v>
      </c>
      <c r="N1220" s="16">
        <f t="shared" si="59"/>
        <v>1275.799</v>
      </c>
    </row>
    <row r="1221" spans="1:14" x14ac:dyDescent="0.3">
      <c r="A1221" s="11" t="s">
        <v>3045</v>
      </c>
      <c r="B1221" s="18">
        <v>45905</v>
      </c>
      <c r="C1221" s="12" t="s">
        <v>124</v>
      </c>
      <c r="D1221" s="12" t="s">
        <v>1618</v>
      </c>
      <c r="E1221" s="12" t="s">
        <v>1801</v>
      </c>
      <c r="F1221" s="12">
        <v>4</v>
      </c>
      <c r="G1221" s="10">
        <f t="shared" si="57"/>
        <v>4</v>
      </c>
      <c r="H1221" s="12">
        <v>642.04999999999995</v>
      </c>
      <c r="I1221" s="16">
        <f>IF(H1221="",VLOOKUP($D1221,Product_Dim_Cleaned!$A$2:$F$101,6,FALSE),H1221)</f>
        <v>642.04999999999995</v>
      </c>
      <c r="J1221" s="12">
        <v>0.25</v>
      </c>
      <c r="K1221" s="17">
        <f t="shared" si="58"/>
        <v>0.25</v>
      </c>
      <c r="L1221" s="12" t="s">
        <v>1824</v>
      </c>
      <c r="M1221" s="12">
        <v>1926.15</v>
      </c>
      <c r="N1221" s="16">
        <f t="shared" si="59"/>
        <v>1926.15</v>
      </c>
    </row>
    <row r="1222" spans="1:14" x14ac:dyDescent="0.3">
      <c r="A1222" s="9" t="s">
        <v>3046</v>
      </c>
      <c r="B1222" s="15">
        <v>45531</v>
      </c>
      <c r="C1222" s="10" t="s">
        <v>987</v>
      </c>
      <c r="D1222" s="10" t="s">
        <v>1716</v>
      </c>
      <c r="E1222" s="10" t="s">
        <v>1779</v>
      </c>
      <c r="F1222" s="10">
        <v>4</v>
      </c>
      <c r="G1222" s="10">
        <f t="shared" si="57"/>
        <v>4</v>
      </c>
      <c r="H1222" s="10">
        <v>450.83</v>
      </c>
      <c r="I1222" s="16">
        <f>IF(H1222="",VLOOKUP($D1222,Product_Dim_Cleaned!$A$2:$F$101,6,FALSE),H1222)</f>
        <v>450.83</v>
      </c>
      <c r="J1222" s="10">
        <v>0.24</v>
      </c>
      <c r="K1222" s="17">
        <f t="shared" si="58"/>
        <v>0.24</v>
      </c>
      <c r="L1222" s="10" t="s">
        <v>1824</v>
      </c>
      <c r="M1222" s="10">
        <v>1370.5232000000001</v>
      </c>
      <c r="N1222" s="16">
        <f t="shared" si="59"/>
        <v>1370.5232000000001</v>
      </c>
    </row>
    <row r="1223" spans="1:14" x14ac:dyDescent="0.3">
      <c r="A1223" s="11" t="s">
        <v>3047</v>
      </c>
      <c r="B1223" s="18">
        <v>45216</v>
      </c>
      <c r="C1223" s="12" t="s">
        <v>52</v>
      </c>
      <c r="D1223" s="12" t="s">
        <v>1652</v>
      </c>
      <c r="E1223" s="12" t="s">
        <v>1813</v>
      </c>
      <c r="F1223" s="12">
        <v>2</v>
      </c>
      <c r="G1223" s="10">
        <f t="shared" si="57"/>
        <v>2</v>
      </c>
      <c r="H1223" s="12">
        <v>441.03</v>
      </c>
      <c r="I1223" s="16">
        <f>IF(H1223="",VLOOKUP($D1223,Product_Dim_Cleaned!$A$2:$F$101,6,FALSE),H1223)</f>
        <v>441.03</v>
      </c>
      <c r="J1223" s="12">
        <v>0.23</v>
      </c>
      <c r="K1223" s="17">
        <f t="shared" si="58"/>
        <v>0.23</v>
      </c>
      <c r="L1223" s="12" t="s">
        <v>1829</v>
      </c>
      <c r="M1223" s="12">
        <v>679.18619999999999</v>
      </c>
      <c r="N1223" s="16">
        <f t="shared" si="59"/>
        <v>679.18619999999999</v>
      </c>
    </row>
    <row r="1224" spans="1:14" x14ac:dyDescent="0.3">
      <c r="A1224" s="9" t="s">
        <v>3048</v>
      </c>
      <c r="B1224" s="15">
        <v>45384</v>
      </c>
      <c r="C1224" s="10" t="s">
        <v>298</v>
      </c>
      <c r="D1224" s="10" t="s">
        <v>1598</v>
      </c>
      <c r="E1224" s="10" t="s">
        <v>1761</v>
      </c>
      <c r="F1224" s="10">
        <v>3</v>
      </c>
      <c r="G1224" s="10">
        <f t="shared" si="57"/>
        <v>3</v>
      </c>
      <c r="H1224" s="10">
        <v>377.69</v>
      </c>
      <c r="I1224" s="16">
        <f>IF(H1224="",VLOOKUP($D1224,Product_Dim_Cleaned!$A$2:$F$101,6,FALSE),H1224)</f>
        <v>377.69</v>
      </c>
      <c r="J1224" s="10">
        <v>7.0000000000000007E-2</v>
      </c>
      <c r="K1224" s="17">
        <f t="shared" si="58"/>
        <v>7.0000000000000007E-2</v>
      </c>
      <c r="L1224" s="10" t="s">
        <v>1826</v>
      </c>
      <c r="M1224" s="10">
        <v>1053.7551000000001</v>
      </c>
      <c r="N1224" s="16">
        <f t="shared" si="59"/>
        <v>1053.7551000000001</v>
      </c>
    </row>
    <row r="1225" spans="1:14" x14ac:dyDescent="0.3">
      <c r="A1225" s="11" t="s">
        <v>3049</v>
      </c>
      <c r="B1225" s="18">
        <v>45416</v>
      </c>
      <c r="C1225" s="12" t="s">
        <v>535</v>
      </c>
      <c r="D1225" s="12" t="s">
        <v>1568</v>
      </c>
      <c r="E1225" s="12" t="s">
        <v>1779</v>
      </c>
      <c r="F1225" s="12">
        <v>1</v>
      </c>
      <c r="G1225" s="10">
        <f t="shared" si="57"/>
        <v>1</v>
      </c>
      <c r="H1225" s="12">
        <v>457.33</v>
      </c>
      <c r="I1225" s="16">
        <f>IF(H1225="",VLOOKUP($D1225,Product_Dim_Cleaned!$A$2:$F$101,6,FALSE),H1225)</f>
        <v>457.33</v>
      </c>
      <c r="J1225" s="12">
        <v>0.27</v>
      </c>
      <c r="K1225" s="17">
        <f t="shared" si="58"/>
        <v>0.27</v>
      </c>
      <c r="L1225" s="12" t="s">
        <v>1824</v>
      </c>
      <c r="M1225" s="12">
        <v>333.85090000000002</v>
      </c>
      <c r="N1225" s="16">
        <f t="shared" si="59"/>
        <v>333.85090000000002</v>
      </c>
    </row>
    <row r="1226" spans="1:14" x14ac:dyDescent="0.3">
      <c r="A1226" s="9" t="s">
        <v>3050</v>
      </c>
      <c r="B1226" s="15">
        <v>45880</v>
      </c>
      <c r="C1226" s="10" t="s">
        <v>782</v>
      </c>
      <c r="D1226" s="10" t="s">
        <v>1700</v>
      </c>
      <c r="E1226" s="10" t="s">
        <v>1776</v>
      </c>
      <c r="F1226" s="10">
        <v>4</v>
      </c>
      <c r="G1226" s="10">
        <f t="shared" si="57"/>
        <v>4</v>
      </c>
      <c r="H1226" s="10">
        <v>218.01</v>
      </c>
      <c r="I1226" s="16">
        <f>IF(H1226="",VLOOKUP($D1226,Product_Dim_Cleaned!$A$2:$F$101,6,FALSE),H1226)</f>
        <v>218.01</v>
      </c>
      <c r="J1226" s="10">
        <v>0.06</v>
      </c>
      <c r="K1226" s="17">
        <f t="shared" si="58"/>
        <v>0.06</v>
      </c>
      <c r="L1226" s="10" t="s">
        <v>1824</v>
      </c>
      <c r="M1226" s="10">
        <v>819.71759999999995</v>
      </c>
      <c r="N1226" s="16">
        <f t="shared" si="59"/>
        <v>819.71759999999995</v>
      </c>
    </row>
    <row r="1227" spans="1:14" x14ac:dyDescent="0.3">
      <c r="A1227" s="11" t="s">
        <v>3051</v>
      </c>
      <c r="B1227" s="18">
        <v>45933</v>
      </c>
      <c r="C1227" s="12" t="s">
        <v>708</v>
      </c>
      <c r="D1227" s="12" t="s">
        <v>1732</v>
      </c>
      <c r="E1227" s="12" t="s">
        <v>1810</v>
      </c>
      <c r="F1227" s="12">
        <v>2</v>
      </c>
      <c r="G1227" s="10">
        <f t="shared" si="57"/>
        <v>2</v>
      </c>
      <c r="H1227" s="12">
        <v>682.7</v>
      </c>
      <c r="I1227" s="16">
        <f>IF(H1227="",VLOOKUP($D1227,Product_Dim_Cleaned!$A$2:$F$101,6,FALSE),H1227)</f>
        <v>682.7</v>
      </c>
      <c r="J1227" s="12">
        <v>0.13</v>
      </c>
      <c r="K1227" s="17">
        <f t="shared" si="58"/>
        <v>0.13</v>
      </c>
      <c r="L1227" s="12" t="s">
        <v>1824</v>
      </c>
      <c r="M1227" s="12">
        <v>1187.8979999999999</v>
      </c>
      <c r="N1227" s="16">
        <f t="shared" si="59"/>
        <v>1187.8979999999999</v>
      </c>
    </row>
    <row r="1228" spans="1:14" x14ac:dyDescent="0.3">
      <c r="A1228" s="9" t="s">
        <v>3052</v>
      </c>
      <c r="B1228" s="15">
        <v>45345</v>
      </c>
      <c r="C1228" s="10" t="s">
        <v>1017</v>
      </c>
      <c r="D1228" s="10" t="s">
        <v>1586</v>
      </c>
      <c r="E1228" s="10" t="s">
        <v>1810</v>
      </c>
      <c r="F1228" s="10">
        <v>3</v>
      </c>
      <c r="G1228" s="10">
        <f t="shared" si="57"/>
        <v>3</v>
      </c>
      <c r="H1228" s="10">
        <v>726.97</v>
      </c>
      <c r="I1228" s="16">
        <f>IF(H1228="",VLOOKUP($D1228,Product_Dim_Cleaned!$A$2:$F$101,6,FALSE),H1228)</f>
        <v>726.97</v>
      </c>
      <c r="J1228" s="10">
        <v>0.04</v>
      </c>
      <c r="K1228" s="17">
        <f t="shared" si="58"/>
        <v>0.04</v>
      </c>
      <c r="L1228" s="10" t="s">
        <v>1826</v>
      </c>
      <c r="M1228" s="10">
        <v>2093.6736000000001</v>
      </c>
      <c r="N1228" s="16">
        <f t="shared" si="59"/>
        <v>2093.6736000000001</v>
      </c>
    </row>
    <row r="1229" spans="1:14" x14ac:dyDescent="0.3">
      <c r="A1229" s="11" t="s">
        <v>3053</v>
      </c>
      <c r="B1229" s="18">
        <v>45681</v>
      </c>
      <c r="C1229" s="12" t="s">
        <v>1269</v>
      </c>
      <c r="D1229" s="12" t="s">
        <v>1666</v>
      </c>
      <c r="E1229" s="12" t="s">
        <v>1786</v>
      </c>
      <c r="F1229" s="12">
        <v>2</v>
      </c>
      <c r="G1229" s="10">
        <f t="shared" si="57"/>
        <v>2</v>
      </c>
      <c r="H1229" s="12">
        <v>107.97</v>
      </c>
      <c r="I1229" s="16">
        <f>IF(H1229="",VLOOKUP($D1229,Product_Dim_Cleaned!$A$2:$F$101,6,FALSE),H1229)</f>
        <v>107.97</v>
      </c>
      <c r="J1229" s="12">
        <v>0.06</v>
      </c>
      <c r="K1229" s="17">
        <f t="shared" si="58"/>
        <v>0.06</v>
      </c>
      <c r="L1229" s="12" t="s">
        <v>1824</v>
      </c>
      <c r="M1229" s="12">
        <v>202.9836</v>
      </c>
      <c r="N1229" s="16">
        <f t="shared" si="59"/>
        <v>202.9836</v>
      </c>
    </row>
    <row r="1230" spans="1:14" x14ac:dyDescent="0.3">
      <c r="A1230" s="9" t="s">
        <v>3054</v>
      </c>
      <c r="B1230" s="15">
        <v>45785</v>
      </c>
      <c r="C1230" s="10" t="s">
        <v>40</v>
      </c>
      <c r="D1230" s="10" t="s">
        <v>1555</v>
      </c>
      <c r="E1230" s="10" t="s">
        <v>1799</v>
      </c>
      <c r="F1230" s="10">
        <v>1</v>
      </c>
      <c r="G1230" s="10">
        <f t="shared" si="57"/>
        <v>1</v>
      </c>
      <c r="H1230" s="10">
        <v>38.880000000000003</v>
      </c>
      <c r="I1230" s="16">
        <f>IF(H1230="",VLOOKUP($D1230,Product_Dim_Cleaned!$A$2:$F$101,6,FALSE),H1230)</f>
        <v>38.880000000000003</v>
      </c>
      <c r="J1230" s="10">
        <v>0.16</v>
      </c>
      <c r="K1230" s="17">
        <f t="shared" si="58"/>
        <v>0.16</v>
      </c>
      <c r="L1230" s="10" t="s">
        <v>1829</v>
      </c>
      <c r="M1230" s="10">
        <v>32.659199999999998</v>
      </c>
      <c r="N1230" s="16">
        <f t="shared" si="59"/>
        <v>32.659199999999998</v>
      </c>
    </row>
    <row r="1231" spans="1:14" x14ac:dyDescent="0.3">
      <c r="A1231" s="11" t="s">
        <v>3055</v>
      </c>
      <c r="B1231" s="18">
        <v>45823</v>
      </c>
      <c r="C1231" s="12" t="s">
        <v>284</v>
      </c>
      <c r="D1231" s="12" t="s">
        <v>1580</v>
      </c>
      <c r="E1231" s="12" t="s">
        <v>1807</v>
      </c>
      <c r="F1231" s="12">
        <v>3</v>
      </c>
      <c r="G1231" s="10">
        <f t="shared" si="57"/>
        <v>3</v>
      </c>
      <c r="H1231" s="12">
        <v>484.39</v>
      </c>
      <c r="I1231" s="16">
        <f>IF(H1231="",VLOOKUP($D1231,Product_Dim_Cleaned!$A$2:$F$101,6,FALSE),H1231)</f>
        <v>484.39</v>
      </c>
      <c r="J1231" s="12">
        <v>0.28999999999999998</v>
      </c>
      <c r="K1231" s="17">
        <f t="shared" si="58"/>
        <v>0.28999999999999998</v>
      </c>
      <c r="L1231" s="12" t="s">
        <v>1829</v>
      </c>
      <c r="M1231" s="12">
        <v>1031.7507000000001</v>
      </c>
      <c r="N1231" s="16">
        <f t="shared" si="59"/>
        <v>1031.7507000000001</v>
      </c>
    </row>
    <row r="1232" spans="1:14" x14ac:dyDescent="0.3">
      <c r="A1232" s="9" t="s">
        <v>3056</v>
      </c>
      <c r="B1232" s="15">
        <v>45572</v>
      </c>
      <c r="C1232" s="10" t="s">
        <v>82</v>
      </c>
      <c r="D1232" s="10" t="s">
        <v>1708</v>
      </c>
      <c r="E1232" s="10" t="s">
        <v>1801</v>
      </c>
      <c r="F1232" s="10">
        <v>2</v>
      </c>
      <c r="G1232" s="10">
        <f t="shared" si="57"/>
        <v>2</v>
      </c>
      <c r="H1232" s="10">
        <v>949.3</v>
      </c>
      <c r="I1232" s="16">
        <f>IF(H1232="",VLOOKUP($D1232,Product_Dim_Cleaned!$A$2:$F$101,6,FALSE),H1232)</f>
        <v>949.3</v>
      </c>
      <c r="J1232" s="10">
        <v>0.08</v>
      </c>
      <c r="K1232" s="17">
        <f t="shared" si="58"/>
        <v>0.08</v>
      </c>
      <c r="L1232" s="10" t="s">
        <v>1829</v>
      </c>
      <c r="M1232" s="10">
        <v>1746.712</v>
      </c>
      <c r="N1232" s="16">
        <f t="shared" si="59"/>
        <v>1746.712</v>
      </c>
    </row>
    <row r="1233" spans="1:14" x14ac:dyDescent="0.3">
      <c r="A1233" s="11" t="s">
        <v>3057</v>
      </c>
      <c r="B1233" s="18">
        <v>45259</v>
      </c>
      <c r="C1233" s="12" t="s">
        <v>1343</v>
      </c>
      <c r="D1233" s="12" t="s">
        <v>1690</v>
      </c>
      <c r="E1233" s="12" t="s">
        <v>1776</v>
      </c>
      <c r="F1233" s="12">
        <v>3</v>
      </c>
      <c r="G1233" s="10">
        <f t="shared" si="57"/>
        <v>3</v>
      </c>
      <c r="H1233" s="12">
        <v>664.75</v>
      </c>
      <c r="I1233" s="16">
        <f>IF(H1233="",VLOOKUP($D1233,Product_Dim_Cleaned!$A$2:$F$101,6,FALSE),H1233)</f>
        <v>664.75</v>
      </c>
      <c r="J1233" s="12">
        <v>0.12</v>
      </c>
      <c r="K1233" s="17">
        <f t="shared" si="58"/>
        <v>0.12</v>
      </c>
      <c r="L1233" s="12" t="s">
        <v>1824</v>
      </c>
      <c r="M1233" s="12">
        <v>1754.94</v>
      </c>
      <c r="N1233" s="16">
        <f t="shared" si="59"/>
        <v>1754.94</v>
      </c>
    </row>
    <row r="1234" spans="1:14" x14ac:dyDescent="0.3">
      <c r="A1234" s="9" t="s">
        <v>3058</v>
      </c>
      <c r="B1234" s="15">
        <v>45740</v>
      </c>
      <c r="C1234" s="10" t="s">
        <v>896</v>
      </c>
      <c r="D1234" s="10" t="s">
        <v>1688</v>
      </c>
      <c r="E1234" s="10" t="s">
        <v>1807</v>
      </c>
      <c r="F1234" s="10">
        <v>3</v>
      </c>
      <c r="G1234" s="10">
        <f t="shared" si="57"/>
        <v>3</v>
      </c>
      <c r="H1234" s="10">
        <v>190.04</v>
      </c>
      <c r="I1234" s="16">
        <f>IF(H1234="",VLOOKUP($D1234,Product_Dim_Cleaned!$A$2:$F$101,6,FALSE),H1234)</f>
        <v>190.04</v>
      </c>
      <c r="J1234" s="10">
        <v>7.0000000000000007E-2</v>
      </c>
      <c r="K1234" s="17">
        <f t="shared" si="58"/>
        <v>7.0000000000000007E-2</v>
      </c>
      <c r="L1234" s="10" t="s">
        <v>1826</v>
      </c>
      <c r="M1234" s="10">
        <v>530.21159999999998</v>
      </c>
      <c r="N1234" s="16">
        <f t="shared" si="59"/>
        <v>530.21159999999998</v>
      </c>
    </row>
    <row r="1235" spans="1:14" x14ac:dyDescent="0.3">
      <c r="A1235" s="11" t="s">
        <v>3059</v>
      </c>
      <c r="B1235" s="18">
        <v>45869</v>
      </c>
      <c r="C1235" s="12" t="s">
        <v>881</v>
      </c>
      <c r="D1235" s="12" t="s">
        <v>1560</v>
      </c>
      <c r="E1235" s="12" t="s">
        <v>1801</v>
      </c>
      <c r="F1235" s="12">
        <v>3</v>
      </c>
      <c r="G1235" s="10">
        <f t="shared" si="57"/>
        <v>3</v>
      </c>
      <c r="H1235" s="12">
        <v>754.02</v>
      </c>
      <c r="I1235" s="16">
        <f>IF(H1235="",VLOOKUP($D1235,Product_Dim_Cleaned!$A$2:$F$101,6,FALSE),H1235)</f>
        <v>754.02</v>
      </c>
      <c r="J1235" s="12">
        <v>0.1</v>
      </c>
      <c r="K1235" s="17">
        <f t="shared" si="58"/>
        <v>0.1</v>
      </c>
      <c r="L1235" s="12" t="s">
        <v>1829</v>
      </c>
      <c r="M1235" s="12">
        <v>2035.854</v>
      </c>
      <c r="N1235" s="16">
        <f t="shared" si="59"/>
        <v>2035.854</v>
      </c>
    </row>
    <row r="1236" spans="1:14" x14ac:dyDescent="0.3">
      <c r="A1236" s="9" t="s">
        <v>3060</v>
      </c>
      <c r="B1236" s="15">
        <v>45526</v>
      </c>
      <c r="C1236" s="10" t="s">
        <v>1199</v>
      </c>
      <c r="D1236" s="10" t="s">
        <v>1616</v>
      </c>
      <c r="E1236" s="10" t="s">
        <v>1794</v>
      </c>
      <c r="F1236" s="10">
        <v>4</v>
      </c>
      <c r="G1236" s="10">
        <f t="shared" si="57"/>
        <v>4</v>
      </c>
      <c r="H1236" s="10">
        <v>94.13</v>
      </c>
      <c r="I1236" s="16">
        <f>IF(H1236="",VLOOKUP($D1236,Product_Dim_Cleaned!$A$2:$F$101,6,FALSE),H1236)</f>
        <v>94.13</v>
      </c>
      <c r="J1236" s="10">
        <v>0.04</v>
      </c>
      <c r="K1236" s="17">
        <f t="shared" si="58"/>
        <v>0.04</v>
      </c>
      <c r="L1236" s="10" t="s">
        <v>1829</v>
      </c>
      <c r="M1236" s="10">
        <v>361.45920000000001</v>
      </c>
      <c r="N1236" s="16">
        <f t="shared" si="59"/>
        <v>361.45920000000001</v>
      </c>
    </row>
    <row r="1237" spans="1:14" x14ac:dyDescent="0.3">
      <c r="A1237" s="11" t="s">
        <v>3061</v>
      </c>
      <c r="B1237" s="18">
        <v>45489</v>
      </c>
      <c r="C1237" s="12" t="s">
        <v>1443</v>
      </c>
      <c r="D1237" s="12" t="s">
        <v>1546</v>
      </c>
      <c r="E1237" s="12" t="s">
        <v>1801</v>
      </c>
      <c r="F1237" s="12">
        <v>3</v>
      </c>
      <c r="G1237" s="10">
        <f t="shared" si="57"/>
        <v>3</v>
      </c>
      <c r="H1237" s="12">
        <v>402.3</v>
      </c>
      <c r="I1237" s="16">
        <f>IF(H1237="",VLOOKUP($D1237,Product_Dim_Cleaned!$A$2:$F$101,6,FALSE),H1237)</f>
        <v>402.3</v>
      </c>
      <c r="J1237" s="12">
        <v>0.21</v>
      </c>
      <c r="K1237" s="17">
        <f t="shared" si="58"/>
        <v>0.21</v>
      </c>
      <c r="L1237" s="12" t="s">
        <v>1826</v>
      </c>
      <c r="M1237" s="12">
        <v>953.45100000000014</v>
      </c>
      <c r="N1237" s="16">
        <f t="shared" si="59"/>
        <v>953.45100000000014</v>
      </c>
    </row>
    <row r="1238" spans="1:14" x14ac:dyDescent="0.3">
      <c r="A1238" s="9" t="s">
        <v>3062</v>
      </c>
      <c r="B1238" s="15">
        <v>45908</v>
      </c>
      <c r="C1238" s="10" t="s">
        <v>767</v>
      </c>
      <c r="D1238" s="10" t="s">
        <v>1720</v>
      </c>
      <c r="E1238" s="10" t="s">
        <v>1779</v>
      </c>
      <c r="F1238" s="10">
        <v>1</v>
      </c>
      <c r="G1238" s="10">
        <f t="shared" si="57"/>
        <v>1</v>
      </c>
      <c r="H1238" s="10">
        <v>729.05</v>
      </c>
      <c r="I1238" s="16">
        <f>IF(H1238="",VLOOKUP($D1238,Product_Dim_Cleaned!$A$2:$F$101,6,FALSE),H1238)</f>
        <v>729.05</v>
      </c>
      <c r="J1238" s="10">
        <v>0.06</v>
      </c>
      <c r="K1238" s="17">
        <f t="shared" si="58"/>
        <v>0.06</v>
      </c>
      <c r="L1238" s="10" t="s">
        <v>1829</v>
      </c>
      <c r="M1238" s="10">
        <v>685.3069999999999</v>
      </c>
      <c r="N1238" s="16">
        <f t="shared" si="59"/>
        <v>685.3069999999999</v>
      </c>
    </row>
    <row r="1239" spans="1:14" x14ac:dyDescent="0.3">
      <c r="A1239" s="11" t="s">
        <v>3063</v>
      </c>
      <c r="B1239" s="18">
        <v>45912</v>
      </c>
      <c r="C1239" s="12" t="s">
        <v>458</v>
      </c>
      <c r="D1239" s="12" t="s">
        <v>1728</v>
      </c>
      <c r="E1239" s="12" t="s">
        <v>1797</v>
      </c>
      <c r="F1239" s="12">
        <v>1</v>
      </c>
      <c r="G1239" s="10">
        <f t="shared" si="57"/>
        <v>1</v>
      </c>
      <c r="H1239" s="12">
        <v>822.6</v>
      </c>
      <c r="I1239" s="16">
        <f>IF(H1239="",VLOOKUP($D1239,Product_Dim_Cleaned!$A$2:$F$101,6,FALSE),H1239)</f>
        <v>822.6</v>
      </c>
      <c r="J1239" s="12">
        <v>0.28999999999999998</v>
      </c>
      <c r="K1239" s="17">
        <f t="shared" si="58"/>
        <v>0.28999999999999998</v>
      </c>
      <c r="L1239" s="12" t="s">
        <v>1826</v>
      </c>
      <c r="M1239" s="12">
        <v>584.04599999999994</v>
      </c>
      <c r="N1239" s="16">
        <f t="shared" si="59"/>
        <v>584.04599999999994</v>
      </c>
    </row>
    <row r="1240" spans="1:14" x14ac:dyDescent="0.3">
      <c r="A1240" s="9" t="s">
        <v>3064</v>
      </c>
      <c r="B1240" s="15">
        <v>45771</v>
      </c>
      <c r="C1240" s="10" t="s">
        <v>634</v>
      </c>
      <c r="D1240" s="10" t="s">
        <v>1714</v>
      </c>
      <c r="E1240" s="10" t="s">
        <v>1782</v>
      </c>
      <c r="F1240" s="10">
        <v>2</v>
      </c>
      <c r="G1240" s="10">
        <f t="shared" si="57"/>
        <v>2</v>
      </c>
      <c r="H1240" s="10">
        <v>327.25</v>
      </c>
      <c r="I1240" s="16">
        <f>IF(H1240="",VLOOKUP($D1240,Product_Dim_Cleaned!$A$2:$F$101,6,FALSE),H1240)</f>
        <v>327.25</v>
      </c>
      <c r="J1240" s="10">
        <v>0.19</v>
      </c>
      <c r="K1240" s="17">
        <f t="shared" si="58"/>
        <v>0.19</v>
      </c>
      <c r="L1240" s="10" t="s">
        <v>1826</v>
      </c>
      <c r="M1240" s="10">
        <v>530.14499999999998</v>
      </c>
      <c r="N1240" s="16">
        <f t="shared" si="59"/>
        <v>530.14499999999998</v>
      </c>
    </row>
    <row r="1241" spans="1:14" x14ac:dyDescent="0.3">
      <c r="A1241" s="11" t="s">
        <v>3065</v>
      </c>
      <c r="B1241" s="18">
        <v>45619</v>
      </c>
      <c r="C1241" s="12" t="s">
        <v>304</v>
      </c>
      <c r="D1241" s="12" t="s">
        <v>1688</v>
      </c>
      <c r="E1241" s="12" t="s">
        <v>1786</v>
      </c>
      <c r="F1241" s="12">
        <v>4</v>
      </c>
      <c r="G1241" s="10">
        <f t="shared" si="57"/>
        <v>4</v>
      </c>
      <c r="H1241" s="12">
        <v>930.38</v>
      </c>
      <c r="I1241" s="16">
        <f>IF(H1241="",VLOOKUP($D1241,Product_Dim_Cleaned!$A$2:$F$101,6,FALSE),H1241)</f>
        <v>930.38</v>
      </c>
      <c r="J1241" s="12">
        <v>0</v>
      </c>
      <c r="K1241" s="17">
        <f t="shared" si="58"/>
        <v>0</v>
      </c>
      <c r="L1241" s="12" t="s">
        <v>1829</v>
      </c>
      <c r="M1241" s="12">
        <v>3721.52</v>
      </c>
      <c r="N1241" s="16">
        <f t="shared" si="59"/>
        <v>3721.52</v>
      </c>
    </row>
    <row r="1242" spans="1:14" x14ac:dyDescent="0.3">
      <c r="A1242" s="9" t="s">
        <v>3066</v>
      </c>
      <c r="B1242" s="15">
        <v>45394</v>
      </c>
      <c r="C1242" s="10" t="s">
        <v>487</v>
      </c>
      <c r="D1242" s="10" t="s">
        <v>1602</v>
      </c>
      <c r="E1242" s="10" t="s">
        <v>1773</v>
      </c>
      <c r="F1242" s="10">
        <v>2</v>
      </c>
      <c r="G1242" s="10">
        <f t="shared" si="57"/>
        <v>2</v>
      </c>
      <c r="H1242" s="10">
        <v>437.84</v>
      </c>
      <c r="I1242" s="16">
        <f>IF(H1242="",VLOOKUP($D1242,Product_Dim_Cleaned!$A$2:$F$101,6,FALSE),H1242)</f>
        <v>437.84</v>
      </c>
      <c r="J1242" s="10">
        <v>0.24</v>
      </c>
      <c r="K1242" s="17">
        <f t="shared" si="58"/>
        <v>0.24</v>
      </c>
      <c r="L1242" s="10" t="s">
        <v>1824</v>
      </c>
      <c r="M1242" s="10">
        <v>665.51679999999999</v>
      </c>
      <c r="N1242" s="16">
        <f t="shared" si="59"/>
        <v>665.51679999999999</v>
      </c>
    </row>
    <row r="1243" spans="1:14" x14ac:dyDescent="0.3">
      <c r="A1243" s="11" t="s">
        <v>3067</v>
      </c>
      <c r="B1243" s="18">
        <v>45786</v>
      </c>
      <c r="C1243" s="12" t="s">
        <v>258</v>
      </c>
      <c r="D1243" s="12" t="s">
        <v>1580</v>
      </c>
      <c r="E1243" s="12" t="s">
        <v>1804</v>
      </c>
      <c r="F1243" s="12">
        <v>2</v>
      </c>
      <c r="G1243" s="10">
        <f t="shared" si="57"/>
        <v>2</v>
      </c>
      <c r="H1243" s="12">
        <v>126.02</v>
      </c>
      <c r="I1243" s="16">
        <f>IF(H1243="",VLOOKUP($D1243,Product_Dim_Cleaned!$A$2:$F$101,6,FALSE),H1243)</f>
        <v>126.02</v>
      </c>
      <c r="J1243" s="12">
        <v>0.09</v>
      </c>
      <c r="K1243" s="17">
        <f t="shared" si="58"/>
        <v>0.09</v>
      </c>
      <c r="L1243" s="12" t="s">
        <v>1829</v>
      </c>
      <c r="M1243" s="12">
        <v>229.35640000000001</v>
      </c>
      <c r="N1243" s="16">
        <f t="shared" si="59"/>
        <v>229.35640000000001</v>
      </c>
    </row>
    <row r="1244" spans="1:14" x14ac:dyDescent="0.3">
      <c r="A1244" s="9" t="s">
        <v>3068</v>
      </c>
      <c r="B1244" s="15">
        <v>45692</v>
      </c>
      <c r="C1244" s="10" t="s">
        <v>1355</v>
      </c>
      <c r="D1244" s="10" t="s">
        <v>1714</v>
      </c>
      <c r="E1244" s="10" t="s">
        <v>1801</v>
      </c>
      <c r="F1244" s="10">
        <v>1</v>
      </c>
      <c r="G1244" s="10">
        <f t="shared" si="57"/>
        <v>1</v>
      </c>
      <c r="H1244" s="10">
        <v>860.84</v>
      </c>
      <c r="I1244" s="16">
        <f>IF(H1244="",VLOOKUP($D1244,Product_Dim_Cleaned!$A$2:$F$101,6,FALSE),H1244)</f>
        <v>860.84</v>
      </c>
      <c r="J1244" s="10">
        <v>7.0000000000000007E-2</v>
      </c>
      <c r="K1244" s="17">
        <f t="shared" si="58"/>
        <v>7.0000000000000007E-2</v>
      </c>
      <c r="L1244" s="10" t="s">
        <v>1826</v>
      </c>
      <c r="M1244" s="10">
        <v>800.58119999999997</v>
      </c>
      <c r="N1244" s="16">
        <f t="shared" si="59"/>
        <v>800.58119999999997</v>
      </c>
    </row>
    <row r="1245" spans="1:14" x14ac:dyDescent="0.3">
      <c r="A1245" s="11" t="s">
        <v>3069</v>
      </c>
      <c r="B1245" s="18">
        <v>45677</v>
      </c>
      <c r="C1245" s="12" t="s">
        <v>335</v>
      </c>
      <c r="D1245" s="12" t="s">
        <v>1644</v>
      </c>
      <c r="E1245" s="12" t="s">
        <v>1797</v>
      </c>
      <c r="F1245" s="12">
        <v>1</v>
      </c>
      <c r="G1245" s="10">
        <f t="shared" si="57"/>
        <v>1</v>
      </c>
      <c r="H1245" s="12">
        <v>161.80000000000001</v>
      </c>
      <c r="I1245" s="16">
        <f>IF(H1245="",VLOOKUP($D1245,Product_Dim_Cleaned!$A$2:$F$101,6,FALSE),H1245)</f>
        <v>161.80000000000001</v>
      </c>
      <c r="J1245" s="12">
        <v>0.24</v>
      </c>
      <c r="K1245" s="17">
        <f t="shared" si="58"/>
        <v>0.24</v>
      </c>
      <c r="L1245" s="12" t="s">
        <v>1826</v>
      </c>
      <c r="M1245" s="12">
        <v>122.968</v>
      </c>
      <c r="N1245" s="16">
        <f t="shared" si="59"/>
        <v>122.968</v>
      </c>
    </row>
    <row r="1246" spans="1:14" x14ac:dyDescent="0.3">
      <c r="A1246" s="9" t="s">
        <v>3070</v>
      </c>
      <c r="B1246" s="15">
        <v>45669</v>
      </c>
      <c r="C1246" s="10" t="s">
        <v>1202</v>
      </c>
      <c r="D1246" s="10" t="s">
        <v>1624</v>
      </c>
      <c r="E1246" s="10" t="s">
        <v>1807</v>
      </c>
      <c r="F1246" s="10">
        <v>4</v>
      </c>
      <c r="G1246" s="10">
        <f t="shared" si="57"/>
        <v>4</v>
      </c>
      <c r="H1246" s="10">
        <v>347.82</v>
      </c>
      <c r="I1246" s="16">
        <f>IF(H1246="",VLOOKUP($D1246,Product_Dim_Cleaned!$A$2:$F$101,6,FALSE),H1246)</f>
        <v>347.82</v>
      </c>
      <c r="J1246" s="10">
        <v>0.02</v>
      </c>
      <c r="K1246" s="17">
        <f t="shared" si="58"/>
        <v>0.02</v>
      </c>
      <c r="L1246" s="10" t="s">
        <v>1829</v>
      </c>
      <c r="M1246" s="10">
        <v>1363.4544000000001</v>
      </c>
      <c r="N1246" s="16">
        <f t="shared" si="59"/>
        <v>1363.4544000000001</v>
      </c>
    </row>
    <row r="1247" spans="1:14" x14ac:dyDescent="0.3">
      <c r="A1247" s="11" t="s">
        <v>3071</v>
      </c>
      <c r="B1247" s="18">
        <v>45299</v>
      </c>
      <c r="C1247" s="12" t="s">
        <v>1400</v>
      </c>
      <c r="D1247" s="12" t="s">
        <v>1718</v>
      </c>
      <c r="E1247" s="12" t="s">
        <v>1804</v>
      </c>
      <c r="F1247" s="12">
        <v>3</v>
      </c>
      <c r="G1247" s="10">
        <f t="shared" si="57"/>
        <v>3</v>
      </c>
      <c r="H1247" s="12">
        <v>416.44</v>
      </c>
      <c r="I1247" s="16">
        <f>IF(H1247="",VLOOKUP($D1247,Product_Dim_Cleaned!$A$2:$F$101,6,FALSE),H1247)</f>
        <v>416.44</v>
      </c>
      <c r="J1247" s="12">
        <v>0.27</v>
      </c>
      <c r="K1247" s="17">
        <f t="shared" si="58"/>
        <v>0.27</v>
      </c>
      <c r="L1247" s="12" t="s">
        <v>1824</v>
      </c>
      <c r="M1247" s="12">
        <v>912.00359999999989</v>
      </c>
      <c r="N1247" s="16">
        <f t="shared" si="59"/>
        <v>912.00359999999989</v>
      </c>
    </row>
    <row r="1248" spans="1:14" x14ac:dyDescent="0.3">
      <c r="A1248" s="9" t="s">
        <v>3072</v>
      </c>
      <c r="B1248" s="15">
        <v>45893</v>
      </c>
      <c r="C1248" s="10" t="s">
        <v>32</v>
      </c>
      <c r="D1248" s="10" t="s">
        <v>1672</v>
      </c>
      <c r="E1248" s="10" t="s">
        <v>1752</v>
      </c>
      <c r="F1248" s="10">
        <v>1</v>
      </c>
      <c r="G1248" s="10">
        <f t="shared" si="57"/>
        <v>1</v>
      </c>
      <c r="H1248" s="10">
        <v>147.96</v>
      </c>
      <c r="I1248" s="16">
        <f>IF(H1248="",VLOOKUP($D1248,Product_Dim_Cleaned!$A$2:$F$101,6,FALSE),H1248)</f>
        <v>147.96</v>
      </c>
      <c r="J1248" s="10">
        <v>0.24</v>
      </c>
      <c r="K1248" s="17">
        <f t="shared" si="58"/>
        <v>0.24</v>
      </c>
      <c r="L1248" s="10" t="s">
        <v>1829</v>
      </c>
      <c r="M1248" s="10">
        <v>112.4496</v>
      </c>
      <c r="N1248" s="16">
        <f t="shared" si="59"/>
        <v>112.4496</v>
      </c>
    </row>
    <row r="1249" spans="1:14" x14ac:dyDescent="0.3">
      <c r="A1249" s="11" t="s">
        <v>3073</v>
      </c>
      <c r="B1249" s="18">
        <v>45560</v>
      </c>
      <c r="C1249" s="12" t="s">
        <v>1377</v>
      </c>
      <c r="D1249" s="12" t="s">
        <v>1584</v>
      </c>
      <c r="E1249" s="12" t="s">
        <v>1782</v>
      </c>
      <c r="F1249" s="12">
        <v>3</v>
      </c>
      <c r="G1249" s="10">
        <f t="shared" si="57"/>
        <v>3</v>
      </c>
      <c r="H1249" s="12">
        <v>550.26</v>
      </c>
      <c r="I1249" s="16">
        <f>IF(H1249="",VLOOKUP($D1249,Product_Dim_Cleaned!$A$2:$F$101,6,FALSE),H1249)</f>
        <v>550.26</v>
      </c>
      <c r="J1249" s="12">
        <v>0.22</v>
      </c>
      <c r="K1249" s="17">
        <f t="shared" si="58"/>
        <v>0.22</v>
      </c>
      <c r="L1249" s="12" t="s">
        <v>1824</v>
      </c>
      <c r="M1249" s="12">
        <v>1287.6084000000001</v>
      </c>
      <c r="N1249" s="16">
        <f t="shared" si="59"/>
        <v>1287.6084000000001</v>
      </c>
    </row>
    <row r="1250" spans="1:14" x14ac:dyDescent="0.3">
      <c r="A1250" s="9" t="s">
        <v>3074</v>
      </c>
      <c r="B1250" s="15">
        <v>45267</v>
      </c>
      <c r="C1250" s="10" t="s">
        <v>1160</v>
      </c>
      <c r="D1250" s="10" t="s">
        <v>1742</v>
      </c>
      <c r="E1250" s="10" t="s">
        <v>1779</v>
      </c>
      <c r="F1250" s="10">
        <v>4</v>
      </c>
      <c r="G1250" s="10">
        <f t="shared" si="57"/>
        <v>4</v>
      </c>
      <c r="H1250" s="10">
        <v>938.21</v>
      </c>
      <c r="I1250" s="16">
        <f>IF(H1250="",VLOOKUP($D1250,Product_Dim_Cleaned!$A$2:$F$101,6,FALSE),H1250)</f>
        <v>938.21</v>
      </c>
      <c r="J1250" s="10">
        <v>0.04</v>
      </c>
      <c r="K1250" s="17">
        <f t="shared" si="58"/>
        <v>0.04</v>
      </c>
      <c r="L1250" s="10" t="s">
        <v>1826</v>
      </c>
      <c r="M1250" s="10">
        <v>3602.7264</v>
      </c>
      <c r="N1250" s="16">
        <f t="shared" si="59"/>
        <v>3602.7264</v>
      </c>
    </row>
    <row r="1251" spans="1:14" x14ac:dyDescent="0.3">
      <c r="A1251" s="11" t="s">
        <v>3075</v>
      </c>
      <c r="B1251" s="18">
        <v>45467</v>
      </c>
      <c r="C1251" s="12" t="s">
        <v>458</v>
      </c>
      <c r="D1251" s="12" t="s">
        <v>1736</v>
      </c>
      <c r="E1251" s="12" t="s">
        <v>1804</v>
      </c>
      <c r="F1251" s="12">
        <v>3</v>
      </c>
      <c r="G1251" s="10">
        <f t="shared" si="57"/>
        <v>3</v>
      </c>
      <c r="H1251" s="12">
        <v>517.98</v>
      </c>
      <c r="I1251" s="16">
        <f>IF(H1251="",VLOOKUP($D1251,Product_Dim_Cleaned!$A$2:$F$101,6,FALSE),H1251)</f>
        <v>517.98</v>
      </c>
      <c r="J1251" s="12">
        <v>0.01</v>
      </c>
      <c r="K1251" s="17">
        <f t="shared" si="58"/>
        <v>0.01</v>
      </c>
      <c r="L1251" s="12" t="s">
        <v>1826</v>
      </c>
      <c r="M1251" s="12">
        <v>1538.4005999999999</v>
      </c>
      <c r="N1251" s="16">
        <f t="shared" si="59"/>
        <v>1538.4005999999999</v>
      </c>
    </row>
    <row r="1252" spans="1:14" x14ac:dyDescent="0.3">
      <c r="A1252" s="9" t="s">
        <v>3076</v>
      </c>
      <c r="B1252" s="15">
        <v>45847</v>
      </c>
      <c r="C1252" s="10" t="s">
        <v>144</v>
      </c>
      <c r="D1252" s="10" t="s">
        <v>1557</v>
      </c>
      <c r="E1252" s="10" t="s">
        <v>1782</v>
      </c>
      <c r="F1252" s="10">
        <v>1</v>
      </c>
      <c r="G1252" s="10">
        <f t="shared" si="57"/>
        <v>1</v>
      </c>
      <c r="H1252" s="10">
        <v>98.27</v>
      </c>
      <c r="I1252" s="16">
        <f>IF(H1252="",VLOOKUP($D1252,Product_Dim_Cleaned!$A$2:$F$101,6,FALSE),H1252)</f>
        <v>98.27</v>
      </c>
      <c r="J1252" s="10">
        <v>0.16</v>
      </c>
      <c r="K1252" s="17">
        <f t="shared" si="58"/>
        <v>0.16</v>
      </c>
      <c r="L1252" s="10" t="s">
        <v>1826</v>
      </c>
      <c r="M1252" s="10">
        <v>82.54679999999999</v>
      </c>
      <c r="N1252" s="16">
        <f t="shared" si="59"/>
        <v>82.54679999999999</v>
      </c>
    </row>
    <row r="1253" spans="1:14" x14ac:dyDescent="0.3">
      <c r="A1253" s="11" t="s">
        <v>3077</v>
      </c>
      <c r="B1253" s="18">
        <v>45480</v>
      </c>
      <c r="C1253" s="12" t="s">
        <v>803</v>
      </c>
      <c r="D1253" s="12" t="s">
        <v>1644</v>
      </c>
      <c r="E1253" s="12" t="s">
        <v>1792</v>
      </c>
      <c r="F1253" s="12">
        <v>2</v>
      </c>
      <c r="G1253" s="10">
        <f t="shared" si="57"/>
        <v>2</v>
      </c>
      <c r="H1253" s="12">
        <v>875.2</v>
      </c>
      <c r="I1253" s="16">
        <f>IF(H1253="",VLOOKUP($D1253,Product_Dim_Cleaned!$A$2:$F$101,6,FALSE),H1253)</f>
        <v>875.2</v>
      </c>
      <c r="J1253" s="12">
        <v>0.19</v>
      </c>
      <c r="K1253" s="17">
        <f t="shared" si="58"/>
        <v>0.19</v>
      </c>
      <c r="L1253" s="12" t="s">
        <v>1824</v>
      </c>
      <c r="M1253" s="12">
        <v>1417.8240000000001</v>
      </c>
      <c r="N1253" s="16">
        <f t="shared" si="59"/>
        <v>1417.8240000000001</v>
      </c>
    </row>
    <row r="1254" spans="1:14" x14ac:dyDescent="0.3">
      <c r="A1254" s="9" t="s">
        <v>3078</v>
      </c>
      <c r="B1254" s="15">
        <v>45345</v>
      </c>
      <c r="C1254" s="10" t="s">
        <v>963</v>
      </c>
      <c r="D1254" s="10" t="s">
        <v>1720</v>
      </c>
      <c r="E1254" s="10" t="s">
        <v>1752</v>
      </c>
      <c r="F1254" s="10">
        <v>1</v>
      </c>
      <c r="G1254" s="10">
        <f t="shared" si="57"/>
        <v>1</v>
      </c>
      <c r="H1254" s="10">
        <v>227.35</v>
      </c>
      <c r="I1254" s="16">
        <f>IF(H1254="",VLOOKUP($D1254,Product_Dim_Cleaned!$A$2:$F$101,6,FALSE),H1254)</f>
        <v>227.35</v>
      </c>
      <c r="J1254" s="10">
        <v>0.06</v>
      </c>
      <c r="K1254" s="17">
        <f t="shared" si="58"/>
        <v>0.06</v>
      </c>
      <c r="L1254" s="10" t="s">
        <v>1829</v>
      </c>
      <c r="M1254" s="10">
        <v>213.709</v>
      </c>
      <c r="N1254" s="16">
        <f t="shared" si="59"/>
        <v>213.709</v>
      </c>
    </row>
    <row r="1255" spans="1:14" x14ac:dyDescent="0.3">
      <c r="A1255" s="11" t="s">
        <v>3079</v>
      </c>
      <c r="B1255" s="18">
        <v>45235</v>
      </c>
      <c r="C1255" s="12" t="s">
        <v>684</v>
      </c>
      <c r="D1255" s="12" t="s">
        <v>1696</v>
      </c>
      <c r="E1255" s="12" t="s">
        <v>1757</v>
      </c>
      <c r="F1255" s="12">
        <v>1</v>
      </c>
      <c r="G1255" s="10">
        <f t="shared" si="57"/>
        <v>1</v>
      </c>
      <c r="H1255" s="12">
        <v>842.46</v>
      </c>
      <c r="I1255" s="16">
        <f>IF(H1255="",VLOOKUP($D1255,Product_Dim_Cleaned!$A$2:$F$101,6,FALSE),H1255)</f>
        <v>842.46</v>
      </c>
      <c r="J1255" s="12">
        <v>0.05</v>
      </c>
      <c r="K1255" s="17">
        <f t="shared" si="58"/>
        <v>0.05</v>
      </c>
      <c r="L1255" s="12" t="s">
        <v>1829</v>
      </c>
      <c r="M1255" s="12">
        <v>800.33699999999999</v>
      </c>
      <c r="N1255" s="16">
        <f t="shared" si="59"/>
        <v>800.33699999999999</v>
      </c>
    </row>
    <row r="1256" spans="1:14" x14ac:dyDescent="0.3">
      <c r="A1256" s="9" t="s">
        <v>3080</v>
      </c>
      <c r="B1256" s="15">
        <v>45543</v>
      </c>
      <c r="C1256" s="10" t="s">
        <v>690</v>
      </c>
      <c r="D1256" s="10" t="s">
        <v>1620</v>
      </c>
      <c r="E1256" s="10" t="s">
        <v>1792</v>
      </c>
      <c r="F1256" s="10">
        <v>3</v>
      </c>
      <c r="G1256" s="10">
        <f t="shared" si="57"/>
        <v>3</v>
      </c>
      <c r="H1256" s="10">
        <v>120.67</v>
      </c>
      <c r="I1256" s="16">
        <f>IF(H1256="",VLOOKUP($D1256,Product_Dim_Cleaned!$A$2:$F$101,6,FALSE),H1256)</f>
        <v>120.67</v>
      </c>
      <c r="J1256" s="10">
        <v>0.08</v>
      </c>
      <c r="K1256" s="17">
        <f t="shared" si="58"/>
        <v>0.08</v>
      </c>
      <c r="L1256" s="10" t="s">
        <v>1829</v>
      </c>
      <c r="M1256" s="10">
        <v>333.04919999999998</v>
      </c>
      <c r="N1256" s="16">
        <f t="shared" si="59"/>
        <v>333.04919999999998</v>
      </c>
    </row>
    <row r="1257" spans="1:14" x14ac:dyDescent="0.3">
      <c r="A1257" s="11" t="s">
        <v>3081</v>
      </c>
      <c r="B1257" s="18">
        <v>45402</v>
      </c>
      <c r="C1257" s="12" t="s">
        <v>1527</v>
      </c>
      <c r="D1257" s="12" t="s">
        <v>1588</v>
      </c>
      <c r="E1257" s="12" t="s">
        <v>1766</v>
      </c>
      <c r="F1257" s="12">
        <v>4</v>
      </c>
      <c r="G1257" s="10">
        <f t="shared" si="57"/>
        <v>4</v>
      </c>
      <c r="H1257" s="12">
        <v>176.13</v>
      </c>
      <c r="I1257" s="16">
        <f>IF(H1257="",VLOOKUP($D1257,Product_Dim_Cleaned!$A$2:$F$101,6,FALSE),H1257)</f>
        <v>176.13</v>
      </c>
      <c r="J1257" s="12">
        <v>0.27</v>
      </c>
      <c r="K1257" s="17">
        <f t="shared" si="58"/>
        <v>0.27</v>
      </c>
      <c r="L1257" s="12" t="s">
        <v>1826</v>
      </c>
      <c r="M1257" s="12">
        <v>514.29959999999994</v>
      </c>
      <c r="N1257" s="16">
        <f t="shared" si="59"/>
        <v>514.29959999999994</v>
      </c>
    </row>
    <row r="1258" spans="1:14" x14ac:dyDescent="0.3">
      <c r="A1258" s="9" t="s">
        <v>3082</v>
      </c>
      <c r="B1258" s="15">
        <v>45671</v>
      </c>
      <c r="C1258" s="10" t="s">
        <v>1392</v>
      </c>
      <c r="D1258" s="10" t="s">
        <v>1674</v>
      </c>
      <c r="E1258" s="10" t="s">
        <v>1792</v>
      </c>
      <c r="F1258" s="10">
        <v>4</v>
      </c>
      <c r="G1258" s="10">
        <f t="shared" si="57"/>
        <v>4</v>
      </c>
      <c r="H1258" s="10">
        <v>592.67999999999995</v>
      </c>
      <c r="I1258" s="16">
        <f>IF(H1258="",VLOOKUP($D1258,Product_Dim_Cleaned!$A$2:$F$101,6,FALSE),H1258)</f>
        <v>592.67999999999995</v>
      </c>
      <c r="J1258" s="10">
        <v>0.03</v>
      </c>
      <c r="K1258" s="17">
        <f t="shared" si="58"/>
        <v>0.03</v>
      </c>
      <c r="L1258" s="10" t="s">
        <v>1824</v>
      </c>
      <c r="M1258" s="10">
        <v>2299.5983999999999</v>
      </c>
      <c r="N1258" s="16">
        <f t="shared" si="59"/>
        <v>2299.5983999999999</v>
      </c>
    </row>
    <row r="1259" spans="1:14" x14ac:dyDescent="0.3">
      <c r="A1259" s="11" t="s">
        <v>3083</v>
      </c>
      <c r="B1259" s="18">
        <v>45367</v>
      </c>
      <c r="C1259" s="12" t="s">
        <v>582</v>
      </c>
      <c r="D1259" s="12" t="s">
        <v>1688</v>
      </c>
      <c r="E1259" s="12" t="s">
        <v>1769</v>
      </c>
      <c r="F1259" s="12">
        <v>4</v>
      </c>
      <c r="G1259" s="10">
        <f t="shared" si="57"/>
        <v>4</v>
      </c>
      <c r="H1259" s="12">
        <v>662.43</v>
      </c>
      <c r="I1259" s="16">
        <f>IF(H1259="",VLOOKUP($D1259,Product_Dim_Cleaned!$A$2:$F$101,6,FALSE),H1259)</f>
        <v>662.43</v>
      </c>
      <c r="J1259" s="12">
        <v>0.24</v>
      </c>
      <c r="K1259" s="17">
        <f t="shared" si="58"/>
        <v>0.24</v>
      </c>
      <c r="L1259" s="12" t="s">
        <v>1826</v>
      </c>
      <c r="M1259" s="12">
        <v>2013.7872</v>
      </c>
      <c r="N1259" s="16">
        <f t="shared" si="59"/>
        <v>2013.7872</v>
      </c>
    </row>
    <row r="1260" spans="1:14" x14ac:dyDescent="0.3">
      <c r="A1260" s="9" t="s">
        <v>3084</v>
      </c>
      <c r="B1260" s="15">
        <v>45488</v>
      </c>
      <c r="C1260" s="10" t="s">
        <v>441</v>
      </c>
      <c r="D1260" s="10" t="s">
        <v>1634</v>
      </c>
      <c r="E1260" s="10" t="s">
        <v>1782</v>
      </c>
      <c r="F1260" s="10">
        <v>3</v>
      </c>
      <c r="G1260" s="10">
        <f t="shared" si="57"/>
        <v>3</v>
      </c>
      <c r="H1260" s="10">
        <v>518.35</v>
      </c>
      <c r="I1260" s="16">
        <f>IF(H1260="",VLOOKUP($D1260,Product_Dim_Cleaned!$A$2:$F$101,6,FALSE),H1260)</f>
        <v>518.35</v>
      </c>
      <c r="J1260" s="10">
        <v>0.21</v>
      </c>
      <c r="K1260" s="17">
        <f t="shared" si="58"/>
        <v>0.21</v>
      </c>
      <c r="L1260" s="10" t="s">
        <v>1829</v>
      </c>
      <c r="M1260" s="10">
        <v>1228.4894999999999</v>
      </c>
      <c r="N1260" s="16">
        <f t="shared" si="59"/>
        <v>1228.4894999999999</v>
      </c>
    </row>
    <row r="1261" spans="1:14" x14ac:dyDescent="0.3">
      <c r="A1261" s="11" t="s">
        <v>3085</v>
      </c>
      <c r="B1261" s="18">
        <v>45509</v>
      </c>
      <c r="C1261" s="12" t="s">
        <v>978</v>
      </c>
      <c r="D1261" s="12" t="s">
        <v>1670</v>
      </c>
      <c r="E1261" s="12" t="s">
        <v>1773</v>
      </c>
      <c r="F1261" s="12">
        <v>1</v>
      </c>
      <c r="G1261" s="10">
        <f t="shared" si="57"/>
        <v>1</v>
      </c>
      <c r="H1261" s="12">
        <v>85.58</v>
      </c>
      <c r="I1261" s="16">
        <f>IF(H1261="",VLOOKUP($D1261,Product_Dim_Cleaned!$A$2:$F$101,6,FALSE),H1261)</f>
        <v>85.58</v>
      </c>
      <c r="J1261" s="12">
        <v>0.1</v>
      </c>
      <c r="K1261" s="17">
        <f t="shared" si="58"/>
        <v>0.1</v>
      </c>
      <c r="L1261" s="12" t="s">
        <v>1829</v>
      </c>
      <c r="M1261" s="12">
        <v>77.022000000000006</v>
      </c>
      <c r="N1261" s="16">
        <f t="shared" si="59"/>
        <v>77.022000000000006</v>
      </c>
    </row>
    <row r="1262" spans="1:14" x14ac:dyDescent="0.3">
      <c r="A1262" s="9" t="s">
        <v>3086</v>
      </c>
      <c r="B1262" s="15">
        <v>45323</v>
      </c>
      <c r="C1262" s="10" t="s">
        <v>1136</v>
      </c>
      <c r="D1262" s="10" t="s">
        <v>1722</v>
      </c>
      <c r="E1262" s="10" t="s">
        <v>1757</v>
      </c>
      <c r="F1262" s="10">
        <v>4</v>
      </c>
      <c r="G1262" s="10">
        <f t="shared" si="57"/>
        <v>4</v>
      </c>
      <c r="H1262" s="10">
        <v>800</v>
      </c>
      <c r="I1262" s="16">
        <f>IF(H1262="",VLOOKUP($D1262,Product_Dim_Cleaned!$A$2:$F$101,6,FALSE),H1262)</f>
        <v>800</v>
      </c>
      <c r="J1262" s="10">
        <v>0.2</v>
      </c>
      <c r="K1262" s="17">
        <f t="shared" si="58"/>
        <v>0.2</v>
      </c>
      <c r="L1262" s="10" t="s">
        <v>1824</v>
      </c>
      <c r="M1262" s="10">
        <v>2560</v>
      </c>
      <c r="N1262" s="16">
        <f t="shared" si="59"/>
        <v>2560</v>
      </c>
    </row>
    <row r="1263" spans="1:14" x14ac:dyDescent="0.3">
      <c r="A1263" s="11" t="s">
        <v>3087</v>
      </c>
      <c r="B1263" s="18">
        <v>45889</v>
      </c>
      <c r="C1263" s="12" t="s">
        <v>520</v>
      </c>
      <c r="D1263" s="12" t="s">
        <v>1668</v>
      </c>
      <c r="E1263" s="12" t="s">
        <v>1789</v>
      </c>
      <c r="F1263" s="12">
        <v>3</v>
      </c>
      <c r="G1263" s="10">
        <f t="shared" si="57"/>
        <v>3</v>
      </c>
      <c r="H1263" s="12">
        <v>118.25</v>
      </c>
      <c r="I1263" s="16">
        <f>IF(H1263="",VLOOKUP($D1263,Product_Dim_Cleaned!$A$2:$F$101,6,FALSE),H1263)</f>
        <v>118.25</v>
      </c>
      <c r="J1263" s="12">
        <v>0.26</v>
      </c>
      <c r="K1263" s="17">
        <f t="shared" si="58"/>
        <v>0.26</v>
      </c>
      <c r="L1263" s="12" t="s">
        <v>1826</v>
      </c>
      <c r="M1263" s="12">
        <v>262.51499999999999</v>
      </c>
      <c r="N1263" s="16">
        <f t="shared" si="59"/>
        <v>262.51499999999999</v>
      </c>
    </row>
    <row r="1264" spans="1:14" x14ac:dyDescent="0.3">
      <c r="A1264" s="9" t="s">
        <v>3088</v>
      </c>
      <c r="B1264" s="15">
        <v>45253</v>
      </c>
      <c r="C1264" s="10" t="s">
        <v>1307</v>
      </c>
      <c r="D1264" s="10" t="s">
        <v>1612</v>
      </c>
      <c r="E1264" s="10" t="s">
        <v>1801</v>
      </c>
      <c r="F1264" s="10">
        <v>1</v>
      </c>
      <c r="G1264" s="10">
        <f t="shared" si="57"/>
        <v>1</v>
      </c>
      <c r="H1264" s="10">
        <v>223.25</v>
      </c>
      <c r="I1264" s="16">
        <f>IF(H1264="",VLOOKUP($D1264,Product_Dim_Cleaned!$A$2:$F$101,6,FALSE),H1264)</f>
        <v>223.25</v>
      </c>
      <c r="J1264" s="10">
        <v>0.28999999999999998</v>
      </c>
      <c r="K1264" s="17">
        <f t="shared" si="58"/>
        <v>0.28999999999999998</v>
      </c>
      <c r="L1264" s="10" t="s">
        <v>1824</v>
      </c>
      <c r="M1264" s="10">
        <v>158.50749999999999</v>
      </c>
      <c r="N1264" s="16">
        <f t="shared" si="59"/>
        <v>158.50749999999999</v>
      </c>
    </row>
    <row r="1265" spans="1:14" x14ac:dyDescent="0.3">
      <c r="A1265" s="11" t="s">
        <v>3089</v>
      </c>
      <c r="B1265" s="18">
        <v>45530</v>
      </c>
      <c r="C1265" s="12" t="s">
        <v>1325</v>
      </c>
      <c r="D1265" s="12" t="s">
        <v>1612</v>
      </c>
      <c r="E1265" s="12" t="s">
        <v>1769</v>
      </c>
      <c r="F1265" s="12">
        <v>3</v>
      </c>
      <c r="G1265" s="10">
        <f t="shared" si="57"/>
        <v>3</v>
      </c>
      <c r="H1265" s="12">
        <v>918.76</v>
      </c>
      <c r="I1265" s="16">
        <f>IF(H1265="",VLOOKUP($D1265,Product_Dim_Cleaned!$A$2:$F$101,6,FALSE),H1265)</f>
        <v>918.76</v>
      </c>
      <c r="J1265" s="12">
        <v>0.2</v>
      </c>
      <c r="K1265" s="17">
        <f t="shared" si="58"/>
        <v>0.2</v>
      </c>
      <c r="L1265" s="12" t="s">
        <v>1826</v>
      </c>
      <c r="M1265" s="12">
        <v>2205.0239999999999</v>
      </c>
      <c r="N1265" s="16">
        <f t="shared" si="59"/>
        <v>2205.0239999999999</v>
      </c>
    </row>
    <row r="1266" spans="1:14" x14ac:dyDescent="0.3">
      <c r="A1266" s="9" t="s">
        <v>3090</v>
      </c>
      <c r="B1266" s="15">
        <v>45491</v>
      </c>
      <c r="C1266" s="10" t="s">
        <v>890</v>
      </c>
      <c r="D1266" s="10" t="s">
        <v>1716</v>
      </c>
      <c r="E1266" s="10" t="s">
        <v>1797</v>
      </c>
      <c r="F1266" s="10">
        <v>2</v>
      </c>
      <c r="G1266" s="10">
        <f t="shared" si="57"/>
        <v>2</v>
      </c>
      <c r="H1266" s="10">
        <v>905.26</v>
      </c>
      <c r="I1266" s="16">
        <f>IF(H1266="",VLOOKUP($D1266,Product_Dim_Cleaned!$A$2:$F$101,6,FALSE),H1266)</f>
        <v>905.26</v>
      </c>
      <c r="J1266" s="10">
        <v>0.15</v>
      </c>
      <c r="K1266" s="17">
        <f t="shared" si="58"/>
        <v>0.15</v>
      </c>
      <c r="L1266" s="10" t="s">
        <v>1829</v>
      </c>
      <c r="M1266" s="10">
        <v>1538.942</v>
      </c>
      <c r="N1266" s="16">
        <f t="shared" si="59"/>
        <v>1538.942</v>
      </c>
    </row>
    <row r="1267" spans="1:14" x14ac:dyDescent="0.3">
      <c r="A1267" s="11" t="s">
        <v>3091</v>
      </c>
      <c r="B1267" s="18">
        <v>45628</v>
      </c>
      <c r="C1267" s="12" t="s">
        <v>984</v>
      </c>
      <c r="D1267" s="12" t="s">
        <v>1580</v>
      </c>
      <c r="E1267" s="12" t="s">
        <v>1813</v>
      </c>
      <c r="F1267" s="12">
        <v>4</v>
      </c>
      <c r="G1267" s="10">
        <f t="shared" si="57"/>
        <v>4</v>
      </c>
      <c r="H1267" s="12">
        <v>295.39999999999998</v>
      </c>
      <c r="I1267" s="16">
        <f>IF(H1267="",VLOOKUP($D1267,Product_Dim_Cleaned!$A$2:$F$101,6,FALSE),H1267)</f>
        <v>295.39999999999998</v>
      </c>
      <c r="J1267" s="12">
        <v>0.23</v>
      </c>
      <c r="K1267" s="17">
        <f t="shared" si="58"/>
        <v>0.23</v>
      </c>
      <c r="L1267" s="12" t="s">
        <v>1826</v>
      </c>
      <c r="M1267" s="12">
        <v>909.83199999999999</v>
      </c>
      <c r="N1267" s="16">
        <f t="shared" si="59"/>
        <v>909.83199999999999</v>
      </c>
    </row>
    <row r="1268" spans="1:14" x14ac:dyDescent="0.3">
      <c r="A1268" s="9" t="s">
        <v>3092</v>
      </c>
      <c r="B1268" s="15">
        <v>45861</v>
      </c>
      <c r="C1268" s="10" t="s">
        <v>314</v>
      </c>
      <c r="D1268" s="10" t="s">
        <v>1736</v>
      </c>
      <c r="E1268" s="10" t="s">
        <v>1773</v>
      </c>
      <c r="F1268" s="10">
        <v>1</v>
      </c>
      <c r="G1268" s="10">
        <f t="shared" si="57"/>
        <v>1</v>
      </c>
      <c r="H1268" s="10">
        <v>252.18</v>
      </c>
      <c r="I1268" s="16">
        <f>IF(H1268="",VLOOKUP($D1268,Product_Dim_Cleaned!$A$2:$F$101,6,FALSE),H1268)</f>
        <v>252.18</v>
      </c>
      <c r="J1268" s="10">
        <v>0.23</v>
      </c>
      <c r="K1268" s="17">
        <f t="shared" si="58"/>
        <v>0.23</v>
      </c>
      <c r="L1268" s="10" t="s">
        <v>1826</v>
      </c>
      <c r="M1268" s="10">
        <v>194.17859999999999</v>
      </c>
      <c r="N1268" s="16">
        <f t="shared" si="59"/>
        <v>194.17859999999999</v>
      </c>
    </row>
    <row r="1269" spans="1:14" x14ac:dyDescent="0.3">
      <c r="A1269" s="11" t="s">
        <v>3093</v>
      </c>
      <c r="B1269" s="18">
        <v>45878</v>
      </c>
      <c r="C1269" s="12" t="s">
        <v>511</v>
      </c>
      <c r="D1269" s="12" t="s">
        <v>1742</v>
      </c>
      <c r="E1269" s="12" t="s">
        <v>1794</v>
      </c>
      <c r="F1269" s="12">
        <v>4</v>
      </c>
      <c r="G1269" s="10">
        <f t="shared" si="57"/>
        <v>4</v>
      </c>
      <c r="H1269" s="12">
        <v>792.1</v>
      </c>
      <c r="I1269" s="16">
        <f>IF(H1269="",VLOOKUP($D1269,Product_Dim_Cleaned!$A$2:$F$101,6,FALSE),H1269)</f>
        <v>792.1</v>
      </c>
      <c r="J1269" s="12">
        <v>0.19</v>
      </c>
      <c r="K1269" s="17">
        <f t="shared" si="58"/>
        <v>0.19</v>
      </c>
      <c r="L1269" s="12" t="s">
        <v>1829</v>
      </c>
      <c r="M1269" s="12">
        <v>2566.404</v>
      </c>
      <c r="N1269" s="16">
        <f t="shared" si="59"/>
        <v>2566.404</v>
      </c>
    </row>
    <row r="1270" spans="1:14" x14ac:dyDescent="0.3">
      <c r="A1270" s="9" t="s">
        <v>3094</v>
      </c>
      <c r="B1270" s="15">
        <v>45426</v>
      </c>
      <c r="C1270" s="10" t="s">
        <v>278</v>
      </c>
      <c r="D1270" s="10" t="s">
        <v>1724</v>
      </c>
      <c r="E1270" s="10" t="s">
        <v>1799</v>
      </c>
      <c r="F1270" s="10">
        <v>1</v>
      </c>
      <c r="G1270" s="10">
        <f t="shared" si="57"/>
        <v>1</v>
      </c>
      <c r="H1270" s="10">
        <v>883.36</v>
      </c>
      <c r="I1270" s="16">
        <f>IF(H1270="",VLOOKUP($D1270,Product_Dim_Cleaned!$A$2:$F$101,6,FALSE),H1270)</f>
        <v>883.36</v>
      </c>
      <c r="J1270" s="10">
        <v>0.11</v>
      </c>
      <c r="K1270" s="17">
        <f t="shared" si="58"/>
        <v>0.11</v>
      </c>
      <c r="L1270" s="10" t="s">
        <v>1826</v>
      </c>
      <c r="M1270" s="10">
        <v>786.19040000000007</v>
      </c>
      <c r="N1270" s="16">
        <f t="shared" si="59"/>
        <v>786.19040000000007</v>
      </c>
    </row>
    <row r="1271" spans="1:14" x14ac:dyDescent="0.3">
      <c r="A1271" s="11" t="s">
        <v>3095</v>
      </c>
      <c r="B1271" s="18">
        <v>45231</v>
      </c>
      <c r="C1271" s="12" t="s">
        <v>878</v>
      </c>
      <c r="D1271" s="12" t="s">
        <v>1686</v>
      </c>
      <c r="E1271" s="12" t="s">
        <v>1752</v>
      </c>
      <c r="F1271" s="12">
        <v>4</v>
      </c>
      <c r="G1271" s="10">
        <f t="shared" si="57"/>
        <v>4</v>
      </c>
      <c r="H1271" s="12">
        <v>305.95</v>
      </c>
      <c r="I1271" s="16">
        <f>IF(H1271="",VLOOKUP($D1271,Product_Dim_Cleaned!$A$2:$F$101,6,FALSE),H1271)</f>
        <v>305.95</v>
      </c>
      <c r="J1271" s="12">
        <v>0.08</v>
      </c>
      <c r="K1271" s="17">
        <f t="shared" si="58"/>
        <v>0.08</v>
      </c>
      <c r="L1271" s="12" t="s">
        <v>1826</v>
      </c>
      <c r="M1271" s="12">
        <v>1125.896</v>
      </c>
      <c r="N1271" s="16">
        <f t="shared" si="59"/>
        <v>1125.896</v>
      </c>
    </row>
    <row r="1272" spans="1:14" x14ac:dyDescent="0.3">
      <c r="A1272" s="9" t="s">
        <v>3096</v>
      </c>
      <c r="B1272" s="15">
        <v>45609</v>
      </c>
      <c r="C1272" s="10" t="s">
        <v>1249</v>
      </c>
      <c r="D1272" s="10" t="s">
        <v>1664</v>
      </c>
      <c r="E1272" s="10" t="s">
        <v>1779</v>
      </c>
      <c r="F1272" s="10">
        <v>3</v>
      </c>
      <c r="G1272" s="10">
        <f t="shared" si="57"/>
        <v>3</v>
      </c>
      <c r="H1272" s="10">
        <v>742.45</v>
      </c>
      <c r="I1272" s="16">
        <f>IF(H1272="",VLOOKUP($D1272,Product_Dim_Cleaned!$A$2:$F$101,6,FALSE),H1272)</f>
        <v>742.45</v>
      </c>
      <c r="J1272" s="10">
        <v>0.23</v>
      </c>
      <c r="K1272" s="17">
        <f t="shared" si="58"/>
        <v>0.23</v>
      </c>
      <c r="L1272" s="10" t="s">
        <v>1829</v>
      </c>
      <c r="M1272" s="10">
        <v>1715.0595000000001</v>
      </c>
      <c r="N1272" s="16">
        <f t="shared" si="59"/>
        <v>1715.0595000000001</v>
      </c>
    </row>
    <row r="1273" spans="1:14" x14ac:dyDescent="0.3">
      <c r="A1273" s="11" t="s">
        <v>3097</v>
      </c>
      <c r="B1273" s="18">
        <v>45392</v>
      </c>
      <c r="C1273" s="12" t="s">
        <v>1112</v>
      </c>
      <c r="D1273" s="12" t="s">
        <v>1598</v>
      </c>
      <c r="E1273" s="12" t="s">
        <v>1810</v>
      </c>
      <c r="F1273" s="12">
        <v>3</v>
      </c>
      <c r="G1273" s="10">
        <f t="shared" si="57"/>
        <v>3</v>
      </c>
      <c r="H1273" s="12">
        <v>336.1</v>
      </c>
      <c r="I1273" s="16">
        <f>IF(H1273="",VLOOKUP($D1273,Product_Dim_Cleaned!$A$2:$F$101,6,FALSE),H1273)</f>
        <v>336.1</v>
      </c>
      <c r="J1273" s="12">
        <v>0.12</v>
      </c>
      <c r="K1273" s="17">
        <f t="shared" si="58"/>
        <v>0.12</v>
      </c>
      <c r="L1273" s="12" t="s">
        <v>1829</v>
      </c>
      <c r="M1273" s="12">
        <v>887.30400000000009</v>
      </c>
      <c r="N1273" s="16">
        <f t="shared" si="59"/>
        <v>887.30400000000009</v>
      </c>
    </row>
    <row r="1274" spans="1:14" x14ac:dyDescent="0.3">
      <c r="A1274" s="9" t="s">
        <v>3098</v>
      </c>
      <c r="B1274" s="15">
        <v>45876</v>
      </c>
      <c r="C1274" s="10" t="s">
        <v>1281</v>
      </c>
      <c r="D1274" s="10" t="s">
        <v>1606</v>
      </c>
      <c r="E1274" s="10" t="s">
        <v>1779</v>
      </c>
      <c r="F1274" s="10">
        <v>3</v>
      </c>
      <c r="G1274" s="10">
        <f t="shared" si="57"/>
        <v>3</v>
      </c>
      <c r="H1274" s="10">
        <v>310.36</v>
      </c>
      <c r="I1274" s="16">
        <f>IF(H1274="",VLOOKUP($D1274,Product_Dim_Cleaned!$A$2:$F$101,6,FALSE),H1274)</f>
        <v>310.36</v>
      </c>
      <c r="J1274" s="10">
        <v>0.14000000000000001</v>
      </c>
      <c r="K1274" s="17">
        <f t="shared" si="58"/>
        <v>0.14000000000000001</v>
      </c>
      <c r="L1274" s="10" t="s">
        <v>1829</v>
      </c>
      <c r="M1274" s="10">
        <v>800.72879999999998</v>
      </c>
      <c r="N1274" s="16">
        <f t="shared" si="59"/>
        <v>800.72879999999998</v>
      </c>
    </row>
    <row r="1275" spans="1:14" x14ac:dyDescent="0.3">
      <c r="A1275" s="11" t="s">
        <v>3099</v>
      </c>
      <c r="B1275" s="18">
        <v>45772</v>
      </c>
      <c r="C1275" s="12" t="s">
        <v>887</v>
      </c>
      <c r="D1275" s="12" t="s">
        <v>1744</v>
      </c>
      <c r="E1275" s="12" t="s">
        <v>1782</v>
      </c>
      <c r="F1275" s="12">
        <v>3</v>
      </c>
      <c r="G1275" s="10">
        <f t="shared" si="57"/>
        <v>3</v>
      </c>
      <c r="H1275" s="12">
        <v>992.81</v>
      </c>
      <c r="I1275" s="16">
        <f>IF(H1275="",VLOOKUP($D1275,Product_Dim_Cleaned!$A$2:$F$101,6,FALSE),H1275)</f>
        <v>992.81</v>
      </c>
      <c r="J1275" s="12">
        <v>0.04</v>
      </c>
      <c r="K1275" s="17">
        <f t="shared" si="58"/>
        <v>0.04</v>
      </c>
      <c r="L1275" s="12" t="s">
        <v>1826</v>
      </c>
      <c r="M1275" s="12">
        <v>2859.2928000000002</v>
      </c>
      <c r="N1275" s="16">
        <f t="shared" si="59"/>
        <v>2859.2928000000002</v>
      </c>
    </row>
    <row r="1276" spans="1:14" x14ac:dyDescent="0.3">
      <c r="A1276" s="9" t="s">
        <v>3100</v>
      </c>
      <c r="B1276" s="15">
        <v>45217</v>
      </c>
      <c r="C1276" s="10" t="s">
        <v>648</v>
      </c>
      <c r="D1276" s="10" t="s">
        <v>1668</v>
      </c>
      <c r="E1276" s="10" t="s">
        <v>1792</v>
      </c>
      <c r="F1276" s="10">
        <v>3</v>
      </c>
      <c r="G1276" s="10">
        <f t="shared" si="57"/>
        <v>3</v>
      </c>
      <c r="H1276" s="10">
        <v>257.11</v>
      </c>
      <c r="I1276" s="16">
        <f>IF(H1276="",VLOOKUP($D1276,Product_Dim_Cleaned!$A$2:$F$101,6,FALSE),H1276)</f>
        <v>257.11</v>
      </c>
      <c r="J1276" s="10">
        <v>0.26</v>
      </c>
      <c r="K1276" s="17">
        <f t="shared" si="58"/>
        <v>0.26</v>
      </c>
      <c r="L1276" s="10" t="s">
        <v>1829</v>
      </c>
      <c r="M1276" s="10">
        <v>570.78420000000006</v>
      </c>
      <c r="N1276" s="16">
        <f t="shared" si="59"/>
        <v>570.78420000000006</v>
      </c>
    </row>
    <row r="1277" spans="1:14" x14ac:dyDescent="0.3">
      <c r="A1277" s="11" t="s">
        <v>3101</v>
      </c>
      <c r="B1277" s="18">
        <v>45739</v>
      </c>
      <c r="C1277" s="12" t="s">
        <v>713</v>
      </c>
      <c r="D1277" s="12" t="s">
        <v>1738</v>
      </c>
      <c r="E1277" s="12" t="s">
        <v>1794</v>
      </c>
      <c r="F1277" s="12">
        <v>4</v>
      </c>
      <c r="G1277" s="10">
        <f t="shared" si="57"/>
        <v>4</v>
      </c>
      <c r="H1277" s="12">
        <v>816.29</v>
      </c>
      <c r="I1277" s="16">
        <f>IF(H1277="",VLOOKUP($D1277,Product_Dim_Cleaned!$A$2:$F$101,6,FALSE),H1277)</f>
        <v>816.29</v>
      </c>
      <c r="J1277" s="12">
        <v>0.24</v>
      </c>
      <c r="K1277" s="17">
        <f t="shared" si="58"/>
        <v>0.24</v>
      </c>
      <c r="L1277" s="12" t="s">
        <v>1826</v>
      </c>
      <c r="M1277" s="12">
        <v>2481.5216</v>
      </c>
      <c r="N1277" s="16">
        <f t="shared" si="59"/>
        <v>2481.5216</v>
      </c>
    </row>
    <row r="1278" spans="1:14" x14ac:dyDescent="0.3">
      <c r="A1278" s="9" t="s">
        <v>3102</v>
      </c>
      <c r="B1278" s="15">
        <v>45272</v>
      </c>
      <c r="C1278" s="10" t="s">
        <v>422</v>
      </c>
      <c r="D1278" s="10" t="s">
        <v>1668</v>
      </c>
      <c r="E1278" s="10" t="s">
        <v>1794</v>
      </c>
      <c r="F1278" s="10">
        <v>4</v>
      </c>
      <c r="G1278" s="10">
        <f t="shared" si="57"/>
        <v>4</v>
      </c>
      <c r="H1278" s="10">
        <v>755.82</v>
      </c>
      <c r="I1278" s="16">
        <f>IF(H1278="",VLOOKUP($D1278,Product_Dim_Cleaned!$A$2:$F$101,6,FALSE),H1278)</f>
        <v>755.82</v>
      </c>
      <c r="J1278" s="10">
        <v>0.22</v>
      </c>
      <c r="K1278" s="17">
        <f t="shared" si="58"/>
        <v>0.22</v>
      </c>
      <c r="L1278" s="10" t="s">
        <v>1829</v>
      </c>
      <c r="M1278" s="10">
        <v>2358.1583999999998</v>
      </c>
      <c r="N1278" s="16">
        <f t="shared" si="59"/>
        <v>2358.1583999999998</v>
      </c>
    </row>
    <row r="1279" spans="1:14" x14ac:dyDescent="0.3">
      <c r="A1279" s="11" t="s">
        <v>3103</v>
      </c>
      <c r="B1279" s="18">
        <v>45524</v>
      </c>
      <c r="C1279" s="12" t="s">
        <v>23</v>
      </c>
      <c r="D1279" s="12" t="s">
        <v>1543</v>
      </c>
      <c r="E1279" s="12" t="s">
        <v>1799</v>
      </c>
      <c r="F1279" s="12">
        <v>1</v>
      </c>
      <c r="G1279" s="10">
        <f t="shared" si="57"/>
        <v>1</v>
      </c>
      <c r="H1279" s="12">
        <v>449.6</v>
      </c>
      <c r="I1279" s="16">
        <f>IF(H1279="",VLOOKUP($D1279,Product_Dim_Cleaned!$A$2:$F$101,6,FALSE),H1279)</f>
        <v>449.6</v>
      </c>
      <c r="J1279" s="12">
        <v>0.01</v>
      </c>
      <c r="K1279" s="17">
        <f t="shared" si="58"/>
        <v>0.01</v>
      </c>
      <c r="L1279" s="12" t="s">
        <v>1826</v>
      </c>
      <c r="M1279" s="12">
        <v>445.10399999999998</v>
      </c>
      <c r="N1279" s="16">
        <f t="shared" si="59"/>
        <v>445.10399999999998</v>
      </c>
    </row>
    <row r="1280" spans="1:14" x14ac:dyDescent="0.3">
      <c r="A1280" s="9" t="s">
        <v>3104</v>
      </c>
      <c r="B1280" s="15">
        <v>45481</v>
      </c>
      <c r="C1280" s="10" t="s">
        <v>1101</v>
      </c>
      <c r="D1280" s="10" t="s">
        <v>1576</v>
      </c>
      <c r="E1280" s="10" t="s">
        <v>1752</v>
      </c>
      <c r="F1280" s="10">
        <v>2</v>
      </c>
      <c r="G1280" s="10">
        <f t="shared" si="57"/>
        <v>2</v>
      </c>
      <c r="H1280" s="10">
        <v>779.29</v>
      </c>
      <c r="I1280" s="16">
        <f>IF(H1280="",VLOOKUP($D1280,Product_Dim_Cleaned!$A$2:$F$101,6,FALSE),H1280)</f>
        <v>779.29</v>
      </c>
      <c r="J1280" s="10">
        <v>0.12</v>
      </c>
      <c r="K1280" s="17">
        <f t="shared" si="58"/>
        <v>0.12</v>
      </c>
      <c r="L1280" s="10" t="s">
        <v>1829</v>
      </c>
      <c r="M1280" s="10">
        <v>1371.5504000000001</v>
      </c>
      <c r="N1280" s="16">
        <f t="shared" si="59"/>
        <v>1371.5504000000001</v>
      </c>
    </row>
    <row r="1281" spans="1:14" x14ac:dyDescent="0.3">
      <c r="A1281" s="11" t="s">
        <v>3105</v>
      </c>
      <c r="B1281" s="18">
        <v>45267</v>
      </c>
      <c r="C1281" s="12" t="s">
        <v>1431</v>
      </c>
      <c r="D1281" s="12" t="s">
        <v>1702</v>
      </c>
      <c r="E1281" s="12" t="s">
        <v>1807</v>
      </c>
      <c r="F1281" s="12">
        <v>1</v>
      </c>
      <c r="G1281" s="10">
        <f t="shared" si="57"/>
        <v>1</v>
      </c>
      <c r="H1281" s="12">
        <v>748.75</v>
      </c>
      <c r="I1281" s="16">
        <f>IF(H1281="",VLOOKUP($D1281,Product_Dim_Cleaned!$A$2:$F$101,6,FALSE),H1281)</f>
        <v>748.75</v>
      </c>
      <c r="J1281" s="12">
        <v>0.1</v>
      </c>
      <c r="K1281" s="17">
        <f t="shared" si="58"/>
        <v>0.1</v>
      </c>
      <c r="L1281" s="12" t="s">
        <v>1829</v>
      </c>
      <c r="M1281" s="12">
        <v>673.875</v>
      </c>
      <c r="N1281" s="16">
        <f t="shared" si="59"/>
        <v>673.875</v>
      </c>
    </row>
    <row r="1282" spans="1:14" x14ac:dyDescent="0.3">
      <c r="A1282" s="9" t="s">
        <v>3106</v>
      </c>
      <c r="B1282" s="15">
        <v>45328</v>
      </c>
      <c r="C1282" s="10" t="s">
        <v>598</v>
      </c>
      <c r="D1282" s="10" t="s">
        <v>1726</v>
      </c>
      <c r="E1282" s="10" t="s">
        <v>1752</v>
      </c>
      <c r="F1282" s="10">
        <v>2</v>
      </c>
      <c r="G1282" s="10">
        <f t="shared" ref="G1282:G1345" si="60">IF(F1282="",M1282/(I1282*(1-J1282)),F1282)</f>
        <v>2</v>
      </c>
      <c r="H1282" s="10">
        <v>121.67</v>
      </c>
      <c r="I1282" s="16">
        <f>IF(H1282="",VLOOKUP($D1282,Product_Dim_Cleaned!$A$2:$F$101,6,FALSE),H1282)</f>
        <v>121.67</v>
      </c>
      <c r="J1282" s="10">
        <v>0.08</v>
      </c>
      <c r="K1282" s="17">
        <f t="shared" ref="K1282:K1345" si="61">IF(J1282="",1-(M1282/(G1282*I1282)),J1282)</f>
        <v>0.08</v>
      </c>
      <c r="L1282" s="10" t="s">
        <v>1829</v>
      </c>
      <c r="M1282" s="10">
        <v>223.87280000000001</v>
      </c>
      <c r="N1282" s="16">
        <f t="shared" ref="N1282:N1345" si="62">IF(M1282="",G1282*I1282*(1-K1282),M1282)</f>
        <v>223.87280000000001</v>
      </c>
    </row>
    <row r="1283" spans="1:14" x14ac:dyDescent="0.3">
      <c r="A1283" s="11" t="s">
        <v>3107</v>
      </c>
      <c r="B1283" s="18">
        <v>45787</v>
      </c>
      <c r="C1283" s="12" t="s">
        <v>1513</v>
      </c>
      <c r="D1283" s="12" t="s">
        <v>1646</v>
      </c>
      <c r="E1283" s="12" t="s">
        <v>1801</v>
      </c>
      <c r="F1283" s="12">
        <v>3</v>
      </c>
      <c r="G1283" s="10">
        <f t="shared" si="60"/>
        <v>3</v>
      </c>
      <c r="H1283" s="12">
        <v>225.14</v>
      </c>
      <c r="I1283" s="16">
        <f>IF(H1283="",VLOOKUP($D1283,Product_Dim_Cleaned!$A$2:$F$101,6,FALSE),H1283)</f>
        <v>225.14</v>
      </c>
      <c r="J1283" s="12">
        <v>0.15</v>
      </c>
      <c r="K1283" s="17">
        <f t="shared" si="61"/>
        <v>0.15</v>
      </c>
      <c r="L1283" s="12" t="s">
        <v>1829</v>
      </c>
      <c r="M1283" s="12">
        <v>574.10699999999997</v>
      </c>
      <c r="N1283" s="16">
        <f t="shared" si="62"/>
        <v>574.10699999999997</v>
      </c>
    </row>
    <row r="1284" spans="1:14" x14ac:dyDescent="0.3">
      <c r="A1284" s="9" t="s">
        <v>3108</v>
      </c>
      <c r="B1284" s="15">
        <v>45876</v>
      </c>
      <c r="C1284" s="10" t="s">
        <v>1011</v>
      </c>
      <c r="D1284" s="10" t="s">
        <v>1606</v>
      </c>
      <c r="E1284" s="10" t="s">
        <v>1813</v>
      </c>
      <c r="F1284" s="10">
        <v>1</v>
      </c>
      <c r="G1284" s="10">
        <f t="shared" si="60"/>
        <v>1</v>
      </c>
      <c r="H1284" s="10">
        <v>654.17999999999995</v>
      </c>
      <c r="I1284" s="16">
        <f>IF(H1284="",VLOOKUP($D1284,Product_Dim_Cleaned!$A$2:$F$101,6,FALSE),H1284)</f>
        <v>654.17999999999995</v>
      </c>
      <c r="J1284" s="10">
        <v>0.19</v>
      </c>
      <c r="K1284" s="17">
        <f t="shared" si="61"/>
        <v>0.19</v>
      </c>
      <c r="L1284" s="10" t="s">
        <v>1826</v>
      </c>
      <c r="M1284" s="10">
        <v>529.88580000000002</v>
      </c>
      <c r="N1284" s="16">
        <f t="shared" si="62"/>
        <v>529.88580000000002</v>
      </c>
    </row>
    <row r="1285" spans="1:14" x14ac:dyDescent="0.3">
      <c r="A1285" s="11" t="s">
        <v>3109</v>
      </c>
      <c r="B1285" s="18">
        <v>45552</v>
      </c>
      <c r="C1285" s="12" t="s">
        <v>218</v>
      </c>
      <c r="D1285" s="12" t="s">
        <v>1690</v>
      </c>
      <c r="E1285" s="12" t="s">
        <v>1773</v>
      </c>
      <c r="F1285" s="12">
        <v>2</v>
      </c>
      <c r="G1285" s="10">
        <f t="shared" si="60"/>
        <v>2</v>
      </c>
      <c r="H1285" s="12">
        <v>504.98</v>
      </c>
      <c r="I1285" s="16">
        <f>IF(H1285="",VLOOKUP($D1285,Product_Dim_Cleaned!$A$2:$F$101,6,FALSE),H1285)</f>
        <v>504.98</v>
      </c>
      <c r="J1285" s="12">
        <v>0.08</v>
      </c>
      <c r="K1285" s="17">
        <f t="shared" si="61"/>
        <v>0.08</v>
      </c>
      <c r="L1285" s="12" t="s">
        <v>1829</v>
      </c>
      <c r="M1285" s="12">
        <v>929.16320000000007</v>
      </c>
      <c r="N1285" s="16">
        <f t="shared" si="62"/>
        <v>929.16320000000007</v>
      </c>
    </row>
    <row r="1286" spans="1:14" x14ac:dyDescent="0.3">
      <c r="A1286" s="9" t="s">
        <v>3110</v>
      </c>
      <c r="B1286" s="15">
        <v>45823</v>
      </c>
      <c r="C1286" s="10" t="s">
        <v>1181</v>
      </c>
      <c r="D1286" s="10" t="s">
        <v>1656</v>
      </c>
      <c r="E1286" s="10" t="s">
        <v>1782</v>
      </c>
      <c r="F1286" s="10">
        <v>2</v>
      </c>
      <c r="G1286" s="10">
        <f t="shared" si="60"/>
        <v>2</v>
      </c>
      <c r="H1286" s="10">
        <v>623.20000000000005</v>
      </c>
      <c r="I1286" s="16">
        <f>IF(H1286="",VLOOKUP($D1286,Product_Dim_Cleaned!$A$2:$F$101,6,FALSE),H1286)</f>
        <v>623.20000000000005</v>
      </c>
      <c r="J1286" s="10">
        <v>0.14000000000000001</v>
      </c>
      <c r="K1286" s="17">
        <f t="shared" si="61"/>
        <v>0.14000000000000001</v>
      </c>
      <c r="L1286" s="10" t="s">
        <v>1829</v>
      </c>
      <c r="M1286" s="10">
        <v>1071.904</v>
      </c>
      <c r="N1286" s="16">
        <f t="shared" si="62"/>
        <v>1071.904</v>
      </c>
    </row>
    <row r="1287" spans="1:14" x14ac:dyDescent="0.3">
      <c r="A1287" s="11" t="s">
        <v>3111</v>
      </c>
      <c r="B1287" s="18">
        <v>45622</v>
      </c>
      <c r="C1287" s="12" t="s">
        <v>1023</v>
      </c>
      <c r="D1287" s="12" t="s">
        <v>1555</v>
      </c>
      <c r="E1287" s="12" t="s">
        <v>1804</v>
      </c>
      <c r="F1287" s="12">
        <v>2</v>
      </c>
      <c r="G1287" s="10">
        <f t="shared" si="60"/>
        <v>2</v>
      </c>
      <c r="H1287" s="12">
        <v>530.54</v>
      </c>
      <c r="I1287" s="16">
        <f>IF(H1287="",VLOOKUP($D1287,Product_Dim_Cleaned!$A$2:$F$101,6,FALSE),H1287)</f>
        <v>530.54</v>
      </c>
      <c r="J1287" s="12">
        <v>0.28000000000000003</v>
      </c>
      <c r="K1287" s="17">
        <f t="shared" si="61"/>
        <v>0.28000000000000003</v>
      </c>
      <c r="L1287" s="12" t="s">
        <v>1829</v>
      </c>
      <c r="M1287" s="12">
        <v>763.97759999999994</v>
      </c>
      <c r="N1287" s="16">
        <f t="shared" si="62"/>
        <v>763.97759999999994</v>
      </c>
    </row>
    <row r="1288" spans="1:14" x14ac:dyDescent="0.3">
      <c r="A1288" s="9" t="s">
        <v>3112</v>
      </c>
      <c r="B1288" s="15">
        <v>45810</v>
      </c>
      <c r="C1288" s="10" t="s">
        <v>1142</v>
      </c>
      <c r="D1288" s="10" t="s">
        <v>1543</v>
      </c>
      <c r="E1288" s="10" t="s">
        <v>1804</v>
      </c>
      <c r="F1288" s="10">
        <v>3</v>
      </c>
      <c r="G1288" s="10">
        <f t="shared" si="60"/>
        <v>3</v>
      </c>
      <c r="H1288" s="10">
        <v>279.45</v>
      </c>
      <c r="I1288" s="16">
        <f>IF(H1288="",VLOOKUP($D1288,Product_Dim_Cleaned!$A$2:$F$101,6,FALSE),H1288)</f>
        <v>279.45</v>
      </c>
      <c r="J1288" s="10">
        <v>0.15</v>
      </c>
      <c r="K1288" s="17">
        <f t="shared" si="61"/>
        <v>0.15</v>
      </c>
      <c r="L1288" s="10" t="s">
        <v>1829</v>
      </c>
      <c r="M1288" s="10">
        <v>712.59749999999985</v>
      </c>
      <c r="N1288" s="16">
        <f t="shared" si="62"/>
        <v>712.59749999999985</v>
      </c>
    </row>
    <row r="1289" spans="1:14" x14ac:dyDescent="0.3">
      <c r="A1289" s="11" t="s">
        <v>3113</v>
      </c>
      <c r="B1289" s="18">
        <v>45645</v>
      </c>
      <c r="C1289" s="12" t="s">
        <v>849</v>
      </c>
      <c r="D1289" s="12" t="s">
        <v>1572</v>
      </c>
      <c r="E1289" s="12" t="s">
        <v>1782</v>
      </c>
      <c r="F1289" s="12">
        <v>3</v>
      </c>
      <c r="G1289" s="10">
        <f t="shared" si="60"/>
        <v>3</v>
      </c>
      <c r="H1289" s="12">
        <v>906.99</v>
      </c>
      <c r="I1289" s="16">
        <f>IF(H1289="",VLOOKUP($D1289,Product_Dim_Cleaned!$A$2:$F$101,6,FALSE),H1289)</f>
        <v>906.99</v>
      </c>
      <c r="J1289" s="12">
        <v>0.26</v>
      </c>
      <c r="K1289" s="17">
        <f t="shared" si="61"/>
        <v>0.26</v>
      </c>
      <c r="L1289" s="12" t="s">
        <v>1829</v>
      </c>
      <c r="M1289" s="12">
        <v>2013.5178000000001</v>
      </c>
      <c r="N1289" s="16">
        <f t="shared" si="62"/>
        <v>2013.5178000000001</v>
      </c>
    </row>
    <row r="1290" spans="1:14" x14ac:dyDescent="0.3">
      <c r="A1290" s="9" t="s">
        <v>3114</v>
      </c>
      <c r="B1290" s="15">
        <v>45749</v>
      </c>
      <c r="C1290" s="10" t="s">
        <v>258</v>
      </c>
      <c r="D1290" s="10" t="s">
        <v>1708</v>
      </c>
      <c r="E1290" s="10" t="s">
        <v>1807</v>
      </c>
      <c r="F1290" s="10">
        <v>4</v>
      </c>
      <c r="G1290" s="10">
        <f t="shared" si="60"/>
        <v>4</v>
      </c>
      <c r="H1290" s="10">
        <v>408.76</v>
      </c>
      <c r="I1290" s="16">
        <f>IF(H1290="",VLOOKUP($D1290,Product_Dim_Cleaned!$A$2:$F$101,6,FALSE),H1290)</f>
        <v>408.76</v>
      </c>
      <c r="J1290" s="10">
        <v>0.12</v>
      </c>
      <c r="K1290" s="17">
        <f t="shared" si="61"/>
        <v>0.12</v>
      </c>
      <c r="L1290" s="10" t="s">
        <v>1829</v>
      </c>
      <c r="M1290" s="10">
        <v>1438.8352</v>
      </c>
      <c r="N1290" s="16">
        <f t="shared" si="62"/>
        <v>1438.8352</v>
      </c>
    </row>
    <row r="1291" spans="1:14" x14ac:dyDescent="0.3">
      <c r="A1291" s="11" t="s">
        <v>3115</v>
      </c>
      <c r="B1291" s="18">
        <v>45537</v>
      </c>
      <c r="C1291" s="12" t="s">
        <v>585</v>
      </c>
      <c r="D1291" s="12" t="s">
        <v>1620</v>
      </c>
      <c r="E1291" s="12" t="s">
        <v>1786</v>
      </c>
      <c r="F1291" s="12">
        <v>2</v>
      </c>
      <c r="G1291" s="10">
        <f t="shared" si="60"/>
        <v>2</v>
      </c>
      <c r="H1291" s="12">
        <v>117.34</v>
      </c>
      <c r="I1291" s="16">
        <f>IF(H1291="",VLOOKUP($D1291,Product_Dim_Cleaned!$A$2:$F$101,6,FALSE),H1291)</f>
        <v>117.34</v>
      </c>
      <c r="J1291" s="12">
        <v>0.09</v>
      </c>
      <c r="K1291" s="17">
        <f t="shared" si="61"/>
        <v>0.09</v>
      </c>
      <c r="L1291" s="12" t="s">
        <v>1826</v>
      </c>
      <c r="M1291" s="12">
        <v>213.55879999999999</v>
      </c>
      <c r="N1291" s="16">
        <f t="shared" si="62"/>
        <v>213.55879999999999</v>
      </c>
    </row>
    <row r="1292" spans="1:14" x14ac:dyDescent="0.3">
      <c r="A1292" s="9" t="s">
        <v>3116</v>
      </c>
      <c r="B1292" s="15">
        <v>45376</v>
      </c>
      <c r="C1292" s="10" t="s">
        <v>559</v>
      </c>
      <c r="D1292" s="10" t="s">
        <v>1730</v>
      </c>
      <c r="E1292" s="10" t="s">
        <v>1799</v>
      </c>
      <c r="F1292" s="10">
        <v>3</v>
      </c>
      <c r="G1292" s="10">
        <f t="shared" si="60"/>
        <v>3</v>
      </c>
      <c r="H1292" s="10">
        <v>690.27</v>
      </c>
      <c r="I1292" s="16">
        <f>IF(H1292="",VLOOKUP($D1292,Product_Dim_Cleaned!$A$2:$F$101,6,FALSE),H1292)</f>
        <v>690.27</v>
      </c>
      <c r="J1292" s="10">
        <v>7.0000000000000007E-2</v>
      </c>
      <c r="K1292" s="17">
        <f t="shared" si="61"/>
        <v>7.0000000000000007E-2</v>
      </c>
      <c r="L1292" s="10" t="s">
        <v>1826</v>
      </c>
      <c r="M1292" s="10">
        <v>1925.8533</v>
      </c>
      <c r="N1292" s="16">
        <f t="shared" si="62"/>
        <v>1925.8533</v>
      </c>
    </row>
    <row r="1293" spans="1:14" x14ac:dyDescent="0.3">
      <c r="A1293" s="11" t="s">
        <v>3117</v>
      </c>
      <c r="B1293" s="18">
        <v>45709</v>
      </c>
      <c r="C1293" s="12" t="s">
        <v>381</v>
      </c>
      <c r="D1293" s="12" t="s">
        <v>1604</v>
      </c>
      <c r="E1293" s="12" t="s">
        <v>1807</v>
      </c>
      <c r="F1293" s="12">
        <v>4</v>
      </c>
      <c r="G1293" s="10">
        <f t="shared" si="60"/>
        <v>4</v>
      </c>
      <c r="H1293" s="12">
        <v>377.18</v>
      </c>
      <c r="I1293" s="16">
        <f>IF(H1293="",VLOOKUP($D1293,Product_Dim_Cleaned!$A$2:$F$101,6,FALSE),H1293)</f>
        <v>377.18</v>
      </c>
      <c r="J1293" s="12">
        <v>0.24</v>
      </c>
      <c r="K1293" s="17">
        <f t="shared" si="61"/>
        <v>0.24</v>
      </c>
      <c r="L1293" s="12" t="s">
        <v>1826</v>
      </c>
      <c r="M1293" s="12">
        <v>1146.6271999999999</v>
      </c>
      <c r="N1293" s="16">
        <f t="shared" si="62"/>
        <v>1146.6271999999999</v>
      </c>
    </row>
    <row r="1294" spans="1:14" x14ac:dyDescent="0.3">
      <c r="A1294" s="9" t="s">
        <v>3118</v>
      </c>
      <c r="B1294" s="15">
        <v>45446</v>
      </c>
      <c r="C1294" s="10" t="s">
        <v>393</v>
      </c>
      <c r="D1294" s="10" t="s">
        <v>1628</v>
      </c>
      <c r="E1294" s="10" t="s">
        <v>1752</v>
      </c>
      <c r="F1294" s="10">
        <v>1</v>
      </c>
      <c r="G1294" s="10">
        <f t="shared" si="60"/>
        <v>1</v>
      </c>
      <c r="H1294" s="10">
        <v>70.52</v>
      </c>
      <c r="I1294" s="16">
        <f>IF(H1294="",VLOOKUP($D1294,Product_Dim_Cleaned!$A$2:$F$101,6,FALSE),H1294)</f>
        <v>70.52</v>
      </c>
      <c r="J1294" s="10">
        <v>0.08</v>
      </c>
      <c r="K1294" s="17">
        <f t="shared" si="61"/>
        <v>0.08</v>
      </c>
      <c r="L1294" s="10" t="s">
        <v>1829</v>
      </c>
      <c r="M1294" s="10">
        <v>64.878399999999999</v>
      </c>
      <c r="N1294" s="16">
        <f t="shared" si="62"/>
        <v>64.878399999999999</v>
      </c>
    </row>
    <row r="1295" spans="1:14" x14ac:dyDescent="0.3">
      <c r="A1295" s="11" t="s">
        <v>3119</v>
      </c>
      <c r="B1295" s="18">
        <v>45330</v>
      </c>
      <c r="C1295" s="12" t="s">
        <v>875</v>
      </c>
      <c r="D1295" s="12" t="s">
        <v>1624</v>
      </c>
      <c r="E1295" s="12" t="s">
        <v>1786</v>
      </c>
      <c r="F1295" s="12">
        <v>1</v>
      </c>
      <c r="G1295" s="10">
        <f t="shared" si="60"/>
        <v>1</v>
      </c>
      <c r="H1295" s="12">
        <v>40.25</v>
      </c>
      <c r="I1295" s="16">
        <f>IF(H1295="",VLOOKUP($D1295,Product_Dim_Cleaned!$A$2:$F$101,6,FALSE),H1295)</f>
        <v>40.25</v>
      </c>
      <c r="J1295" s="12">
        <v>0.1</v>
      </c>
      <c r="K1295" s="17">
        <f t="shared" si="61"/>
        <v>0.1</v>
      </c>
      <c r="L1295" s="12" t="s">
        <v>1826</v>
      </c>
      <c r="M1295" s="12">
        <v>36.225000000000001</v>
      </c>
      <c r="N1295" s="16">
        <f t="shared" si="62"/>
        <v>36.225000000000001</v>
      </c>
    </row>
    <row r="1296" spans="1:14" x14ac:dyDescent="0.3">
      <c r="A1296" s="9" t="s">
        <v>3120</v>
      </c>
      <c r="B1296" s="15">
        <v>45388</v>
      </c>
      <c r="C1296" s="10" t="s">
        <v>746</v>
      </c>
      <c r="D1296" s="10" t="s">
        <v>1726</v>
      </c>
      <c r="E1296" s="10" t="s">
        <v>1792</v>
      </c>
      <c r="F1296" s="10">
        <v>3</v>
      </c>
      <c r="G1296" s="10">
        <f t="shared" si="60"/>
        <v>3</v>
      </c>
      <c r="H1296" s="10">
        <v>539.44000000000005</v>
      </c>
      <c r="I1296" s="16">
        <f>IF(H1296="",VLOOKUP($D1296,Product_Dim_Cleaned!$A$2:$F$101,6,FALSE),H1296)</f>
        <v>539.44000000000005</v>
      </c>
      <c r="J1296" s="10">
        <v>0.05</v>
      </c>
      <c r="K1296" s="17">
        <f t="shared" si="61"/>
        <v>0.05</v>
      </c>
      <c r="L1296" s="10" t="s">
        <v>1829</v>
      </c>
      <c r="M1296" s="10">
        <v>1537.404</v>
      </c>
      <c r="N1296" s="16">
        <f t="shared" si="62"/>
        <v>1537.404</v>
      </c>
    </row>
    <row r="1297" spans="1:14" x14ac:dyDescent="0.3">
      <c r="A1297" s="11" t="s">
        <v>3121</v>
      </c>
      <c r="B1297" s="18">
        <v>45313</v>
      </c>
      <c r="C1297" s="12" t="s">
        <v>791</v>
      </c>
      <c r="D1297" s="12" t="s">
        <v>1668</v>
      </c>
      <c r="E1297" s="12" t="s">
        <v>1769</v>
      </c>
      <c r="F1297" s="12">
        <v>3</v>
      </c>
      <c r="G1297" s="10">
        <f t="shared" si="60"/>
        <v>3</v>
      </c>
      <c r="H1297" s="12">
        <v>543.49</v>
      </c>
      <c r="I1297" s="16">
        <f>IF(H1297="",VLOOKUP($D1297,Product_Dim_Cleaned!$A$2:$F$101,6,FALSE),H1297)</f>
        <v>543.49</v>
      </c>
      <c r="J1297" s="12">
        <v>0.05</v>
      </c>
      <c r="K1297" s="17">
        <f t="shared" si="61"/>
        <v>0.05</v>
      </c>
      <c r="L1297" s="12" t="s">
        <v>1826</v>
      </c>
      <c r="M1297" s="12">
        <v>1548.9465</v>
      </c>
      <c r="N1297" s="16">
        <f t="shared" si="62"/>
        <v>1548.9465</v>
      </c>
    </row>
    <row r="1298" spans="1:14" x14ac:dyDescent="0.3">
      <c r="A1298" s="9" t="s">
        <v>3122</v>
      </c>
      <c r="B1298" s="15">
        <v>45221</v>
      </c>
      <c r="C1298" s="10" t="s">
        <v>1020</v>
      </c>
      <c r="D1298" s="10" t="s">
        <v>1560</v>
      </c>
      <c r="E1298" s="10" t="s">
        <v>1776</v>
      </c>
      <c r="F1298" s="10">
        <v>4</v>
      </c>
      <c r="G1298" s="10">
        <f t="shared" si="60"/>
        <v>4</v>
      </c>
      <c r="H1298" s="10">
        <v>547.21</v>
      </c>
      <c r="I1298" s="16">
        <f>IF(H1298="",VLOOKUP($D1298,Product_Dim_Cleaned!$A$2:$F$101,6,FALSE),H1298)</f>
        <v>547.21</v>
      </c>
      <c r="J1298" s="10">
        <v>0.1</v>
      </c>
      <c r="K1298" s="17">
        <f t="shared" si="61"/>
        <v>0.1</v>
      </c>
      <c r="L1298" s="10" t="s">
        <v>1829</v>
      </c>
      <c r="M1298" s="10">
        <v>1969.9559999999999</v>
      </c>
      <c r="N1298" s="16">
        <f t="shared" si="62"/>
        <v>1969.9559999999999</v>
      </c>
    </row>
    <row r="1299" spans="1:14" x14ac:dyDescent="0.3">
      <c r="A1299" s="11" t="s">
        <v>3123</v>
      </c>
      <c r="B1299" s="18">
        <v>45619</v>
      </c>
      <c r="C1299" s="12" t="s">
        <v>773</v>
      </c>
      <c r="D1299" s="12" t="s">
        <v>1678</v>
      </c>
      <c r="E1299" s="12" t="s">
        <v>1757</v>
      </c>
      <c r="F1299" s="12">
        <v>2</v>
      </c>
      <c r="G1299" s="10">
        <f t="shared" si="60"/>
        <v>2</v>
      </c>
      <c r="H1299" s="12">
        <v>892.46</v>
      </c>
      <c r="I1299" s="16">
        <f>IF(H1299="",VLOOKUP($D1299,Product_Dim_Cleaned!$A$2:$F$101,6,FALSE),H1299)</f>
        <v>892.46</v>
      </c>
      <c r="J1299" s="12">
        <v>7.0000000000000007E-2</v>
      </c>
      <c r="K1299" s="17">
        <f t="shared" si="61"/>
        <v>7.0000000000000007E-2</v>
      </c>
      <c r="L1299" s="12" t="s">
        <v>1826</v>
      </c>
      <c r="M1299" s="12">
        <v>1659.9756</v>
      </c>
      <c r="N1299" s="16">
        <f t="shared" si="62"/>
        <v>1659.9756</v>
      </c>
    </row>
    <row r="1300" spans="1:14" x14ac:dyDescent="0.3">
      <c r="A1300" s="9" t="s">
        <v>3124</v>
      </c>
      <c r="B1300" s="15">
        <v>45286</v>
      </c>
      <c r="C1300" s="10" t="s">
        <v>1208</v>
      </c>
      <c r="D1300" s="10" t="s">
        <v>1600</v>
      </c>
      <c r="E1300" s="10" t="s">
        <v>1782</v>
      </c>
      <c r="F1300" s="10">
        <v>2</v>
      </c>
      <c r="G1300" s="10">
        <f t="shared" si="60"/>
        <v>2</v>
      </c>
      <c r="H1300" s="10">
        <v>853.41</v>
      </c>
      <c r="I1300" s="16">
        <f>IF(H1300="",VLOOKUP($D1300,Product_Dim_Cleaned!$A$2:$F$101,6,FALSE),H1300)</f>
        <v>853.41</v>
      </c>
      <c r="J1300" s="10">
        <v>0.25</v>
      </c>
      <c r="K1300" s="17">
        <f t="shared" si="61"/>
        <v>0.25</v>
      </c>
      <c r="L1300" s="10" t="s">
        <v>1824</v>
      </c>
      <c r="M1300" s="10">
        <v>1280.115</v>
      </c>
      <c r="N1300" s="16">
        <f t="shared" si="62"/>
        <v>1280.115</v>
      </c>
    </row>
    <row r="1301" spans="1:14" x14ac:dyDescent="0.3">
      <c r="A1301" s="11" t="s">
        <v>3125</v>
      </c>
      <c r="B1301" s="18">
        <v>45451</v>
      </c>
      <c r="C1301" s="12" t="s">
        <v>387</v>
      </c>
      <c r="D1301" s="12" t="s">
        <v>1712</v>
      </c>
      <c r="E1301" s="12" t="s">
        <v>1779</v>
      </c>
      <c r="F1301" s="12">
        <v>1</v>
      </c>
      <c r="G1301" s="10">
        <f t="shared" si="60"/>
        <v>1</v>
      </c>
      <c r="H1301" s="12">
        <v>162.13999999999999</v>
      </c>
      <c r="I1301" s="16">
        <f>IF(H1301="",VLOOKUP($D1301,Product_Dim_Cleaned!$A$2:$F$101,6,FALSE),H1301)</f>
        <v>162.13999999999999</v>
      </c>
      <c r="J1301" s="12">
        <v>7.0000000000000007E-2</v>
      </c>
      <c r="K1301" s="17">
        <f t="shared" si="61"/>
        <v>7.0000000000000007E-2</v>
      </c>
      <c r="L1301" s="12" t="s">
        <v>1826</v>
      </c>
      <c r="M1301" s="12">
        <v>150.7902</v>
      </c>
      <c r="N1301" s="16">
        <f t="shared" si="62"/>
        <v>150.7902</v>
      </c>
    </row>
    <row r="1302" spans="1:14" x14ac:dyDescent="0.3">
      <c r="A1302" s="9" t="s">
        <v>3126</v>
      </c>
      <c r="B1302" s="15">
        <v>45478</v>
      </c>
      <c r="C1302" s="10" t="s">
        <v>496</v>
      </c>
      <c r="D1302" s="10" t="s">
        <v>1740</v>
      </c>
      <c r="E1302" s="10" t="s">
        <v>1804</v>
      </c>
      <c r="F1302" s="10">
        <v>1</v>
      </c>
      <c r="G1302" s="10">
        <f t="shared" si="60"/>
        <v>1</v>
      </c>
      <c r="H1302" s="10">
        <v>893.14</v>
      </c>
      <c r="I1302" s="16">
        <f>IF(H1302="",VLOOKUP($D1302,Product_Dim_Cleaned!$A$2:$F$101,6,FALSE),H1302)</f>
        <v>893.14</v>
      </c>
      <c r="J1302" s="10">
        <v>0.09</v>
      </c>
      <c r="K1302" s="17">
        <f t="shared" si="61"/>
        <v>0.09</v>
      </c>
      <c r="L1302" s="10" t="s">
        <v>1824</v>
      </c>
      <c r="M1302" s="10">
        <v>812.75739999999996</v>
      </c>
      <c r="N1302" s="16">
        <f t="shared" si="62"/>
        <v>812.75739999999996</v>
      </c>
    </row>
    <row r="1303" spans="1:14" x14ac:dyDescent="0.3">
      <c r="A1303" s="11" t="s">
        <v>3127</v>
      </c>
      <c r="B1303" s="18">
        <v>45528</v>
      </c>
      <c r="C1303" s="12" t="s">
        <v>366</v>
      </c>
      <c r="D1303" s="12" t="s">
        <v>1616</v>
      </c>
      <c r="E1303" s="12" t="s">
        <v>1782</v>
      </c>
      <c r="F1303" s="12">
        <v>4</v>
      </c>
      <c r="G1303" s="10">
        <f t="shared" si="60"/>
        <v>4</v>
      </c>
      <c r="H1303" s="12">
        <v>349.07</v>
      </c>
      <c r="I1303" s="16">
        <f>IF(H1303="",VLOOKUP($D1303,Product_Dim_Cleaned!$A$2:$F$101,6,FALSE),H1303)</f>
        <v>349.07</v>
      </c>
      <c r="J1303" s="12">
        <v>0.28000000000000003</v>
      </c>
      <c r="K1303" s="17">
        <f t="shared" si="61"/>
        <v>0.28000000000000003</v>
      </c>
      <c r="L1303" s="12" t="s">
        <v>1824</v>
      </c>
      <c r="M1303" s="12">
        <v>1005.3216</v>
      </c>
      <c r="N1303" s="16">
        <f t="shared" si="62"/>
        <v>1005.3216</v>
      </c>
    </row>
    <row r="1304" spans="1:14" x14ac:dyDescent="0.3">
      <c r="A1304" s="9" t="s">
        <v>3128</v>
      </c>
      <c r="B1304" s="15">
        <v>45418</v>
      </c>
      <c r="C1304" s="10" t="s">
        <v>899</v>
      </c>
      <c r="D1304" s="10" t="s">
        <v>1710</v>
      </c>
      <c r="E1304" s="10" t="s">
        <v>1797</v>
      </c>
      <c r="F1304" s="10">
        <v>1</v>
      </c>
      <c r="G1304" s="10">
        <f t="shared" si="60"/>
        <v>1</v>
      </c>
      <c r="H1304" s="10">
        <v>747.9</v>
      </c>
      <c r="I1304" s="16">
        <f>IF(H1304="",VLOOKUP($D1304,Product_Dim_Cleaned!$A$2:$F$101,6,FALSE),H1304)</f>
        <v>747.9</v>
      </c>
      <c r="J1304" s="10">
        <v>0.21</v>
      </c>
      <c r="K1304" s="17">
        <f t="shared" si="61"/>
        <v>0.21</v>
      </c>
      <c r="L1304" s="10" t="s">
        <v>1829</v>
      </c>
      <c r="M1304" s="10">
        <v>590.84100000000001</v>
      </c>
      <c r="N1304" s="16">
        <f t="shared" si="62"/>
        <v>590.84100000000001</v>
      </c>
    </row>
    <row r="1305" spans="1:14" x14ac:dyDescent="0.3">
      <c r="A1305" s="11" t="s">
        <v>3129</v>
      </c>
      <c r="B1305" s="18">
        <v>45478</v>
      </c>
      <c r="C1305" s="12" t="s">
        <v>127</v>
      </c>
      <c r="D1305" s="12" t="s">
        <v>1710</v>
      </c>
      <c r="E1305" s="12" t="s">
        <v>1776</v>
      </c>
      <c r="F1305" s="12">
        <v>3</v>
      </c>
      <c r="G1305" s="10">
        <f t="shared" si="60"/>
        <v>3</v>
      </c>
      <c r="H1305" s="12">
        <v>438.92</v>
      </c>
      <c r="I1305" s="16">
        <f>IF(H1305="",VLOOKUP($D1305,Product_Dim_Cleaned!$A$2:$F$101,6,FALSE),H1305)</f>
        <v>438.92</v>
      </c>
      <c r="J1305" s="12">
        <v>0.21</v>
      </c>
      <c r="K1305" s="17">
        <f t="shared" si="61"/>
        <v>0.21</v>
      </c>
      <c r="L1305" s="12" t="s">
        <v>1824</v>
      </c>
      <c r="M1305" s="12">
        <v>1040.2403999999999</v>
      </c>
      <c r="N1305" s="16">
        <f t="shared" si="62"/>
        <v>1040.2403999999999</v>
      </c>
    </row>
    <row r="1306" spans="1:14" x14ac:dyDescent="0.3">
      <c r="A1306" s="9" t="s">
        <v>3130</v>
      </c>
      <c r="B1306" s="15">
        <v>45232</v>
      </c>
      <c r="C1306" s="10" t="s">
        <v>425</v>
      </c>
      <c r="D1306" s="10" t="s">
        <v>1702</v>
      </c>
      <c r="E1306" s="10" t="s">
        <v>1769</v>
      </c>
      <c r="F1306" s="10">
        <v>4</v>
      </c>
      <c r="G1306" s="10">
        <f t="shared" si="60"/>
        <v>4</v>
      </c>
      <c r="H1306" s="10">
        <v>665.38</v>
      </c>
      <c r="I1306" s="16">
        <f>IF(H1306="",VLOOKUP($D1306,Product_Dim_Cleaned!$A$2:$F$101,6,FALSE),H1306)</f>
        <v>665.38</v>
      </c>
      <c r="J1306" s="10">
        <v>0.18</v>
      </c>
      <c r="K1306" s="17">
        <f t="shared" si="61"/>
        <v>0.18</v>
      </c>
      <c r="L1306" s="10" t="s">
        <v>1824</v>
      </c>
      <c r="M1306" s="10">
        <v>2182.4463999999998</v>
      </c>
      <c r="N1306" s="16">
        <f t="shared" si="62"/>
        <v>2182.4463999999998</v>
      </c>
    </row>
    <row r="1307" spans="1:14" x14ac:dyDescent="0.3">
      <c r="A1307" s="11" t="s">
        <v>3131</v>
      </c>
      <c r="B1307" s="18">
        <v>45616</v>
      </c>
      <c r="C1307" s="12" t="s">
        <v>23</v>
      </c>
      <c r="D1307" s="12" t="s">
        <v>1668</v>
      </c>
      <c r="E1307" s="12" t="s">
        <v>1810</v>
      </c>
      <c r="F1307" s="12">
        <v>1</v>
      </c>
      <c r="G1307" s="10">
        <f t="shared" si="60"/>
        <v>1</v>
      </c>
      <c r="H1307" s="12">
        <v>146.49</v>
      </c>
      <c r="I1307" s="16">
        <f>IF(H1307="",VLOOKUP($D1307,Product_Dim_Cleaned!$A$2:$F$101,6,FALSE),H1307)</f>
        <v>146.49</v>
      </c>
      <c r="J1307" s="12">
        <v>0.28000000000000003</v>
      </c>
      <c r="K1307" s="17">
        <f t="shared" si="61"/>
        <v>0.28000000000000003</v>
      </c>
      <c r="L1307" s="12" t="s">
        <v>1824</v>
      </c>
      <c r="M1307" s="12">
        <v>105.47280000000001</v>
      </c>
      <c r="N1307" s="16">
        <f t="shared" si="62"/>
        <v>105.47280000000001</v>
      </c>
    </row>
    <row r="1308" spans="1:14" x14ac:dyDescent="0.3">
      <c r="A1308" s="9" t="s">
        <v>3132</v>
      </c>
      <c r="B1308" s="15">
        <v>45774</v>
      </c>
      <c r="C1308" s="10" t="s">
        <v>472</v>
      </c>
      <c r="D1308" s="10" t="s">
        <v>1624</v>
      </c>
      <c r="E1308" s="10" t="s">
        <v>1801</v>
      </c>
      <c r="F1308" s="10">
        <v>2</v>
      </c>
      <c r="G1308" s="10">
        <f t="shared" si="60"/>
        <v>2</v>
      </c>
      <c r="H1308" s="10">
        <v>235.39</v>
      </c>
      <c r="I1308" s="16">
        <f>IF(H1308="",VLOOKUP($D1308,Product_Dim_Cleaned!$A$2:$F$101,6,FALSE),H1308)</f>
        <v>235.39</v>
      </c>
      <c r="J1308" s="10">
        <v>0.27</v>
      </c>
      <c r="K1308" s="17">
        <f t="shared" si="61"/>
        <v>0.27</v>
      </c>
      <c r="L1308" s="10" t="s">
        <v>1829</v>
      </c>
      <c r="M1308" s="10">
        <v>343.6694</v>
      </c>
      <c r="N1308" s="16">
        <f t="shared" si="62"/>
        <v>343.6694</v>
      </c>
    </row>
    <row r="1309" spans="1:14" x14ac:dyDescent="0.3">
      <c r="A1309" s="11" t="s">
        <v>3133</v>
      </c>
      <c r="B1309" s="18">
        <v>45651</v>
      </c>
      <c r="C1309" s="12" t="s">
        <v>118</v>
      </c>
      <c r="D1309" s="12" t="s">
        <v>1670</v>
      </c>
      <c r="E1309" s="12" t="s">
        <v>1773</v>
      </c>
      <c r="F1309" s="12">
        <v>3</v>
      </c>
      <c r="G1309" s="10">
        <f t="shared" si="60"/>
        <v>3</v>
      </c>
      <c r="H1309" s="12">
        <v>38.07</v>
      </c>
      <c r="I1309" s="16">
        <f>IF(H1309="",VLOOKUP($D1309,Product_Dim_Cleaned!$A$2:$F$101,6,FALSE),H1309)</f>
        <v>38.07</v>
      </c>
      <c r="J1309" s="12">
        <v>0.09</v>
      </c>
      <c r="K1309" s="17">
        <f t="shared" si="61"/>
        <v>0.09</v>
      </c>
      <c r="L1309" s="12" t="s">
        <v>1826</v>
      </c>
      <c r="M1309" s="12">
        <v>103.9311</v>
      </c>
      <c r="N1309" s="16">
        <f t="shared" si="62"/>
        <v>103.9311</v>
      </c>
    </row>
    <row r="1310" spans="1:14" x14ac:dyDescent="0.3">
      <c r="A1310" s="9" t="s">
        <v>3134</v>
      </c>
      <c r="B1310" s="15">
        <v>45902</v>
      </c>
      <c r="C1310" s="10" t="s">
        <v>1254</v>
      </c>
      <c r="D1310" s="10" t="s">
        <v>1616</v>
      </c>
      <c r="E1310" s="10" t="s">
        <v>1769</v>
      </c>
      <c r="F1310" s="10">
        <v>2</v>
      </c>
      <c r="G1310" s="10">
        <f t="shared" si="60"/>
        <v>2</v>
      </c>
      <c r="H1310" s="10">
        <v>511.7</v>
      </c>
      <c r="I1310" s="16">
        <f>IF(H1310="",VLOOKUP($D1310,Product_Dim_Cleaned!$A$2:$F$101,6,FALSE),H1310)</f>
        <v>511.7</v>
      </c>
      <c r="J1310" s="10">
        <v>0.12</v>
      </c>
      <c r="K1310" s="17">
        <f t="shared" si="61"/>
        <v>0.12</v>
      </c>
      <c r="L1310" s="10" t="s">
        <v>1829</v>
      </c>
      <c r="M1310" s="10">
        <v>900.59199999999998</v>
      </c>
      <c r="N1310" s="16">
        <f t="shared" si="62"/>
        <v>900.59199999999998</v>
      </c>
    </row>
    <row r="1311" spans="1:14" x14ac:dyDescent="0.3">
      <c r="A1311" s="11" t="s">
        <v>3135</v>
      </c>
      <c r="B1311" s="18">
        <v>45401</v>
      </c>
      <c r="C1311" s="12" t="s">
        <v>332</v>
      </c>
      <c r="D1311" s="12" t="s">
        <v>1698</v>
      </c>
      <c r="E1311" s="12" t="s">
        <v>1782</v>
      </c>
      <c r="F1311" s="12">
        <v>4</v>
      </c>
      <c r="G1311" s="10">
        <f t="shared" si="60"/>
        <v>4</v>
      </c>
      <c r="H1311" s="12">
        <v>488.72</v>
      </c>
      <c r="I1311" s="16">
        <f>IF(H1311="",VLOOKUP($D1311,Product_Dim_Cleaned!$A$2:$F$101,6,FALSE),H1311)</f>
        <v>488.72</v>
      </c>
      <c r="J1311" s="12">
        <v>0.23</v>
      </c>
      <c r="K1311" s="17">
        <f t="shared" si="61"/>
        <v>0.23</v>
      </c>
      <c r="L1311" s="12" t="s">
        <v>1826</v>
      </c>
      <c r="M1311" s="12">
        <v>1505.2575999999999</v>
      </c>
      <c r="N1311" s="16">
        <f t="shared" si="62"/>
        <v>1505.2575999999999</v>
      </c>
    </row>
    <row r="1312" spans="1:14" x14ac:dyDescent="0.3">
      <c r="A1312" s="9" t="s">
        <v>3136</v>
      </c>
      <c r="B1312" s="15">
        <v>45717</v>
      </c>
      <c r="C1312" s="10" t="s">
        <v>1220</v>
      </c>
      <c r="D1312" s="10" t="s">
        <v>1648</v>
      </c>
      <c r="E1312" s="10" t="s">
        <v>1794</v>
      </c>
      <c r="F1312" s="10">
        <v>2</v>
      </c>
      <c r="G1312" s="10">
        <f t="shared" si="60"/>
        <v>2</v>
      </c>
      <c r="H1312" s="10">
        <v>520.45000000000005</v>
      </c>
      <c r="I1312" s="16">
        <f>IF(H1312="",VLOOKUP($D1312,Product_Dim_Cleaned!$A$2:$F$101,6,FALSE),H1312)</f>
        <v>520.45000000000005</v>
      </c>
      <c r="J1312" s="10">
        <v>0.11</v>
      </c>
      <c r="K1312" s="17">
        <f t="shared" si="61"/>
        <v>0.11</v>
      </c>
      <c r="L1312" s="10" t="s">
        <v>1829</v>
      </c>
      <c r="M1312" s="10">
        <v>926.40100000000007</v>
      </c>
      <c r="N1312" s="16">
        <f t="shared" si="62"/>
        <v>926.40100000000007</v>
      </c>
    </row>
    <row r="1313" spans="1:14" x14ac:dyDescent="0.3">
      <c r="A1313" s="11" t="s">
        <v>3137</v>
      </c>
      <c r="B1313" s="18">
        <v>45376</v>
      </c>
      <c r="C1313" s="12" t="s">
        <v>1340</v>
      </c>
      <c r="D1313" s="12" t="s">
        <v>1644</v>
      </c>
      <c r="E1313" s="12" t="s">
        <v>1773</v>
      </c>
      <c r="F1313" s="12">
        <v>1</v>
      </c>
      <c r="G1313" s="10">
        <f t="shared" si="60"/>
        <v>1</v>
      </c>
      <c r="H1313" s="12">
        <v>340.9</v>
      </c>
      <c r="I1313" s="16">
        <f>IF(H1313="",VLOOKUP($D1313,Product_Dim_Cleaned!$A$2:$F$101,6,FALSE),H1313)</f>
        <v>340.9</v>
      </c>
      <c r="J1313" s="12">
        <v>0.28999999999999998</v>
      </c>
      <c r="K1313" s="17">
        <f t="shared" si="61"/>
        <v>0.28999999999999998</v>
      </c>
      <c r="L1313" s="12" t="s">
        <v>1824</v>
      </c>
      <c r="M1313" s="12">
        <v>242.03899999999999</v>
      </c>
      <c r="N1313" s="16">
        <f t="shared" si="62"/>
        <v>242.03899999999999</v>
      </c>
    </row>
    <row r="1314" spans="1:14" x14ac:dyDescent="0.3">
      <c r="A1314" s="9" t="s">
        <v>3138</v>
      </c>
      <c r="B1314" s="15">
        <v>45576</v>
      </c>
      <c r="C1314" s="10" t="s">
        <v>1086</v>
      </c>
      <c r="D1314" s="10" t="s">
        <v>1610</v>
      </c>
      <c r="E1314" s="10" t="s">
        <v>1782</v>
      </c>
      <c r="F1314" s="10">
        <v>3</v>
      </c>
      <c r="G1314" s="10">
        <f t="shared" si="60"/>
        <v>3</v>
      </c>
      <c r="H1314" s="10">
        <v>653.59</v>
      </c>
      <c r="I1314" s="16">
        <f>IF(H1314="",VLOOKUP($D1314,Product_Dim_Cleaned!$A$2:$F$101,6,FALSE),H1314)</f>
        <v>653.59</v>
      </c>
      <c r="J1314" s="10">
        <v>0.17</v>
      </c>
      <c r="K1314" s="17">
        <f t="shared" si="61"/>
        <v>0.17</v>
      </c>
      <c r="L1314" s="10" t="s">
        <v>1829</v>
      </c>
      <c r="M1314" s="10">
        <v>1627.4391000000001</v>
      </c>
      <c r="N1314" s="16">
        <f t="shared" si="62"/>
        <v>1627.4391000000001</v>
      </c>
    </row>
    <row r="1315" spans="1:14" x14ac:dyDescent="0.3">
      <c r="A1315" s="11" t="s">
        <v>3139</v>
      </c>
      <c r="B1315" s="18">
        <v>45906</v>
      </c>
      <c r="C1315" s="12" t="s">
        <v>93</v>
      </c>
      <c r="D1315" s="12" t="s">
        <v>1600</v>
      </c>
      <c r="E1315" s="12" t="s">
        <v>1810</v>
      </c>
      <c r="F1315" s="12">
        <v>1</v>
      </c>
      <c r="G1315" s="10">
        <f t="shared" si="60"/>
        <v>1</v>
      </c>
      <c r="H1315" s="12">
        <v>179.77</v>
      </c>
      <c r="I1315" s="16">
        <f>IF(H1315="",VLOOKUP($D1315,Product_Dim_Cleaned!$A$2:$F$101,6,FALSE),H1315)</f>
        <v>179.77</v>
      </c>
      <c r="J1315" s="12">
        <v>0.23</v>
      </c>
      <c r="K1315" s="17">
        <f t="shared" si="61"/>
        <v>0.23</v>
      </c>
      <c r="L1315" s="12" t="s">
        <v>1829</v>
      </c>
      <c r="M1315" s="12">
        <v>138.4229</v>
      </c>
      <c r="N1315" s="16">
        <f t="shared" si="62"/>
        <v>138.4229</v>
      </c>
    </row>
    <row r="1316" spans="1:14" x14ac:dyDescent="0.3">
      <c r="A1316" s="9" t="s">
        <v>3140</v>
      </c>
      <c r="B1316" s="15">
        <v>45523</v>
      </c>
      <c r="C1316" s="10" t="s">
        <v>44</v>
      </c>
      <c r="D1316" s="10" t="s">
        <v>1543</v>
      </c>
      <c r="E1316" s="10" t="s">
        <v>1786</v>
      </c>
      <c r="F1316" s="10">
        <v>2</v>
      </c>
      <c r="G1316" s="10">
        <f t="shared" si="60"/>
        <v>2</v>
      </c>
      <c r="H1316" s="10">
        <v>943.8</v>
      </c>
      <c r="I1316" s="16">
        <f>IF(H1316="",VLOOKUP($D1316,Product_Dim_Cleaned!$A$2:$F$101,6,FALSE),H1316)</f>
        <v>943.8</v>
      </c>
      <c r="J1316" s="10">
        <v>0.06</v>
      </c>
      <c r="K1316" s="17">
        <f t="shared" si="61"/>
        <v>0.06</v>
      </c>
      <c r="L1316" s="10" t="s">
        <v>1824</v>
      </c>
      <c r="M1316" s="10">
        <v>1774.3440000000001</v>
      </c>
      <c r="N1316" s="16">
        <f t="shared" si="62"/>
        <v>1774.3440000000001</v>
      </c>
    </row>
    <row r="1317" spans="1:14" x14ac:dyDescent="0.3">
      <c r="A1317" s="11" t="s">
        <v>3141</v>
      </c>
      <c r="B1317" s="18">
        <v>45234</v>
      </c>
      <c r="C1317" s="12" t="s">
        <v>1272</v>
      </c>
      <c r="D1317" s="12" t="s">
        <v>1690</v>
      </c>
      <c r="E1317" s="12" t="s">
        <v>1801</v>
      </c>
      <c r="F1317" s="12">
        <v>2</v>
      </c>
      <c r="G1317" s="10">
        <f t="shared" si="60"/>
        <v>2</v>
      </c>
      <c r="H1317" s="12">
        <v>985</v>
      </c>
      <c r="I1317" s="16">
        <f>IF(H1317="",VLOOKUP($D1317,Product_Dim_Cleaned!$A$2:$F$101,6,FALSE),H1317)</f>
        <v>985</v>
      </c>
      <c r="J1317" s="12">
        <v>0.25</v>
      </c>
      <c r="K1317" s="17">
        <f t="shared" si="61"/>
        <v>0.25</v>
      </c>
      <c r="L1317" s="12" t="s">
        <v>1824</v>
      </c>
      <c r="M1317" s="12">
        <v>1477.5</v>
      </c>
      <c r="N1317" s="16">
        <f t="shared" si="62"/>
        <v>1477.5</v>
      </c>
    </row>
    <row r="1318" spans="1:14" x14ac:dyDescent="0.3">
      <c r="A1318" s="9" t="s">
        <v>3142</v>
      </c>
      <c r="B1318" s="15">
        <v>45405</v>
      </c>
      <c r="C1318" s="10" t="s">
        <v>1492</v>
      </c>
      <c r="D1318" s="10" t="s">
        <v>1724</v>
      </c>
      <c r="E1318" s="10" t="s">
        <v>1789</v>
      </c>
      <c r="F1318" s="10">
        <v>4</v>
      </c>
      <c r="G1318" s="10">
        <f t="shared" si="60"/>
        <v>4</v>
      </c>
      <c r="H1318" s="10">
        <v>216.81</v>
      </c>
      <c r="I1318" s="16">
        <f>IF(H1318="",VLOOKUP($D1318,Product_Dim_Cleaned!$A$2:$F$101,6,FALSE),H1318)</f>
        <v>216.81</v>
      </c>
      <c r="J1318" s="10">
        <v>0.28999999999999998</v>
      </c>
      <c r="K1318" s="17">
        <f t="shared" si="61"/>
        <v>0.28999999999999998</v>
      </c>
      <c r="L1318" s="10" t="s">
        <v>1824</v>
      </c>
      <c r="M1318" s="10">
        <v>615.74040000000002</v>
      </c>
      <c r="N1318" s="16">
        <f t="shared" si="62"/>
        <v>615.74040000000002</v>
      </c>
    </row>
    <row r="1319" spans="1:14" x14ac:dyDescent="0.3">
      <c r="A1319" s="11" t="s">
        <v>3143</v>
      </c>
      <c r="B1319" s="18">
        <v>45223</v>
      </c>
      <c r="C1319" s="12" t="s">
        <v>408</v>
      </c>
      <c r="D1319" s="12" t="s">
        <v>1676</v>
      </c>
      <c r="E1319" s="12" t="s">
        <v>1761</v>
      </c>
      <c r="F1319" s="12">
        <v>4</v>
      </c>
      <c r="G1319" s="10">
        <f t="shared" si="60"/>
        <v>4</v>
      </c>
      <c r="H1319" s="12">
        <v>950.21</v>
      </c>
      <c r="I1319" s="16">
        <f>IF(H1319="",VLOOKUP($D1319,Product_Dim_Cleaned!$A$2:$F$101,6,FALSE),H1319)</f>
        <v>950.21</v>
      </c>
      <c r="J1319" s="12">
        <v>0.27</v>
      </c>
      <c r="K1319" s="17">
        <f t="shared" si="61"/>
        <v>0.27</v>
      </c>
      <c r="L1319" s="12" t="s">
        <v>1829</v>
      </c>
      <c r="M1319" s="12">
        <v>2774.6131999999998</v>
      </c>
      <c r="N1319" s="16">
        <f t="shared" si="62"/>
        <v>2774.6131999999998</v>
      </c>
    </row>
    <row r="1320" spans="1:14" x14ac:dyDescent="0.3">
      <c r="A1320" s="9" t="s">
        <v>3144</v>
      </c>
      <c r="B1320" s="15">
        <v>45838</v>
      </c>
      <c r="C1320" s="10" t="s">
        <v>818</v>
      </c>
      <c r="D1320" s="10" t="s">
        <v>1644</v>
      </c>
      <c r="E1320" s="10" t="s">
        <v>1779</v>
      </c>
      <c r="F1320" s="10">
        <v>2</v>
      </c>
      <c r="G1320" s="10">
        <f t="shared" si="60"/>
        <v>2</v>
      </c>
      <c r="H1320" s="10">
        <v>271.39999999999998</v>
      </c>
      <c r="I1320" s="16">
        <f>IF(H1320="",VLOOKUP($D1320,Product_Dim_Cleaned!$A$2:$F$101,6,FALSE),H1320)</f>
        <v>271.39999999999998</v>
      </c>
      <c r="J1320" s="10">
        <v>0.17</v>
      </c>
      <c r="K1320" s="17">
        <f t="shared" si="61"/>
        <v>0.17</v>
      </c>
      <c r="L1320" s="10" t="s">
        <v>1826</v>
      </c>
      <c r="M1320" s="10">
        <v>450.52399999999989</v>
      </c>
      <c r="N1320" s="16">
        <f t="shared" si="62"/>
        <v>450.52399999999989</v>
      </c>
    </row>
    <row r="1321" spans="1:14" x14ac:dyDescent="0.3">
      <c r="A1321" s="11" t="s">
        <v>3145</v>
      </c>
      <c r="B1321" s="18">
        <v>45883</v>
      </c>
      <c r="C1321" s="12" t="s">
        <v>559</v>
      </c>
      <c r="D1321" s="12" t="s">
        <v>1626</v>
      </c>
      <c r="E1321" s="12" t="s">
        <v>1782</v>
      </c>
      <c r="F1321" s="12">
        <v>4</v>
      </c>
      <c r="G1321" s="10">
        <f t="shared" si="60"/>
        <v>4</v>
      </c>
      <c r="H1321" s="12">
        <v>708.19</v>
      </c>
      <c r="I1321" s="16">
        <f>IF(H1321="",VLOOKUP($D1321,Product_Dim_Cleaned!$A$2:$F$101,6,FALSE),H1321)</f>
        <v>708.19</v>
      </c>
      <c r="J1321" s="12">
        <v>0.1</v>
      </c>
      <c r="K1321" s="17">
        <f t="shared" si="61"/>
        <v>0.1</v>
      </c>
      <c r="L1321" s="12" t="s">
        <v>1826</v>
      </c>
      <c r="M1321" s="12">
        <v>2549.4839999999999</v>
      </c>
      <c r="N1321" s="16">
        <f t="shared" si="62"/>
        <v>2549.4839999999999</v>
      </c>
    </row>
    <row r="1322" spans="1:14" x14ac:dyDescent="0.3">
      <c r="A1322" s="9" t="s">
        <v>3146</v>
      </c>
      <c r="B1322" s="15">
        <v>45788</v>
      </c>
      <c r="C1322" s="10" t="s">
        <v>1374</v>
      </c>
      <c r="D1322" s="10" t="s">
        <v>1656</v>
      </c>
      <c r="E1322" s="10" t="s">
        <v>1766</v>
      </c>
      <c r="F1322" s="10">
        <v>3</v>
      </c>
      <c r="G1322" s="10">
        <f t="shared" si="60"/>
        <v>3</v>
      </c>
      <c r="H1322" s="10">
        <v>477.05</v>
      </c>
      <c r="I1322" s="16">
        <f>IF(H1322="",VLOOKUP($D1322,Product_Dim_Cleaned!$A$2:$F$101,6,FALSE),H1322)</f>
        <v>477.05</v>
      </c>
      <c r="J1322" s="10">
        <v>0.05</v>
      </c>
      <c r="K1322" s="17">
        <f t="shared" si="61"/>
        <v>0.05</v>
      </c>
      <c r="L1322" s="10" t="s">
        <v>1826</v>
      </c>
      <c r="M1322" s="10">
        <v>1359.5925</v>
      </c>
      <c r="N1322" s="16">
        <f t="shared" si="62"/>
        <v>1359.5925</v>
      </c>
    </row>
    <row r="1323" spans="1:14" x14ac:dyDescent="0.3">
      <c r="A1323" s="11" t="s">
        <v>3147</v>
      </c>
      <c r="B1323" s="18">
        <v>45383</v>
      </c>
      <c r="C1323" s="12" t="s">
        <v>969</v>
      </c>
      <c r="D1323" s="12" t="s">
        <v>1696</v>
      </c>
      <c r="E1323" s="12" t="s">
        <v>1786</v>
      </c>
      <c r="F1323" s="12">
        <v>3</v>
      </c>
      <c r="G1323" s="10">
        <f t="shared" si="60"/>
        <v>3</v>
      </c>
      <c r="H1323" s="12">
        <v>627.29</v>
      </c>
      <c r="I1323" s="16">
        <f>IF(H1323="",VLOOKUP($D1323,Product_Dim_Cleaned!$A$2:$F$101,6,FALSE),H1323)</f>
        <v>627.29</v>
      </c>
      <c r="J1323" s="12">
        <v>0.27</v>
      </c>
      <c r="K1323" s="17">
        <f t="shared" si="61"/>
        <v>0.27</v>
      </c>
      <c r="L1323" s="12" t="s">
        <v>1829</v>
      </c>
      <c r="M1323" s="12">
        <v>1373.7651000000001</v>
      </c>
      <c r="N1323" s="16">
        <f t="shared" si="62"/>
        <v>1373.7651000000001</v>
      </c>
    </row>
    <row r="1324" spans="1:14" x14ac:dyDescent="0.3">
      <c r="A1324" s="9" t="s">
        <v>3148</v>
      </c>
      <c r="B1324" s="15">
        <v>45335</v>
      </c>
      <c r="C1324" s="10" t="s">
        <v>960</v>
      </c>
      <c r="D1324" s="10" t="s">
        <v>1736</v>
      </c>
      <c r="E1324" s="10" t="s">
        <v>1792</v>
      </c>
      <c r="F1324" s="10">
        <v>3</v>
      </c>
      <c r="G1324" s="10">
        <f t="shared" si="60"/>
        <v>3</v>
      </c>
      <c r="H1324" s="10">
        <v>206.84</v>
      </c>
      <c r="I1324" s="16">
        <f>IF(H1324="",VLOOKUP($D1324,Product_Dim_Cleaned!$A$2:$F$101,6,FALSE),H1324)</f>
        <v>206.84</v>
      </c>
      <c r="J1324" s="10">
        <v>0.19</v>
      </c>
      <c r="K1324" s="17">
        <f t="shared" si="61"/>
        <v>0.19</v>
      </c>
      <c r="L1324" s="10" t="s">
        <v>1826</v>
      </c>
      <c r="M1324" s="10">
        <v>502.62119999999999</v>
      </c>
      <c r="N1324" s="16">
        <f t="shared" si="62"/>
        <v>502.62119999999999</v>
      </c>
    </row>
    <row r="1325" spans="1:14" x14ac:dyDescent="0.3">
      <c r="A1325" s="11" t="s">
        <v>3149</v>
      </c>
      <c r="B1325" s="18">
        <v>45304</v>
      </c>
      <c r="C1325" s="12" t="s">
        <v>803</v>
      </c>
      <c r="D1325" s="12" t="s">
        <v>1608</v>
      </c>
      <c r="E1325" s="12" t="s">
        <v>1757</v>
      </c>
      <c r="F1325" s="12">
        <v>4</v>
      </c>
      <c r="G1325" s="10">
        <f t="shared" si="60"/>
        <v>4</v>
      </c>
      <c r="H1325" s="12">
        <v>629.04999999999995</v>
      </c>
      <c r="I1325" s="16">
        <f>IF(H1325="",VLOOKUP($D1325,Product_Dim_Cleaned!$A$2:$F$101,6,FALSE),H1325)</f>
        <v>629.04999999999995</v>
      </c>
      <c r="J1325" s="12">
        <v>0.26</v>
      </c>
      <c r="K1325" s="17">
        <f t="shared" si="61"/>
        <v>0.26</v>
      </c>
      <c r="L1325" s="12" t="s">
        <v>1824</v>
      </c>
      <c r="M1325" s="12">
        <v>1861.9880000000001</v>
      </c>
      <c r="N1325" s="16">
        <f t="shared" si="62"/>
        <v>1861.9880000000001</v>
      </c>
    </row>
    <row r="1326" spans="1:14" x14ac:dyDescent="0.3">
      <c r="A1326" s="9" t="s">
        <v>3150</v>
      </c>
      <c r="B1326" s="15">
        <v>45543</v>
      </c>
      <c r="C1326" s="10" t="s">
        <v>1357</v>
      </c>
      <c r="D1326" s="10" t="s">
        <v>1696</v>
      </c>
      <c r="E1326" s="10" t="s">
        <v>1807</v>
      </c>
      <c r="F1326" s="10">
        <v>4</v>
      </c>
      <c r="G1326" s="10">
        <f t="shared" si="60"/>
        <v>4</v>
      </c>
      <c r="H1326" s="10">
        <v>529.04</v>
      </c>
      <c r="I1326" s="16">
        <f>IF(H1326="",VLOOKUP($D1326,Product_Dim_Cleaned!$A$2:$F$101,6,FALSE),H1326)</f>
        <v>529.04</v>
      </c>
      <c r="J1326" s="10">
        <v>0.1</v>
      </c>
      <c r="K1326" s="17">
        <f t="shared" si="61"/>
        <v>0.1</v>
      </c>
      <c r="L1326" s="10" t="s">
        <v>1826</v>
      </c>
      <c r="M1326" s="10">
        <v>1904.5440000000001</v>
      </c>
      <c r="N1326" s="16">
        <f t="shared" si="62"/>
        <v>1904.5440000000001</v>
      </c>
    </row>
    <row r="1327" spans="1:14" x14ac:dyDescent="0.3">
      <c r="A1327" s="11" t="s">
        <v>3151</v>
      </c>
      <c r="B1327" s="18">
        <v>45326</v>
      </c>
      <c r="C1327" s="12" t="s">
        <v>1095</v>
      </c>
      <c r="D1327" s="12" t="s">
        <v>1608</v>
      </c>
      <c r="E1327" s="12" t="s">
        <v>1807</v>
      </c>
      <c r="F1327" s="12">
        <v>1</v>
      </c>
      <c r="G1327" s="10">
        <f t="shared" si="60"/>
        <v>1</v>
      </c>
      <c r="H1327" s="12">
        <v>350.67</v>
      </c>
      <c r="I1327" s="16">
        <f>IF(H1327="",VLOOKUP($D1327,Product_Dim_Cleaned!$A$2:$F$101,6,FALSE),H1327)</f>
        <v>350.67</v>
      </c>
      <c r="J1327" s="12">
        <v>0.22</v>
      </c>
      <c r="K1327" s="17">
        <f t="shared" si="61"/>
        <v>0.22</v>
      </c>
      <c r="L1327" s="12" t="s">
        <v>1826</v>
      </c>
      <c r="M1327" s="12">
        <v>273.52260000000001</v>
      </c>
      <c r="N1327" s="16">
        <f t="shared" si="62"/>
        <v>273.52260000000001</v>
      </c>
    </row>
    <row r="1328" spans="1:14" x14ac:dyDescent="0.3">
      <c r="A1328" s="9" t="s">
        <v>3152</v>
      </c>
      <c r="B1328" s="15">
        <v>45498</v>
      </c>
      <c r="C1328" s="10" t="s">
        <v>1160</v>
      </c>
      <c r="D1328" s="10" t="s">
        <v>1738</v>
      </c>
      <c r="E1328" s="10" t="s">
        <v>1757</v>
      </c>
      <c r="F1328" s="10">
        <v>1</v>
      </c>
      <c r="G1328" s="10">
        <f t="shared" si="60"/>
        <v>1</v>
      </c>
      <c r="H1328" s="10">
        <v>128.93</v>
      </c>
      <c r="I1328" s="16">
        <f>IF(H1328="",VLOOKUP($D1328,Product_Dim_Cleaned!$A$2:$F$101,6,FALSE),H1328)</f>
        <v>128.93</v>
      </c>
      <c r="J1328" s="10">
        <v>0.26</v>
      </c>
      <c r="K1328" s="17">
        <f t="shared" si="61"/>
        <v>0.26</v>
      </c>
      <c r="L1328" s="10" t="s">
        <v>1824</v>
      </c>
      <c r="M1328" s="10">
        <v>95.408200000000008</v>
      </c>
      <c r="N1328" s="16">
        <f t="shared" si="62"/>
        <v>95.408200000000008</v>
      </c>
    </row>
    <row r="1329" spans="1:14" x14ac:dyDescent="0.3">
      <c r="A1329" s="11" t="s">
        <v>3153</v>
      </c>
      <c r="B1329" s="18">
        <v>45544</v>
      </c>
      <c r="C1329" s="12" t="s">
        <v>490</v>
      </c>
      <c r="D1329" s="12" t="s">
        <v>1720</v>
      </c>
      <c r="E1329" s="12" t="s">
        <v>1801</v>
      </c>
      <c r="F1329" s="12">
        <v>2</v>
      </c>
      <c r="G1329" s="10">
        <f t="shared" si="60"/>
        <v>2</v>
      </c>
      <c r="H1329" s="12">
        <v>384.92</v>
      </c>
      <c r="I1329" s="16">
        <f>IF(H1329="",VLOOKUP($D1329,Product_Dim_Cleaned!$A$2:$F$101,6,FALSE),H1329)</f>
        <v>384.92</v>
      </c>
      <c r="J1329" s="12">
        <v>0.09</v>
      </c>
      <c r="K1329" s="17">
        <f t="shared" si="61"/>
        <v>0.09</v>
      </c>
      <c r="L1329" s="12" t="s">
        <v>1824</v>
      </c>
      <c r="M1329" s="12">
        <v>700.5544000000001</v>
      </c>
      <c r="N1329" s="16">
        <f t="shared" si="62"/>
        <v>700.5544000000001</v>
      </c>
    </row>
    <row r="1330" spans="1:14" x14ac:dyDescent="0.3">
      <c r="A1330" s="9" t="s">
        <v>3154</v>
      </c>
      <c r="B1330" s="15">
        <v>45268</v>
      </c>
      <c r="C1330" s="10" t="s">
        <v>1050</v>
      </c>
      <c r="D1330" s="10" t="s">
        <v>1555</v>
      </c>
      <c r="E1330" s="10" t="s">
        <v>1782</v>
      </c>
      <c r="F1330" s="10">
        <v>3</v>
      </c>
      <c r="G1330" s="10">
        <f t="shared" si="60"/>
        <v>3</v>
      </c>
      <c r="H1330" s="10">
        <v>120.77</v>
      </c>
      <c r="I1330" s="16">
        <f>IF(H1330="",VLOOKUP($D1330,Product_Dim_Cleaned!$A$2:$F$101,6,FALSE),H1330)</f>
        <v>120.77</v>
      </c>
      <c r="J1330" s="10">
        <v>0.28999999999999998</v>
      </c>
      <c r="K1330" s="17">
        <f t="shared" si="61"/>
        <v>0.28999999999999998</v>
      </c>
      <c r="L1330" s="10" t="s">
        <v>1826</v>
      </c>
      <c r="M1330" s="10">
        <v>257.24009999999998</v>
      </c>
      <c r="N1330" s="16">
        <f t="shared" si="62"/>
        <v>257.24009999999998</v>
      </c>
    </row>
    <row r="1331" spans="1:14" x14ac:dyDescent="0.3">
      <c r="A1331" s="11" t="s">
        <v>3155</v>
      </c>
      <c r="B1331" s="18">
        <v>45824</v>
      </c>
      <c r="C1331" s="12" t="s">
        <v>719</v>
      </c>
      <c r="D1331" s="12" t="s">
        <v>1700</v>
      </c>
      <c r="E1331" s="12" t="s">
        <v>1807</v>
      </c>
      <c r="F1331" s="12">
        <v>4</v>
      </c>
      <c r="G1331" s="10">
        <f t="shared" si="60"/>
        <v>4</v>
      </c>
      <c r="H1331" s="12">
        <v>661.39</v>
      </c>
      <c r="I1331" s="16">
        <f>IF(H1331="",VLOOKUP($D1331,Product_Dim_Cleaned!$A$2:$F$101,6,FALSE),H1331)</f>
        <v>661.39</v>
      </c>
      <c r="J1331" s="12">
        <v>7.0000000000000007E-2</v>
      </c>
      <c r="K1331" s="17">
        <f t="shared" si="61"/>
        <v>7.0000000000000007E-2</v>
      </c>
      <c r="L1331" s="12" t="s">
        <v>1824</v>
      </c>
      <c r="M1331" s="12">
        <v>2460.3708000000001</v>
      </c>
      <c r="N1331" s="16">
        <f t="shared" si="62"/>
        <v>2460.3708000000001</v>
      </c>
    </row>
    <row r="1332" spans="1:14" x14ac:dyDescent="0.3">
      <c r="A1332" s="9" t="s">
        <v>3156</v>
      </c>
      <c r="B1332" s="15">
        <v>45261</v>
      </c>
      <c r="C1332" s="10" t="s">
        <v>1389</v>
      </c>
      <c r="D1332" s="10" t="s">
        <v>1672</v>
      </c>
      <c r="E1332" s="10" t="s">
        <v>1761</v>
      </c>
      <c r="F1332" s="10">
        <v>1</v>
      </c>
      <c r="G1332" s="10">
        <f t="shared" si="60"/>
        <v>1</v>
      </c>
      <c r="H1332" s="10">
        <v>195.24</v>
      </c>
      <c r="I1332" s="16">
        <f>IF(H1332="",VLOOKUP($D1332,Product_Dim_Cleaned!$A$2:$F$101,6,FALSE),H1332)</f>
        <v>195.24</v>
      </c>
      <c r="J1332" s="10">
        <v>0.27</v>
      </c>
      <c r="K1332" s="17">
        <f t="shared" si="61"/>
        <v>0.27</v>
      </c>
      <c r="L1332" s="10" t="s">
        <v>1826</v>
      </c>
      <c r="M1332" s="10">
        <v>142.52520000000001</v>
      </c>
      <c r="N1332" s="16">
        <f t="shared" si="62"/>
        <v>142.52520000000001</v>
      </c>
    </row>
    <row r="1333" spans="1:14" x14ac:dyDescent="0.3">
      <c r="A1333" s="11" t="s">
        <v>3157</v>
      </c>
      <c r="B1333" s="18">
        <v>45233</v>
      </c>
      <c r="C1333" s="12" t="s">
        <v>27</v>
      </c>
      <c r="D1333" s="12" t="s">
        <v>1732</v>
      </c>
      <c r="E1333" s="12" t="s">
        <v>1810</v>
      </c>
      <c r="F1333" s="12">
        <v>2</v>
      </c>
      <c r="G1333" s="10">
        <f t="shared" si="60"/>
        <v>2</v>
      </c>
      <c r="H1333" s="12">
        <v>177.4</v>
      </c>
      <c r="I1333" s="16">
        <f>IF(H1333="",VLOOKUP($D1333,Product_Dim_Cleaned!$A$2:$F$101,6,FALSE),H1333)</f>
        <v>177.4</v>
      </c>
      <c r="J1333" s="12">
        <v>0.19</v>
      </c>
      <c r="K1333" s="17">
        <f t="shared" si="61"/>
        <v>0.19</v>
      </c>
      <c r="L1333" s="12" t="s">
        <v>1826</v>
      </c>
      <c r="M1333" s="12">
        <v>287.38799999999998</v>
      </c>
      <c r="N1333" s="16">
        <f t="shared" si="62"/>
        <v>287.38799999999998</v>
      </c>
    </row>
    <row r="1334" spans="1:14" x14ac:dyDescent="0.3">
      <c r="A1334" s="9" t="s">
        <v>3158</v>
      </c>
      <c r="B1334" s="15">
        <v>45673</v>
      </c>
      <c r="C1334" s="10" t="s">
        <v>214</v>
      </c>
      <c r="D1334" s="10" t="s">
        <v>1744</v>
      </c>
      <c r="E1334" s="10" t="s">
        <v>1792</v>
      </c>
      <c r="F1334" s="10">
        <v>4</v>
      </c>
      <c r="G1334" s="10">
        <f t="shared" si="60"/>
        <v>4</v>
      </c>
      <c r="H1334" s="10">
        <v>862.67</v>
      </c>
      <c r="I1334" s="16">
        <f>IF(H1334="",VLOOKUP($D1334,Product_Dim_Cleaned!$A$2:$F$101,6,FALSE),H1334)</f>
        <v>862.67</v>
      </c>
      <c r="J1334" s="10">
        <v>0.2</v>
      </c>
      <c r="K1334" s="17">
        <f t="shared" si="61"/>
        <v>0.2</v>
      </c>
      <c r="L1334" s="10" t="s">
        <v>1826</v>
      </c>
      <c r="M1334" s="10">
        <v>2760.5439999999999</v>
      </c>
      <c r="N1334" s="16">
        <f t="shared" si="62"/>
        <v>2760.5439999999999</v>
      </c>
    </row>
    <row r="1335" spans="1:14" x14ac:dyDescent="0.3">
      <c r="A1335" s="11" t="s">
        <v>3159</v>
      </c>
      <c r="B1335" s="18">
        <v>45565</v>
      </c>
      <c r="C1335" s="12" t="s">
        <v>1374</v>
      </c>
      <c r="D1335" s="12" t="s">
        <v>1582</v>
      </c>
      <c r="E1335" s="12" t="s">
        <v>1776</v>
      </c>
      <c r="F1335" s="12">
        <v>1</v>
      </c>
      <c r="G1335" s="10">
        <f t="shared" si="60"/>
        <v>1</v>
      </c>
      <c r="H1335" s="12">
        <v>55.04</v>
      </c>
      <c r="I1335" s="16">
        <f>IF(H1335="",VLOOKUP($D1335,Product_Dim_Cleaned!$A$2:$F$101,6,FALSE),H1335)</f>
        <v>55.04</v>
      </c>
      <c r="J1335" s="12">
        <v>0.01</v>
      </c>
      <c r="K1335" s="17">
        <f t="shared" si="61"/>
        <v>0.01</v>
      </c>
      <c r="L1335" s="12" t="s">
        <v>1829</v>
      </c>
      <c r="M1335" s="12">
        <v>54.489600000000003</v>
      </c>
      <c r="N1335" s="16">
        <f t="shared" si="62"/>
        <v>54.489600000000003</v>
      </c>
    </row>
    <row r="1336" spans="1:14" x14ac:dyDescent="0.3">
      <c r="A1336" s="9" t="s">
        <v>3160</v>
      </c>
      <c r="B1336" s="15">
        <v>45646</v>
      </c>
      <c r="C1336" s="10" t="s">
        <v>188</v>
      </c>
      <c r="D1336" s="10" t="s">
        <v>1638</v>
      </c>
      <c r="E1336" s="10" t="s">
        <v>1752</v>
      </c>
      <c r="F1336" s="10">
        <v>2</v>
      </c>
      <c r="G1336" s="10">
        <f t="shared" si="60"/>
        <v>2</v>
      </c>
      <c r="H1336" s="10">
        <v>905.47</v>
      </c>
      <c r="I1336" s="16">
        <f>IF(H1336="",VLOOKUP($D1336,Product_Dim_Cleaned!$A$2:$F$101,6,FALSE),H1336)</f>
        <v>905.47</v>
      </c>
      <c r="J1336" s="10">
        <v>0.2</v>
      </c>
      <c r="K1336" s="17">
        <f t="shared" si="61"/>
        <v>0.2</v>
      </c>
      <c r="L1336" s="10" t="s">
        <v>1829</v>
      </c>
      <c r="M1336" s="10">
        <v>1448.752</v>
      </c>
      <c r="N1336" s="16">
        <f t="shared" si="62"/>
        <v>1448.752</v>
      </c>
    </row>
    <row r="1337" spans="1:14" x14ac:dyDescent="0.3">
      <c r="A1337" s="11" t="s">
        <v>3161</v>
      </c>
      <c r="B1337" s="18">
        <v>45539</v>
      </c>
      <c r="C1337" s="12" t="s">
        <v>1422</v>
      </c>
      <c r="D1337" s="12" t="s">
        <v>1674</v>
      </c>
      <c r="E1337" s="12" t="s">
        <v>1797</v>
      </c>
      <c r="F1337" s="12">
        <v>3</v>
      </c>
      <c r="G1337" s="10">
        <f t="shared" si="60"/>
        <v>3</v>
      </c>
      <c r="H1337" s="12">
        <v>217.13</v>
      </c>
      <c r="I1337" s="16">
        <f>IF(H1337="",VLOOKUP($D1337,Product_Dim_Cleaned!$A$2:$F$101,6,FALSE),H1337)</f>
        <v>217.13</v>
      </c>
      <c r="J1337" s="12">
        <v>0.28000000000000003</v>
      </c>
      <c r="K1337" s="17">
        <f t="shared" si="61"/>
        <v>0.28000000000000003</v>
      </c>
      <c r="L1337" s="12" t="s">
        <v>1824</v>
      </c>
      <c r="M1337" s="12">
        <v>469.00080000000003</v>
      </c>
      <c r="N1337" s="16">
        <f t="shared" si="62"/>
        <v>469.00080000000003</v>
      </c>
    </row>
    <row r="1338" spans="1:14" x14ac:dyDescent="0.3">
      <c r="A1338" s="9" t="s">
        <v>3162</v>
      </c>
      <c r="B1338" s="15">
        <v>45936</v>
      </c>
      <c r="C1338" s="10" t="s">
        <v>1214</v>
      </c>
      <c r="D1338" s="10" t="s">
        <v>1698</v>
      </c>
      <c r="E1338" s="10" t="s">
        <v>1752</v>
      </c>
      <c r="F1338" s="10">
        <v>3</v>
      </c>
      <c r="G1338" s="10">
        <f t="shared" si="60"/>
        <v>3</v>
      </c>
      <c r="H1338" s="10">
        <v>580.45000000000005</v>
      </c>
      <c r="I1338" s="16">
        <f>IF(H1338="",VLOOKUP($D1338,Product_Dim_Cleaned!$A$2:$F$101,6,FALSE),H1338)</f>
        <v>580.45000000000005</v>
      </c>
      <c r="J1338" s="10">
        <v>0</v>
      </c>
      <c r="K1338" s="17">
        <f t="shared" si="61"/>
        <v>0</v>
      </c>
      <c r="L1338" s="10" t="s">
        <v>1826</v>
      </c>
      <c r="M1338" s="10">
        <v>1741.35</v>
      </c>
      <c r="N1338" s="16">
        <f t="shared" si="62"/>
        <v>1741.35</v>
      </c>
    </row>
    <row r="1339" spans="1:14" x14ac:dyDescent="0.3">
      <c r="A1339" s="11" t="s">
        <v>3163</v>
      </c>
      <c r="B1339" s="18">
        <v>45854</v>
      </c>
      <c r="C1339" s="12" t="s">
        <v>366</v>
      </c>
      <c r="D1339" s="12" t="s">
        <v>1553</v>
      </c>
      <c r="E1339" s="12" t="s">
        <v>1807</v>
      </c>
      <c r="F1339" s="12">
        <v>2</v>
      </c>
      <c r="G1339" s="10">
        <f t="shared" si="60"/>
        <v>2</v>
      </c>
      <c r="H1339" s="12">
        <v>892.88</v>
      </c>
      <c r="I1339" s="16">
        <f>IF(H1339="",VLOOKUP($D1339,Product_Dim_Cleaned!$A$2:$F$101,6,FALSE),H1339)</f>
        <v>892.88</v>
      </c>
      <c r="J1339" s="12">
        <v>0.17</v>
      </c>
      <c r="K1339" s="17">
        <f t="shared" si="61"/>
        <v>0.17</v>
      </c>
      <c r="L1339" s="12" t="s">
        <v>1826</v>
      </c>
      <c r="M1339" s="12">
        <v>1482.1808000000001</v>
      </c>
      <c r="N1339" s="16">
        <f t="shared" si="62"/>
        <v>1482.1808000000001</v>
      </c>
    </row>
    <row r="1340" spans="1:14" x14ac:dyDescent="0.3">
      <c r="A1340" s="9" t="s">
        <v>3164</v>
      </c>
      <c r="B1340" s="15">
        <v>45936</v>
      </c>
      <c r="C1340" s="10" t="s">
        <v>329</v>
      </c>
      <c r="D1340" s="10" t="s">
        <v>1628</v>
      </c>
      <c r="E1340" s="10" t="s">
        <v>1810</v>
      </c>
      <c r="F1340" s="10">
        <v>2</v>
      </c>
      <c r="G1340" s="10">
        <f t="shared" si="60"/>
        <v>2</v>
      </c>
      <c r="H1340" s="10">
        <v>356.28</v>
      </c>
      <c r="I1340" s="16">
        <f>IF(H1340="",VLOOKUP($D1340,Product_Dim_Cleaned!$A$2:$F$101,6,FALSE),H1340)</f>
        <v>356.28</v>
      </c>
      <c r="J1340" s="10">
        <v>0.11</v>
      </c>
      <c r="K1340" s="17">
        <f t="shared" si="61"/>
        <v>0.11</v>
      </c>
      <c r="L1340" s="10" t="s">
        <v>1829</v>
      </c>
      <c r="M1340" s="10">
        <v>634.17840000000001</v>
      </c>
      <c r="N1340" s="16">
        <f t="shared" si="62"/>
        <v>634.17840000000001</v>
      </c>
    </row>
    <row r="1341" spans="1:14" x14ac:dyDescent="0.3">
      <c r="A1341" s="11" t="s">
        <v>3165</v>
      </c>
      <c r="B1341" s="18">
        <v>45921</v>
      </c>
      <c r="C1341" s="12" t="s">
        <v>1199</v>
      </c>
      <c r="D1341" s="12" t="s">
        <v>1708</v>
      </c>
      <c r="E1341" s="12" t="s">
        <v>1761</v>
      </c>
      <c r="F1341" s="12">
        <v>4</v>
      </c>
      <c r="G1341" s="10">
        <f t="shared" si="60"/>
        <v>4</v>
      </c>
      <c r="H1341" s="12">
        <v>806.99</v>
      </c>
      <c r="I1341" s="16">
        <f>IF(H1341="",VLOOKUP($D1341,Product_Dim_Cleaned!$A$2:$F$101,6,FALSE),H1341)</f>
        <v>806.99</v>
      </c>
      <c r="J1341" s="12">
        <v>0.06</v>
      </c>
      <c r="K1341" s="17">
        <f t="shared" si="61"/>
        <v>0.06</v>
      </c>
      <c r="L1341" s="12" t="s">
        <v>1824</v>
      </c>
      <c r="M1341" s="12">
        <v>3034.2824000000001</v>
      </c>
      <c r="N1341" s="16">
        <f t="shared" si="62"/>
        <v>3034.2824000000001</v>
      </c>
    </row>
    <row r="1342" spans="1:14" x14ac:dyDescent="0.3">
      <c r="A1342" s="9" t="s">
        <v>3166</v>
      </c>
      <c r="B1342" s="15">
        <v>45855</v>
      </c>
      <c r="C1342" s="10" t="s">
        <v>1360</v>
      </c>
      <c r="D1342" s="10" t="s">
        <v>1588</v>
      </c>
      <c r="E1342" s="10" t="s">
        <v>1757</v>
      </c>
      <c r="F1342" s="10">
        <v>3</v>
      </c>
      <c r="G1342" s="10">
        <f t="shared" si="60"/>
        <v>3</v>
      </c>
      <c r="H1342" s="10">
        <v>684.22</v>
      </c>
      <c r="I1342" s="16">
        <f>IF(H1342="",VLOOKUP($D1342,Product_Dim_Cleaned!$A$2:$F$101,6,FALSE),H1342)</f>
        <v>684.22</v>
      </c>
      <c r="J1342" s="10">
        <v>0.09</v>
      </c>
      <c r="K1342" s="17">
        <f t="shared" si="61"/>
        <v>0.09</v>
      </c>
      <c r="L1342" s="10" t="s">
        <v>1824</v>
      </c>
      <c r="M1342" s="10">
        <v>1867.9205999999999</v>
      </c>
      <c r="N1342" s="16">
        <f t="shared" si="62"/>
        <v>1867.9205999999999</v>
      </c>
    </row>
    <row r="1343" spans="1:14" x14ac:dyDescent="0.3">
      <c r="A1343" s="11" t="s">
        <v>3167</v>
      </c>
      <c r="B1343" s="18">
        <v>45837</v>
      </c>
      <c r="C1343" s="12" t="s">
        <v>1371</v>
      </c>
      <c r="D1343" s="12" t="s">
        <v>1734</v>
      </c>
      <c r="E1343" s="12" t="s">
        <v>1779</v>
      </c>
      <c r="F1343" s="12">
        <v>4</v>
      </c>
      <c r="G1343" s="10">
        <f t="shared" si="60"/>
        <v>4</v>
      </c>
      <c r="H1343" s="12">
        <v>763.34</v>
      </c>
      <c r="I1343" s="16">
        <f>IF(H1343="",VLOOKUP($D1343,Product_Dim_Cleaned!$A$2:$F$101,6,FALSE),H1343)</f>
        <v>763.34</v>
      </c>
      <c r="J1343" s="12">
        <v>7.0000000000000007E-2</v>
      </c>
      <c r="K1343" s="17">
        <f t="shared" si="61"/>
        <v>7.0000000000000007E-2</v>
      </c>
      <c r="L1343" s="12" t="s">
        <v>1826</v>
      </c>
      <c r="M1343" s="12">
        <v>2839.6248000000001</v>
      </c>
      <c r="N1343" s="16">
        <f t="shared" si="62"/>
        <v>2839.6248000000001</v>
      </c>
    </row>
    <row r="1344" spans="1:14" x14ac:dyDescent="0.3">
      <c r="A1344" s="9" t="s">
        <v>3168</v>
      </c>
      <c r="B1344" s="15">
        <v>45738</v>
      </c>
      <c r="C1344" s="10" t="s">
        <v>1130</v>
      </c>
      <c r="D1344" s="10" t="s">
        <v>1648</v>
      </c>
      <c r="E1344" s="10" t="s">
        <v>1766</v>
      </c>
      <c r="F1344" s="10">
        <v>3</v>
      </c>
      <c r="G1344" s="10">
        <f t="shared" si="60"/>
        <v>3</v>
      </c>
      <c r="H1344" s="10">
        <v>721.94</v>
      </c>
      <c r="I1344" s="16">
        <f>IF(H1344="",VLOOKUP($D1344,Product_Dim_Cleaned!$A$2:$F$101,6,FALSE),H1344)</f>
        <v>721.94</v>
      </c>
      <c r="J1344" s="10">
        <v>0.26</v>
      </c>
      <c r="K1344" s="17">
        <f t="shared" si="61"/>
        <v>0.26</v>
      </c>
      <c r="L1344" s="10" t="s">
        <v>1824</v>
      </c>
      <c r="M1344" s="10">
        <v>1602.7067999999999</v>
      </c>
      <c r="N1344" s="16">
        <f t="shared" si="62"/>
        <v>1602.7067999999999</v>
      </c>
    </row>
    <row r="1345" spans="1:14" x14ac:dyDescent="0.3">
      <c r="A1345" s="11" t="s">
        <v>3169</v>
      </c>
      <c r="B1345" s="18">
        <v>45323</v>
      </c>
      <c r="C1345" s="12" t="s">
        <v>1263</v>
      </c>
      <c r="D1345" s="12" t="s">
        <v>1742</v>
      </c>
      <c r="E1345" s="12" t="s">
        <v>1757</v>
      </c>
      <c r="F1345" s="12">
        <v>3</v>
      </c>
      <c r="G1345" s="10">
        <f t="shared" si="60"/>
        <v>3</v>
      </c>
      <c r="H1345" s="12">
        <v>760.38</v>
      </c>
      <c r="I1345" s="16">
        <f>IF(H1345="",VLOOKUP($D1345,Product_Dim_Cleaned!$A$2:$F$101,6,FALSE),H1345)</f>
        <v>760.38</v>
      </c>
      <c r="J1345" s="12">
        <v>0</v>
      </c>
      <c r="K1345" s="17">
        <f t="shared" si="61"/>
        <v>0</v>
      </c>
      <c r="L1345" s="12" t="s">
        <v>1829</v>
      </c>
      <c r="M1345" s="12">
        <v>2281.14</v>
      </c>
      <c r="N1345" s="16">
        <f t="shared" si="62"/>
        <v>2281.14</v>
      </c>
    </row>
    <row r="1346" spans="1:14" x14ac:dyDescent="0.3">
      <c r="A1346" s="9" t="s">
        <v>3170</v>
      </c>
      <c r="B1346" s="15">
        <v>45362</v>
      </c>
      <c r="C1346" s="10" t="s">
        <v>942</v>
      </c>
      <c r="D1346" s="10" t="s">
        <v>1742</v>
      </c>
      <c r="E1346" s="10" t="s">
        <v>1776</v>
      </c>
      <c r="F1346" s="10">
        <v>3</v>
      </c>
      <c r="G1346" s="10">
        <f t="shared" ref="G1346:G1409" si="63">IF(F1346="",M1346/(I1346*(1-J1346)),F1346)</f>
        <v>3</v>
      </c>
      <c r="H1346" s="10">
        <v>612.53</v>
      </c>
      <c r="I1346" s="16">
        <f>IF(H1346="",VLOOKUP($D1346,Product_Dim_Cleaned!$A$2:$F$101,6,FALSE),H1346)</f>
        <v>612.53</v>
      </c>
      <c r="J1346" s="10">
        <v>0.21</v>
      </c>
      <c r="K1346" s="17">
        <f t="shared" ref="K1346:K1409" si="64">IF(J1346="",1-(M1346/(G1346*I1346)),J1346)</f>
        <v>0.21</v>
      </c>
      <c r="L1346" s="10" t="s">
        <v>1829</v>
      </c>
      <c r="M1346" s="10">
        <v>1451.6960999999999</v>
      </c>
      <c r="N1346" s="16">
        <f t="shared" ref="N1346:N1409" si="65">IF(M1346="",G1346*I1346*(1-K1346),M1346)</f>
        <v>1451.6960999999999</v>
      </c>
    </row>
    <row r="1347" spans="1:14" x14ac:dyDescent="0.3">
      <c r="A1347" s="11" t="s">
        <v>3171</v>
      </c>
      <c r="B1347" s="18">
        <v>45544</v>
      </c>
      <c r="C1347" s="12" t="s">
        <v>160</v>
      </c>
      <c r="D1347" s="12" t="s">
        <v>1674</v>
      </c>
      <c r="E1347" s="12" t="s">
        <v>1804</v>
      </c>
      <c r="F1347" s="12">
        <v>3</v>
      </c>
      <c r="G1347" s="10">
        <f t="shared" si="63"/>
        <v>3</v>
      </c>
      <c r="H1347" s="12">
        <v>841.37</v>
      </c>
      <c r="I1347" s="16">
        <f>IF(H1347="",VLOOKUP($D1347,Product_Dim_Cleaned!$A$2:$F$101,6,FALSE),H1347)</f>
        <v>841.37</v>
      </c>
      <c r="J1347" s="12">
        <v>0.28999999999999998</v>
      </c>
      <c r="K1347" s="17">
        <f t="shared" si="64"/>
        <v>0.28999999999999998</v>
      </c>
      <c r="L1347" s="12" t="s">
        <v>1826</v>
      </c>
      <c r="M1347" s="12">
        <v>1792.1180999999999</v>
      </c>
      <c r="N1347" s="16">
        <f t="shared" si="65"/>
        <v>1792.1180999999999</v>
      </c>
    </row>
    <row r="1348" spans="1:14" x14ac:dyDescent="0.3">
      <c r="A1348" s="9" t="s">
        <v>3172</v>
      </c>
      <c r="B1348" s="15">
        <v>45249</v>
      </c>
      <c r="C1348" s="10" t="s">
        <v>833</v>
      </c>
      <c r="D1348" s="10" t="s">
        <v>1644</v>
      </c>
      <c r="E1348" s="10" t="s">
        <v>1786</v>
      </c>
      <c r="F1348" s="10">
        <v>2</v>
      </c>
      <c r="G1348" s="10">
        <f t="shared" si="63"/>
        <v>2</v>
      </c>
      <c r="H1348" s="10">
        <v>636.51</v>
      </c>
      <c r="I1348" s="16">
        <f>IF(H1348="",VLOOKUP($D1348,Product_Dim_Cleaned!$A$2:$F$101,6,FALSE),H1348)</f>
        <v>636.51</v>
      </c>
      <c r="J1348" s="10">
        <v>0.25</v>
      </c>
      <c r="K1348" s="17">
        <f t="shared" si="64"/>
        <v>0.25</v>
      </c>
      <c r="L1348" s="10" t="s">
        <v>1824</v>
      </c>
      <c r="M1348" s="10">
        <v>954.76499999999999</v>
      </c>
      <c r="N1348" s="16">
        <f t="shared" si="65"/>
        <v>954.76499999999999</v>
      </c>
    </row>
    <row r="1349" spans="1:14" x14ac:dyDescent="0.3">
      <c r="A1349" s="11" t="s">
        <v>3173</v>
      </c>
      <c r="B1349" s="18">
        <v>45659</v>
      </c>
      <c r="C1349" s="12" t="s">
        <v>329</v>
      </c>
      <c r="D1349" s="12" t="s">
        <v>1638</v>
      </c>
      <c r="E1349" s="12" t="s">
        <v>1782</v>
      </c>
      <c r="F1349" s="12">
        <v>2</v>
      </c>
      <c r="G1349" s="10">
        <f t="shared" si="63"/>
        <v>2</v>
      </c>
      <c r="H1349" s="12">
        <v>732.37</v>
      </c>
      <c r="I1349" s="16">
        <f>IF(H1349="",VLOOKUP($D1349,Product_Dim_Cleaned!$A$2:$F$101,6,FALSE),H1349)</f>
        <v>732.37</v>
      </c>
      <c r="J1349" s="12">
        <v>0.22</v>
      </c>
      <c r="K1349" s="17">
        <f t="shared" si="64"/>
        <v>0.22</v>
      </c>
      <c r="L1349" s="12" t="s">
        <v>1829</v>
      </c>
      <c r="M1349" s="12">
        <v>1142.4972</v>
      </c>
      <c r="N1349" s="16">
        <f t="shared" si="65"/>
        <v>1142.4972</v>
      </c>
    </row>
    <row r="1350" spans="1:14" x14ac:dyDescent="0.3">
      <c r="A1350" s="9" t="s">
        <v>3174</v>
      </c>
      <c r="B1350" s="15">
        <v>45927</v>
      </c>
      <c r="C1350" s="10" t="s">
        <v>547</v>
      </c>
      <c r="D1350" s="10" t="s">
        <v>1656</v>
      </c>
      <c r="E1350" s="10" t="s">
        <v>1804</v>
      </c>
      <c r="F1350" s="10">
        <v>3</v>
      </c>
      <c r="G1350" s="10">
        <f t="shared" si="63"/>
        <v>3</v>
      </c>
      <c r="H1350" s="10">
        <v>183.44</v>
      </c>
      <c r="I1350" s="16">
        <f>IF(H1350="",VLOOKUP($D1350,Product_Dim_Cleaned!$A$2:$F$101,6,FALSE),H1350)</f>
        <v>183.44</v>
      </c>
      <c r="J1350" s="10">
        <v>0.28000000000000003</v>
      </c>
      <c r="K1350" s="17">
        <f t="shared" si="64"/>
        <v>0.28000000000000003</v>
      </c>
      <c r="L1350" s="10" t="s">
        <v>1829</v>
      </c>
      <c r="M1350" s="10">
        <v>396.23039999999992</v>
      </c>
      <c r="N1350" s="16">
        <f t="shared" si="65"/>
        <v>396.23039999999992</v>
      </c>
    </row>
    <row r="1351" spans="1:14" x14ac:dyDescent="0.3">
      <c r="A1351" s="11" t="s">
        <v>3175</v>
      </c>
      <c r="B1351" s="18">
        <v>45373</v>
      </c>
      <c r="C1351" s="12" t="s">
        <v>241</v>
      </c>
      <c r="D1351" s="12" t="s">
        <v>1570</v>
      </c>
      <c r="E1351" s="12" t="s">
        <v>1797</v>
      </c>
      <c r="F1351" s="12">
        <v>4</v>
      </c>
      <c r="G1351" s="10">
        <f t="shared" si="63"/>
        <v>4</v>
      </c>
      <c r="H1351" s="12">
        <v>898.58</v>
      </c>
      <c r="I1351" s="16">
        <f>IF(H1351="",VLOOKUP($D1351,Product_Dim_Cleaned!$A$2:$F$101,6,FALSE),H1351)</f>
        <v>898.58</v>
      </c>
      <c r="J1351" s="12">
        <v>0.16</v>
      </c>
      <c r="K1351" s="17">
        <f t="shared" si="64"/>
        <v>0.16</v>
      </c>
      <c r="L1351" s="12" t="s">
        <v>1826</v>
      </c>
      <c r="M1351" s="12">
        <v>3019.2287999999999</v>
      </c>
      <c r="N1351" s="16">
        <f t="shared" si="65"/>
        <v>3019.2287999999999</v>
      </c>
    </row>
    <row r="1352" spans="1:14" x14ac:dyDescent="0.3">
      <c r="A1352" s="9" t="s">
        <v>3176</v>
      </c>
      <c r="B1352" s="15">
        <v>45529</v>
      </c>
      <c r="C1352" s="10" t="s">
        <v>1217</v>
      </c>
      <c r="D1352" s="10" t="s">
        <v>1594</v>
      </c>
      <c r="E1352" s="10" t="s">
        <v>1761</v>
      </c>
      <c r="F1352" s="10">
        <v>3</v>
      </c>
      <c r="G1352" s="10">
        <f t="shared" si="63"/>
        <v>3</v>
      </c>
      <c r="H1352" s="10">
        <v>152.41</v>
      </c>
      <c r="I1352" s="16">
        <f>IF(H1352="",VLOOKUP($D1352,Product_Dim_Cleaned!$A$2:$F$101,6,FALSE),H1352)</f>
        <v>152.41</v>
      </c>
      <c r="J1352" s="10">
        <v>0.25</v>
      </c>
      <c r="K1352" s="17">
        <f t="shared" si="64"/>
        <v>0.25</v>
      </c>
      <c r="L1352" s="10" t="s">
        <v>1824</v>
      </c>
      <c r="M1352" s="10">
        <v>342.92250000000001</v>
      </c>
      <c r="N1352" s="16">
        <f t="shared" si="65"/>
        <v>342.92250000000001</v>
      </c>
    </row>
    <row r="1353" spans="1:14" x14ac:dyDescent="0.3">
      <c r="A1353" s="11" t="s">
        <v>3177</v>
      </c>
      <c r="B1353" s="18">
        <v>45872</v>
      </c>
      <c r="C1353" s="12" t="s">
        <v>722</v>
      </c>
      <c r="D1353" s="12" t="s">
        <v>1732</v>
      </c>
      <c r="E1353" s="12" t="s">
        <v>1799</v>
      </c>
      <c r="F1353" s="12">
        <v>3</v>
      </c>
      <c r="G1353" s="10">
        <f t="shared" si="63"/>
        <v>3</v>
      </c>
      <c r="H1353" s="12">
        <v>972.58</v>
      </c>
      <c r="I1353" s="16">
        <f>IF(H1353="",VLOOKUP($D1353,Product_Dim_Cleaned!$A$2:$F$101,6,FALSE),H1353)</f>
        <v>972.58</v>
      </c>
      <c r="J1353" s="12">
        <v>0.28000000000000003</v>
      </c>
      <c r="K1353" s="17">
        <f t="shared" si="64"/>
        <v>0.28000000000000003</v>
      </c>
      <c r="L1353" s="12" t="s">
        <v>1829</v>
      </c>
      <c r="M1353" s="12">
        <v>2100.7728000000002</v>
      </c>
      <c r="N1353" s="16">
        <f t="shared" si="65"/>
        <v>2100.7728000000002</v>
      </c>
    </row>
    <row r="1354" spans="1:14" x14ac:dyDescent="0.3">
      <c r="A1354" s="9" t="s">
        <v>3178</v>
      </c>
      <c r="B1354" s="15">
        <v>45267</v>
      </c>
      <c r="C1354" s="10" t="s">
        <v>1437</v>
      </c>
      <c r="D1354" s="10" t="s">
        <v>1686</v>
      </c>
      <c r="E1354" s="10" t="s">
        <v>1792</v>
      </c>
      <c r="F1354" s="10">
        <v>4</v>
      </c>
      <c r="G1354" s="10">
        <f t="shared" si="63"/>
        <v>4</v>
      </c>
      <c r="H1354" s="10">
        <v>136.4</v>
      </c>
      <c r="I1354" s="16">
        <f>IF(H1354="",VLOOKUP($D1354,Product_Dim_Cleaned!$A$2:$F$101,6,FALSE),H1354)</f>
        <v>136.4</v>
      </c>
      <c r="J1354" s="10">
        <v>0.04</v>
      </c>
      <c r="K1354" s="17">
        <f t="shared" si="64"/>
        <v>0.04</v>
      </c>
      <c r="L1354" s="10" t="s">
        <v>1829</v>
      </c>
      <c r="M1354" s="10">
        <v>523.77599999999995</v>
      </c>
      <c r="N1354" s="16">
        <f t="shared" si="65"/>
        <v>523.77599999999995</v>
      </c>
    </row>
    <row r="1355" spans="1:14" x14ac:dyDescent="0.3">
      <c r="A1355" s="11" t="s">
        <v>3179</v>
      </c>
      <c r="B1355" s="18">
        <v>45894</v>
      </c>
      <c r="C1355" s="12" t="s">
        <v>1246</v>
      </c>
      <c r="D1355" s="12" t="s">
        <v>1736</v>
      </c>
      <c r="E1355" s="12" t="s">
        <v>1801</v>
      </c>
      <c r="F1355" s="12">
        <v>1</v>
      </c>
      <c r="G1355" s="10">
        <f t="shared" si="63"/>
        <v>1</v>
      </c>
      <c r="H1355" s="12">
        <v>509.63</v>
      </c>
      <c r="I1355" s="16">
        <f>IF(H1355="",VLOOKUP($D1355,Product_Dim_Cleaned!$A$2:$F$101,6,FALSE),H1355)</f>
        <v>509.63</v>
      </c>
      <c r="J1355" s="12">
        <v>0.27</v>
      </c>
      <c r="K1355" s="17">
        <f t="shared" si="64"/>
        <v>0.27</v>
      </c>
      <c r="L1355" s="12" t="s">
        <v>1829</v>
      </c>
      <c r="M1355" s="12">
        <v>372.0299</v>
      </c>
      <c r="N1355" s="16">
        <f t="shared" si="65"/>
        <v>372.0299</v>
      </c>
    </row>
    <row r="1356" spans="1:14" x14ac:dyDescent="0.3">
      <c r="A1356" s="9" t="s">
        <v>3180</v>
      </c>
      <c r="B1356" s="15">
        <v>45331</v>
      </c>
      <c r="C1356" s="10" t="s">
        <v>23</v>
      </c>
      <c r="D1356" s="10" t="s">
        <v>1742</v>
      </c>
      <c r="E1356" s="10" t="s">
        <v>1766</v>
      </c>
      <c r="F1356" s="10">
        <v>4</v>
      </c>
      <c r="G1356" s="10">
        <f t="shared" si="63"/>
        <v>4</v>
      </c>
      <c r="H1356" s="10">
        <v>360.28</v>
      </c>
      <c r="I1356" s="16">
        <f>IF(H1356="",VLOOKUP($D1356,Product_Dim_Cleaned!$A$2:$F$101,6,FALSE),H1356)</f>
        <v>360.28</v>
      </c>
      <c r="J1356" s="10">
        <v>0.09</v>
      </c>
      <c r="K1356" s="17">
        <f t="shared" si="64"/>
        <v>0.09</v>
      </c>
      <c r="L1356" s="10" t="s">
        <v>1829</v>
      </c>
      <c r="M1356" s="10">
        <v>1311.4192</v>
      </c>
      <c r="N1356" s="16">
        <f t="shared" si="65"/>
        <v>1311.4192</v>
      </c>
    </row>
    <row r="1357" spans="1:14" x14ac:dyDescent="0.3">
      <c r="A1357" s="11" t="s">
        <v>3181</v>
      </c>
      <c r="B1357" s="18">
        <v>45910</v>
      </c>
      <c r="C1357" s="12" t="s">
        <v>292</v>
      </c>
      <c r="D1357" s="12" t="s">
        <v>1726</v>
      </c>
      <c r="E1357" s="12" t="s">
        <v>1801</v>
      </c>
      <c r="F1357" s="12">
        <v>3</v>
      </c>
      <c r="G1357" s="10">
        <f t="shared" si="63"/>
        <v>3</v>
      </c>
      <c r="H1357" s="12">
        <v>882.05</v>
      </c>
      <c r="I1357" s="16">
        <f>IF(H1357="",VLOOKUP($D1357,Product_Dim_Cleaned!$A$2:$F$101,6,FALSE),H1357)</f>
        <v>882.05</v>
      </c>
      <c r="J1357" s="12">
        <v>0.06</v>
      </c>
      <c r="K1357" s="17">
        <f t="shared" si="64"/>
        <v>0.06</v>
      </c>
      <c r="L1357" s="12" t="s">
        <v>1826</v>
      </c>
      <c r="M1357" s="12">
        <v>2487.3809999999989</v>
      </c>
      <c r="N1357" s="16">
        <f t="shared" si="65"/>
        <v>2487.3809999999989</v>
      </c>
    </row>
    <row r="1358" spans="1:14" x14ac:dyDescent="0.3">
      <c r="A1358" s="9" t="s">
        <v>3182</v>
      </c>
      <c r="B1358" s="15">
        <v>45564</v>
      </c>
      <c r="C1358" s="10" t="s">
        <v>640</v>
      </c>
      <c r="D1358" s="10" t="s">
        <v>1706</v>
      </c>
      <c r="E1358" s="10" t="s">
        <v>1782</v>
      </c>
      <c r="F1358" s="10">
        <v>3</v>
      </c>
      <c r="G1358" s="10">
        <f t="shared" si="63"/>
        <v>3</v>
      </c>
      <c r="H1358" s="10">
        <v>141.54</v>
      </c>
      <c r="I1358" s="16">
        <f>IF(H1358="",VLOOKUP($D1358,Product_Dim_Cleaned!$A$2:$F$101,6,FALSE),H1358)</f>
        <v>141.54</v>
      </c>
      <c r="J1358" s="10">
        <v>0.12</v>
      </c>
      <c r="K1358" s="17">
        <f t="shared" si="64"/>
        <v>0.12</v>
      </c>
      <c r="L1358" s="10" t="s">
        <v>1826</v>
      </c>
      <c r="M1358" s="10">
        <v>373.66559999999998</v>
      </c>
      <c r="N1358" s="16">
        <f t="shared" si="65"/>
        <v>373.66559999999998</v>
      </c>
    </row>
    <row r="1359" spans="1:14" x14ac:dyDescent="0.3">
      <c r="A1359" s="11" t="s">
        <v>3183</v>
      </c>
      <c r="B1359" s="18">
        <v>45461</v>
      </c>
      <c r="C1359" s="12" t="s">
        <v>168</v>
      </c>
      <c r="D1359" s="12" t="s">
        <v>1578</v>
      </c>
      <c r="E1359" s="12" t="s">
        <v>1769</v>
      </c>
      <c r="F1359" s="12">
        <v>3</v>
      </c>
      <c r="G1359" s="10">
        <f t="shared" si="63"/>
        <v>3</v>
      </c>
      <c r="H1359" s="12">
        <v>83.5</v>
      </c>
      <c r="I1359" s="16">
        <f>IF(H1359="",VLOOKUP($D1359,Product_Dim_Cleaned!$A$2:$F$101,6,FALSE),H1359)</f>
        <v>83.5</v>
      </c>
      <c r="J1359" s="12">
        <v>0.23</v>
      </c>
      <c r="K1359" s="17">
        <f t="shared" si="64"/>
        <v>0.23</v>
      </c>
      <c r="L1359" s="12" t="s">
        <v>1829</v>
      </c>
      <c r="M1359" s="12">
        <v>192.88499999999999</v>
      </c>
      <c r="N1359" s="16">
        <f t="shared" si="65"/>
        <v>192.88499999999999</v>
      </c>
    </row>
    <row r="1360" spans="1:14" x14ac:dyDescent="0.3">
      <c r="A1360" s="9" t="s">
        <v>3184</v>
      </c>
      <c r="B1360" s="15">
        <v>45258</v>
      </c>
      <c r="C1360" s="10" t="s">
        <v>425</v>
      </c>
      <c r="D1360" s="10" t="s">
        <v>1576</v>
      </c>
      <c r="E1360" s="10" t="s">
        <v>1776</v>
      </c>
      <c r="F1360" s="10">
        <v>2</v>
      </c>
      <c r="G1360" s="10">
        <f t="shared" si="63"/>
        <v>2</v>
      </c>
      <c r="H1360" s="10">
        <v>629.73</v>
      </c>
      <c r="I1360" s="16">
        <f>IF(H1360="",VLOOKUP($D1360,Product_Dim_Cleaned!$A$2:$F$101,6,FALSE),H1360)</f>
        <v>629.73</v>
      </c>
      <c r="J1360" s="10">
        <v>7.0000000000000007E-2</v>
      </c>
      <c r="K1360" s="17">
        <f t="shared" si="64"/>
        <v>7.0000000000000007E-2</v>
      </c>
      <c r="L1360" s="10" t="s">
        <v>1826</v>
      </c>
      <c r="M1360" s="10">
        <v>1171.2978000000001</v>
      </c>
      <c r="N1360" s="16">
        <f t="shared" si="65"/>
        <v>1171.2978000000001</v>
      </c>
    </row>
    <row r="1361" spans="1:14" x14ac:dyDescent="0.3">
      <c r="A1361" s="11" t="s">
        <v>3185</v>
      </c>
      <c r="B1361" s="18">
        <v>45228</v>
      </c>
      <c r="C1361" s="12" t="s">
        <v>59</v>
      </c>
      <c r="D1361" s="12" t="s">
        <v>1614</v>
      </c>
      <c r="E1361" s="12" t="s">
        <v>1776</v>
      </c>
      <c r="F1361" s="12">
        <v>2</v>
      </c>
      <c r="G1361" s="10">
        <f t="shared" si="63"/>
        <v>2</v>
      </c>
      <c r="H1361" s="12">
        <v>159.93</v>
      </c>
      <c r="I1361" s="16">
        <f>IF(H1361="",VLOOKUP($D1361,Product_Dim_Cleaned!$A$2:$F$101,6,FALSE),H1361)</f>
        <v>159.93</v>
      </c>
      <c r="J1361" s="12">
        <v>0.2</v>
      </c>
      <c r="K1361" s="17">
        <f t="shared" si="64"/>
        <v>0.2</v>
      </c>
      <c r="L1361" s="12" t="s">
        <v>1829</v>
      </c>
      <c r="M1361" s="12">
        <v>255.88800000000001</v>
      </c>
      <c r="N1361" s="16">
        <f t="shared" si="65"/>
        <v>255.88800000000001</v>
      </c>
    </row>
    <row r="1362" spans="1:14" x14ac:dyDescent="0.3">
      <c r="A1362" s="9" t="s">
        <v>3186</v>
      </c>
      <c r="B1362" s="15">
        <v>45858</v>
      </c>
      <c r="C1362" s="10" t="s">
        <v>59</v>
      </c>
      <c r="D1362" s="10" t="s">
        <v>1638</v>
      </c>
      <c r="E1362" s="10" t="s">
        <v>1810</v>
      </c>
      <c r="F1362" s="10">
        <v>1</v>
      </c>
      <c r="G1362" s="10">
        <f t="shared" si="63"/>
        <v>1</v>
      </c>
      <c r="H1362" s="10">
        <v>459.89</v>
      </c>
      <c r="I1362" s="16">
        <f>IF(H1362="",VLOOKUP($D1362,Product_Dim_Cleaned!$A$2:$F$101,6,FALSE),H1362)</f>
        <v>459.89</v>
      </c>
      <c r="J1362" s="10">
        <v>0.18</v>
      </c>
      <c r="K1362" s="17">
        <f t="shared" si="64"/>
        <v>0.18</v>
      </c>
      <c r="L1362" s="10" t="s">
        <v>1829</v>
      </c>
      <c r="M1362" s="10">
        <v>377.10980000000001</v>
      </c>
      <c r="N1362" s="16">
        <f t="shared" si="65"/>
        <v>377.10980000000001</v>
      </c>
    </row>
    <row r="1363" spans="1:14" x14ac:dyDescent="0.3">
      <c r="A1363" s="11" t="s">
        <v>3187</v>
      </c>
      <c r="B1363" s="18">
        <v>45532</v>
      </c>
      <c r="C1363" s="12" t="s">
        <v>619</v>
      </c>
      <c r="D1363" s="12" t="s">
        <v>1614</v>
      </c>
      <c r="E1363" s="12" t="s">
        <v>1813</v>
      </c>
      <c r="F1363" s="12">
        <v>4</v>
      </c>
      <c r="G1363" s="10">
        <f t="shared" si="63"/>
        <v>4</v>
      </c>
      <c r="H1363" s="12">
        <v>885.57</v>
      </c>
      <c r="I1363" s="16">
        <f>IF(H1363="",VLOOKUP($D1363,Product_Dim_Cleaned!$A$2:$F$101,6,FALSE),H1363)</f>
        <v>885.57</v>
      </c>
      <c r="J1363" s="12">
        <v>0.27</v>
      </c>
      <c r="K1363" s="17">
        <f t="shared" si="64"/>
        <v>0.27</v>
      </c>
      <c r="L1363" s="12" t="s">
        <v>1824</v>
      </c>
      <c r="M1363" s="12">
        <v>2585.8643999999999</v>
      </c>
      <c r="N1363" s="16">
        <f t="shared" si="65"/>
        <v>2585.8643999999999</v>
      </c>
    </row>
    <row r="1364" spans="1:14" x14ac:dyDescent="0.3">
      <c r="A1364" s="9" t="s">
        <v>3188</v>
      </c>
      <c r="B1364" s="15">
        <v>45454</v>
      </c>
      <c r="C1364" s="10" t="s">
        <v>1252</v>
      </c>
      <c r="D1364" s="10" t="s">
        <v>1656</v>
      </c>
      <c r="E1364" s="10" t="s">
        <v>1801</v>
      </c>
      <c r="F1364" s="10">
        <v>3</v>
      </c>
      <c r="G1364" s="10">
        <f t="shared" si="63"/>
        <v>3</v>
      </c>
      <c r="H1364" s="10">
        <v>789.05</v>
      </c>
      <c r="I1364" s="16">
        <f>IF(H1364="",VLOOKUP($D1364,Product_Dim_Cleaned!$A$2:$F$101,6,FALSE),H1364)</f>
        <v>789.05</v>
      </c>
      <c r="J1364" s="10">
        <v>0</v>
      </c>
      <c r="K1364" s="17">
        <f t="shared" si="64"/>
        <v>0</v>
      </c>
      <c r="L1364" s="10" t="s">
        <v>1826</v>
      </c>
      <c r="M1364" s="10">
        <v>2367.15</v>
      </c>
      <c r="N1364" s="16">
        <f t="shared" si="65"/>
        <v>2367.15</v>
      </c>
    </row>
    <row r="1365" spans="1:14" x14ac:dyDescent="0.3">
      <c r="A1365" s="11" t="s">
        <v>3189</v>
      </c>
      <c r="B1365" s="18">
        <v>45244</v>
      </c>
      <c r="C1365" s="12" t="s">
        <v>517</v>
      </c>
      <c r="D1365" s="12" t="s">
        <v>1680</v>
      </c>
      <c r="E1365" s="12" t="s">
        <v>1752</v>
      </c>
      <c r="F1365" s="12">
        <v>1</v>
      </c>
      <c r="G1365" s="10">
        <f t="shared" si="63"/>
        <v>1</v>
      </c>
      <c r="H1365" s="12">
        <v>570.52</v>
      </c>
      <c r="I1365" s="16">
        <f>IF(H1365="",VLOOKUP($D1365,Product_Dim_Cleaned!$A$2:$F$101,6,FALSE),H1365)</f>
        <v>570.52</v>
      </c>
      <c r="J1365" s="12">
        <v>0</v>
      </c>
      <c r="K1365" s="17">
        <f t="shared" si="64"/>
        <v>0</v>
      </c>
      <c r="L1365" s="12" t="s">
        <v>1826</v>
      </c>
      <c r="M1365" s="12">
        <v>570.52</v>
      </c>
      <c r="N1365" s="16">
        <f t="shared" si="65"/>
        <v>570.52</v>
      </c>
    </row>
    <row r="1366" spans="1:14" x14ac:dyDescent="0.3">
      <c r="A1366" s="9" t="s">
        <v>3190</v>
      </c>
      <c r="B1366" s="15">
        <v>45322</v>
      </c>
      <c r="C1366" s="10" t="s">
        <v>592</v>
      </c>
      <c r="D1366" s="10" t="s">
        <v>1602</v>
      </c>
      <c r="E1366" s="10" t="s">
        <v>1804</v>
      </c>
      <c r="F1366" s="10">
        <v>4</v>
      </c>
      <c r="G1366" s="10">
        <f t="shared" si="63"/>
        <v>4</v>
      </c>
      <c r="H1366" s="10">
        <v>310.79000000000002</v>
      </c>
      <c r="I1366" s="16">
        <f>IF(H1366="",VLOOKUP($D1366,Product_Dim_Cleaned!$A$2:$F$101,6,FALSE),H1366)</f>
        <v>310.79000000000002</v>
      </c>
      <c r="J1366" s="10">
        <v>0.22</v>
      </c>
      <c r="K1366" s="17">
        <f t="shared" si="64"/>
        <v>0.22</v>
      </c>
      <c r="L1366" s="10" t="s">
        <v>1829</v>
      </c>
      <c r="M1366" s="10">
        <v>969.66480000000013</v>
      </c>
      <c r="N1366" s="16">
        <f t="shared" si="65"/>
        <v>969.66480000000013</v>
      </c>
    </row>
    <row r="1367" spans="1:14" x14ac:dyDescent="0.3">
      <c r="A1367" s="11" t="s">
        <v>3191</v>
      </c>
      <c r="B1367" s="18">
        <v>45757</v>
      </c>
      <c r="C1367" s="12" t="s">
        <v>214</v>
      </c>
      <c r="D1367" s="12" t="s">
        <v>1684</v>
      </c>
      <c r="E1367" s="12" t="s">
        <v>1807</v>
      </c>
      <c r="F1367" s="12">
        <v>4</v>
      </c>
      <c r="G1367" s="10">
        <f t="shared" si="63"/>
        <v>4</v>
      </c>
      <c r="H1367" s="12">
        <v>255.67</v>
      </c>
      <c r="I1367" s="16">
        <f>IF(H1367="",VLOOKUP($D1367,Product_Dim_Cleaned!$A$2:$F$101,6,FALSE),H1367)</f>
        <v>255.67</v>
      </c>
      <c r="J1367" s="12">
        <v>0.17</v>
      </c>
      <c r="K1367" s="17">
        <f t="shared" si="64"/>
        <v>0.17</v>
      </c>
      <c r="L1367" s="12" t="s">
        <v>1824</v>
      </c>
      <c r="M1367" s="12">
        <v>848.82439999999997</v>
      </c>
      <c r="N1367" s="16">
        <f t="shared" si="65"/>
        <v>848.82439999999997</v>
      </c>
    </row>
    <row r="1368" spans="1:14" x14ac:dyDescent="0.3">
      <c r="A1368" s="9" t="s">
        <v>3192</v>
      </c>
      <c r="B1368" s="15">
        <v>45397</v>
      </c>
      <c r="C1368" s="10" t="s">
        <v>444</v>
      </c>
      <c r="D1368" s="10" t="s">
        <v>1602</v>
      </c>
      <c r="E1368" s="10" t="s">
        <v>1804</v>
      </c>
      <c r="F1368" s="10">
        <v>2</v>
      </c>
      <c r="G1368" s="10">
        <f t="shared" si="63"/>
        <v>2</v>
      </c>
      <c r="H1368" s="10">
        <v>270.66000000000003</v>
      </c>
      <c r="I1368" s="16">
        <f>IF(H1368="",VLOOKUP($D1368,Product_Dim_Cleaned!$A$2:$F$101,6,FALSE),H1368)</f>
        <v>270.66000000000003</v>
      </c>
      <c r="J1368" s="10">
        <v>0.1</v>
      </c>
      <c r="K1368" s="17">
        <f t="shared" si="64"/>
        <v>0.1</v>
      </c>
      <c r="L1368" s="10" t="s">
        <v>1829</v>
      </c>
      <c r="M1368" s="10">
        <v>487.18799999999999</v>
      </c>
      <c r="N1368" s="16">
        <f t="shared" si="65"/>
        <v>487.18799999999999</v>
      </c>
    </row>
    <row r="1369" spans="1:14" x14ac:dyDescent="0.3">
      <c r="A1369" s="11" t="s">
        <v>3193</v>
      </c>
      <c r="B1369" s="18">
        <v>45914</v>
      </c>
      <c r="C1369" s="12" t="s">
        <v>945</v>
      </c>
      <c r="D1369" s="12" t="s">
        <v>1594</v>
      </c>
      <c r="E1369" s="12" t="s">
        <v>1807</v>
      </c>
      <c r="F1369" s="12">
        <v>3</v>
      </c>
      <c r="G1369" s="10">
        <f t="shared" si="63"/>
        <v>3</v>
      </c>
      <c r="H1369" s="12">
        <v>373.35</v>
      </c>
      <c r="I1369" s="16">
        <f>IF(H1369="",VLOOKUP($D1369,Product_Dim_Cleaned!$A$2:$F$101,6,FALSE),H1369)</f>
        <v>373.35</v>
      </c>
      <c r="J1369" s="12">
        <v>0.2</v>
      </c>
      <c r="K1369" s="17">
        <f t="shared" si="64"/>
        <v>0.2</v>
      </c>
      <c r="L1369" s="12" t="s">
        <v>1829</v>
      </c>
      <c r="M1369" s="12">
        <v>896.04000000000019</v>
      </c>
      <c r="N1369" s="16">
        <f t="shared" si="65"/>
        <v>896.04000000000019</v>
      </c>
    </row>
    <row r="1370" spans="1:14" x14ac:dyDescent="0.3">
      <c r="A1370" s="9" t="s">
        <v>3194</v>
      </c>
      <c r="B1370" s="15">
        <v>45432</v>
      </c>
      <c r="C1370" s="10" t="s">
        <v>144</v>
      </c>
      <c r="D1370" s="10" t="s">
        <v>1666</v>
      </c>
      <c r="E1370" s="10" t="s">
        <v>1792</v>
      </c>
      <c r="F1370" s="10">
        <v>2</v>
      </c>
      <c r="G1370" s="10">
        <f t="shared" si="63"/>
        <v>2</v>
      </c>
      <c r="H1370" s="10">
        <v>23.58</v>
      </c>
      <c r="I1370" s="16">
        <f>IF(H1370="",VLOOKUP($D1370,Product_Dim_Cleaned!$A$2:$F$101,6,FALSE),H1370)</f>
        <v>23.58</v>
      </c>
      <c r="J1370" s="10">
        <v>0.02</v>
      </c>
      <c r="K1370" s="17">
        <f t="shared" si="64"/>
        <v>0.02</v>
      </c>
      <c r="L1370" s="10" t="s">
        <v>1826</v>
      </c>
      <c r="M1370" s="10">
        <v>46.216799999999999</v>
      </c>
      <c r="N1370" s="16">
        <f t="shared" si="65"/>
        <v>46.216799999999999</v>
      </c>
    </row>
    <row r="1371" spans="1:14" x14ac:dyDescent="0.3">
      <c r="A1371" s="11" t="s">
        <v>3195</v>
      </c>
      <c r="B1371" s="18">
        <v>45798</v>
      </c>
      <c r="C1371" s="12" t="s">
        <v>32</v>
      </c>
      <c r="D1371" s="12" t="s">
        <v>1618</v>
      </c>
      <c r="E1371" s="12" t="s">
        <v>1779</v>
      </c>
      <c r="F1371" s="12">
        <v>4</v>
      </c>
      <c r="G1371" s="10">
        <f t="shared" si="63"/>
        <v>4</v>
      </c>
      <c r="H1371" s="12">
        <v>185.67</v>
      </c>
      <c r="I1371" s="16">
        <f>IF(H1371="",VLOOKUP($D1371,Product_Dim_Cleaned!$A$2:$F$101,6,FALSE),H1371)</f>
        <v>185.67</v>
      </c>
      <c r="J1371" s="12">
        <v>0.21</v>
      </c>
      <c r="K1371" s="17">
        <f t="shared" si="64"/>
        <v>0.21</v>
      </c>
      <c r="L1371" s="12" t="s">
        <v>1826</v>
      </c>
      <c r="M1371" s="12">
        <v>586.71719999999993</v>
      </c>
      <c r="N1371" s="16">
        <f t="shared" si="65"/>
        <v>586.71719999999993</v>
      </c>
    </row>
    <row r="1372" spans="1:14" x14ac:dyDescent="0.3">
      <c r="A1372" s="9" t="s">
        <v>3196</v>
      </c>
      <c r="B1372" s="15">
        <v>45396</v>
      </c>
      <c r="C1372" s="10" t="s">
        <v>417</v>
      </c>
      <c r="D1372" s="10" t="s">
        <v>1584</v>
      </c>
      <c r="E1372" s="10" t="s">
        <v>1797</v>
      </c>
      <c r="F1372" s="10">
        <v>3</v>
      </c>
      <c r="G1372" s="10">
        <f t="shared" si="63"/>
        <v>3</v>
      </c>
      <c r="H1372" s="10">
        <v>928.74</v>
      </c>
      <c r="I1372" s="16">
        <f>IF(H1372="",VLOOKUP($D1372,Product_Dim_Cleaned!$A$2:$F$101,6,FALSE),H1372)</f>
        <v>928.74</v>
      </c>
      <c r="J1372" s="10">
        <v>0.27</v>
      </c>
      <c r="K1372" s="17">
        <f t="shared" si="64"/>
        <v>0.27</v>
      </c>
      <c r="L1372" s="10" t="s">
        <v>1826</v>
      </c>
      <c r="M1372" s="10">
        <v>2033.9405999999999</v>
      </c>
      <c r="N1372" s="16">
        <f t="shared" si="65"/>
        <v>2033.9405999999999</v>
      </c>
    </row>
    <row r="1373" spans="1:14" x14ac:dyDescent="0.3">
      <c r="A1373" s="11" t="s">
        <v>3197</v>
      </c>
      <c r="B1373" s="18">
        <v>45235</v>
      </c>
      <c r="C1373" s="12" t="s">
        <v>121</v>
      </c>
      <c r="D1373" s="12" t="s">
        <v>1716</v>
      </c>
      <c r="E1373" s="12" t="s">
        <v>1773</v>
      </c>
      <c r="F1373" s="12">
        <v>3</v>
      </c>
      <c r="G1373" s="10">
        <f t="shared" si="63"/>
        <v>3</v>
      </c>
      <c r="H1373" s="12">
        <v>923.38</v>
      </c>
      <c r="I1373" s="16">
        <f>IF(H1373="",VLOOKUP($D1373,Product_Dim_Cleaned!$A$2:$F$101,6,FALSE),H1373)</f>
        <v>923.38</v>
      </c>
      <c r="J1373" s="12">
        <v>7.0000000000000007E-2</v>
      </c>
      <c r="K1373" s="17">
        <f t="shared" si="64"/>
        <v>7.0000000000000007E-2</v>
      </c>
      <c r="L1373" s="12" t="s">
        <v>1829</v>
      </c>
      <c r="M1373" s="12">
        <v>2576.2302</v>
      </c>
      <c r="N1373" s="16">
        <f t="shared" si="65"/>
        <v>2576.2302</v>
      </c>
    </row>
    <row r="1374" spans="1:14" x14ac:dyDescent="0.3">
      <c r="A1374" s="9" t="s">
        <v>3198</v>
      </c>
      <c r="B1374" s="15">
        <v>45499</v>
      </c>
      <c r="C1374" s="10" t="s">
        <v>1425</v>
      </c>
      <c r="D1374" s="10" t="s">
        <v>1553</v>
      </c>
      <c r="E1374" s="10" t="s">
        <v>1786</v>
      </c>
      <c r="F1374" s="10">
        <v>2</v>
      </c>
      <c r="G1374" s="10">
        <f t="shared" si="63"/>
        <v>2</v>
      </c>
      <c r="H1374" s="10">
        <v>409.26</v>
      </c>
      <c r="I1374" s="16">
        <f>IF(H1374="",VLOOKUP($D1374,Product_Dim_Cleaned!$A$2:$F$101,6,FALSE),H1374)</f>
        <v>409.26</v>
      </c>
      <c r="J1374" s="10">
        <v>0.1</v>
      </c>
      <c r="K1374" s="17">
        <f t="shared" si="64"/>
        <v>0.1</v>
      </c>
      <c r="L1374" s="10" t="s">
        <v>1826</v>
      </c>
      <c r="M1374" s="10">
        <v>736.66800000000001</v>
      </c>
      <c r="N1374" s="16">
        <f t="shared" si="65"/>
        <v>736.66800000000001</v>
      </c>
    </row>
    <row r="1375" spans="1:14" x14ac:dyDescent="0.3">
      <c r="A1375" s="11" t="s">
        <v>3199</v>
      </c>
      <c r="B1375" s="18">
        <v>45272</v>
      </c>
      <c r="C1375" s="12" t="s">
        <v>812</v>
      </c>
      <c r="D1375" s="12" t="s">
        <v>1594</v>
      </c>
      <c r="E1375" s="12" t="s">
        <v>1779</v>
      </c>
      <c r="F1375" s="12">
        <v>2</v>
      </c>
      <c r="G1375" s="10">
        <f t="shared" si="63"/>
        <v>2</v>
      </c>
      <c r="H1375" s="12">
        <v>608.46</v>
      </c>
      <c r="I1375" s="16">
        <f>IF(H1375="",VLOOKUP($D1375,Product_Dim_Cleaned!$A$2:$F$101,6,FALSE),H1375)</f>
        <v>608.46</v>
      </c>
      <c r="J1375" s="12">
        <v>0.16</v>
      </c>
      <c r="K1375" s="17">
        <f t="shared" si="64"/>
        <v>0.16</v>
      </c>
      <c r="L1375" s="12" t="s">
        <v>1824</v>
      </c>
      <c r="M1375" s="12">
        <v>1022.2128</v>
      </c>
      <c r="N1375" s="16">
        <f t="shared" si="65"/>
        <v>1022.2128</v>
      </c>
    </row>
    <row r="1376" spans="1:14" x14ac:dyDescent="0.3">
      <c r="A1376" s="9" t="s">
        <v>3200</v>
      </c>
      <c r="B1376" s="15">
        <v>45785</v>
      </c>
      <c r="C1376" s="10" t="s">
        <v>690</v>
      </c>
      <c r="D1376" s="10" t="s">
        <v>1632</v>
      </c>
      <c r="E1376" s="10" t="s">
        <v>1813</v>
      </c>
      <c r="F1376" s="10">
        <v>4</v>
      </c>
      <c r="G1376" s="10">
        <f t="shared" si="63"/>
        <v>4</v>
      </c>
      <c r="H1376" s="10">
        <v>150.47999999999999</v>
      </c>
      <c r="I1376" s="16">
        <f>IF(H1376="",VLOOKUP($D1376,Product_Dim_Cleaned!$A$2:$F$101,6,FALSE),H1376)</f>
        <v>150.47999999999999</v>
      </c>
      <c r="J1376" s="10">
        <v>0.09</v>
      </c>
      <c r="K1376" s="17">
        <f t="shared" si="64"/>
        <v>0.09</v>
      </c>
      <c r="L1376" s="10" t="s">
        <v>1824</v>
      </c>
      <c r="M1376" s="10">
        <v>547.74720000000002</v>
      </c>
      <c r="N1376" s="16">
        <f t="shared" si="65"/>
        <v>547.74720000000002</v>
      </c>
    </row>
    <row r="1377" spans="1:14" x14ac:dyDescent="0.3">
      <c r="A1377" s="11" t="s">
        <v>3201</v>
      </c>
      <c r="B1377" s="18">
        <v>45534</v>
      </c>
      <c r="C1377" s="12" t="s">
        <v>785</v>
      </c>
      <c r="D1377" s="12" t="s">
        <v>1684</v>
      </c>
      <c r="E1377" s="12" t="s">
        <v>1799</v>
      </c>
      <c r="F1377" s="12">
        <v>4</v>
      </c>
      <c r="G1377" s="10">
        <f t="shared" si="63"/>
        <v>4</v>
      </c>
      <c r="H1377" s="12">
        <v>207.41</v>
      </c>
      <c r="I1377" s="16">
        <f>IF(H1377="",VLOOKUP($D1377,Product_Dim_Cleaned!$A$2:$F$101,6,FALSE),H1377)</f>
        <v>207.41</v>
      </c>
      <c r="J1377" s="12">
        <v>0.02</v>
      </c>
      <c r="K1377" s="17">
        <f t="shared" si="64"/>
        <v>0.02</v>
      </c>
      <c r="L1377" s="12" t="s">
        <v>1824</v>
      </c>
      <c r="M1377" s="12">
        <v>813.04719999999998</v>
      </c>
      <c r="N1377" s="16">
        <f t="shared" si="65"/>
        <v>813.04719999999998</v>
      </c>
    </row>
    <row r="1378" spans="1:14" x14ac:dyDescent="0.3">
      <c r="A1378" s="9" t="s">
        <v>3202</v>
      </c>
      <c r="B1378" s="15">
        <v>45803</v>
      </c>
      <c r="C1378" s="10" t="s">
        <v>571</v>
      </c>
      <c r="D1378" s="10" t="s">
        <v>1570</v>
      </c>
      <c r="E1378" s="10" t="s">
        <v>1776</v>
      </c>
      <c r="F1378" s="10">
        <v>1</v>
      </c>
      <c r="G1378" s="10">
        <f t="shared" si="63"/>
        <v>1</v>
      </c>
      <c r="H1378" s="10">
        <v>56.59</v>
      </c>
      <c r="I1378" s="16">
        <f>IF(H1378="",VLOOKUP($D1378,Product_Dim_Cleaned!$A$2:$F$101,6,FALSE),H1378)</f>
        <v>56.59</v>
      </c>
      <c r="J1378" s="10">
        <v>0.15</v>
      </c>
      <c r="K1378" s="17">
        <f t="shared" si="64"/>
        <v>0.15</v>
      </c>
      <c r="L1378" s="10" t="s">
        <v>1826</v>
      </c>
      <c r="M1378" s="10">
        <v>48.101500000000001</v>
      </c>
      <c r="N1378" s="16">
        <f t="shared" si="65"/>
        <v>48.101500000000001</v>
      </c>
    </row>
    <row r="1379" spans="1:14" x14ac:dyDescent="0.3">
      <c r="A1379" s="11" t="s">
        <v>3203</v>
      </c>
      <c r="B1379" s="18">
        <v>45667</v>
      </c>
      <c r="C1379" s="12" t="s">
        <v>1260</v>
      </c>
      <c r="D1379" s="12" t="s">
        <v>1626</v>
      </c>
      <c r="E1379" s="12" t="s">
        <v>1769</v>
      </c>
      <c r="F1379" s="12">
        <v>4</v>
      </c>
      <c r="G1379" s="10">
        <f t="shared" si="63"/>
        <v>4</v>
      </c>
      <c r="H1379" s="12">
        <v>995.4</v>
      </c>
      <c r="I1379" s="16">
        <f>IF(H1379="",VLOOKUP($D1379,Product_Dim_Cleaned!$A$2:$F$101,6,FALSE),H1379)</f>
        <v>995.4</v>
      </c>
      <c r="J1379" s="12">
        <v>0.27</v>
      </c>
      <c r="K1379" s="17">
        <f t="shared" si="64"/>
        <v>0.27</v>
      </c>
      <c r="L1379" s="12" t="s">
        <v>1824</v>
      </c>
      <c r="M1379" s="12">
        <v>2906.5680000000002</v>
      </c>
      <c r="N1379" s="16">
        <f t="shared" si="65"/>
        <v>2906.5680000000002</v>
      </c>
    </row>
    <row r="1380" spans="1:14" x14ac:dyDescent="0.3">
      <c r="A1380" s="9" t="s">
        <v>3204</v>
      </c>
      <c r="B1380" s="15">
        <v>45656</v>
      </c>
      <c r="C1380" s="10" t="s">
        <v>238</v>
      </c>
      <c r="D1380" s="10" t="s">
        <v>1642</v>
      </c>
      <c r="E1380" s="10" t="s">
        <v>1794</v>
      </c>
      <c r="F1380" s="10">
        <v>2</v>
      </c>
      <c r="G1380" s="10">
        <f t="shared" si="63"/>
        <v>2</v>
      </c>
      <c r="H1380" s="10">
        <v>591.33000000000004</v>
      </c>
      <c r="I1380" s="16">
        <f>IF(H1380="",VLOOKUP($D1380,Product_Dim_Cleaned!$A$2:$F$101,6,FALSE),H1380)</f>
        <v>591.33000000000004</v>
      </c>
      <c r="J1380" s="10">
        <v>0.24</v>
      </c>
      <c r="K1380" s="17">
        <f t="shared" si="64"/>
        <v>0.24</v>
      </c>
      <c r="L1380" s="10" t="s">
        <v>1824</v>
      </c>
      <c r="M1380" s="10">
        <v>898.8216000000001</v>
      </c>
      <c r="N1380" s="16">
        <f t="shared" si="65"/>
        <v>898.8216000000001</v>
      </c>
    </row>
    <row r="1381" spans="1:14" x14ac:dyDescent="0.3">
      <c r="A1381" s="11" t="s">
        <v>3205</v>
      </c>
      <c r="B1381" s="18">
        <v>45869</v>
      </c>
      <c r="C1381" s="12" t="s">
        <v>1181</v>
      </c>
      <c r="D1381" s="12" t="s">
        <v>1644</v>
      </c>
      <c r="E1381" s="12" t="s">
        <v>1807</v>
      </c>
      <c r="F1381" s="12">
        <v>2</v>
      </c>
      <c r="G1381" s="10">
        <f t="shared" si="63"/>
        <v>2</v>
      </c>
      <c r="H1381" s="12">
        <v>204.89</v>
      </c>
      <c r="I1381" s="16">
        <f>IF(H1381="",VLOOKUP($D1381,Product_Dim_Cleaned!$A$2:$F$101,6,FALSE),H1381)</f>
        <v>204.89</v>
      </c>
      <c r="J1381" s="12">
        <v>0.24</v>
      </c>
      <c r="K1381" s="17">
        <f t="shared" si="64"/>
        <v>0.24</v>
      </c>
      <c r="L1381" s="12" t="s">
        <v>1824</v>
      </c>
      <c r="M1381" s="12">
        <v>311.43279999999999</v>
      </c>
      <c r="N1381" s="16">
        <f t="shared" si="65"/>
        <v>311.43279999999999</v>
      </c>
    </row>
    <row r="1382" spans="1:14" x14ac:dyDescent="0.3">
      <c r="A1382" s="9" t="s">
        <v>3206</v>
      </c>
      <c r="B1382" s="15">
        <v>45549</v>
      </c>
      <c r="C1382" s="10" t="s">
        <v>325</v>
      </c>
      <c r="D1382" s="10" t="s">
        <v>1678</v>
      </c>
      <c r="E1382" s="10" t="s">
        <v>1799</v>
      </c>
      <c r="F1382" s="10">
        <v>2</v>
      </c>
      <c r="G1382" s="10">
        <f t="shared" si="63"/>
        <v>2</v>
      </c>
      <c r="H1382" s="10">
        <v>546.41</v>
      </c>
      <c r="I1382" s="16">
        <f>IF(H1382="",VLOOKUP($D1382,Product_Dim_Cleaned!$A$2:$F$101,6,FALSE),H1382)</f>
        <v>546.41</v>
      </c>
      <c r="J1382" s="10">
        <v>0.08</v>
      </c>
      <c r="K1382" s="17">
        <f t="shared" si="64"/>
        <v>0.08</v>
      </c>
      <c r="L1382" s="10" t="s">
        <v>1829</v>
      </c>
      <c r="M1382" s="10">
        <v>1005.3944</v>
      </c>
      <c r="N1382" s="16">
        <f t="shared" si="65"/>
        <v>1005.3944</v>
      </c>
    </row>
    <row r="1383" spans="1:14" x14ac:dyDescent="0.3">
      <c r="A1383" s="11" t="s">
        <v>3207</v>
      </c>
      <c r="B1383" s="18">
        <v>45409</v>
      </c>
      <c r="C1383" s="12" t="s">
        <v>211</v>
      </c>
      <c r="D1383" s="12" t="s">
        <v>1584</v>
      </c>
      <c r="E1383" s="12" t="s">
        <v>1794</v>
      </c>
      <c r="F1383" s="12">
        <v>4</v>
      </c>
      <c r="G1383" s="10">
        <f t="shared" si="63"/>
        <v>4</v>
      </c>
      <c r="H1383" s="12">
        <v>455.49</v>
      </c>
      <c r="I1383" s="16">
        <f>IF(H1383="",VLOOKUP($D1383,Product_Dim_Cleaned!$A$2:$F$101,6,FALSE),H1383)</f>
        <v>455.49</v>
      </c>
      <c r="J1383" s="12">
        <v>0.17</v>
      </c>
      <c r="K1383" s="17">
        <f t="shared" si="64"/>
        <v>0.17</v>
      </c>
      <c r="L1383" s="12" t="s">
        <v>1824</v>
      </c>
      <c r="M1383" s="12">
        <v>1512.2267999999999</v>
      </c>
      <c r="N1383" s="16">
        <f t="shared" si="65"/>
        <v>1512.2267999999999</v>
      </c>
    </row>
    <row r="1384" spans="1:14" x14ac:dyDescent="0.3">
      <c r="A1384" s="9" t="s">
        <v>3208</v>
      </c>
      <c r="B1384" s="15">
        <v>45374</v>
      </c>
      <c r="C1384" s="10" t="s">
        <v>1310</v>
      </c>
      <c r="D1384" s="10" t="s">
        <v>1568</v>
      </c>
      <c r="E1384" s="10" t="s">
        <v>1804</v>
      </c>
      <c r="F1384" s="10">
        <v>2</v>
      </c>
      <c r="G1384" s="10">
        <f t="shared" si="63"/>
        <v>2</v>
      </c>
      <c r="H1384" s="10">
        <v>700.27</v>
      </c>
      <c r="I1384" s="16">
        <f>IF(H1384="",VLOOKUP($D1384,Product_Dim_Cleaned!$A$2:$F$101,6,FALSE),H1384)</f>
        <v>700.27</v>
      </c>
      <c r="J1384" s="10">
        <v>0.16</v>
      </c>
      <c r="K1384" s="17">
        <f t="shared" si="64"/>
        <v>0.16</v>
      </c>
      <c r="L1384" s="10" t="s">
        <v>1824</v>
      </c>
      <c r="M1384" s="10">
        <v>1176.4536000000001</v>
      </c>
      <c r="N1384" s="16">
        <f t="shared" si="65"/>
        <v>1176.4536000000001</v>
      </c>
    </row>
    <row r="1385" spans="1:14" x14ac:dyDescent="0.3">
      <c r="A1385" s="11" t="s">
        <v>3209</v>
      </c>
      <c r="B1385" s="18">
        <v>45282</v>
      </c>
      <c r="C1385" s="12" t="s">
        <v>1083</v>
      </c>
      <c r="D1385" s="12" t="s">
        <v>1712</v>
      </c>
      <c r="E1385" s="12" t="s">
        <v>1807</v>
      </c>
      <c r="F1385" s="12">
        <v>2</v>
      </c>
      <c r="G1385" s="10">
        <f t="shared" si="63"/>
        <v>2</v>
      </c>
      <c r="H1385" s="12">
        <v>160.21</v>
      </c>
      <c r="I1385" s="16">
        <f>IF(H1385="",VLOOKUP($D1385,Product_Dim_Cleaned!$A$2:$F$101,6,FALSE),H1385)</f>
        <v>160.21</v>
      </c>
      <c r="J1385" s="12">
        <v>0.09</v>
      </c>
      <c r="K1385" s="17">
        <f t="shared" si="64"/>
        <v>0.09</v>
      </c>
      <c r="L1385" s="12" t="s">
        <v>1824</v>
      </c>
      <c r="M1385" s="12">
        <v>291.5822</v>
      </c>
      <c r="N1385" s="16">
        <f t="shared" si="65"/>
        <v>291.5822</v>
      </c>
    </row>
    <row r="1386" spans="1:14" x14ac:dyDescent="0.3">
      <c r="A1386" s="9" t="s">
        <v>3210</v>
      </c>
      <c r="B1386" s="15">
        <v>45742</v>
      </c>
      <c r="C1386" s="10" t="s">
        <v>127</v>
      </c>
      <c r="D1386" s="10" t="s">
        <v>1642</v>
      </c>
      <c r="E1386" s="10" t="s">
        <v>1792</v>
      </c>
      <c r="F1386" s="10">
        <v>1</v>
      </c>
      <c r="G1386" s="10">
        <f t="shared" si="63"/>
        <v>1</v>
      </c>
      <c r="H1386" s="10">
        <v>713.63</v>
      </c>
      <c r="I1386" s="16">
        <f>IF(H1386="",VLOOKUP($D1386,Product_Dim_Cleaned!$A$2:$F$101,6,FALSE),H1386)</f>
        <v>713.63</v>
      </c>
      <c r="J1386" s="10">
        <v>0.28000000000000003</v>
      </c>
      <c r="K1386" s="17">
        <f t="shared" si="64"/>
        <v>0.28000000000000003</v>
      </c>
      <c r="L1386" s="10" t="s">
        <v>1829</v>
      </c>
      <c r="M1386" s="10">
        <v>513.81359999999995</v>
      </c>
      <c r="N1386" s="16">
        <f t="shared" si="65"/>
        <v>513.81359999999995</v>
      </c>
    </row>
    <row r="1387" spans="1:14" x14ac:dyDescent="0.3">
      <c r="A1387" s="11" t="s">
        <v>3211</v>
      </c>
      <c r="B1387" s="18">
        <v>45447</v>
      </c>
      <c r="C1387" s="12" t="s">
        <v>732</v>
      </c>
      <c r="D1387" s="12" t="s">
        <v>1734</v>
      </c>
      <c r="E1387" s="12" t="s">
        <v>1779</v>
      </c>
      <c r="F1387" s="12">
        <v>2</v>
      </c>
      <c r="G1387" s="10">
        <f t="shared" si="63"/>
        <v>2</v>
      </c>
      <c r="H1387" s="12">
        <v>224.69</v>
      </c>
      <c r="I1387" s="16">
        <f>IF(H1387="",VLOOKUP($D1387,Product_Dim_Cleaned!$A$2:$F$101,6,FALSE),H1387)</f>
        <v>224.69</v>
      </c>
      <c r="J1387" s="12">
        <v>0.2</v>
      </c>
      <c r="K1387" s="17">
        <f t="shared" si="64"/>
        <v>0.2</v>
      </c>
      <c r="L1387" s="12" t="s">
        <v>1829</v>
      </c>
      <c r="M1387" s="12">
        <v>359.50400000000002</v>
      </c>
      <c r="N1387" s="16">
        <f t="shared" si="65"/>
        <v>359.50400000000002</v>
      </c>
    </row>
    <row r="1388" spans="1:14" x14ac:dyDescent="0.3">
      <c r="A1388" s="9" t="s">
        <v>3212</v>
      </c>
      <c r="B1388" s="15">
        <v>45733</v>
      </c>
      <c r="C1388" s="10" t="s">
        <v>1400</v>
      </c>
      <c r="D1388" s="10" t="s">
        <v>1588</v>
      </c>
      <c r="E1388" s="10" t="s">
        <v>1799</v>
      </c>
      <c r="F1388" s="10">
        <v>2</v>
      </c>
      <c r="G1388" s="10">
        <f t="shared" si="63"/>
        <v>2</v>
      </c>
      <c r="H1388" s="10">
        <v>740.57</v>
      </c>
      <c r="I1388" s="16">
        <f>IF(H1388="",VLOOKUP($D1388,Product_Dim_Cleaned!$A$2:$F$101,6,FALSE),H1388)</f>
        <v>740.57</v>
      </c>
      <c r="J1388" s="10">
        <v>0.06</v>
      </c>
      <c r="K1388" s="17">
        <f t="shared" si="64"/>
        <v>0.06</v>
      </c>
      <c r="L1388" s="10" t="s">
        <v>1824</v>
      </c>
      <c r="M1388" s="10">
        <v>1392.2716</v>
      </c>
      <c r="N1388" s="16">
        <f t="shared" si="65"/>
        <v>1392.2716</v>
      </c>
    </row>
    <row r="1389" spans="1:14" x14ac:dyDescent="0.3">
      <c r="A1389" s="11" t="s">
        <v>3213</v>
      </c>
      <c r="B1389" s="18">
        <v>45373</v>
      </c>
      <c r="C1389" s="12" t="s">
        <v>481</v>
      </c>
      <c r="D1389" s="12" t="s">
        <v>1570</v>
      </c>
      <c r="E1389" s="12" t="s">
        <v>1766</v>
      </c>
      <c r="F1389" s="12">
        <v>3</v>
      </c>
      <c r="G1389" s="10">
        <f t="shared" si="63"/>
        <v>3</v>
      </c>
      <c r="H1389" s="12">
        <v>250.14</v>
      </c>
      <c r="I1389" s="16">
        <f>IF(H1389="",VLOOKUP($D1389,Product_Dim_Cleaned!$A$2:$F$101,6,FALSE),H1389)</f>
        <v>250.14</v>
      </c>
      <c r="J1389" s="12">
        <v>0.23</v>
      </c>
      <c r="K1389" s="17">
        <f t="shared" si="64"/>
        <v>0.23</v>
      </c>
      <c r="L1389" s="12" t="s">
        <v>1826</v>
      </c>
      <c r="M1389" s="12">
        <v>577.82339999999999</v>
      </c>
      <c r="N1389" s="16">
        <f t="shared" si="65"/>
        <v>577.82339999999999</v>
      </c>
    </row>
    <row r="1390" spans="1:14" x14ac:dyDescent="0.3">
      <c r="A1390" s="9" t="s">
        <v>3214</v>
      </c>
      <c r="B1390" s="15">
        <v>45655</v>
      </c>
      <c r="C1390" s="10" t="s">
        <v>89</v>
      </c>
      <c r="D1390" s="10" t="s">
        <v>1744</v>
      </c>
      <c r="E1390" s="10" t="s">
        <v>1813</v>
      </c>
      <c r="F1390" s="10">
        <v>3</v>
      </c>
      <c r="G1390" s="10">
        <f t="shared" si="63"/>
        <v>3</v>
      </c>
      <c r="H1390" s="10">
        <v>34.97</v>
      </c>
      <c r="I1390" s="16">
        <f>IF(H1390="",VLOOKUP($D1390,Product_Dim_Cleaned!$A$2:$F$101,6,FALSE),H1390)</f>
        <v>34.97</v>
      </c>
      <c r="J1390" s="10">
        <v>0.01</v>
      </c>
      <c r="K1390" s="17">
        <f t="shared" si="64"/>
        <v>0.01</v>
      </c>
      <c r="L1390" s="10" t="s">
        <v>1824</v>
      </c>
      <c r="M1390" s="10">
        <v>103.8609</v>
      </c>
      <c r="N1390" s="16">
        <f t="shared" si="65"/>
        <v>103.8609</v>
      </c>
    </row>
    <row r="1391" spans="1:14" x14ac:dyDescent="0.3">
      <c r="A1391" s="11" t="s">
        <v>3215</v>
      </c>
      <c r="B1391" s="18">
        <v>45868</v>
      </c>
      <c r="C1391" s="12" t="s">
        <v>960</v>
      </c>
      <c r="D1391" s="12" t="s">
        <v>1632</v>
      </c>
      <c r="E1391" s="12" t="s">
        <v>1804</v>
      </c>
      <c r="F1391" s="12">
        <v>1</v>
      </c>
      <c r="G1391" s="10">
        <f t="shared" si="63"/>
        <v>1</v>
      </c>
      <c r="H1391" s="12">
        <v>653.91</v>
      </c>
      <c r="I1391" s="16">
        <f>IF(H1391="",VLOOKUP($D1391,Product_Dim_Cleaned!$A$2:$F$101,6,FALSE),H1391)</f>
        <v>653.91</v>
      </c>
      <c r="J1391" s="12">
        <v>0.3</v>
      </c>
      <c r="K1391" s="17">
        <f t="shared" si="64"/>
        <v>0.3</v>
      </c>
      <c r="L1391" s="12" t="s">
        <v>1826</v>
      </c>
      <c r="M1391" s="12">
        <v>457.73700000000002</v>
      </c>
      <c r="N1391" s="16">
        <f t="shared" si="65"/>
        <v>457.73700000000002</v>
      </c>
    </row>
    <row r="1392" spans="1:14" x14ac:dyDescent="0.3">
      <c r="A1392" s="9" t="s">
        <v>3216</v>
      </c>
      <c r="B1392" s="15">
        <v>45338</v>
      </c>
      <c r="C1392" s="10" t="s">
        <v>1136</v>
      </c>
      <c r="D1392" s="10" t="s">
        <v>1680</v>
      </c>
      <c r="E1392" s="10" t="s">
        <v>1766</v>
      </c>
      <c r="F1392" s="10">
        <v>1</v>
      </c>
      <c r="G1392" s="10">
        <f t="shared" si="63"/>
        <v>1</v>
      </c>
      <c r="H1392" s="10">
        <v>997.87</v>
      </c>
      <c r="I1392" s="16">
        <f>IF(H1392="",VLOOKUP($D1392,Product_Dim_Cleaned!$A$2:$F$101,6,FALSE),H1392)</f>
        <v>997.87</v>
      </c>
      <c r="J1392" s="10">
        <v>0.24</v>
      </c>
      <c r="K1392" s="17">
        <f t="shared" si="64"/>
        <v>0.24</v>
      </c>
      <c r="L1392" s="10" t="s">
        <v>1824</v>
      </c>
      <c r="M1392" s="10">
        <v>758.38120000000004</v>
      </c>
      <c r="N1392" s="16">
        <f t="shared" si="65"/>
        <v>758.38120000000004</v>
      </c>
    </row>
    <row r="1393" spans="1:14" x14ac:dyDescent="0.3">
      <c r="A1393" s="11" t="s">
        <v>3217</v>
      </c>
      <c r="B1393" s="18">
        <v>45349</v>
      </c>
      <c r="C1393" s="12" t="s">
        <v>678</v>
      </c>
      <c r="D1393" s="12" t="s">
        <v>1726</v>
      </c>
      <c r="E1393" s="12" t="s">
        <v>1799</v>
      </c>
      <c r="F1393" s="12">
        <v>1</v>
      </c>
      <c r="G1393" s="10">
        <f t="shared" si="63"/>
        <v>1</v>
      </c>
      <c r="H1393" s="12">
        <v>174.27</v>
      </c>
      <c r="I1393" s="16">
        <f>IF(H1393="",VLOOKUP($D1393,Product_Dim_Cleaned!$A$2:$F$101,6,FALSE),H1393)</f>
        <v>174.27</v>
      </c>
      <c r="J1393" s="12">
        <v>0.27</v>
      </c>
      <c r="K1393" s="17">
        <f t="shared" si="64"/>
        <v>0.27</v>
      </c>
      <c r="L1393" s="12" t="s">
        <v>1829</v>
      </c>
      <c r="M1393" s="12">
        <v>127.2171</v>
      </c>
      <c r="N1393" s="16">
        <f t="shared" si="65"/>
        <v>127.2171</v>
      </c>
    </row>
    <row r="1394" spans="1:14" x14ac:dyDescent="0.3">
      <c r="A1394" s="9" t="s">
        <v>3218</v>
      </c>
      <c r="B1394" s="15">
        <v>45368</v>
      </c>
      <c r="C1394" s="10" t="s">
        <v>402</v>
      </c>
      <c r="D1394" s="10" t="s">
        <v>1646</v>
      </c>
      <c r="E1394" s="10" t="s">
        <v>1779</v>
      </c>
      <c r="F1394" s="10">
        <v>3</v>
      </c>
      <c r="G1394" s="10">
        <f t="shared" si="63"/>
        <v>3</v>
      </c>
      <c r="H1394" s="10">
        <v>847.44</v>
      </c>
      <c r="I1394" s="16">
        <f>IF(H1394="",VLOOKUP($D1394,Product_Dim_Cleaned!$A$2:$F$101,6,FALSE),H1394)</f>
        <v>847.44</v>
      </c>
      <c r="J1394" s="10">
        <v>0.17</v>
      </c>
      <c r="K1394" s="17">
        <f t="shared" si="64"/>
        <v>0.17</v>
      </c>
      <c r="L1394" s="10" t="s">
        <v>1824</v>
      </c>
      <c r="M1394" s="10">
        <v>2110.1255999999998</v>
      </c>
      <c r="N1394" s="16">
        <f t="shared" si="65"/>
        <v>2110.1255999999998</v>
      </c>
    </row>
    <row r="1395" spans="1:14" x14ac:dyDescent="0.3">
      <c r="A1395" s="11" t="s">
        <v>3219</v>
      </c>
      <c r="B1395" s="18">
        <v>45243</v>
      </c>
      <c r="C1395" s="12" t="s">
        <v>1328</v>
      </c>
      <c r="D1395" s="12" t="s">
        <v>1549</v>
      </c>
      <c r="E1395" s="12" t="s">
        <v>1761</v>
      </c>
      <c r="F1395" s="12">
        <v>1</v>
      </c>
      <c r="G1395" s="10">
        <f t="shared" si="63"/>
        <v>1</v>
      </c>
      <c r="H1395" s="12">
        <v>493.45</v>
      </c>
      <c r="I1395" s="16">
        <f>IF(H1395="",VLOOKUP($D1395,Product_Dim_Cleaned!$A$2:$F$101,6,FALSE),H1395)</f>
        <v>493.45</v>
      </c>
      <c r="J1395" s="12">
        <v>0.09</v>
      </c>
      <c r="K1395" s="17">
        <f t="shared" si="64"/>
        <v>0.09</v>
      </c>
      <c r="L1395" s="12" t="s">
        <v>1824</v>
      </c>
      <c r="M1395" s="12">
        <v>449.03949999999998</v>
      </c>
      <c r="N1395" s="16">
        <f t="shared" si="65"/>
        <v>449.03949999999998</v>
      </c>
    </row>
    <row r="1396" spans="1:14" x14ac:dyDescent="0.3">
      <c r="A1396" s="9" t="s">
        <v>3220</v>
      </c>
      <c r="B1396" s="15">
        <v>45577</v>
      </c>
      <c r="C1396" s="10" t="s">
        <v>746</v>
      </c>
      <c r="D1396" s="10" t="s">
        <v>1672</v>
      </c>
      <c r="E1396" s="10" t="s">
        <v>1761</v>
      </c>
      <c r="F1396" s="10">
        <v>4</v>
      </c>
      <c r="G1396" s="10">
        <f t="shared" si="63"/>
        <v>4</v>
      </c>
      <c r="H1396" s="10">
        <v>111.66</v>
      </c>
      <c r="I1396" s="16">
        <f>IF(H1396="",VLOOKUP($D1396,Product_Dim_Cleaned!$A$2:$F$101,6,FALSE),H1396)</f>
        <v>111.66</v>
      </c>
      <c r="J1396" s="10">
        <v>0.14000000000000001</v>
      </c>
      <c r="K1396" s="17">
        <f t="shared" si="64"/>
        <v>0.14000000000000001</v>
      </c>
      <c r="L1396" s="10" t="s">
        <v>1824</v>
      </c>
      <c r="M1396" s="10">
        <v>384.11040000000003</v>
      </c>
      <c r="N1396" s="16">
        <f t="shared" si="65"/>
        <v>384.11040000000003</v>
      </c>
    </row>
    <row r="1397" spans="1:14" x14ac:dyDescent="0.3">
      <c r="A1397" s="11" t="s">
        <v>3221</v>
      </c>
      <c r="B1397" s="18">
        <v>45343</v>
      </c>
      <c r="C1397" s="12" t="s">
        <v>884</v>
      </c>
      <c r="D1397" s="12" t="s">
        <v>1728</v>
      </c>
      <c r="E1397" s="12" t="s">
        <v>1792</v>
      </c>
      <c r="F1397" s="12">
        <v>1</v>
      </c>
      <c r="G1397" s="10">
        <f t="shared" si="63"/>
        <v>1</v>
      </c>
      <c r="H1397" s="12">
        <v>413.65</v>
      </c>
      <c r="I1397" s="16">
        <f>IF(H1397="",VLOOKUP($D1397,Product_Dim_Cleaned!$A$2:$F$101,6,FALSE),H1397)</f>
        <v>413.65</v>
      </c>
      <c r="J1397" s="12">
        <v>0.1</v>
      </c>
      <c r="K1397" s="17">
        <f t="shared" si="64"/>
        <v>0.1</v>
      </c>
      <c r="L1397" s="12" t="s">
        <v>1829</v>
      </c>
      <c r="M1397" s="12">
        <v>372.28500000000003</v>
      </c>
      <c r="N1397" s="16">
        <f t="shared" si="65"/>
        <v>372.28500000000003</v>
      </c>
    </row>
    <row r="1398" spans="1:14" x14ac:dyDescent="0.3">
      <c r="A1398" s="9" t="s">
        <v>3222</v>
      </c>
      <c r="B1398" s="15">
        <v>45744</v>
      </c>
      <c r="C1398" s="10" t="s">
        <v>1464</v>
      </c>
      <c r="D1398" s="10" t="s">
        <v>1726</v>
      </c>
      <c r="E1398" s="10" t="s">
        <v>1786</v>
      </c>
      <c r="F1398" s="10">
        <v>1</v>
      </c>
      <c r="G1398" s="10">
        <f t="shared" si="63"/>
        <v>1</v>
      </c>
      <c r="H1398" s="10">
        <v>317.14999999999998</v>
      </c>
      <c r="I1398" s="16">
        <f>IF(H1398="",VLOOKUP($D1398,Product_Dim_Cleaned!$A$2:$F$101,6,FALSE),H1398)</f>
        <v>317.14999999999998</v>
      </c>
      <c r="J1398" s="10">
        <v>0.24</v>
      </c>
      <c r="K1398" s="17">
        <f t="shared" si="64"/>
        <v>0.24</v>
      </c>
      <c r="L1398" s="10" t="s">
        <v>1829</v>
      </c>
      <c r="M1398" s="10">
        <v>241.03399999999999</v>
      </c>
      <c r="N1398" s="16">
        <f t="shared" si="65"/>
        <v>241.03399999999999</v>
      </c>
    </row>
    <row r="1399" spans="1:14" x14ac:dyDescent="0.3">
      <c r="A1399" s="11" t="s">
        <v>3223</v>
      </c>
      <c r="B1399" s="18">
        <v>45873</v>
      </c>
      <c r="C1399" s="12" t="s">
        <v>1124</v>
      </c>
      <c r="D1399" s="12" t="s">
        <v>1724</v>
      </c>
      <c r="E1399" s="12" t="s">
        <v>1757</v>
      </c>
      <c r="F1399" s="12">
        <v>3</v>
      </c>
      <c r="G1399" s="10">
        <f t="shared" si="63"/>
        <v>3</v>
      </c>
      <c r="H1399" s="12">
        <v>642.94000000000005</v>
      </c>
      <c r="I1399" s="16">
        <f>IF(H1399="",VLOOKUP($D1399,Product_Dim_Cleaned!$A$2:$F$101,6,FALSE),H1399)</f>
        <v>642.94000000000005</v>
      </c>
      <c r="J1399" s="12">
        <v>0.05</v>
      </c>
      <c r="K1399" s="17">
        <f t="shared" si="64"/>
        <v>0.05</v>
      </c>
      <c r="L1399" s="12" t="s">
        <v>1829</v>
      </c>
      <c r="M1399" s="12">
        <v>1832.3789999999999</v>
      </c>
      <c r="N1399" s="16">
        <f t="shared" si="65"/>
        <v>1832.3789999999999</v>
      </c>
    </row>
    <row r="1400" spans="1:14" x14ac:dyDescent="0.3">
      <c r="A1400" s="9" t="s">
        <v>3224</v>
      </c>
      <c r="B1400" s="15">
        <v>45601</v>
      </c>
      <c r="C1400" s="10" t="s">
        <v>455</v>
      </c>
      <c r="D1400" s="10" t="s">
        <v>1662</v>
      </c>
      <c r="E1400" s="10" t="s">
        <v>1789</v>
      </c>
      <c r="F1400" s="10">
        <v>4</v>
      </c>
      <c r="G1400" s="10">
        <f t="shared" si="63"/>
        <v>4</v>
      </c>
      <c r="H1400" s="10">
        <v>559.59</v>
      </c>
      <c r="I1400" s="16">
        <f>IF(H1400="",VLOOKUP($D1400,Product_Dim_Cleaned!$A$2:$F$101,6,FALSE),H1400)</f>
        <v>559.59</v>
      </c>
      <c r="J1400" s="10">
        <v>0.19</v>
      </c>
      <c r="K1400" s="17">
        <f t="shared" si="64"/>
        <v>0.19</v>
      </c>
      <c r="L1400" s="10" t="s">
        <v>1829</v>
      </c>
      <c r="M1400" s="10">
        <v>1813.0716</v>
      </c>
      <c r="N1400" s="16">
        <f t="shared" si="65"/>
        <v>1813.0716</v>
      </c>
    </row>
    <row r="1401" spans="1:14" x14ac:dyDescent="0.3">
      <c r="A1401" s="11" t="s">
        <v>3225</v>
      </c>
      <c r="B1401" s="18">
        <v>45458</v>
      </c>
      <c r="C1401" s="12" t="s">
        <v>399</v>
      </c>
      <c r="D1401" s="12" t="s">
        <v>1606</v>
      </c>
      <c r="E1401" s="12" t="s">
        <v>1810</v>
      </c>
      <c r="F1401" s="12">
        <v>1</v>
      </c>
      <c r="G1401" s="10">
        <f t="shared" si="63"/>
        <v>1</v>
      </c>
      <c r="H1401" s="12">
        <v>758.54</v>
      </c>
      <c r="I1401" s="16">
        <f>IF(H1401="",VLOOKUP($D1401,Product_Dim_Cleaned!$A$2:$F$101,6,FALSE),H1401)</f>
        <v>758.54</v>
      </c>
      <c r="J1401" s="12">
        <v>0.28999999999999998</v>
      </c>
      <c r="K1401" s="17">
        <f t="shared" si="64"/>
        <v>0.28999999999999998</v>
      </c>
      <c r="L1401" s="12" t="s">
        <v>1826</v>
      </c>
      <c r="M1401" s="12">
        <v>538.5634</v>
      </c>
      <c r="N1401" s="16">
        <f t="shared" si="65"/>
        <v>538.5634</v>
      </c>
    </row>
    <row r="1402" spans="1:14" x14ac:dyDescent="0.3">
      <c r="A1402" s="9" t="s">
        <v>3226</v>
      </c>
      <c r="B1402" s="15">
        <v>45649</v>
      </c>
      <c r="C1402" s="10" t="s">
        <v>1425</v>
      </c>
      <c r="D1402" s="10" t="s">
        <v>1708</v>
      </c>
      <c r="E1402" s="10" t="s">
        <v>1801</v>
      </c>
      <c r="F1402" s="10">
        <v>4</v>
      </c>
      <c r="G1402" s="10">
        <f t="shared" si="63"/>
        <v>4</v>
      </c>
      <c r="H1402" s="10">
        <v>643.96</v>
      </c>
      <c r="I1402" s="16">
        <f>IF(H1402="",VLOOKUP($D1402,Product_Dim_Cleaned!$A$2:$F$101,6,FALSE),H1402)</f>
        <v>643.96</v>
      </c>
      <c r="J1402" s="10">
        <v>0.16</v>
      </c>
      <c r="K1402" s="17">
        <f t="shared" si="64"/>
        <v>0.16</v>
      </c>
      <c r="L1402" s="10" t="s">
        <v>1826</v>
      </c>
      <c r="M1402" s="10">
        <v>2163.7055999999998</v>
      </c>
      <c r="N1402" s="16">
        <f t="shared" si="65"/>
        <v>2163.7055999999998</v>
      </c>
    </row>
    <row r="1403" spans="1:14" x14ac:dyDescent="0.3">
      <c r="A1403" s="11" t="s">
        <v>3227</v>
      </c>
      <c r="B1403" s="18">
        <v>45653</v>
      </c>
      <c r="C1403" s="12" t="s">
        <v>779</v>
      </c>
      <c r="D1403" s="12" t="s">
        <v>1596</v>
      </c>
      <c r="E1403" s="12" t="s">
        <v>1786</v>
      </c>
      <c r="F1403" s="12">
        <v>1</v>
      </c>
      <c r="G1403" s="10">
        <f t="shared" si="63"/>
        <v>1</v>
      </c>
      <c r="H1403" s="12">
        <v>882.73</v>
      </c>
      <c r="I1403" s="16">
        <f>IF(H1403="",VLOOKUP($D1403,Product_Dim_Cleaned!$A$2:$F$101,6,FALSE),H1403)</f>
        <v>882.73</v>
      </c>
      <c r="J1403" s="12">
        <v>0.1</v>
      </c>
      <c r="K1403" s="17">
        <f t="shared" si="64"/>
        <v>0.1</v>
      </c>
      <c r="L1403" s="12" t="s">
        <v>1824</v>
      </c>
      <c r="M1403" s="12">
        <v>794.45699999999999</v>
      </c>
      <c r="N1403" s="16">
        <f t="shared" si="65"/>
        <v>794.45699999999999</v>
      </c>
    </row>
    <row r="1404" spans="1:14" x14ac:dyDescent="0.3">
      <c r="A1404" s="9" t="s">
        <v>3228</v>
      </c>
      <c r="B1404" s="15">
        <v>45378</v>
      </c>
      <c r="C1404" s="10" t="s">
        <v>1023</v>
      </c>
      <c r="D1404" s="10" t="s">
        <v>1730</v>
      </c>
      <c r="E1404" s="10" t="s">
        <v>1813</v>
      </c>
      <c r="F1404" s="10">
        <v>2</v>
      </c>
      <c r="G1404" s="10">
        <f t="shared" si="63"/>
        <v>2</v>
      </c>
      <c r="H1404" s="10">
        <v>600.03</v>
      </c>
      <c r="I1404" s="16">
        <f>IF(H1404="",VLOOKUP($D1404,Product_Dim_Cleaned!$A$2:$F$101,6,FALSE),H1404)</f>
        <v>600.03</v>
      </c>
      <c r="J1404" s="10">
        <v>0.26</v>
      </c>
      <c r="K1404" s="17">
        <f t="shared" si="64"/>
        <v>0.26</v>
      </c>
      <c r="L1404" s="10" t="s">
        <v>1826</v>
      </c>
      <c r="M1404" s="10">
        <v>888.0444</v>
      </c>
      <c r="N1404" s="16">
        <f t="shared" si="65"/>
        <v>888.0444</v>
      </c>
    </row>
    <row r="1405" spans="1:14" x14ac:dyDescent="0.3">
      <c r="A1405" s="11" t="s">
        <v>3229</v>
      </c>
      <c r="B1405" s="18">
        <v>45638</v>
      </c>
      <c r="C1405" s="12" t="s">
        <v>526</v>
      </c>
      <c r="D1405" s="12" t="s">
        <v>1656</v>
      </c>
      <c r="E1405" s="12" t="s">
        <v>1773</v>
      </c>
      <c r="F1405" s="12">
        <v>2</v>
      </c>
      <c r="G1405" s="10">
        <f t="shared" si="63"/>
        <v>2</v>
      </c>
      <c r="H1405" s="12">
        <v>628.83000000000004</v>
      </c>
      <c r="I1405" s="16">
        <f>IF(H1405="",VLOOKUP($D1405,Product_Dim_Cleaned!$A$2:$F$101,6,FALSE),H1405)</f>
        <v>628.83000000000004</v>
      </c>
      <c r="J1405" s="12">
        <v>7.0000000000000007E-2</v>
      </c>
      <c r="K1405" s="17">
        <f t="shared" si="64"/>
        <v>7.0000000000000007E-2</v>
      </c>
      <c r="L1405" s="12" t="s">
        <v>1826</v>
      </c>
      <c r="M1405" s="12">
        <v>1169.6238000000001</v>
      </c>
      <c r="N1405" s="16">
        <f t="shared" si="65"/>
        <v>1169.6238000000001</v>
      </c>
    </row>
    <row r="1406" spans="1:14" x14ac:dyDescent="0.3">
      <c r="A1406" s="9" t="s">
        <v>3230</v>
      </c>
      <c r="B1406" s="15">
        <v>45277</v>
      </c>
      <c r="C1406" s="10" t="s">
        <v>579</v>
      </c>
      <c r="D1406" s="10" t="s">
        <v>1710</v>
      </c>
      <c r="E1406" s="10" t="s">
        <v>1786</v>
      </c>
      <c r="F1406" s="10">
        <v>3</v>
      </c>
      <c r="G1406" s="10">
        <f t="shared" si="63"/>
        <v>3</v>
      </c>
      <c r="H1406" s="10">
        <v>113.87</v>
      </c>
      <c r="I1406" s="16">
        <f>IF(H1406="",VLOOKUP($D1406,Product_Dim_Cleaned!$A$2:$F$101,6,FALSE),H1406)</f>
        <v>113.87</v>
      </c>
      <c r="J1406" s="10">
        <v>0.21</v>
      </c>
      <c r="K1406" s="17">
        <f t="shared" si="64"/>
        <v>0.21</v>
      </c>
      <c r="L1406" s="10" t="s">
        <v>1829</v>
      </c>
      <c r="M1406" s="10">
        <v>269.87189999999998</v>
      </c>
      <c r="N1406" s="16">
        <f t="shared" si="65"/>
        <v>269.87189999999998</v>
      </c>
    </row>
    <row r="1407" spans="1:14" x14ac:dyDescent="0.3">
      <c r="A1407" s="11" t="s">
        <v>3231</v>
      </c>
      <c r="B1407" s="18">
        <v>45351</v>
      </c>
      <c r="C1407" s="12" t="s">
        <v>1298</v>
      </c>
      <c r="D1407" s="12" t="s">
        <v>1692</v>
      </c>
      <c r="E1407" s="12" t="s">
        <v>1779</v>
      </c>
      <c r="F1407" s="12">
        <v>4</v>
      </c>
      <c r="G1407" s="10">
        <f t="shared" si="63"/>
        <v>4</v>
      </c>
      <c r="H1407" s="12">
        <v>282.07</v>
      </c>
      <c r="I1407" s="16">
        <f>IF(H1407="",VLOOKUP($D1407,Product_Dim_Cleaned!$A$2:$F$101,6,FALSE),H1407)</f>
        <v>282.07</v>
      </c>
      <c r="J1407" s="12">
        <v>0.18</v>
      </c>
      <c r="K1407" s="17">
        <f t="shared" si="64"/>
        <v>0.18</v>
      </c>
      <c r="L1407" s="12" t="s">
        <v>1826</v>
      </c>
      <c r="M1407" s="12">
        <v>925.18960000000004</v>
      </c>
      <c r="N1407" s="16">
        <f t="shared" si="65"/>
        <v>925.18960000000004</v>
      </c>
    </row>
    <row r="1408" spans="1:14" x14ac:dyDescent="0.3">
      <c r="A1408" s="9" t="s">
        <v>3232</v>
      </c>
      <c r="B1408" s="15">
        <v>45290</v>
      </c>
      <c r="C1408" s="10" t="s">
        <v>523</v>
      </c>
      <c r="D1408" s="10" t="s">
        <v>1656</v>
      </c>
      <c r="E1408" s="10" t="s">
        <v>1776</v>
      </c>
      <c r="F1408" s="10">
        <v>3</v>
      </c>
      <c r="G1408" s="10">
        <f t="shared" si="63"/>
        <v>3</v>
      </c>
      <c r="H1408" s="10">
        <v>676.77</v>
      </c>
      <c r="I1408" s="16">
        <f>IF(H1408="",VLOOKUP($D1408,Product_Dim_Cleaned!$A$2:$F$101,6,FALSE),H1408)</f>
        <v>676.77</v>
      </c>
      <c r="J1408" s="10">
        <v>0.17</v>
      </c>
      <c r="K1408" s="17">
        <f t="shared" si="64"/>
        <v>0.17</v>
      </c>
      <c r="L1408" s="10" t="s">
        <v>1826</v>
      </c>
      <c r="M1408" s="10">
        <v>1685.1573000000001</v>
      </c>
      <c r="N1408" s="16">
        <f t="shared" si="65"/>
        <v>1685.1573000000001</v>
      </c>
    </row>
    <row r="1409" spans="1:14" x14ac:dyDescent="0.3">
      <c r="A1409" s="11" t="s">
        <v>3233</v>
      </c>
      <c r="B1409" s="18">
        <v>45638</v>
      </c>
      <c r="C1409" s="12" t="s">
        <v>713</v>
      </c>
      <c r="D1409" s="12" t="s">
        <v>1560</v>
      </c>
      <c r="E1409" s="12" t="s">
        <v>1804</v>
      </c>
      <c r="F1409" s="12">
        <v>2</v>
      </c>
      <c r="G1409" s="10">
        <f t="shared" si="63"/>
        <v>2</v>
      </c>
      <c r="H1409" s="12">
        <v>362.7</v>
      </c>
      <c r="I1409" s="16">
        <f>IF(H1409="",VLOOKUP($D1409,Product_Dim_Cleaned!$A$2:$F$101,6,FALSE),H1409)</f>
        <v>362.7</v>
      </c>
      <c r="J1409" s="12">
        <v>0.09</v>
      </c>
      <c r="K1409" s="17">
        <f t="shared" si="64"/>
        <v>0.09</v>
      </c>
      <c r="L1409" s="12" t="s">
        <v>1824</v>
      </c>
      <c r="M1409" s="12">
        <v>660.11400000000003</v>
      </c>
      <c r="N1409" s="16">
        <f t="shared" si="65"/>
        <v>660.11400000000003</v>
      </c>
    </row>
    <row r="1410" spans="1:14" x14ac:dyDescent="0.3">
      <c r="A1410" s="9" t="s">
        <v>3234</v>
      </c>
      <c r="B1410" s="15">
        <v>45679</v>
      </c>
      <c r="C1410" s="10" t="s">
        <v>461</v>
      </c>
      <c r="D1410" s="10" t="s">
        <v>1574</v>
      </c>
      <c r="E1410" s="10" t="s">
        <v>1761</v>
      </c>
      <c r="F1410" s="10">
        <v>1</v>
      </c>
      <c r="G1410" s="10">
        <f t="shared" ref="G1410:G1473" si="66">IF(F1410="",M1410/(I1410*(1-J1410)),F1410)</f>
        <v>1</v>
      </c>
      <c r="H1410" s="10">
        <v>908.5</v>
      </c>
      <c r="I1410" s="16">
        <f>IF(H1410="",VLOOKUP($D1410,Product_Dim_Cleaned!$A$2:$F$101,6,FALSE),H1410)</f>
        <v>908.5</v>
      </c>
      <c r="J1410" s="10">
        <v>0.2</v>
      </c>
      <c r="K1410" s="17">
        <f t="shared" ref="K1410:K1473" si="67">IF(J1410="",1-(M1410/(G1410*I1410)),J1410)</f>
        <v>0.2</v>
      </c>
      <c r="L1410" s="10" t="s">
        <v>1829</v>
      </c>
      <c r="M1410" s="10">
        <v>726.80000000000007</v>
      </c>
      <c r="N1410" s="16">
        <f t="shared" ref="N1410:N1473" si="68">IF(M1410="",G1410*I1410*(1-K1410),M1410)</f>
        <v>726.80000000000007</v>
      </c>
    </row>
    <row r="1411" spans="1:14" x14ac:dyDescent="0.3">
      <c r="A1411" s="11" t="s">
        <v>3235</v>
      </c>
      <c r="B1411" s="18">
        <v>45296</v>
      </c>
      <c r="C1411" s="12" t="s">
        <v>247</v>
      </c>
      <c r="D1411" s="12" t="s">
        <v>1598</v>
      </c>
      <c r="E1411" s="12" t="s">
        <v>1801</v>
      </c>
      <c r="F1411" s="12">
        <v>2</v>
      </c>
      <c r="G1411" s="10">
        <f t="shared" si="66"/>
        <v>2</v>
      </c>
      <c r="H1411" s="12">
        <v>795.37</v>
      </c>
      <c r="I1411" s="16">
        <f>IF(H1411="",VLOOKUP($D1411,Product_Dim_Cleaned!$A$2:$F$101,6,FALSE),H1411)</f>
        <v>795.37</v>
      </c>
      <c r="J1411" s="12">
        <v>0.2</v>
      </c>
      <c r="K1411" s="17">
        <f t="shared" si="67"/>
        <v>0.2</v>
      </c>
      <c r="L1411" s="12" t="s">
        <v>1829</v>
      </c>
      <c r="M1411" s="12">
        <v>1272.5920000000001</v>
      </c>
      <c r="N1411" s="16">
        <f t="shared" si="68"/>
        <v>1272.5920000000001</v>
      </c>
    </row>
    <row r="1412" spans="1:14" x14ac:dyDescent="0.3">
      <c r="A1412" s="9" t="s">
        <v>3236</v>
      </c>
      <c r="B1412" s="15">
        <v>45760</v>
      </c>
      <c r="C1412" s="10" t="s">
        <v>487</v>
      </c>
      <c r="D1412" s="10" t="s">
        <v>1618</v>
      </c>
      <c r="E1412" s="10" t="s">
        <v>1769</v>
      </c>
      <c r="F1412" s="10">
        <v>2</v>
      </c>
      <c r="G1412" s="10">
        <f t="shared" si="66"/>
        <v>2</v>
      </c>
      <c r="H1412" s="10">
        <v>326.85000000000002</v>
      </c>
      <c r="I1412" s="16">
        <f>IF(H1412="",VLOOKUP($D1412,Product_Dim_Cleaned!$A$2:$F$101,6,FALSE),H1412)</f>
        <v>326.85000000000002</v>
      </c>
      <c r="J1412" s="10">
        <v>0.17</v>
      </c>
      <c r="K1412" s="17">
        <f t="shared" si="67"/>
        <v>0.17</v>
      </c>
      <c r="L1412" s="10" t="s">
        <v>1829</v>
      </c>
      <c r="M1412" s="10">
        <v>542.57100000000003</v>
      </c>
      <c r="N1412" s="16">
        <f t="shared" si="68"/>
        <v>542.57100000000003</v>
      </c>
    </row>
    <row r="1413" spans="1:14" x14ac:dyDescent="0.3">
      <c r="A1413" s="11" t="s">
        <v>3237</v>
      </c>
      <c r="B1413" s="18">
        <v>45603</v>
      </c>
      <c r="C1413" s="12" t="s">
        <v>1098</v>
      </c>
      <c r="D1413" s="12" t="s">
        <v>1660</v>
      </c>
      <c r="E1413" s="12" t="s">
        <v>1799</v>
      </c>
      <c r="F1413" s="12">
        <v>3</v>
      </c>
      <c r="G1413" s="10">
        <f t="shared" si="66"/>
        <v>3</v>
      </c>
      <c r="H1413" s="12">
        <v>169.43</v>
      </c>
      <c r="I1413" s="16">
        <f>IF(H1413="",VLOOKUP($D1413,Product_Dim_Cleaned!$A$2:$F$101,6,FALSE),H1413)</f>
        <v>169.43</v>
      </c>
      <c r="J1413" s="12">
        <v>0.19</v>
      </c>
      <c r="K1413" s="17">
        <f t="shared" si="67"/>
        <v>0.19</v>
      </c>
      <c r="L1413" s="12" t="s">
        <v>1824</v>
      </c>
      <c r="M1413" s="12">
        <v>411.71490000000011</v>
      </c>
      <c r="N1413" s="16">
        <f t="shared" si="68"/>
        <v>411.71490000000011</v>
      </c>
    </row>
    <row r="1414" spans="1:14" x14ac:dyDescent="0.3">
      <c r="A1414" s="9" t="s">
        <v>3238</v>
      </c>
      <c r="B1414" s="15">
        <v>45413</v>
      </c>
      <c r="C1414" s="10" t="s">
        <v>544</v>
      </c>
      <c r="D1414" s="10" t="s">
        <v>1714</v>
      </c>
      <c r="E1414" s="10" t="s">
        <v>1776</v>
      </c>
      <c r="F1414" s="10">
        <v>1</v>
      </c>
      <c r="G1414" s="10">
        <f t="shared" si="66"/>
        <v>1</v>
      </c>
      <c r="H1414" s="10">
        <v>254.47</v>
      </c>
      <c r="I1414" s="16">
        <f>IF(H1414="",VLOOKUP($D1414,Product_Dim_Cleaned!$A$2:$F$101,6,FALSE),H1414)</f>
        <v>254.47</v>
      </c>
      <c r="J1414" s="10">
        <v>0.1</v>
      </c>
      <c r="K1414" s="17">
        <f t="shared" si="67"/>
        <v>0.1</v>
      </c>
      <c r="L1414" s="10" t="s">
        <v>1824</v>
      </c>
      <c r="M1414" s="10">
        <v>229.023</v>
      </c>
      <c r="N1414" s="16">
        <f t="shared" si="68"/>
        <v>229.023</v>
      </c>
    </row>
    <row r="1415" spans="1:14" x14ac:dyDescent="0.3">
      <c r="A1415" s="11" t="s">
        <v>3239</v>
      </c>
      <c r="B1415" s="18">
        <v>45506</v>
      </c>
      <c r="C1415" s="12" t="s">
        <v>1298</v>
      </c>
      <c r="D1415" s="12" t="s">
        <v>1598</v>
      </c>
      <c r="E1415" s="12" t="s">
        <v>1804</v>
      </c>
      <c r="F1415" s="12">
        <v>4</v>
      </c>
      <c r="G1415" s="10">
        <f t="shared" si="66"/>
        <v>4</v>
      </c>
      <c r="H1415" s="12">
        <v>627.73</v>
      </c>
      <c r="I1415" s="16">
        <f>IF(H1415="",VLOOKUP($D1415,Product_Dim_Cleaned!$A$2:$F$101,6,FALSE),H1415)</f>
        <v>627.73</v>
      </c>
      <c r="J1415" s="12">
        <v>0.11</v>
      </c>
      <c r="K1415" s="17">
        <f t="shared" si="67"/>
        <v>0.11</v>
      </c>
      <c r="L1415" s="12" t="s">
        <v>1829</v>
      </c>
      <c r="M1415" s="12">
        <v>2234.7188000000001</v>
      </c>
      <c r="N1415" s="16">
        <f t="shared" si="68"/>
        <v>2234.7188000000001</v>
      </c>
    </row>
    <row r="1416" spans="1:14" x14ac:dyDescent="0.3">
      <c r="A1416" s="9" t="s">
        <v>3240</v>
      </c>
      <c r="B1416" s="15">
        <v>45394</v>
      </c>
      <c r="C1416" s="10" t="s">
        <v>1160</v>
      </c>
      <c r="D1416" s="10" t="s">
        <v>1610</v>
      </c>
      <c r="E1416" s="10" t="s">
        <v>1813</v>
      </c>
      <c r="F1416" s="10">
        <v>4</v>
      </c>
      <c r="G1416" s="10">
        <f t="shared" si="66"/>
        <v>4</v>
      </c>
      <c r="H1416" s="10">
        <v>327.25</v>
      </c>
      <c r="I1416" s="16">
        <f>IF(H1416="",VLOOKUP($D1416,Product_Dim_Cleaned!$A$2:$F$101,6,FALSE),H1416)</f>
        <v>327.25</v>
      </c>
      <c r="J1416" s="10">
        <v>0.13</v>
      </c>
      <c r="K1416" s="17">
        <f t="shared" si="67"/>
        <v>0.13</v>
      </c>
      <c r="L1416" s="10" t="s">
        <v>1829</v>
      </c>
      <c r="M1416" s="10">
        <v>1138.83</v>
      </c>
      <c r="N1416" s="16">
        <f t="shared" si="68"/>
        <v>1138.83</v>
      </c>
    </row>
    <row r="1417" spans="1:14" x14ac:dyDescent="0.3">
      <c r="A1417" s="11" t="s">
        <v>3241</v>
      </c>
      <c r="B1417" s="18">
        <v>45755</v>
      </c>
      <c r="C1417" s="12" t="s">
        <v>490</v>
      </c>
      <c r="D1417" s="12" t="s">
        <v>1666</v>
      </c>
      <c r="E1417" s="12" t="s">
        <v>1792</v>
      </c>
      <c r="F1417" s="12">
        <v>4</v>
      </c>
      <c r="G1417" s="10">
        <f t="shared" si="66"/>
        <v>4</v>
      </c>
      <c r="H1417" s="12">
        <v>511.43</v>
      </c>
      <c r="I1417" s="16">
        <f>IF(H1417="",VLOOKUP($D1417,Product_Dim_Cleaned!$A$2:$F$101,6,FALSE),H1417)</f>
        <v>511.43</v>
      </c>
      <c r="J1417" s="12">
        <v>0.18</v>
      </c>
      <c r="K1417" s="17">
        <f t="shared" si="67"/>
        <v>0.18</v>
      </c>
      <c r="L1417" s="12" t="s">
        <v>1829</v>
      </c>
      <c r="M1417" s="12">
        <v>1677.4903999999999</v>
      </c>
      <c r="N1417" s="16">
        <f t="shared" si="68"/>
        <v>1677.4903999999999</v>
      </c>
    </row>
    <row r="1418" spans="1:14" x14ac:dyDescent="0.3">
      <c r="A1418" s="9" t="s">
        <v>3242</v>
      </c>
      <c r="B1418" s="15">
        <v>45473</v>
      </c>
      <c r="C1418" s="10" t="s">
        <v>550</v>
      </c>
      <c r="D1418" s="10" t="s">
        <v>1674</v>
      </c>
      <c r="E1418" s="10" t="s">
        <v>1807</v>
      </c>
      <c r="F1418" s="10">
        <v>4</v>
      </c>
      <c r="G1418" s="10">
        <f t="shared" si="66"/>
        <v>4</v>
      </c>
      <c r="H1418" s="10">
        <v>194.67</v>
      </c>
      <c r="I1418" s="16">
        <f>IF(H1418="",VLOOKUP($D1418,Product_Dim_Cleaned!$A$2:$F$101,6,FALSE),H1418)</f>
        <v>194.67</v>
      </c>
      <c r="J1418" s="10">
        <v>0.23</v>
      </c>
      <c r="K1418" s="17">
        <f t="shared" si="67"/>
        <v>0.23</v>
      </c>
      <c r="L1418" s="10" t="s">
        <v>1826</v>
      </c>
      <c r="M1418" s="10">
        <v>599.58359999999993</v>
      </c>
      <c r="N1418" s="16">
        <f t="shared" si="68"/>
        <v>599.58359999999993</v>
      </c>
    </row>
    <row r="1419" spans="1:14" x14ac:dyDescent="0.3">
      <c r="A1419" s="11" t="s">
        <v>3243</v>
      </c>
      <c r="B1419" s="18">
        <v>45304</v>
      </c>
      <c r="C1419" s="12" t="s">
        <v>221</v>
      </c>
      <c r="D1419" s="12" t="s">
        <v>1594</v>
      </c>
      <c r="E1419" s="12" t="s">
        <v>1757</v>
      </c>
      <c r="F1419" s="12">
        <v>2</v>
      </c>
      <c r="G1419" s="10">
        <f t="shared" si="66"/>
        <v>2</v>
      </c>
      <c r="H1419" s="12">
        <v>54.51</v>
      </c>
      <c r="I1419" s="16">
        <f>IF(H1419="",VLOOKUP($D1419,Product_Dim_Cleaned!$A$2:$F$101,6,FALSE),H1419)</f>
        <v>54.51</v>
      </c>
      <c r="J1419" s="12">
        <v>7.0000000000000007E-2</v>
      </c>
      <c r="K1419" s="17">
        <f t="shared" si="67"/>
        <v>7.0000000000000007E-2</v>
      </c>
      <c r="L1419" s="12" t="s">
        <v>1824</v>
      </c>
      <c r="M1419" s="12">
        <v>101.3886</v>
      </c>
      <c r="N1419" s="16">
        <f t="shared" si="68"/>
        <v>101.3886</v>
      </c>
    </row>
    <row r="1420" spans="1:14" x14ac:dyDescent="0.3">
      <c r="A1420" s="9" t="s">
        <v>3244</v>
      </c>
      <c r="B1420" s="15">
        <v>45557</v>
      </c>
      <c r="C1420" s="10" t="s">
        <v>278</v>
      </c>
      <c r="D1420" s="10" t="s">
        <v>1672</v>
      </c>
      <c r="E1420" s="10" t="s">
        <v>1792</v>
      </c>
      <c r="F1420" s="10">
        <v>4</v>
      </c>
      <c r="G1420" s="10">
        <f t="shared" si="66"/>
        <v>4</v>
      </c>
      <c r="H1420" s="10">
        <v>964</v>
      </c>
      <c r="I1420" s="16">
        <f>IF(H1420="",VLOOKUP($D1420,Product_Dim_Cleaned!$A$2:$F$101,6,FALSE),H1420)</f>
        <v>964</v>
      </c>
      <c r="J1420" s="10">
        <v>0.14000000000000001</v>
      </c>
      <c r="K1420" s="17">
        <f t="shared" si="67"/>
        <v>0.14000000000000001</v>
      </c>
      <c r="L1420" s="10" t="s">
        <v>1826</v>
      </c>
      <c r="M1420" s="10">
        <v>3316.16</v>
      </c>
      <c r="N1420" s="16">
        <f t="shared" si="68"/>
        <v>3316.16</v>
      </c>
    </row>
    <row r="1421" spans="1:14" x14ac:dyDescent="0.3">
      <c r="A1421" s="11" t="s">
        <v>3245</v>
      </c>
      <c r="B1421" s="18">
        <v>45527</v>
      </c>
      <c r="C1421" s="12" t="s">
        <v>157</v>
      </c>
      <c r="D1421" s="12" t="s">
        <v>1726</v>
      </c>
      <c r="E1421" s="12" t="s">
        <v>1769</v>
      </c>
      <c r="F1421" s="12">
        <v>1</v>
      </c>
      <c r="G1421" s="10">
        <f t="shared" si="66"/>
        <v>1</v>
      </c>
      <c r="H1421" s="12">
        <v>170.12</v>
      </c>
      <c r="I1421" s="16">
        <f>IF(H1421="",VLOOKUP($D1421,Product_Dim_Cleaned!$A$2:$F$101,6,FALSE),H1421)</f>
        <v>170.12</v>
      </c>
      <c r="J1421" s="12">
        <v>0.26</v>
      </c>
      <c r="K1421" s="17">
        <f t="shared" si="67"/>
        <v>0.26</v>
      </c>
      <c r="L1421" s="12" t="s">
        <v>1826</v>
      </c>
      <c r="M1421" s="12">
        <v>125.8888</v>
      </c>
      <c r="N1421" s="16">
        <f t="shared" si="68"/>
        <v>125.8888</v>
      </c>
    </row>
    <row r="1422" spans="1:14" x14ac:dyDescent="0.3">
      <c r="A1422" s="9" t="s">
        <v>3246</v>
      </c>
      <c r="B1422" s="15">
        <v>45875</v>
      </c>
      <c r="C1422" s="10" t="s">
        <v>511</v>
      </c>
      <c r="D1422" s="10" t="s">
        <v>1654</v>
      </c>
      <c r="E1422" s="10" t="s">
        <v>1813</v>
      </c>
      <c r="F1422" s="10">
        <v>2</v>
      </c>
      <c r="G1422" s="10">
        <f t="shared" si="66"/>
        <v>2</v>
      </c>
      <c r="H1422" s="10">
        <v>664.5</v>
      </c>
      <c r="I1422" s="16">
        <f>IF(H1422="",VLOOKUP($D1422,Product_Dim_Cleaned!$A$2:$F$101,6,FALSE),H1422)</f>
        <v>664.5</v>
      </c>
      <c r="J1422" s="10">
        <v>0.23</v>
      </c>
      <c r="K1422" s="17">
        <f t="shared" si="67"/>
        <v>0.23</v>
      </c>
      <c r="L1422" s="10" t="s">
        <v>1824</v>
      </c>
      <c r="M1422" s="10">
        <v>1023.33</v>
      </c>
      <c r="N1422" s="16">
        <f t="shared" si="68"/>
        <v>1023.33</v>
      </c>
    </row>
    <row r="1423" spans="1:14" x14ac:dyDescent="0.3">
      <c r="A1423" s="11" t="s">
        <v>3247</v>
      </c>
      <c r="B1423" s="18">
        <v>45936</v>
      </c>
      <c r="C1423" s="12" t="s">
        <v>1160</v>
      </c>
      <c r="D1423" s="12" t="s">
        <v>1638</v>
      </c>
      <c r="E1423" s="12" t="s">
        <v>1789</v>
      </c>
      <c r="F1423" s="12">
        <v>4</v>
      </c>
      <c r="G1423" s="10">
        <f t="shared" si="66"/>
        <v>4</v>
      </c>
      <c r="H1423" s="12">
        <v>557.51</v>
      </c>
      <c r="I1423" s="16">
        <f>IF(H1423="",VLOOKUP($D1423,Product_Dim_Cleaned!$A$2:$F$101,6,FALSE),H1423)</f>
        <v>557.51</v>
      </c>
      <c r="J1423" s="12">
        <v>0.11</v>
      </c>
      <c r="K1423" s="17">
        <f t="shared" si="67"/>
        <v>0.11</v>
      </c>
      <c r="L1423" s="12" t="s">
        <v>1824</v>
      </c>
      <c r="M1423" s="12">
        <v>1984.7356</v>
      </c>
      <c r="N1423" s="16">
        <f t="shared" si="68"/>
        <v>1984.7356</v>
      </c>
    </row>
    <row r="1424" spans="1:14" x14ac:dyDescent="0.3">
      <c r="A1424" s="9" t="s">
        <v>3248</v>
      </c>
      <c r="B1424" s="15">
        <v>45807</v>
      </c>
      <c r="C1424" s="10" t="s">
        <v>1238</v>
      </c>
      <c r="D1424" s="10" t="s">
        <v>1728</v>
      </c>
      <c r="E1424" s="10" t="s">
        <v>1757</v>
      </c>
      <c r="F1424" s="10">
        <v>2</v>
      </c>
      <c r="G1424" s="10">
        <f t="shared" si="66"/>
        <v>2</v>
      </c>
      <c r="H1424" s="10">
        <v>410</v>
      </c>
      <c r="I1424" s="16">
        <f>IF(H1424="",VLOOKUP($D1424,Product_Dim_Cleaned!$A$2:$F$101,6,FALSE),H1424)</f>
        <v>410</v>
      </c>
      <c r="J1424" s="10">
        <v>0.13</v>
      </c>
      <c r="K1424" s="17">
        <f t="shared" si="67"/>
        <v>0.13</v>
      </c>
      <c r="L1424" s="10" t="s">
        <v>1829</v>
      </c>
      <c r="M1424" s="10">
        <v>713.4</v>
      </c>
      <c r="N1424" s="16">
        <f t="shared" si="68"/>
        <v>713.4</v>
      </c>
    </row>
    <row r="1425" spans="1:14" x14ac:dyDescent="0.3">
      <c r="A1425" s="11" t="s">
        <v>3249</v>
      </c>
      <c r="B1425" s="18">
        <v>45473</v>
      </c>
      <c r="C1425" s="12" t="s">
        <v>966</v>
      </c>
      <c r="D1425" s="12" t="s">
        <v>1714</v>
      </c>
      <c r="E1425" s="12" t="s">
        <v>1773</v>
      </c>
      <c r="F1425" s="12">
        <v>2</v>
      </c>
      <c r="G1425" s="10">
        <f t="shared" si="66"/>
        <v>2</v>
      </c>
      <c r="H1425" s="12">
        <v>879.93</v>
      </c>
      <c r="I1425" s="16">
        <f>IF(H1425="",VLOOKUP($D1425,Product_Dim_Cleaned!$A$2:$F$101,6,FALSE),H1425)</f>
        <v>879.93</v>
      </c>
      <c r="J1425" s="12">
        <v>0.28999999999999998</v>
      </c>
      <c r="K1425" s="17">
        <f t="shared" si="67"/>
        <v>0.28999999999999998</v>
      </c>
      <c r="L1425" s="12" t="s">
        <v>1829</v>
      </c>
      <c r="M1425" s="12">
        <v>1249.5006000000001</v>
      </c>
      <c r="N1425" s="16">
        <f t="shared" si="68"/>
        <v>1249.5006000000001</v>
      </c>
    </row>
    <row r="1426" spans="1:14" x14ac:dyDescent="0.3">
      <c r="A1426" s="9" t="s">
        <v>3250</v>
      </c>
      <c r="B1426" s="15">
        <v>45664</v>
      </c>
      <c r="C1426" s="10" t="s">
        <v>40</v>
      </c>
      <c r="D1426" s="10" t="s">
        <v>1574</v>
      </c>
      <c r="E1426" s="10" t="s">
        <v>1810</v>
      </c>
      <c r="F1426" s="10">
        <v>1</v>
      </c>
      <c r="G1426" s="10">
        <f t="shared" si="66"/>
        <v>1</v>
      </c>
      <c r="H1426" s="10">
        <v>350.58</v>
      </c>
      <c r="I1426" s="16">
        <f>IF(H1426="",VLOOKUP($D1426,Product_Dim_Cleaned!$A$2:$F$101,6,FALSE),H1426)</f>
        <v>350.58</v>
      </c>
      <c r="J1426" s="10">
        <v>0.03</v>
      </c>
      <c r="K1426" s="17">
        <f t="shared" si="67"/>
        <v>0.03</v>
      </c>
      <c r="L1426" s="10" t="s">
        <v>1829</v>
      </c>
      <c r="M1426" s="10">
        <v>340.06259999999997</v>
      </c>
      <c r="N1426" s="16">
        <f t="shared" si="68"/>
        <v>340.06259999999997</v>
      </c>
    </row>
    <row r="1427" spans="1:14" x14ac:dyDescent="0.3">
      <c r="A1427" s="11" t="s">
        <v>3251</v>
      </c>
      <c r="B1427" s="18">
        <v>45633</v>
      </c>
      <c r="C1427" s="12" t="s">
        <v>1098</v>
      </c>
      <c r="D1427" s="12" t="s">
        <v>1664</v>
      </c>
      <c r="E1427" s="12" t="s">
        <v>1766</v>
      </c>
      <c r="F1427" s="12">
        <v>4</v>
      </c>
      <c r="G1427" s="10">
        <f t="shared" si="66"/>
        <v>4</v>
      </c>
      <c r="H1427" s="12">
        <v>348.58</v>
      </c>
      <c r="I1427" s="16">
        <f>IF(H1427="",VLOOKUP($D1427,Product_Dim_Cleaned!$A$2:$F$101,6,FALSE),H1427)</f>
        <v>348.58</v>
      </c>
      <c r="J1427" s="12">
        <v>0.16</v>
      </c>
      <c r="K1427" s="17">
        <f t="shared" si="67"/>
        <v>0.16</v>
      </c>
      <c r="L1427" s="12" t="s">
        <v>1824</v>
      </c>
      <c r="M1427" s="12">
        <v>1171.2288000000001</v>
      </c>
      <c r="N1427" s="16">
        <f t="shared" si="68"/>
        <v>1171.2288000000001</v>
      </c>
    </row>
    <row r="1428" spans="1:14" x14ac:dyDescent="0.3">
      <c r="A1428" s="9" t="s">
        <v>3252</v>
      </c>
      <c r="B1428" s="15">
        <v>45548</v>
      </c>
      <c r="C1428" s="10" t="s">
        <v>1417</v>
      </c>
      <c r="D1428" s="10" t="s">
        <v>1598</v>
      </c>
      <c r="E1428" s="10" t="s">
        <v>1766</v>
      </c>
      <c r="F1428" s="10">
        <v>3</v>
      </c>
      <c r="G1428" s="10">
        <f t="shared" si="66"/>
        <v>3</v>
      </c>
      <c r="H1428" s="10">
        <v>247.66</v>
      </c>
      <c r="I1428" s="16">
        <f>IF(H1428="",VLOOKUP($D1428,Product_Dim_Cleaned!$A$2:$F$101,6,FALSE),H1428)</f>
        <v>247.66</v>
      </c>
      <c r="J1428" s="10">
        <v>0.02</v>
      </c>
      <c r="K1428" s="17">
        <f t="shared" si="67"/>
        <v>0.02</v>
      </c>
      <c r="L1428" s="10" t="s">
        <v>1829</v>
      </c>
      <c r="M1428" s="10">
        <v>728.12040000000002</v>
      </c>
      <c r="N1428" s="16">
        <f t="shared" si="68"/>
        <v>728.12040000000002</v>
      </c>
    </row>
    <row r="1429" spans="1:14" x14ac:dyDescent="0.3">
      <c r="A1429" s="11" t="s">
        <v>3253</v>
      </c>
      <c r="B1429" s="18">
        <v>45244</v>
      </c>
      <c r="C1429" s="12" t="s">
        <v>1211</v>
      </c>
      <c r="D1429" s="12" t="s">
        <v>1626</v>
      </c>
      <c r="E1429" s="12" t="s">
        <v>1801</v>
      </c>
      <c r="F1429" s="12">
        <v>3</v>
      </c>
      <c r="G1429" s="10">
        <f t="shared" si="66"/>
        <v>3</v>
      </c>
      <c r="H1429" s="12">
        <v>836.27</v>
      </c>
      <c r="I1429" s="16">
        <f>IF(H1429="",VLOOKUP($D1429,Product_Dim_Cleaned!$A$2:$F$101,6,FALSE),H1429)</f>
        <v>836.27</v>
      </c>
      <c r="J1429" s="12">
        <v>0.16</v>
      </c>
      <c r="K1429" s="17">
        <f t="shared" si="67"/>
        <v>0.16</v>
      </c>
      <c r="L1429" s="12" t="s">
        <v>1824</v>
      </c>
      <c r="M1429" s="12">
        <v>2107.4004</v>
      </c>
      <c r="N1429" s="16">
        <f t="shared" si="68"/>
        <v>2107.4004</v>
      </c>
    </row>
    <row r="1430" spans="1:14" x14ac:dyDescent="0.3">
      <c r="A1430" s="9" t="s">
        <v>3254</v>
      </c>
      <c r="B1430" s="15">
        <v>45753</v>
      </c>
      <c r="C1430" s="10" t="s">
        <v>640</v>
      </c>
      <c r="D1430" s="10" t="s">
        <v>1576</v>
      </c>
      <c r="E1430" s="10" t="s">
        <v>1789</v>
      </c>
      <c r="F1430" s="10">
        <v>3</v>
      </c>
      <c r="G1430" s="10">
        <f t="shared" si="66"/>
        <v>3</v>
      </c>
      <c r="H1430" s="10">
        <v>696.74</v>
      </c>
      <c r="I1430" s="16">
        <f>IF(H1430="",VLOOKUP($D1430,Product_Dim_Cleaned!$A$2:$F$101,6,FALSE),H1430)</f>
        <v>696.74</v>
      </c>
      <c r="J1430" s="10">
        <v>0.13</v>
      </c>
      <c r="K1430" s="17">
        <f t="shared" si="67"/>
        <v>0.13</v>
      </c>
      <c r="L1430" s="10" t="s">
        <v>1829</v>
      </c>
      <c r="M1430" s="10">
        <v>1818.4914000000001</v>
      </c>
      <c r="N1430" s="16">
        <f t="shared" si="68"/>
        <v>1818.4914000000001</v>
      </c>
    </row>
    <row r="1431" spans="1:14" x14ac:dyDescent="0.3">
      <c r="A1431" s="11" t="s">
        <v>3255</v>
      </c>
      <c r="B1431" s="18">
        <v>45804</v>
      </c>
      <c r="C1431" s="12" t="s">
        <v>785</v>
      </c>
      <c r="D1431" s="12" t="s">
        <v>1736</v>
      </c>
      <c r="E1431" s="12" t="s">
        <v>1797</v>
      </c>
      <c r="F1431" s="12">
        <v>2</v>
      </c>
      <c r="G1431" s="10">
        <f t="shared" si="66"/>
        <v>2</v>
      </c>
      <c r="H1431" s="12">
        <v>822.59</v>
      </c>
      <c r="I1431" s="16">
        <f>IF(H1431="",VLOOKUP($D1431,Product_Dim_Cleaned!$A$2:$F$101,6,FALSE),H1431)</f>
        <v>822.59</v>
      </c>
      <c r="J1431" s="12">
        <v>0.22</v>
      </c>
      <c r="K1431" s="17">
        <f t="shared" si="67"/>
        <v>0.22</v>
      </c>
      <c r="L1431" s="12" t="s">
        <v>1826</v>
      </c>
      <c r="M1431" s="12">
        <v>1283.2403999999999</v>
      </c>
      <c r="N1431" s="16">
        <f t="shared" si="68"/>
        <v>1283.2403999999999</v>
      </c>
    </row>
    <row r="1432" spans="1:14" x14ac:dyDescent="0.3">
      <c r="A1432" s="9" t="s">
        <v>3256</v>
      </c>
      <c r="B1432" s="15">
        <v>45263</v>
      </c>
      <c r="C1432" s="10" t="s">
        <v>719</v>
      </c>
      <c r="D1432" s="10" t="s">
        <v>1706</v>
      </c>
      <c r="E1432" s="10" t="s">
        <v>1761</v>
      </c>
      <c r="F1432" s="10">
        <v>1</v>
      </c>
      <c r="G1432" s="10">
        <f t="shared" si="66"/>
        <v>1</v>
      </c>
      <c r="H1432" s="10">
        <v>462.23</v>
      </c>
      <c r="I1432" s="16">
        <f>IF(H1432="",VLOOKUP($D1432,Product_Dim_Cleaned!$A$2:$F$101,6,FALSE),H1432)</f>
        <v>462.23</v>
      </c>
      <c r="J1432" s="10">
        <v>0.3</v>
      </c>
      <c r="K1432" s="17">
        <f t="shared" si="67"/>
        <v>0.3</v>
      </c>
      <c r="L1432" s="10" t="s">
        <v>1826</v>
      </c>
      <c r="M1432" s="10">
        <v>323.56099999999998</v>
      </c>
      <c r="N1432" s="16">
        <f t="shared" si="68"/>
        <v>323.56099999999998</v>
      </c>
    </row>
    <row r="1433" spans="1:14" x14ac:dyDescent="0.3">
      <c r="A1433" s="11" t="s">
        <v>3257</v>
      </c>
      <c r="B1433" s="18">
        <v>45906</v>
      </c>
      <c r="C1433" s="12" t="s">
        <v>1383</v>
      </c>
      <c r="D1433" s="12" t="s">
        <v>1632</v>
      </c>
      <c r="E1433" s="12" t="s">
        <v>1807</v>
      </c>
      <c r="F1433" s="12">
        <v>1</v>
      </c>
      <c r="G1433" s="10">
        <f t="shared" si="66"/>
        <v>1</v>
      </c>
      <c r="H1433" s="12">
        <v>361.09</v>
      </c>
      <c r="I1433" s="16">
        <f>IF(H1433="",VLOOKUP($D1433,Product_Dim_Cleaned!$A$2:$F$101,6,FALSE),H1433)</f>
        <v>361.09</v>
      </c>
      <c r="J1433" s="12">
        <v>0.06</v>
      </c>
      <c r="K1433" s="17">
        <f t="shared" si="67"/>
        <v>0.06</v>
      </c>
      <c r="L1433" s="12" t="s">
        <v>1826</v>
      </c>
      <c r="M1433" s="12">
        <v>339.42459999999988</v>
      </c>
      <c r="N1433" s="16">
        <f t="shared" si="68"/>
        <v>339.42459999999988</v>
      </c>
    </row>
    <row r="1434" spans="1:14" x14ac:dyDescent="0.3">
      <c r="A1434" s="9" t="s">
        <v>3258</v>
      </c>
      <c r="B1434" s="15">
        <v>45243</v>
      </c>
      <c r="C1434" s="10" t="s">
        <v>1196</v>
      </c>
      <c r="D1434" s="10" t="s">
        <v>1694</v>
      </c>
      <c r="E1434" s="10" t="s">
        <v>1813</v>
      </c>
      <c r="F1434" s="10">
        <v>3</v>
      </c>
      <c r="G1434" s="10">
        <f t="shared" si="66"/>
        <v>3</v>
      </c>
      <c r="H1434" s="10">
        <v>59.37</v>
      </c>
      <c r="I1434" s="16">
        <f>IF(H1434="",VLOOKUP($D1434,Product_Dim_Cleaned!$A$2:$F$101,6,FALSE),H1434)</f>
        <v>59.37</v>
      </c>
      <c r="J1434" s="10">
        <v>0.03</v>
      </c>
      <c r="K1434" s="17">
        <f t="shared" si="67"/>
        <v>0.03</v>
      </c>
      <c r="L1434" s="10" t="s">
        <v>1826</v>
      </c>
      <c r="M1434" s="10">
        <v>172.76669999999999</v>
      </c>
      <c r="N1434" s="16">
        <f t="shared" si="68"/>
        <v>172.76669999999999</v>
      </c>
    </row>
    <row r="1435" spans="1:14" x14ac:dyDescent="0.3">
      <c r="A1435" s="11" t="s">
        <v>3259</v>
      </c>
      <c r="B1435" s="18">
        <v>45686</v>
      </c>
      <c r="C1435" s="12" t="s">
        <v>144</v>
      </c>
      <c r="D1435" s="12" t="s">
        <v>1628</v>
      </c>
      <c r="E1435" s="12" t="s">
        <v>1757</v>
      </c>
      <c r="F1435" s="12">
        <v>3</v>
      </c>
      <c r="G1435" s="10">
        <f t="shared" si="66"/>
        <v>3</v>
      </c>
      <c r="H1435" s="12">
        <v>765.21</v>
      </c>
      <c r="I1435" s="16">
        <f>IF(H1435="",VLOOKUP($D1435,Product_Dim_Cleaned!$A$2:$F$101,6,FALSE),H1435)</f>
        <v>765.21</v>
      </c>
      <c r="J1435" s="12">
        <v>0.14000000000000001</v>
      </c>
      <c r="K1435" s="17">
        <f t="shared" si="67"/>
        <v>0.14000000000000001</v>
      </c>
      <c r="L1435" s="12" t="s">
        <v>1829</v>
      </c>
      <c r="M1435" s="12">
        <v>1974.2418</v>
      </c>
      <c r="N1435" s="16">
        <f t="shared" si="68"/>
        <v>1974.2418</v>
      </c>
    </row>
    <row r="1436" spans="1:14" x14ac:dyDescent="0.3">
      <c r="A1436" s="9" t="s">
        <v>3260</v>
      </c>
      <c r="B1436" s="15">
        <v>45472</v>
      </c>
      <c r="C1436" s="10" t="s">
        <v>779</v>
      </c>
      <c r="D1436" s="10" t="s">
        <v>1612</v>
      </c>
      <c r="E1436" s="10" t="s">
        <v>1794</v>
      </c>
      <c r="F1436" s="10">
        <v>4</v>
      </c>
      <c r="G1436" s="10">
        <f t="shared" si="66"/>
        <v>4</v>
      </c>
      <c r="H1436" s="10">
        <v>303.56</v>
      </c>
      <c r="I1436" s="16">
        <f>IF(H1436="",VLOOKUP($D1436,Product_Dim_Cleaned!$A$2:$F$101,6,FALSE),H1436)</f>
        <v>303.56</v>
      </c>
      <c r="J1436" s="10">
        <v>0.2</v>
      </c>
      <c r="K1436" s="17">
        <f t="shared" si="67"/>
        <v>0.2</v>
      </c>
      <c r="L1436" s="10" t="s">
        <v>1829</v>
      </c>
      <c r="M1436" s="10">
        <v>971.39200000000005</v>
      </c>
      <c r="N1436" s="16">
        <f t="shared" si="68"/>
        <v>971.39200000000005</v>
      </c>
    </row>
    <row r="1437" spans="1:14" x14ac:dyDescent="0.3">
      <c r="A1437" s="11" t="s">
        <v>3261</v>
      </c>
      <c r="B1437" s="18">
        <v>45779</v>
      </c>
      <c r="C1437" s="12" t="s">
        <v>1371</v>
      </c>
      <c r="D1437" s="12" t="s">
        <v>1602</v>
      </c>
      <c r="E1437" s="12" t="s">
        <v>1752</v>
      </c>
      <c r="F1437" s="12">
        <v>1</v>
      </c>
      <c r="G1437" s="10">
        <f t="shared" si="66"/>
        <v>1</v>
      </c>
      <c r="H1437" s="12">
        <v>640.92999999999995</v>
      </c>
      <c r="I1437" s="16">
        <f>IF(H1437="",VLOOKUP($D1437,Product_Dim_Cleaned!$A$2:$F$101,6,FALSE),H1437)</f>
        <v>640.92999999999995</v>
      </c>
      <c r="J1437" s="12">
        <v>0.19</v>
      </c>
      <c r="K1437" s="17">
        <f t="shared" si="67"/>
        <v>0.19</v>
      </c>
      <c r="L1437" s="12" t="s">
        <v>1826</v>
      </c>
      <c r="M1437" s="12">
        <v>519.15329999999994</v>
      </c>
      <c r="N1437" s="16">
        <f t="shared" si="68"/>
        <v>519.15329999999994</v>
      </c>
    </row>
    <row r="1438" spans="1:14" x14ac:dyDescent="0.3">
      <c r="A1438" s="9" t="s">
        <v>3262</v>
      </c>
      <c r="B1438" s="15">
        <v>45830</v>
      </c>
      <c r="C1438" s="10" t="s">
        <v>576</v>
      </c>
      <c r="D1438" s="10" t="s">
        <v>1720</v>
      </c>
      <c r="E1438" s="10" t="s">
        <v>1789</v>
      </c>
      <c r="F1438" s="10">
        <v>2</v>
      </c>
      <c r="G1438" s="10">
        <f t="shared" si="66"/>
        <v>2</v>
      </c>
      <c r="H1438" s="10">
        <v>611.25</v>
      </c>
      <c r="I1438" s="16">
        <f>IF(H1438="",VLOOKUP($D1438,Product_Dim_Cleaned!$A$2:$F$101,6,FALSE),H1438)</f>
        <v>611.25</v>
      </c>
      <c r="J1438" s="10">
        <v>0.22</v>
      </c>
      <c r="K1438" s="17">
        <f t="shared" si="67"/>
        <v>0.22</v>
      </c>
      <c r="L1438" s="10" t="s">
        <v>1824</v>
      </c>
      <c r="M1438" s="10">
        <v>953.55000000000007</v>
      </c>
      <c r="N1438" s="16">
        <f t="shared" si="68"/>
        <v>953.55000000000007</v>
      </c>
    </row>
    <row r="1439" spans="1:14" x14ac:dyDescent="0.3">
      <c r="A1439" s="11" t="s">
        <v>3263</v>
      </c>
      <c r="B1439" s="18">
        <v>45756</v>
      </c>
      <c r="C1439" s="12" t="s">
        <v>1422</v>
      </c>
      <c r="D1439" s="12" t="s">
        <v>1680</v>
      </c>
      <c r="E1439" s="12" t="s">
        <v>1757</v>
      </c>
      <c r="F1439" s="12">
        <v>1</v>
      </c>
      <c r="G1439" s="10">
        <f t="shared" si="66"/>
        <v>1</v>
      </c>
      <c r="H1439" s="12">
        <v>209.93</v>
      </c>
      <c r="I1439" s="16">
        <f>IF(H1439="",VLOOKUP($D1439,Product_Dim_Cleaned!$A$2:$F$101,6,FALSE),H1439)</f>
        <v>209.93</v>
      </c>
      <c r="J1439" s="12">
        <v>0.21</v>
      </c>
      <c r="K1439" s="17">
        <f t="shared" si="67"/>
        <v>0.21</v>
      </c>
      <c r="L1439" s="12" t="s">
        <v>1824</v>
      </c>
      <c r="M1439" s="12">
        <v>165.84469999999999</v>
      </c>
      <c r="N1439" s="16">
        <f t="shared" si="68"/>
        <v>165.84469999999999</v>
      </c>
    </row>
    <row r="1440" spans="1:14" x14ac:dyDescent="0.3">
      <c r="A1440" s="9" t="s">
        <v>3264</v>
      </c>
      <c r="B1440" s="15">
        <v>45847</v>
      </c>
      <c r="C1440" s="10" t="s">
        <v>387</v>
      </c>
      <c r="D1440" s="10" t="s">
        <v>1746</v>
      </c>
      <c r="E1440" s="10" t="s">
        <v>1789</v>
      </c>
      <c r="F1440" s="10">
        <v>3</v>
      </c>
      <c r="G1440" s="10">
        <f t="shared" si="66"/>
        <v>3</v>
      </c>
      <c r="H1440" s="10">
        <v>130.38999999999999</v>
      </c>
      <c r="I1440" s="16">
        <f>IF(H1440="",VLOOKUP($D1440,Product_Dim_Cleaned!$A$2:$F$101,6,FALSE),H1440)</f>
        <v>130.38999999999999</v>
      </c>
      <c r="J1440" s="10">
        <v>0.24</v>
      </c>
      <c r="K1440" s="17">
        <f t="shared" si="67"/>
        <v>0.24</v>
      </c>
      <c r="L1440" s="10" t="s">
        <v>1826</v>
      </c>
      <c r="M1440" s="10">
        <v>297.28919999999999</v>
      </c>
      <c r="N1440" s="16">
        <f t="shared" si="68"/>
        <v>297.28919999999999</v>
      </c>
    </row>
    <row r="1441" spans="1:14" x14ac:dyDescent="0.3">
      <c r="A1441" s="11" t="s">
        <v>3265</v>
      </c>
      <c r="B1441" s="18">
        <v>45322</v>
      </c>
      <c r="C1441" s="12" t="s">
        <v>923</v>
      </c>
      <c r="D1441" s="12" t="s">
        <v>1734</v>
      </c>
      <c r="E1441" s="12" t="s">
        <v>1779</v>
      </c>
      <c r="F1441" s="12">
        <v>2</v>
      </c>
      <c r="G1441" s="10">
        <f t="shared" si="66"/>
        <v>2</v>
      </c>
      <c r="H1441" s="12">
        <v>846.18</v>
      </c>
      <c r="I1441" s="16">
        <f>IF(H1441="",VLOOKUP($D1441,Product_Dim_Cleaned!$A$2:$F$101,6,FALSE),H1441)</f>
        <v>846.18</v>
      </c>
      <c r="J1441" s="12">
        <v>0.1</v>
      </c>
      <c r="K1441" s="17">
        <f t="shared" si="67"/>
        <v>0.1</v>
      </c>
      <c r="L1441" s="12" t="s">
        <v>1829</v>
      </c>
      <c r="M1441" s="12">
        <v>1523.124</v>
      </c>
      <c r="N1441" s="16">
        <f t="shared" si="68"/>
        <v>1523.124</v>
      </c>
    </row>
    <row r="1442" spans="1:14" x14ac:dyDescent="0.3">
      <c r="A1442" s="9" t="s">
        <v>3266</v>
      </c>
      <c r="B1442" s="15">
        <v>45829</v>
      </c>
      <c r="C1442" s="10" t="s">
        <v>1109</v>
      </c>
      <c r="D1442" s="10" t="s">
        <v>1688</v>
      </c>
      <c r="E1442" s="10" t="s">
        <v>1799</v>
      </c>
      <c r="F1442" s="10">
        <v>2</v>
      </c>
      <c r="G1442" s="10">
        <f t="shared" si="66"/>
        <v>2</v>
      </c>
      <c r="H1442" s="10">
        <v>424.53</v>
      </c>
      <c r="I1442" s="16">
        <f>IF(H1442="",VLOOKUP($D1442,Product_Dim_Cleaned!$A$2:$F$101,6,FALSE),H1442)</f>
        <v>424.53</v>
      </c>
      <c r="J1442" s="10">
        <v>0.14000000000000001</v>
      </c>
      <c r="K1442" s="17">
        <f t="shared" si="67"/>
        <v>0.14000000000000001</v>
      </c>
      <c r="L1442" s="10" t="s">
        <v>1829</v>
      </c>
      <c r="M1442" s="10">
        <v>730.19159999999999</v>
      </c>
      <c r="N1442" s="16">
        <f t="shared" si="68"/>
        <v>730.19159999999999</v>
      </c>
    </row>
    <row r="1443" spans="1:14" x14ac:dyDescent="0.3">
      <c r="A1443" s="11" t="s">
        <v>3267</v>
      </c>
      <c r="B1443" s="18">
        <v>45539</v>
      </c>
      <c r="C1443" s="12" t="s">
        <v>824</v>
      </c>
      <c r="D1443" s="12" t="s">
        <v>1724</v>
      </c>
      <c r="E1443" s="12" t="s">
        <v>1799</v>
      </c>
      <c r="F1443" s="12">
        <v>4</v>
      </c>
      <c r="G1443" s="10">
        <f t="shared" si="66"/>
        <v>4</v>
      </c>
      <c r="H1443" s="12">
        <v>450.42</v>
      </c>
      <c r="I1443" s="16">
        <f>IF(H1443="",VLOOKUP($D1443,Product_Dim_Cleaned!$A$2:$F$101,6,FALSE),H1443)</f>
        <v>450.42</v>
      </c>
      <c r="J1443" s="12">
        <v>0.08</v>
      </c>
      <c r="K1443" s="17">
        <f t="shared" si="67"/>
        <v>0.08</v>
      </c>
      <c r="L1443" s="12" t="s">
        <v>1829</v>
      </c>
      <c r="M1443" s="12">
        <v>1657.5455999999999</v>
      </c>
      <c r="N1443" s="16">
        <f t="shared" si="68"/>
        <v>1657.5455999999999</v>
      </c>
    </row>
    <row r="1444" spans="1:14" x14ac:dyDescent="0.3">
      <c r="A1444" s="9" t="s">
        <v>3268</v>
      </c>
      <c r="B1444" s="15">
        <v>45893</v>
      </c>
      <c r="C1444" s="10" t="s">
        <v>523</v>
      </c>
      <c r="D1444" s="10" t="s">
        <v>1600</v>
      </c>
      <c r="E1444" s="10" t="s">
        <v>1786</v>
      </c>
      <c r="F1444" s="10">
        <v>4</v>
      </c>
      <c r="G1444" s="10">
        <f t="shared" si="66"/>
        <v>4</v>
      </c>
      <c r="H1444" s="10">
        <v>896.91</v>
      </c>
      <c r="I1444" s="16">
        <f>IF(H1444="",VLOOKUP($D1444,Product_Dim_Cleaned!$A$2:$F$101,6,FALSE),H1444)</f>
        <v>896.91</v>
      </c>
      <c r="J1444" s="10">
        <v>0.1</v>
      </c>
      <c r="K1444" s="17">
        <f t="shared" si="67"/>
        <v>0.1</v>
      </c>
      <c r="L1444" s="10" t="s">
        <v>1824</v>
      </c>
      <c r="M1444" s="10">
        <v>3228.8760000000002</v>
      </c>
      <c r="N1444" s="16">
        <f t="shared" si="68"/>
        <v>3228.8760000000002</v>
      </c>
    </row>
    <row r="1445" spans="1:14" x14ac:dyDescent="0.3">
      <c r="A1445" s="11" t="s">
        <v>3269</v>
      </c>
      <c r="B1445" s="18">
        <v>45814</v>
      </c>
      <c r="C1445" s="12" t="s">
        <v>1492</v>
      </c>
      <c r="D1445" s="12" t="s">
        <v>1742</v>
      </c>
      <c r="E1445" s="12" t="s">
        <v>1789</v>
      </c>
      <c r="F1445" s="12">
        <v>3</v>
      </c>
      <c r="G1445" s="10">
        <f t="shared" si="66"/>
        <v>3</v>
      </c>
      <c r="H1445" s="12">
        <v>679.38</v>
      </c>
      <c r="I1445" s="16">
        <f>IF(H1445="",VLOOKUP($D1445,Product_Dim_Cleaned!$A$2:$F$101,6,FALSE),H1445)</f>
        <v>679.38</v>
      </c>
      <c r="J1445" s="12">
        <v>0.3</v>
      </c>
      <c r="K1445" s="17">
        <f t="shared" si="67"/>
        <v>0.3</v>
      </c>
      <c r="L1445" s="12" t="s">
        <v>1829</v>
      </c>
      <c r="M1445" s="12">
        <v>1426.6980000000001</v>
      </c>
      <c r="N1445" s="16">
        <f t="shared" si="68"/>
        <v>1426.6980000000001</v>
      </c>
    </row>
    <row r="1446" spans="1:14" x14ac:dyDescent="0.3">
      <c r="A1446" s="9" t="s">
        <v>3270</v>
      </c>
      <c r="B1446" s="15">
        <v>45571</v>
      </c>
      <c r="C1446" s="10" t="s">
        <v>75</v>
      </c>
      <c r="D1446" s="10" t="s">
        <v>1708</v>
      </c>
      <c r="E1446" s="10" t="s">
        <v>1804</v>
      </c>
      <c r="F1446" s="10">
        <v>3</v>
      </c>
      <c r="G1446" s="10">
        <f t="shared" si="66"/>
        <v>3</v>
      </c>
      <c r="H1446" s="10">
        <v>483.63</v>
      </c>
      <c r="I1446" s="16">
        <f>IF(H1446="",VLOOKUP($D1446,Product_Dim_Cleaned!$A$2:$F$101,6,FALSE),H1446)</f>
        <v>483.63</v>
      </c>
      <c r="J1446" s="10">
        <v>0</v>
      </c>
      <c r="K1446" s="17">
        <f t="shared" si="67"/>
        <v>0</v>
      </c>
      <c r="L1446" s="10" t="s">
        <v>1824</v>
      </c>
      <c r="M1446" s="10">
        <v>1450.89</v>
      </c>
      <c r="N1446" s="16">
        <f t="shared" si="68"/>
        <v>1450.89</v>
      </c>
    </row>
    <row r="1447" spans="1:14" x14ac:dyDescent="0.3">
      <c r="A1447" s="11" t="s">
        <v>3271</v>
      </c>
      <c r="B1447" s="18">
        <v>45542</v>
      </c>
      <c r="C1447" s="12" t="s">
        <v>124</v>
      </c>
      <c r="D1447" s="12" t="s">
        <v>1626</v>
      </c>
      <c r="E1447" s="12" t="s">
        <v>1752</v>
      </c>
      <c r="F1447" s="12">
        <v>3</v>
      </c>
      <c r="G1447" s="10">
        <f t="shared" si="66"/>
        <v>3</v>
      </c>
      <c r="H1447" s="12">
        <v>158.27000000000001</v>
      </c>
      <c r="I1447" s="16">
        <f>IF(H1447="",VLOOKUP($D1447,Product_Dim_Cleaned!$A$2:$F$101,6,FALSE),H1447)</f>
        <v>158.27000000000001</v>
      </c>
      <c r="J1447" s="12">
        <v>0.24</v>
      </c>
      <c r="K1447" s="17">
        <f t="shared" si="67"/>
        <v>0.24</v>
      </c>
      <c r="L1447" s="12" t="s">
        <v>1829</v>
      </c>
      <c r="M1447" s="12">
        <v>360.85559999999998</v>
      </c>
      <c r="N1447" s="16">
        <f t="shared" si="68"/>
        <v>360.85559999999998</v>
      </c>
    </row>
    <row r="1448" spans="1:14" x14ac:dyDescent="0.3">
      <c r="A1448" s="9" t="s">
        <v>3272</v>
      </c>
      <c r="B1448" s="15">
        <v>45758</v>
      </c>
      <c r="C1448" s="10" t="s">
        <v>402</v>
      </c>
      <c r="D1448" s="10" t="s">
        <v>1549</v>
      </c>
      <c r="E1448" s="10" t="s">
        <v>1801</v>
      </c>
      <c r="F1448" s="10">
        <v>4</v>
      </c>
      <c r="G1448" s="10">
        <f t="shared" si="66"/>
        <v>4</v>
      </c>
      <c r="H1448" s="10">
        <v>601.5</v>
      </c>
      <c r="I1448" s="16">
        <f>IF(H1448="",VLOOKUP($D1448,Product_Dim_Cleaned!$A$2:$F$101,6,FALSE),H1448)</f>
        <v>601.5</v>
      </c>
      <c r="J1448" s="10">
        <v>0.18</v>
      </c>
      <c r="K1448" s="17">
        <f t="shared" si="67"/>
        <v>0.18</v>
      </c>
      <c r="L1448" s="10" t="s">
        <v>1824</v>
      </c>
      <c r="M1448" s="10">
        <v>1972.92</v>
      </c>
      <c r="N1448" s="16">
        <f t="shared" si="68"/>
        <v>1972.92</v>
      </c>
    </row>
    <row r="1449" spans="1:14" x14ac:dyDescent="0.3">
      <c r="A1449" s="11" t="s">
        <v>3273</v>
      </c>
      <c r="B1449" s="18">
        <v>45709</v>
      </c>
      <c r="C1449" s="12" t="s">
        <v>255</v>
      </c>
      <c r="D1449" s="12" t="s">
        <v>1610</v>
      </c>
      <c r="E1449" s="12" t="s">
        <v>1810</v>
      </c>
      <c r="F1449" s="12">
        <v>2</v>
      </c>
      <c r="G1449" s="10">
        <f t="shared" si="66"/>
        <v>2</v>
      </c>
      <c r="H1449" s="12">
        <v>46.39</v>
      </c>
      <c r="I1449" s="16">
        <f>IF(H1449="",VLOOKUP($D1449,Product_Dim_Cleaned!$A$2:$F$101,6,FALSE),H1449)</f>
        <v>46.39</v>
      </c>
      <c r="J1449" s="12">
        <v>7.0000000000000007E-2</v>
      </c>
      <c r="K1449" s="17">
        <f t="shared" si="67"/>
        <v>7.0000000000000007E-2</v>
      </c>
      <c r="L1449" s="12" t="s">
        <v>1824</v>
      </c>
      <c r="M1449" s="12">
        <v>86.285399999999996</v>
      </c>
      <c r="N1449" s="16">
        <f t="shared" si="68"/>
        <v>86.285399999999996</v>
      </c>
    </row>
    <row r="1450" spans="1:14" x14ac:dyDescent="0.3">
      <c r="A1450" s="9" t="s">
        <v>3274</v>
      </c>
      <c r="B1450" s="15">
        <v>45587</v>
      </c>
      <c r="C1450" s="10" t="s">
        <v>414</v>
      </c>
      <c r="D1450" s="10" t="s">
        <v>1712</v>
      </c>
      <c r="E1450" s="10" t="s">
        <v>1782</v>
      </c>
      <c r="F1450" s="10">
        <v>4</v>
      </c>
      <c r="G1450" s="10">
        <f t="shared" si="66"/>
        <v>4</v>
      </c>
      <c r="H1450" s="10">
        <v>892.28</v>
      </c>
      <c r="I1450" s="16">
        <f>IF(H1450="",VLOOKUP($D1450,Product_Dim_Cleaned!$A$2:$F$101,6,FALSE),H1450)</f>
        <v>892.28</v>
      </c>
      <c r="J1450" s="10">
        <v>0.23</v>
      </c>
      <c r="K1450" s="17">
        <f t="shared" si="67"/>
        <v>0.23</v>
      </c>
      <c r="L1450" s="10" t="s">
        <v>1824</v>
      </c>
      <c r="M1450" s="10">
        <v>2748.2224000000001</v>
      </c>
      <c r="N1450" s="16">
        <f t="shared" si="68"/>
        <v>2748.2224000000001</v>
      </c>
    </row>
    <row r="1451" spans="1:14" x14ac:dyDescent="0.3">
      <c r="A1451" s="11" t="s">
        <v>3275</v>
      </c>
      <c r="B1451" s="18">
        <v>45494</v>
      </c>
      <c r="C1451" s="12" t="s">
        <v>716</v>
      </c>
      <c r="D1451" s="12" t="s">
        <v>1568</v>
      </c>
      <c r="E1451" s="12" t="s">
        <v>1779</v>
      </c>
      <c r="F1451" s="12">
        <v>2</v>
      </c>
      <c r="G1451" s="10">
        <f t="shared" si="66"/>
        <v>2</v>
      </c>
      <c r="H1451" s="12">
        <v>164.23</v>
      </c>
      <c r="I1451" s="16">
        <f>IF(H1451="",VLOOKUP($D1451,Product_Dim_Cleaned!$A$2:$F$101,6,FALSE),H1451)</f>
        <v>164.23</v>
      </c>
      <c r="J1451" s="12">
        <v>0.17</v>
      </c>
      <c r="K1451" s="17">
        <f t="shared" si="67"/>
        <v>0.17</v>
      </c>
      <c r="L1451" s="12" t="s">
        <v>1824</v>
      </c>
      <c r="M1451" s="12">
        <v>272.62180000000001</v>
      </c>
      <c r="N1451" s="16">
        <f t="shared" si="68"/>
        <v>272.62180000000001</v>
      </c>
    </row>
    <row r="1452" spans="1:14" x14ac:dyDescent="0.3">
      <c r="A1452" s="9" t="s">
        <v>3276</v>
      </c>
      <c r="B1452" s="15">
        <v>45305</v>
      </c>
      <c r="C1452" s="10" t="s">
        <v>1397</v>
      </c>
      <c r="D1452" s="10" t="s">
        <v>1565</v>
      </c>
      <c r="E1452" s="10" t="s">
        <v>1779</v>
      </c>
      <c r="F1452" s="10">
        <v>1</v>
      </c>
      <c r="G1452" s="10">
        <f t="shared" si="66"/>
        <v>1</v>
      </c>
      <c r="H1452" s="10">
        <v>484.23</v>
      </c>
      <c r="I1452" s="16">
        <f>IF(H1452="",VLOOKUP($D1452,Product_Dim_Cleaned!$A$2:$F$101,6,FALSE),H1452)</f>
        <v>484.23</v>
      </c>
      <c r="J1452" s="10">
        <v>0.12</v>
      </c>
      <c r="K1452" s="17">
        <f t="shared" si="67"/>
        <v>0.12</v>
      </c>
      <c r="L1452" s="10" t="s">
        <v>1829</v>
      </c>
      <c r="M1452" s="10">
        <v>426.12240000000003</v>
      </c>
      <c r="N1452" s="16">
        <f t="shared" si="68"/>
        <v>426.12240000000003</v>
      </c>
    </row>
    <row r="1453" spans="1:14" x14ac:dyDescent="0.3">
      <c r="A1453" s="11" t="s">
        <v>3277</v>
      </c>
      <c r="B1453" s="18">
        <v>45383</v>
      </c>
      <c r="C1453" s="12" t="s">
        <v>32</v>
      </c>
      <c r="D1453" s="12" t="s">
        <v>1618</v>
      </c>
      <c r="E1453" s="12" t="s">
        <v>1810</v>
      </c>
      <c r="F1453" s="12">
        <v>3</v>
      </c>
      <c r="G1453" s="10">
        <f t="shared" si="66"/>
        <v>3</v>
      </c>
      <c r="H1453" s="12">
        <v>341.51</v>
      </c>
      <c r="I1453" s="16">
        <f>IF(H1453="",VLOOKUP($D1453,Product_Dim_Cleaned!$A$2:$F$101,6,FALSE),H1453)</f>
        <v>341.51</v>
      </c>
      <c r="J1453" s="12">
        <v>0.22</v>
      </c>
      <c r="K1453" s="17">
        <f t="shared" si="67"/>
        <v>0.22</v>
      </c>
      <c r="L1453" s="12" t="s">
        <v>1829</v>
      </c>
      <c r="M1453" s="12">
        <v>799.13340000000005</v>
      </c>
      <c r="N1453" s="16">
        <f t="shared" si="68"/>
        <v>799.13340000000005</v>
      </c>
    </row>
    <row r="1454" spans="1:14" x14ac:dyDescent="0.3">
      <c r="A1454" s="9" t="s">
        <v>3278</v>
      </c>
      <c r="B1454" s="15">
        <v>45788</v>
      </c>
      <c r="C1454" s="10" t="s">
        <v>384</v>
      </c>
      <c r="D1454" s="10" t="s">
        <v>1744</v>
      </c>
      <c r="E1454" s="10" t="s">
        <v>1797</v>
      </c>
      <c r="F1454" s="10">
        <v>3</v>
      </c>
      <c r="G1454" s="10">
        <f t="shared" si="66"/>
        <v>3</v>
      </c>
      <c r="H1454" s="10">
        <v>758.87</v>
      </c>
      <c r="I1454" s="16">
        <f>IF(H1454="",VLOOKUP($D1454,Product_Dim_Cleaned!$A$2:$F$101,6,FALSE),H1454)</f>
        <v>758.87</v>
      </c>
      <c r="J1454" s="10">
        <v>0.11</v>
      </c>
      <c r="K1454" s="17">
        <f t="shared" si="67"/>
        <v>0.11</v>
      </c>
      <c r="L1454" s="10" t="s">
        <v>1826</v>
      </c>
      <c r="M1454" s="10">
        <v>2026.1829</v>
      </c>
      <c r="N1454" s="16">
        <f t="shared" si="68"/>
        <v>2026.1829</v>
      </c>
    </row>
    <row r="1455" spans="1:14" x14ac:dyDescent="0.3">
      <c r="A1455" s="11" t="s">
        <v>3279</v>
      </c>
      <c r="B1455" s="18">
        <v>45855</v>
      </c>
      <c r="C1455" s="12" t="s">
        <v>1449</v>
      </c>
      <c r="D1455" s="12" t="s">
        <v>1660</v>
      </c>
      <c r="E1455" s="12" t="s">
        <v>1794</v>
      </c>
      <c r="F1455" s="12">
        <v>3</v>
      </c>
      <c r="G1455" s="10">
        <f t="shared" si="66"/>
        <v>3</v>
      </c>
      <c r="H1455" s="12">
        <v>560.52</v>
      </c>
      <c r="I1455" s="16">
        <f>IF(H1455="",VLOOKUP($D1455,Product_Dim_Cleaned!$A$2:$F$101,6,FALSE),H1455)</f>
        <v>560.52</v>
      </c>
      <c r="J1455" s="12">
        <v>0.17</v>
      </c>
      <c r="K1455" s="17">
        <f t="shared" si="67"/>
        <v>0.17</v>
      </c>
      <c r="L1455" s="12" t="s">
        <v>1824</v>
      </c>
      <c r="M1455" s="12">
        <v>1395.6948</v>
      </c>
      <c r="N1455" s="16">
        <f t="shared" si="68"/>
        <v>1395.6948</v>
      </c>
    </row>
    <row r="1456" spans="1:14" x14ac:dyDescent="0.3">
      <c r="A1456" s="9" t="s">
        <v>3280</v>
      </c>
      <c r="B1456" s="15">
        <v>45533</v>
      </c>
      <c r="C1456" s="10" t="s">
        <v>1101</v>
      </c>
      <c r="D1456" s="10" t="s">
        <v>1740</v>
      </c>
      <c r="E1456" s="10" t="s">
        <v>1807</v>
      </c>
      <c r="F1456" s="10">
        <v>2</v>
      </c>
      <c r="G1456" s="10">
        <f t="shared" si="66"/>
        <v>2</v>
      </c>
      <c r="H1456" s="10">
        <v>977.18</v>
      </c>
      <c r="I1456" s="16">
        <f>IF(H1456="",VLOOKUP($D1456,Product_Dim_Cleaned!$A$2:$F$101,6,FALSE),H1456)</f>
        <v>977.18</v>
      </c>
      <c r="J1456" s="10">
        <v>0.19</v>
      </c>
      <c r="K1456" s="17">
        <f t="shared" si="67"/>
        <v>0.19</v>
      </c>
      <c r="L1456" s="10" t="s">
        <v>1824</v>
      </c>
      <c r="M1456" s="10">
        <v>1583.0316</v>
      </c>
      <c r="N1456" s="16">
        <f t="shared" si="68"/>
        <v>1583.0316</v>
      </c>
    </row>
    <row r="1457" spans="1:14" x14ac:dyDescent="0.3">
      <c r="A1457" s="11" t="s">
        <v>3281</v>
      </c>
      <c r="B1457" s="18">
        <v>45763</v>
      </c>
      <c r="C1457" s="12" t="s">
        <v>758</v>
      </c>
      <c r="D1457" s="12" t="s">
        <v>1580</v>
      </c>
      <c r="E1457" s="12" t="s">
        <v>1799</v>
      </c>
      <c r="F1457" s="12">
        <v>4</v>
      </c>
      <c r="G1457" s="10">
        <f t="shared" si="66"/>
        <v>4</v>
      </c>
      <c r="H1457" s="12">
        <v>761.35</v>
      </c>
      <c r="I1457" s="16">
        <f>IF(H1457="",VLOOKUP($D1457,Product_Dim_Cleaned!$A$2:$F$101,6,FALSE),H1457)</f>
        <v>761.35</v>
      </c>
      <c r="J1457" s="12">
        <v>0.08</v>
      </c>
      <c r="K1457" s="17">
        <f t="shared" si="67"/>
        <v>0.08</v>
      </c>
      <c r="L1457" s="12" t="s">
        <v>1824</v>
      </c>
      <c r="M1457" s="12">
        <v>2801.768</v>
      </c>
      <c r="N1457" s="16">
        <f t="shared" si="68"/>
        <v>2801.768</v>
      </c>
    </row>
    <row r="1458" spans="1:14" x14ac:dyDescent="0.3">
      <c r="A1458" s="9" t="s">
        <v>3282</v>
      </c>
      <c r="B1458" s="15">
        <v>45900</v>
      </c>
      <c r="C1458" s="10" t="s">
        <v>592</v>
      </c>
      <c r="D1458" s="10" t="s">
        <v>1682</v>
      </c>
      <c r="E1458" s="10" t="s">
        <v>1810</v>
      </c>
      <c r="F1458" s="10">
        <v>2</v>
      </c>
      <c r="G1458" s="10">
        <f t="shared" si="66"/>
        <v>2</v>
      </c>
      <c r="H1458" s="10">
        <v>947.56</v>
      </c>
      <c r="I1458" s="16">
        <f>IF(H1458="",VLOOKUP($D1458,Product_Dim_Cleaned!$A$2:$F$101,6,FALSE),H1458)</f>
        <v>947.56</v>
      </c>
      <c r="J1458" s="10">
        <v>0.02</v>
      </c>
      <c r="K1458" s="17">
        <f t="shared" si="67"/>
        <v>0.02</v>
      </c>
      <c r="L1458" s="10" t="s">
        <v>1829</v>
      </c>
      <c r="M1458" s="10">
        <v>1857.2175999999999</v>
      </c>
      <c r="N1458" s="16">
        <f t="shared" si="68"/>
        <v>1857.2175999999999</v>
      </c>
    </row>
    <row r="1459" spans="1:14" x14ac:dyDescent="0.3">
      <c r="A1459" s="11" t="s">
        <v>3283</v>
      </c>
      <c r="B1459" s="18">
        <v>45943</v>
      </c>
      <c r="C1459" s="12" t="s">
        <v>764</v>
      </c>
      <c r="D1459" s="12" t="s">
        <v>1634</v>
      </c>
      <c r="E1459" s="12" t="s">
        <v>1810</v>
      </c>
      <c r="F1459" s="12">
        <v>4</v>
      </c>
      <c r="G1459" s="10">
        <f t="shared" si="66"/>
        <v>4</v>
      </c>
      <c r="H1459" s="12">
        <v>975.47</v>
      </c>
      <c r="I1459" s="16">
        <f>IF(H1459="",VLOOKUP($D1459,Product_Dim_Cleaned!$A$2:$F$101,6,FALSE),H1459)</f>
        <v>975.47</v>
      </c>
      <c r="J1459" s="12">
        <v>0.04</v>
      </c>
      <c r="K1459" s="17">
        <f t="shared" si="67"/>
        <v>0.04</v>
      </c>
      <c r="L1459" s="12" t="s">
        <v>1824</v>
      </c>
      <c r="M1459" s="12">
        <v>3745.8047999999999</v>
      </c>
      <c r="N1459" s="16">
        <f t="shared" si="68"/>
        <v>3745.8047999999999</v>
      </c>
    </row>
    <row r="1460" spans="1:14" x14ac:dyDescent="0.3">
      <c r="A1460" s="9" t="s">
        <v>3284</v>
      </c>
      <c r="B1460" s="15">
        <v>45448</v>
      </c>
      <c r="C1460" s="10" t="s">
        <v>1469</v>
      </c>
      <c r="D1460" s="10" t="s">
        <v>1574</v>
      </c>
      <c r="E1460" s="10" t="s">
        <v>1786</v>
      </c>
      <c r="F1460" s="10">
        <v>3</v>
      </c>
      <c r="G1460" s="10">
        <f t="shared" si="66"/>
        <v>3</v>
      </c>
      <c r="H1460" s="10">
        <v>769.06</v>
      </c>
      <c r="I1460" s="16">
        <f>IF(H1460="",VLOOKUP($D1460,Product_Dim_Cleaned!$A$2:$F$101,6,FALSE),H1460)</f>
        <v>769.06</v>
      </c>
      <c r="J1460" s="10">
        <v>0.23</v>
      </c>
      <c r="K1460" s="17">
        <f t="shared" si="67"/>
        <v>0.23</v>
      </c>
      <c r="L1460" s="10" t="s">
        <v>1829</v>
      </c>
      <c r="M1460" s="10">
        <v>1776.5286000000001</v>
      </c>
      <c r="N1460" s="16">
        <f t="shared" si="68"/>
        <v>1776.5286000000001</v>
      </c>
    </row>
    <row r="1461" spans="1:14" x14ac:dyDescent="0.3">
      <c r="A1461" s="11" t="s">
        <v>3285</v>
      </c>
      <c r="B1461" s="18">
        <v>45929</v>
      </c>
      <c r="C1461" s="12" t="s">
        <v>1495</v>
      </c>
      <c r="D1461" s="12" t="s">
        <v>1626</v>
      </c>
      <c r="E1461" s="12" t="s">
        <v>1761</v>
      </c>
      <c r="F1461" s="12">
        <v>3</v>
      </c>
      <c r="G1461" s="10">
        <f t="shared" si="66"/>
        <v>3</v>
      </c>
      <c r="H1461" s="12">
        <v>824.75</v>
      </c>
      <c r="I1461" s="16">
        <f>IF(H1461="",VLOOKUP($D1461,Product_Dim_Cleaned!$A$2:$F$101,6,FALSE),H1461)</f>
        <v>824.75</v>
      </c>
      <c r="J1461" s="12">
        <v>0.23</v>
      </c>
      <c r="K1461" s="17">
        <f t="shared" si="67"/>
        <v>0.23</v>
      </c>
      <c r="L1461" s="12" t="s">
        <v>1824</v>
      </c>
      <c r="M1461" s="12">
        <v>1905.1724999999999</v>
      </c>
      <c r="N1461" s="16">
        <f t="shared" si="68"/>
        <v>1905.1724999999999</v>
      </c>
    </row>
    <row r="1462" spans="1:14" x14ac:dyDescent="0.3">
      <c r="A1462" s="9" t="s">
        <v>3286</v>
      </c>
      <c r="B1462" s="15">
        <v>45478</v>
      </c>
      <c r="C1462" s="10" t="s">
        <v>1249</v>
      </c>
      <c r="D1462" s="10" t="s">
        <v>1684</v>
      </c>
      <c r="E1462" s="10" t="s">
        <v>1769</v>
      </c>
      <c r="F1462" s="10">
        <v>2</v>
      </c>
      <c r="G1462" s="10">
        <f t="shared" si="66"/>
        <v>2</v>
      </c>
      <c r="H1462" s="10">
        <v>821.35</v>
      </c>
      <c r="I1462" s="16">
        <f>IF(H1462="",VLOOKUP($D1462,Product_Dim_Cleaned!$A$2:$F$101,6,FALSE),H1462)</f>
        <v>821.35</v>
      </c>
      <c r="J1462" s="10">
        <v>0.11</v>
      </c>
      <c r="K1462" s="17">
        <f t="shared" si="67"/>
        <v>0.11</v>
      </c>
      <c r="L1462" s="10" t="s">
        <v>1826</v>
      </c>
      <c r="M1462" s="10">
        <v>1462.0029999999999</v>
      </c>
      <c r="N1462" s="16">
        <f t="shared" si="68"/>
        <v>1462.0029999999999</v>
      </c>
    </row>
    <row r="1463" spans="1:14" x14ac:dyDescent="0.3">
      <c r="A1463" s="11" t="s">
        <v>3287</v>
      </c>
      <c r="B1463" s="18">
        <v>45723</v>
      </c>
      <c r="C1463" s="12" t="s">
        <v>1260</v>
      </c>
      <c r="D1463" s="12" t="s">
        <v>1574</v>
      </c>
      <c r="E1463" s="12" t="s">
        <v>1789</v>
      </c>
      <c r="F1463" s="12">
        <v>1</v>
      </c>
      <c r="G1463" s="10">
        <f t="shared" si="66"/>
        <v>1</v>
      </c>
      <c r="H1463" s="12">
        <v>120.57</v>
      </c>
      <c r="I1463" s="16">
        <f>IF(H1463="",VLOOKUP($D1463,Product_Dim_Cleaned!$A$2:$F$101,6,FALSE),H1463)</f>
        <v>120.57</v>
      </c>
      <c r="J1463" s="12">
        <v>0.06</v>
      </c>
      <c r="K1463" s="17">
        <f t="shared" si="67"/>
        <v>0.06</v>
      </c>
      <c r="L1463" s="12" t="s">
        <v>1826</v>
      </c>
      <c r="M1463" s="12">
        <v>113.33580000000001</v>
      </c>
      <c r="N1463" s="16">
        <f t="shared" si="68"/>
        <v>113.33580000000001</v>
      </c>
    </row>
    <row r="1464" spans="1:14" x14ac:dyDescent="0.3">
      <c r="A1464" s="9" t="s">
        <v>3288</v>
      </c>
      <c r="B1464" s="15">
        <v>45240</v>
      </c>
      <c r="C1464" s="10" t="s">
        <v>1053</v>
      </c>
      <c r="D1464" s="10" t="s">
        <v>1726</v>
      </c>
      <c r="E1464" s="10" t="s">
        <v>1757</v>
      </c>
      <c r="F1464" s="10">
        <v>1</v>
      </c>
      <c r="G1464" s="10">
        <f t="shared" si="66"/>
        <v>1</v>
      </c>
      <c r="H1464" s="10">
        <v>122.27</v>
      </c>
      <c r="I1464" s="16">
        <f>IF(H1464="",VLOOKUP($D1464,Product_Dim_Cleaned!$A$2:$F$101,6,FALSE),H1464)</f>
        <v>122.27</v>
      </c>
      <c r="J1464" s="10">
        <v>0.26</v>
      </c>
      <c r="K1464" s="17">
        <f t="shared" si="67"/>
        <v>0.26</v>
      </c>
      <c r="L1464" s="10" t="s">
        <v>1826</v>
      </c>
      <c r="M1464" s="10">
        <v>90.479799999999997</v>
      </c>
      <c r="N1464" s="16">
        <f t="shared" si="68"/>
        <v>90.479799999999997</v>
      </c>
    </row>
    <row r="1465" spans="1:14" x14ac:dyDescent="0.3">
      <c r="A1465" s="11" t="s">
        <v>3289</v>
      </c>
      <c r="B1465" s="18">
        <v>45890</v>
      </c>
      <c r="C1465" s="12" t="s">
        <v>565</v>
      </c>
      <c r="D1465" s="12" t="s">
        <v>1600</v>
      </c>
      <c r="E1465" s="12" t="s">
        <v>1761</v>
      </c>
      <c r="F1465" s="12">
        <v>2</v>
      </c>
      <c r="G1465" s="10">
        <f t="shared" si="66"/>
        <v>2</v>
      </c>
      <c r="H1465" s="12">
        <v>182.89</v>
      </c>
      <c r="I1465" s="16">
        <f>IF(H1465="",VLOOKUP($D1465,Product_Dim_Cleaned!$A$2:$F$101,6,FALSE),H1465)</f>
        <v>182.89</v>
      </c>
      <c r="J1465" s="12">
        <v>0.11</v>
      </c>
      <c r="K1465" s="17">
        <f t="shared" si="67"/>
        <v>0.11</v>
      </c>
      <c r="L1465" s="12" t="s">
        <v>1824</v>
      </c>
      <c r="M1465" s="12">
        <v>325.54419999999999</v>
      </c>
      <c r="N1465" s="16">
        <f t="shared" si="68"/>
        <v>325.54419999999999</v>
      </c>
    </row>
    <row r="1466" spans="1:14" x14ac:dyDescent="0.3">
      <c r="A1466" s="9" t="s">
        <v>3290</v>
      </c>
      <c r="B1466" s="15">
        <v>45796</v>
      </c>
      <c r="C1466" s="10" t="s">
        <v>1160</v>
      </c>
      <c r="D1466" s="10" t="s">
        <v>1640</v>
      </c>
      <c r="E1466" s="10" t="s">
        <v>1769</v>
      </c>
      <c r="F1466" s="10">
        <v>1</v>
      </c>
      <c r="G1466" s="10">
        <f t="shared" si="66"/>
        <v>1</v>
      </c>
      <c r="H1466" s="10">
        <v>695.26</v>
      </c>
      <c r="I1466" s="16">
        <f>IF(H1466="",VLOOKUP($D1466,Product_Dim_Cleaned!$A$2:$F$101,6,FALSE),H1466)</f>
        <v>695.26</v>
      </c>
      <c r="J1466" s="10">
        <v>0.23</v>
      </c>
      <c r="K1466" s="17">
        <f t="shared" si="67"/>
        <v>0.23</v>
      </c>
      <c r="L1466" s="10" t="s">
        <v>1826</v>
      </c>
      <c r="M1466" s="10">
        <v>535.35019999999997</v>
      </c>
      <c r="N1466" s="16">
        <f t="shared" si="68"/>
        <v>535.35019999999997</v>
      </c>
    </row>
    <row r="1467" spans="1:14" x14ac:dyDescent="0.3">
      <c r="A1467" s="11" t="s">
        <v>3291</v>
      </c>
      <c r="B1467" s="18">
        <v>45895</v>
      </c>
      <c r="C1467" s="12" t="s">
        <v>114</v>
      </c>
      <c r="D1467" s="12" t="s">
        <v>1606</v>
      </c>
      <c r="E1467" s="12" t="s">
        <v>1776</v>
      </c>
      <c r="F1467" s="12">
        <v>2</v>
      </c>
      <c r="G1467" s="10">
        <f t="shared" si="66"/>
        <v>2</v>
      </c>
      <c r="H1467" s="12">
        <v>408.8</v>
      </c>
      <c r="I1467" s="16">
        <f>IF(H1467="",VLOOKUP($D1467,Product_Dim_Cleaned!$A$2:$F$101,6,FALSE),H1467)</f>
        <v>408.8</v>
      </c>
      <c r="J1467" s="12">
        <v>0.17</v>
      </c>
      <c r="K1467" s="17">
        <f t="shared" si="67"/>
        <v>0.17</v>
      </c>
      <c r="L1467" s="12" t="s">
        <v>1829</v>
      </c>
      <c r="M1467" s="12">
        <v>678.60799999999995</v>
      </c>
      <c r="N1467" s="16">
        <f t="shared" si="68"/>
        <v>678.60799999999995</v>
      </c>
    </row>
    <row r="1468" spans="1:14" x14ac:dyDescent="0.3">
      <c r="A1468" s="9" t="s">
        <v>3292</v>
      </c>
      <c r="B1468" s="15">
        <v>45676</v>
      </c>
      <c r="C1468" s="10" t="s">
        <v>730</v>
      </c>
      <c r="D1468" s="10" t="s">
        <v>1646</v>
      </c>
      <c r="E1468" s="10" t="s">
        <v>1782</v>
      </c>
      <c r="F1468" s="10">
        <v>3</v>
      </c>
      <c r="G1468" s="10">
        <f t="shared" si="66"/>
        <v>3</v>
      </c>
      <c r="H1468" s="10">
        <v>512.15</v>
      </c>
      <c r="I1468" s="16">
        <f>IF(H1468="",VLOOKUP($D1468,Product_Dim_Cleaned!$A$2:$F$101,6,FALSE),H1468)</f>
        <v>512.15</v>
      </c>
      <c r="J1468" s="10">
        <v>0.12</v>
      </c>
      <c r="K1468" s="17">
        <f t="shared" si="67"/>
        <v>0.12</v>
      </c>
      <c r="L1468" s="10" t="s">
        <v>1824</v>
      </c>
      <c r="M1468" s="10">
        <v>1352.076</v>
      </c>
      <c r="N1468" s="16">
        <f t="shared" si="68"/>
        <v>1352.076</v>
      </c>
    </row>
    <row r="1469" spans="1:14" x14ac:dyDescent="0.3">
      <c r="A1469" s="11" t="s">
        <v>3293</v>
      </c>
      <c r="B1469" s="18">
        <v>45568</v>
      </c>
      <c r="C1469" s="12" t="s">
        <v>1272</v>
      </c>
      <c r="D1469" s="12" t="s">
        <v>1565</v>
      </c>
      <c r="E1469" s="12" t="s">
        <v>1782</v>
      </c>
      <c r="F1469" s="12">
        <v>3</v>
      </c>
      <c r="G1469" s="10">
        <f t="shared" si="66"/>
        <v>3</v>
      </c>
      <c r="H1469" s="12">
        <v>136.4</v>
      </c>
      <c r="I1469" s="16">
        <f>IF(H1469="",VLOOKUP($D1469,Product_Dim_Cleaned!$A$2:$F$101,6,FALSE),H1469)</f>
        <v>136.4</v>
      </c>
      <c r="J1469" s="12">
        <v>0.15</v>
      </c>
      <c r="K1469" s="17">
        <f t="shared" si="67"/>
        <v>0.15</v>
      </c>
      <c r="L1469" s="12" t="s">
        <v>1826</v>
      </c>
      <c r="M1469" s="12">
        <v>347.82000000000011</v>
      </c>
      <c r="N1469" s="16">
        <f t="shared" si="68"/>
        <v>347.82000000000011</v>
      </c>
    </row>
    <row r="1470" spans="1:14" x14ac:dyDescent="0.3">
      <c r="A1470" s="9" t="s">
        <v>3294</v>
      </c>
      <c r="B1470" s="15">
        <v>45272</v>
      </c>
      <c r="C1470" s="10" t="s">
        <v>579</v>
      </c>
      <c r="D1470" s="10" t="s">
        <v>1557</v>
      </c>
      <c r="E1470" s="10" t="s">
        <v>1766</v>
      </c>
      <c r="F1470" s="10">
        <v>2</v>
      </c>
      <c r="G1470" s="10">
        <f t="shared" si="66"/>
        <v>2</v>
      </c>
      <c r="H1470" s="10">
        <v>42.51</v>
      </c>
      <c r="I1470" s="16">
        <f>IF(H1470="",VLOOKUP($D1470,Product_Dim_Cleaned!$A$2:$F$101,6,FALSE),H1470)</f>
        <v>42.51</v>
      </c>
      <c r="J1470" s="10">
        <v>0.04</v>
      </c>
      <c r="K1470" s="17">
        <f t="shared" si="67"/>
        <v>0.04</v>
      </c>
      <c r="L1470" s="10" t="s">
        <v>1829</v>
      </c>
      <c r="M1470" s="10">
        <v>81.619199999999992</v>
      </c>
      <c r="N1470" s="16">
        <f t="shared" si="68"/>
        <v>81.619199999999992</v>
      </c>
    </row>
    <row r="1471" spans="1:14" x14ac:dyDescent="0.3">
      <c r="A1471" s="11" t="s">
        <v>3295</v>
      </c>
      <c r="B1471" s="18">
        <v>45718</v>
      </c>
      <c r="C1471" s="12" t="s">
        <v>1124</v>
      </c>
      <c r="D1471" s="12" t="s">
        <v>1698</v>
      </c>
      <c r="E1471" s="12" t="s">
        <v>1779</v>
      </c>
      <c r="F1471" s="12">
        <v>3</v>
      </c>
      <c r="G1471" s="10">
        <f t="shared" si="66"/>
        <v>3</v>
      </c>
      <c r="H1471" s="12">
        <v>582.1</v>
      </c>
      <c r="I1471" s="16">
        <f>IF(H1471="",VLOOKUP($D1471,Product_Dim_Cleaned!$A$2:$F$101,6,FALSE),H1471)</f>
        <v>582.1</v>
      </c>
      <c r="J1471" s="12">
        <v>0.12</v>
      </c>
      <c r="K1471" s="17">
        <f t="shared" si="67"/>
        <v>0.12</v>
      </c>
      <c r="L1471" s="12" t="s">
        <v>1826</v>
      </c>
      <c r="M1471" s="12">
        <v>1536.7439999999999</v>
      </c>
      <c r="N1471" s="16">
        <f t="shared" si="68"/>
        <v>1536.7439999999999</v>
      </c>
    </row>
    <row r="1472" spans="1:14" x14ac:dyDescent="0.3">
      <c r="A1472" s="9" t="s">
        <v>3296</v>
      </c>
      <c r="B1472" s="15">
        <v>45356</v>
      </c>
      <c r="C1472" s="10" t="s">
        <v>711</v>
      </c>
      <c r="D1472" s="10" t="s">
        <v>1712</v>
      </c>
      <c r="E1472" s="10" t="s">
        <v>1807</v>
      </c>
      <c r="F1472" s="10">
        <v>4</v>
      </c>
      <c r="G1472" s="10">
        <f t="shared" si="66"/>
        <v>4</v>
      </c>
      <c r="H1472" s="10">
        <v>461.52</v>
      </c>
      <c r="I1472" s="16">
        <f>IF(H1472="",VLOOKUP($D1472,Product_Dim_Cleaned!$A$2:$F$101,6,FALSE),H1472)</f>
        <v>461.52</v>
      </c>
      <c r="J1472" s="10">
        <v>0</v>
      </c>
      <c r="K1472" s="17">
        <f t="shared" si="67"/>
        <v>0</v>
      </c>
      <c r="L1472" s="10" t="s">
        <v>1829</v>
      </c>
      <c r="M1472" s="10">
        <v>1846.08</v>
      </c>
      <c r="N1472" s="16">
        <f t="shared" si="68"/>
        <v>1846.08</v>
      </c>
    </row>
    <row r="1473" spans="1:14" x14ac:dyDescent="0.3">
      <c r="A1473" s="11" t="s">
        <v>3297</v>
      </c>
      <c r="B1473" s="18">
        <v>45552</v>
      </c>
      <c r="C1473" s="12" t="s">
        <v>1524</v>
      </c>
      <c r="D1473" s="12" t="s">
        <v>1580</v>
      </c>
      <c r="E1473" s="12" t="s">
        <v>1792</v>
      </c>
      <c r="F1473" s="12">
        <v>1</v>
      </c>
      <c r="G1473" s="10">
        <f t="shared" si="66"/>
        <v>1</v>
      </c>
      <c r="H1473" s="12">
        <v>558.41999999999996</v>
      </c>
      <c r="I1473" s="16">
        <f>IF(H1473="",VLOOKUP($D1473,Product_Dim_Cleaned!$A$2:$F$101,6,FALSE),H1473)</f>
        <v>558.41999999999996</v>
      </c>
      <c r="J1473" s="12">
        <v>0.03</v>
      </c>
      <c r="K1473" s="17">
        <f t="shared" si="67"/>
        <v>0.03</v>
      </c>
      <c r="L1473" s="12" t="s">
        <v>1824</v>
      </c>
      <c r="M1473" s="12">
        <v>541.66739999999993</v>
      </c>
      <c r="N1473" s="16">
        <f t="shared" si="68"/>
        <v>541.66739999999993</v>
      </c>
    </row>
    <row r="1474" spans="1:14" x14ac:dyDescent="0.3">
      <c r="A1474" s="9" t="s">
        <v>3298</v>
      </c>
      <c r="B1474" s="15">
        <v>45288</v>
      </c>
      <c r="C1474" s="10" t="s">
        <v>839</v>
      </c>
      <c r="D1474" s="10" t="s">
        <v>1572</v>
      </c>
      <c r="E1474" s="10" t="s">
        <v>1810</v>
      </c>
      <c r="F1474" s="10">
        <v>4</v>
      </c>
      <c r="G1474" s="10">
        <f t="shared" ref="G1474:G1537" si="69">IF(F1474="",M1474/(I1474*(1-J1474)),F1474)</f>
        <v>4</v>
      </c>
      <c r="H1474" s="10">
        <v>700.98</v>
      </c>
      <c r="I1474" s="16">
        <f>IF(H1474="",VLOOKUP($D1474,Product_Dim_Cleaned!$A$2:$F$101,6,FALSE),H1474)</f>
        <v>700.98</v>
      </c>
      <c r="J1474" s="10">
        <v>0.12</v>
      </c>
      <c r="K1474" s="17">
        <f t="shared" ref="K1474:K1537" si="70">IF(J1474="",1-(M1474/(G1474*I1474)),J1474)</f>
        <v>0.12</v>
      </c>
      <c r="L1474" s="10" t="s">
        <v>1826</v>
      </c>
      <c r="M1474" s="10">
        <v>2467.4495999999999</v>
      </c>
      <c r="N1474" s="16">
        <f t="shared" ref="N1474:N1537" si="71">IF(M1474="",G1474*I1474*(1-K1474),M1474)</f>
        <v>2467.4495999999999</v>
      </c>
    </row>
    <row r="1475" spans="1:14" x14ac:dyDescent="0.3">
      <c r="A1475" s="11" t="s">
        <v>3299</v>
      </c>
      <c r="B1475" s="18">
        <v>45605</v>
      </c>
      <c r="C1475" s="12" t="s">
        <v>1260</v>
      </c>
      <c r="D1475" s="12" t="s">
        <v>1718</v>
      </c>
      <c r="E1475" s="12" t="s">
        <v>1810</v>
      </c>
      <c r="F1475" s="12">
        <v>2</v>
      </c>
      <c r="G1475" s="10">
        <f t="shared" si="69"/>
        <v>2</v>
      </c>
      <c r="H1475" s="12">
        <v>227.97</v>
      </c>
      <c r="I1475" s="16">
        <f>IF(H1475="",VLOOKUP($D1475,Product_Dim_Cleaned!$A$2:$F$101,6,FALSE),H1475)</f>
        <v>227.97</v>
      </c>
      <c r="J1475" s="12">
        <v>0.08</v>
      </c>
      <c r="K1475" s="17">
        <f t="shared" si="70"/>
        <v>0.08</v>
      </c>
      <c r="L1475" s="12" t="s">
        <v>1829</v>
      </c>
      <c r="M1475" s="12">
        <v>419.46480000000003</v>
      </c>
      <c r="N1475" s="16">
        <f t="shared" si="71"/>
        <v>419.46480000000003</v>
      </c>
    </row>
    <row r="1476" spans="1:14" x14ac:dyDescent="0.3">
      <c r="A1476" s="9" t="s">
        <v>3300</v>
      </c>
      <c r="B1476" s="15">
        <v>45516</v>
      </c>
      <c r="C1476" s="10" t="s">
        <v>1461</v>
      </c>
      <c r="D1476" s="10" t="s">
        <v>1626</v>
      </c>
      <c r="E1476" s="10" t="s">
        <v>1792</v>
      </c>
      <c r="F1476" s="10">
        <v>4</v>
      </c>
      <c r="G1476" s="10">
        <f t="shared" si="69"/>
        <v>4</v>
      </c>
      <c r="H1476" s="10">
        <v>278.70999999999998</v>
      </c>
      <c r="I1476" s="16">
        <f>IF(H1476="",VLOOKUP($D1476,Product_Dim_Cleaned!$A$2:$F$101,6,FALSE),H1476)</f>
        <v>278.70999999999998</v>
      </c>
      <c r="J1476" s="10">
        <v>0.2</v>
      </c>
      <c r="K1476" s="17">
        <f t="shared" si="70"/>
        <v>0.2</v>
      </c>
      <c r="L1476" s="10" t="s">
        <v>1826</v>
      </c>
      <c r="M1476" s="10">
        <v>891.87199999999996</v>
      </c>
      <c r="N1476" s="16">
        <f t="shared" si="71"/>
        <v>891.87199999999996</v>
      </c>
    </row>
    <row r="1477" spans="1:14" x14ac:dyDescent="0.3">
      <c r="A1477" s="11" t="s">
        <v>3301</v>
      </c>
      <c r="B1477" s="18">
        <v>45379</v>
      </c>
      <c r="C1477" s="12" t="s">
        <v>827</v>
      </c>
      <c r="D1477" s="12" t="s">
        <v>1746</v>
      </c>
      <c r="E1477" s="12" t="s">
        <v>1782</v>
      </c>
      <c r="F1477" s="12">
        <v>2</v>
      </c>
      <c r="G1477" s="10">
        <f t="shared" si="69"/>
        <v>2</v>
      </c>
      <c r="H1477" s="12">
        <v>916.12</v>
      </c>
      <c r="I1477" s="16">
        <f>IF(H1477="",VLOOKUP($D1477,Product_Dim_Cleaned!$A$2:$F$101,6,FALSE),H1477)</f>
        <v>916.12</v>
      </c>
      <c r="J1477" s="12">
        <v>0.05</v>
      </c>
      <c r="K1477" s="17">
        <f t="shared" si="70"/>
        <v>0.05</v>
      </c>
      <c r="L1477" s="12" t="s">
        <v>1826</v>
      </c>
      <c r="M1477" s="12">
        <v>1740.6279999999999</v>
      </c>
      <c r="N1477" s="16">
        <f t="shared" si="71"/>
        <v>1740.6279999999999</v>
      </c>
    </row>
    <row r="1478" spans="1:14" x14ac:dyDescent="0.3">
      <c r="A1478" s="9" t="s">
        <v>3302</v>
      </c>
      <c r="B1478" s="15">
        <v>45567</v>
      </c>
      <c r="C1478" s="10" t="s">
        <v>455</v>
      </c>
      <c r="D1478" s="10" t="s">
        <v>1568</v>
      </c>
      <c r="E1478" s="10" t="s">
        <v>1794</v>
      </c>
      <c r="F1478" s="10">
        <v>4</v>
      </c>
      <c r="G1478" s="10">
        <f t="shared" si="69"/>
        <v>4</v>
      </c>
      <c r="H1478" s="10">
        <v>228.98</v>
      </c>
      <c r="I1478" s="16">
        <f>IF(H1478="",VLOOKUP($D1478,Product_Dim_Cleaned!$A$2:$F$101,6,FALSE),H1478)</f>
        <v>228.98</v>
      </c>
      <c r="J1478" s="10">
        <v>0.22</v>
      </c>
      <c r="K1478" s="17">
        <f t="shared" si="70"/>
        <v>0.22</v>
      </c>
      <c r="L1478" s="10" t="s">
        <v>1826</v>
      </c>
      <c r="M1478" s="10">
        <v>714.41759999999999</v>
      </c>
      <c r="N1478" s="16">
        <f t="shared" si="71"/>
        <v>714.41759999999999</v>
      </c>
    </row>
    <row r="1479" spans="1:14" x14ac:dyDescent="0.3">
      <c r="A1479" s="11" t="s">
        <v>3303</v>
      </c>
      <c r="B1479" s="18">
        <v>45510</v>
      </c>
      <c r="C1479" s="12" t="s">
        <v>752</v>
      </c>
      <c r="D1479" s="12" t="s">
        <v>1726</v>
      </c>
      <c r="E1479" s="12" t="s">
        <v>1801</v>
      </c>
      <c r="F1479" s="12">
        <v>4</v>
      </c>
      <c r="G1479" s="10">
        <f t="shared" si="69"/>
        <v>4</v>
      </c>
      <c r="H1479" s="12">
        <v>904.82</v>
      </c>
      <c r="I1479" s="16">
        <f>IF(H1479="",VLOOKUP($D1479,Product_Dim_Cleaned!$A$2:$F$101,6,FALSE),H1479)</f>
        <v>904.82</v>
      </c>
      <c r="J1479" s="12">
        <v>0.09</v>
      </c>
      <c r="K1479" s="17">
        <f t="shared" si="70"/>
        <v>0.09</v>
      </c>
      <c r="L1479" s="12" t="s">
        <v>1826</v>
      </c>
      <c r="M1479" s="12">
        <v>3293.5448000000001</v>
      </c>
      <c r="N1479" s="16">
        <f t="shared" si="71"/>
        <v>3293.5448000000001</v>
      </c>
    </row>
    <row r="1480" spans="1:14" x14ac:dyDescent="0.3">
      <c r="A1480" s="9" t="s">
        <v>3304</v>
      </c>
      <c r="B1480" s="15">
        <v>45806</v>
      </c>
      <c r="C1480" s="10" t="s">
        <v>295</v>
      </c>
      <c r="D1480" s="10" t="s">
        <v>1594</v>
      </c>
      <c r="E1480" s="10" t="s">
        <v>1792</v>
      </c>
      <c r="F1480" s="10">
        <v>1</v>
      </c>
      <c r="G1480" s="10">
        <f t="shared" si="69"/>
        <v>1</v>
      </c>
      <c r="H1480" s="10">
        <v>588.61</v>
      </c>
      <c r="I1480" s="16">
        <f>IF(H1480="",VLOOKUP($D1480,Product_Dim_Cleaned!$A$2:$F$101,6,FALSE),H1480)</f>
        <v>588.61</v>
      </c>
      <c r="J1480" s="10">
        <v>0.1</v>
      </c>
      <c r="K1480" s="17">
        <f t="shared" si="70"/>
        <v>0.1</v>
      </c>
      <c r="L1480" s="10" t="s">
        <v>1826</v>
      </c>
      <c r="M1480" s="10">
        <v>529.74900000000002</v>
      </c>
      <c r="N1480" s="16">
        <f t="shared" si="71"/>
        <v>529.74900000000002</v>
      </c>
    </row>
    <row r="1481" spans="1:14" x14ac:dyDescent="0.3">
      <c r="A1481" s="11" t="s">
        <v>3305</v>
      </c>
      <c r="B1481" s="18">
        <v>45240</v>
      </c>
      <c r="C1481" s="12" t="s">
        <v>396</v>
      </c>
      <c r="D1481" s="12" t="s">
        <v>1614</v>
      </c>
      <c r="E1481" s="12" t="s">
        <v>1766</v>
      </c>
      <c r="F1481" s="12">
        <v>4</v>
      </c>
      <c r="G1481" s="10">
        <f t="shared" si="69"/>
        <v>4</v>
      </c>
      <c r="H1481" s="12">
        <v>695.97</v>
      </c>
      <c r="I1481" s="16">
        <f>IF(H1481="",VLOOKUP($D1481,Product_Dim_Cleaned!$A$2:$F$101,6,FALSE),H1481)</f>
        <v>695.97</v>
      </c>
      <c r="J1481" s="12">
        <v>0.02</v>
      </c>
      <c r="K1481" s="17">
        <f t="shared" si="70"/>
        <v>0.02</v>
      </c>
      <c r="L1481" s="12" t="s">
        <v>1824</v>
      </c>
      <c r="M1481" s="12">
        <v>2728.2024000000001</v>
      </c>
      <c r="N1481" s="16">
        <f t="shared" si="71"/>
        <v>2728.2024000000001</v>
      </c>
    </row>
    <row r="1482" spans="1:14" x14ac:dyDescent="0.3">
      <c r="A1482" s="9" t="s">
        <v>3306</v>
      </c>
      <c r="B1482" s="15">
        <v>45309</v>
      </c>
      <c r="C1482" s="10" t="s">
        <v>951</v>
      </c>
      <c r="D1482" s="10" t="s">
        <v>1742</v>
      </c>
      <c r="E1482" s="10" t="s">
        <v>1792</v>
      </c>
      <c r="F1482" s="10">
        <v>2</v>
      </c>
      <c r="G1482" s="10">
        <f t="shared" si="69"/>
        <v>2</v>
      </c>
      <c r="H1482" s="10">
        <v>181.42</v>
      </c>
      <c r="I1482" s="16">
        <f>IF(H1482="",VLOOKUP($D1482,Product_Dim_Cleaned!$A$2:$F$101,6,FALSE),H1482)</f>
        <v>181.42</v>
      </c>
      <c r="J1482" s="10">
        <v>0.08</v>
      </c>
      <c r="K1482" s="17">
        <f t="shared" si="70"/>
        <v>0.08</v>
      </c>
      <c r="L1482" s="10" t="s">
        <v>1826</v>
      </c>
      <c r="M1482" s="10">
        <v>333.81279999999998</v>
      </c>
      <c r="N1482" s="16">
        <f t="shared" si="71"/>
        <v>333.81279999999998</v>
      </c>
    </row>
    <row r="1483" spans="1:14" x14ac:dyDescent="0.3">
      <c r="A1483" s="11" t="s">
        <v>3307</v>
      </c>
      <c r="B1483" s="18">
        <v>45375</v>
      </c>
      <c r="C1483" s="12" t="s">
        <v>100</v>
      </c>
      <c r="D1483" s="12" t="s">
        <v>1742</v>
      </c>
      <c r="E1483" s="12" t="s">
        <v>1797</v>
      </c>
      <c r="F1483" s="12">
        <v>1</v>
      </c>
      <c r="G1483" s="10">
        <f t="shared" si="69"/>
        <v>1</v>
      </c>
      <c r="H1483" s="12">
        <v>439.55</v>
      </c>
      <c r="I1483" s="16">
        <f>IF(H1483="",VLOOKUP($D1483,Product_Dim_Cleaned!$A$2:$F$101,6,FALSE),H1483)</f>
        <v>439.55</v>
      </c>
      <c r="J1483" s="12">
        <v>0.28999999999999998</v>
      </c>
      <c r="K1483" s="17">
        <f t="shared" si="70"/>
        <v>0.28999999999999998</v>
      </c>
      <c r="L1483" s="12" t="s">
        <v>1829</v>
      </c>
      <c r="M1483" s="12">
        <v>312.08049999999997</v>
      </c>
      <c r="N1483" s="16">
        <f t="shared" si="71"/>
        <v>312.08049999999997</v>
      </c>
    </row>
    <row r="1484" spans="1:14" x14ac:dyDescent="0.3">
      <c r="A1484" s="9" t="s">
        <v>3308</v>
      </c>
      <c r="B1484" s="15">
        <v>45733</v>
      </c>
      <c r="C1484" s="10" t="s">
        <v>399</v>
      </c>
      <c r="D1484" s="10" t="s">
        <v>1658</v>
      </c>
      <c r="E1484" s="10" t="s">
        <v>1810</v>
      </c>
      <c r="F1484" s="10">
        <v>3</v>
      </c>
      <c r="G1484" s="10">
        <f t="shared" si="69"/>
        <v>3</v>
      </c>
      <c r="H1484" s="10">
        <v>471.27</v>
      </c>
      <c r="I1484" s="16">
        <f>IF(H1484="",VLOOKUP($D1484,Product_Dim_Cleaned!$A$2:$F$101,6,FALSE),H1484)</f>
        <v>471.27</v>
      </c>
      <c r="J1484" s="10">
        <v>0.27</v>
      </c>
      <c r="K1484" s="17">
        <f t="shared" si="70"/>
        <v>0.27</v>
      </c>
      <c r="L1484" s="10" t="s">
        <v>1829</v>
      </c>
      <c r="M1484" s="10">
        <v>1032.0813000000001</v>
      </c>
      <c r="N1484" s="16">
        <f t="shared" si="71"/>
        <v>1032.0813000000001</v>
      </c>
    </row>
    <row r="1485" spans="1:14" x14ac:dyDescent="0.3">
      <c r="A1485" s="11" t="s">
        <v>3309</v>
      </c>
      <c r="B1485" s="18">
        <v>45435</v>
      </c>
      <c r="C1485" s="12" t="s">
        <v>172</v>
      </c>
      <c r="D1485" s="12" t="s">
        <v>1666</v>
      </c>
      <c r="E1485" s="12" t="s">
        <v>1794</v>
      </c>
      <c r="F1485" s="12">
        <v>1</v>
      </c>
      <c r="G1485" s="10">
        <f t="shared" si="69"/>
        <v>1</v>
      </c>
      <c r="H1485" s="12">
        <v>758.89</v>
      </c>
      <c r="I1485" s="16">
        <f>IF(H1485="",VLOOKUP($D1485,Product_Dim_Cleaned!$A$2:$F$101,6,FALSE),H1485)</f>
        <v>758.89</v>
      </c>
      <c r="J1485" s="12">
        <v>0.1</v>
      </c>
      <c r="K1485" s="17">
        <f t="shared" si="70"/>
        <v>0.1</v>
      </c>
      <c r="L1485" s="12" t="s">
        <v>1824</v>
      </c>
      <c r="M1485" s="12">
        <v>683.00099999999998</v>
      </c>
      <c r="N1485" s="16">
        <f t="shared" si="71"/>
        <v>683.00099999999998</v>
      </c>
    </row>
    <row r="1486" spans="1:14" x14ac:dyDescent="0.3">
      <c r="A1486" s="9" t="s">
        <v>3310</v>
      </c>
      <c r="B1486" s="15">
        <v>45864</v>
      </c>
      <c r="C1486" s="10" t="s">
        <v>1492</v>
      </c>
      <c r="D1486" s="10" t="s">
        <v>1738</v>
      </c>
      <c r="E1486" s="10" t="s">
        <v>1801</v>
      </c>
      <c r="F1486" s="10">
        <v>4</v>
      </c>
      <c r="G1486" s="10">
        <f t="shared" si="69"/>
        <v>4</v>
      </c>
      <c r="H1486" s="10">
        <v>918.1</v>
      </c>
      <c r="I1486" s="16">
        <f>IF(H1486="",VLOOKUP($D1486,Product_Dim_Cleaned!$A$2:$F$101,6,FALSE),H1486)</f>
        <v>918.1</v>
      </c>
      <c r="J1486" s="10">
        <v>0.19</v>
      </c>
      <c r="K1486" s="17">
        <f t="shared" si="70"/>
        <v>0.19</v>
      </c>
      <c r="L1486" s="10" t="s">
        <v>1829</v>
      </c>
      <c r="M1486" s="10">
        <v>2974.6439999999998</v>
      </c>
      <c r="N1486" s="16">
        <f t="shared" si="71"/>
        <v>2974.6439999999998</v>
      </c>
    </row>
    <row r="1487" spans="1:14" x14ac:dyDescent="0.3">
      <c r="A1487" s="11" t="s">
        <v>3311</v>
      </c>
      <c r="B1487" s="18">
        <v>45569</v>
      </c>
      <c r="C1487" s="12" t="s">
        <v>827</v>
      </c>
      <c r="D1487" s="12" t="s">
        <v>1736</v>
      </c>
      <c r="E1487" s="12" t="s">
        <v>1792</v>
      </c>
      <c r="F1487" s="12">
        <v>1</v>
      </c>
      <c r="G1487" s="10">
        <f t="shared" si="69"/>
        <v>1</v>
      </c>
      <c r="H1487" s="12">
        <v>861.5</v>
      </c>
      <c r="I1487" s="16">
        <f>IF(H1487="",VLOOKUP($D1487,Product_Dim_Cleaned!$A$2:$F$101,6,FALSE),H1487)</f>
        <v>861.5</v>
      </c>
      <c r="J1487" s="12">
        <v>0.05</v>
      </c>
      <c r="K1487" s="17">
        <f t="shared" si="70"/>
        <v>0.05</v>
      </c>
      <c r="L1487" s="12" t="s">
        <v>1829</v>
      </c>
      <c r="M1487" s="12">
        <v>818.42499999999995</v>
      </c>
      <c r="N1487" s="16">
        <f t="shared" si="71"/>
        <v>818.42499999999995</v>
      </c>
    </row>
    <row r="1488" spans="1:14" x14ac:dyDescent="0.3">
      <c r="A1488" s="9" t="s">
        <v>3312</v>
      </c>
      <c r="B1488" s="15">
        <v>45664</v>
      </c>
      <c r="C1488" s="10" t="s">
        <v>1425</v>
      </c>
      <c r="D1488" s="10" t="s">
        <v>1592</v>
      </c>
      <c r="E1488" s="10" t="s">
        <v>1799</v>
      </c>
      <c r="F1488" s="10">
        <v>1</v>
      </c>
      <c r="G1488" s="10">
        <f t="shared" si="69"/>
        <v>1</v>
      </c>
      <c r="H1488" s="10">
        <v>588.29999999999995</v>
      </c>
      <c r="I1488" s="16">
        <f>IF(H1488="",VLOOKUP($D1488,Product_Dim_Cleaned!$A$2:$F$101,6,FALSE),H1488)</f>
        <v>588.29999999999995</v>
      </c>
      <c r="J1488" s="10">
        <v>0.26</v>
      </c>
      <c r="K1488" s="17">
        <f t="shared" si="70"/>
        <v>0.26</v>
      </c>
      <c r="L1488" s="10" t="s">
        <v>1829</v>
      </c>
      <c r="M1488" s="10">
        <v>435.34199999999998</v>
      </c>
      <c r="N1488" s="16">
        <f t="shared" si="71"/>
        <v>435.34199999999998</v>
      </c>
    </row>
    <row r="1489" spans="1:14" x14ac:dyDescent="0.3">
      <c r="A1489" s="11" t="s">
        <v>3313</v>
      </c>
      <c r="B1489" s="18">
        <v>45645</v>
      </c>
      <c r="C1489" s="12" t="s">
        <v>1425</v>
      </c>
      <c r="D1489" s="12" t="s">
        <v>1658</v>
      </c>
      <c r="E1489" s="12" t="s">
        <v>1779</v>
      </c>
      <c r="F1489" s="12">
        <v>1</v>
      </c>
      <c r="G1489" s="10">
        <f t="shared" si="69"/>
        <v>1</v>
      </c>
      <c r="H1489" s="12">
        <v>917.26</v>
      </c>
      <c r="I1489" s="16">
        <f>IF(H1489="",VLOOKUP($D1489,Product_Dim_Cleaned!$A$2:$F$101,6,FALSE),H1489)</f>
        <v>917.26</v>
      </c>
      <c r="J1489" s="12">
        <v>0.05</v>
      </c>
      <c r="K1489" s="17">
        <f t="shared" si="70"/>
        <v>0.05</v>
      </c>
      <c r="L1489" s="12" t="s">
        <v>1826</v>
      </c>
      <c r="M1489" s="12">
        <v>871.39699999999993</v>
      </c>
      <c r="N1489" s="16">
        <f t="shared" si="71"/>
        <v>871.39699999999993</v>
      </c>
    </row>
    <row r="1490" spans="1:14" x14ac:dyDescent="0.3">
      <c r="A1490" s="9" t="s">
        <v>3314</v>
      </c>
      <c r="B1490" s="15">
        <v>45449</v>
      </c>
      <c r="C1490" s="10" t="s">
        <v>749</v>
      </c>
      <c r="D1490" s="10" t="s">
        <v>1557</v>
      </c>
      <c r="E1490" s="10" t="s">
        <v>1810</v>
      </c>
      <c r="F1490" s="10">
        <v>4</v>
      </c>
      <c r="G1490" s="10">
        <f t="shared" si="69"/>
        <v>4</v>
      </c>
      <c r="H1490" s="10">
        <v>96.78</v>
      </c>
      <c r="I1490" s="16">
        <f>IF(H1490="",VLOOKUP($D1490,Product_Dim_Cleaned!$A$2:$F$101,6,FALSE),H1490)</f>
        <v>96.78</v>
      </c>
      <c r="J1490" s="10">
        <v>0.11</v>
      </c>
      <c r="K1490" s="17">
        <f t="shared" si="70"/>
        <v>0.11</v>
      </c>
      <c r="L1490" s="10" t="s">
        <v>1826</v>
      </c>
      <c r="M1490" s="10">
        <v>344.53680000000003</v>
      </c>
      <c r="N1490" s="16">
        <f t="shared" si="71"/>
        <v>344.53680000000003</v>
      </c>
    </row>
    <row r="1491" spans="1:14" x14ac:dyDescent="0.3">
      <c r="A1491" s="11" t="s">
        <v>3315</v>
      </c>
      <c r="B1491" s="18">
        <v>45629</v>
      </c>
      <c r="C1491" s="12" t="s">
        <v>1472</v>
      </c>
      <c r="D1491" s="12" t="s">
        <v>1604</v>
      </c>
      <c r="E1491" s="12" t="s">
        <v>1769</v>
      </c>
      <c r="F1491" s="12">
        <v>3</v>
      </c>
      <c r="G1491" s="10">
        <f t="shared" si="69"/>
        <v>3</v>
      </c>
      <c r="H1491" s="12">
        <v>199.41</v>
      </c>
      <c r="I1491" s="16">
        <f>IF(H1491="",VLOOKUP($D1491,Product_Dim_Cleaned!$A$2:$F$101,6,FALSE),H1491)</f>
        <v>199.41</v>
      </c>
      <c r="J1491" s="12">
        <v>0.16</v>
      </c>
      <c r="K1491" s="17">
        <f t="shared" si="70"/>
        <v>0.16</v>
      </c>
      <c r="L1491" s="12" t="s">
        <v>1829</v>
      </c>
      <c r="M1491" s="12">
        <v>502.51319999999998</v>
      </c>
      <c r="N1491" s="16">
        <f t="shared" si="71"/>
        <v>502.51319999999998</v>
      </c>
    </row>
    <row r="1492" spans="1:14" x14ac:dyDescent="0.3">
      <c r="A1492" s="9" t="s">
        <v>3316</v>
      </c>
      <c r="B1492" s="15">
        <v>45739</v>
      </c>
      <c r="C1492" s="10" t="s">
        <v>85</v>
      </c>
      <c r="D1492" s="10" t="s">
        <v>1656</v>
      </c>
      <c r="E1492" s="10" t="s">
        <v>1786</v>
      </c>
      <c r="F1492" s="10">
        <v>1</v>
      </c>
      <c r="G1492" s="10">
        <f t="shared" si="69"/>
        <v>1</v>
      </c>
      <c r="H1492" s="10">
        <v>687.91</v>
      </c>
      <c r="I1492" s="16">
        <f>IF(H1492="",VLOOKUP($D1492,Product_Dim_Cleaned!$A$2:$F$101,6,FALSE),H1492)</f>
        <v>687.91</v>
      </c>
      <c r="J1492" s="10">
        <v>0.25</v>
      </c>
      <c r="K1492" s="17">
        <f t="shared" si="70"/>
        <v>0.25</v>
      </c>
      <c r="L1492" s="10" t="s">
        <v>1824</v>
      </c>
      <c r="M1492" s="10">
        <v>515.9325</v>
      </c>
      <c r="N1492" s="16">
        <f t="shared" si="71"/>
        <v>515.9325</v>
      </c>
    </row>
    <row r="1493" spans="1:14" x14ac:dyDescent="0.3">
      <c r="A1493" s="11" t="s">
        <v>3317</v>
      </c>
      <c r="B1493" s="18">
        <v>45849</v>
      </c>
      <c r="C1493" s="12" t="s">
        <v>153</v>
      </c>
      <c r="D1493" s="12" t="s">
        <v>1690</v>
      </c>
      <c r="E1493" s="12" t="s">
        <v>1761</v>
      </c>
      <c r="F1493" s="12">
        <v>3</v>
      </c>
      <c r="G1493" s="10">
        <f t="shared" si="69"/>
        <v>3</v>
      </c>
      <c r="H1493" s="12">
        <v>769.62</v>
      </c>
      <c r="I1493" s="16">
        <f>IF(H1493="",VLOOKUP($D1493,Product_Dim_Cleaned!$A$2:$F$101,6,FALSE),H1493)</f>
        <v>769.62</v>
      </c>
      <c r="J1493" s="12">
        <v>0.09</v>
      </c>
      <c r="K1493" s="17">
        <f t="shared" si="70"/>
        <v>0.09</v>
      </c>
      <c r="L1493" s="12" t="s">
        <v>1826</v>
      </c>
      <c r="M1493" s="12">
        <v>2101.0626000000002</v>
      </c>
      <c r="N1493" s="16">
        <f t="shared" si="71"/>
        <v>2101.0626000000002</v>
      </c>
    </row>
    <row r="1494" spans="1:14" x14ac:dyDescent="0.3">
      <c r="A1494" s="9" t="s">
        <v>3318</v>
      </c>
      <c r="B1494" s="15">
        <v>45230</v>
      </c>
      <c r="C1494" s="10" t="s">
        <v>713</v>
      </c>
      <c r="D1494" s="10" t="s">
        <v>1553</v>
      </c>
      <c r="E1494" s="10" t="s">
        <v>1766</v>
      </c>
      <c r="F1494" s="10">
        <v>1</v>
      </c>
      <c r="G1494" s="10">
        <f t="shared" si="69"/>
        <v>1</v>
      </c>
      <c r="H1494" s="10">
        <v>492.05</v>
      </c>
      <c r="I1494" s="16">
        <f>IF(H1494="",VLOOKUP($D1494,Product_Dim_Cleaned!$A$2:$F$101,6,FALSE),H1494)</f>
        <v>492.05</v>
      </c>
      <c r="J1494" s="10">
        <v>0.27</v>
      </c>
      <c r="K1494" s="17">
        <f t="shared" si="70"/>
        <v>0.27</v>
      </c>
      <c r="L1494" s="10" t="s">
        <v>1824</v>
      </c>
      <c r="M1494" s="10">
        <v>359.19650000000001</v>
      </c>
      <c r="N1494" s="16">
        <f t="shared" si="71"/>
        <v>359.19650000000001</v>
      </c>
    </row>
    <row r="1495" spans="1:14" x14ac:dyDescent="0.3">
      <c r="A1495" s="11" t="s">
        <v>3319</v>
      </c>
      <c r="B1495" s="18">
        <v>45292</v>
      </c>
      <c r="C1495" s="12" t="s">
        <v>369</v>
      </c>
      <c r="D1495" s="12" t="s">
        <v>1582</v>
      </c>
      <c r="E1495" s="12" t="s">
        <v>1794</v>
      </c>
      <c r="F1495" s="12">
        <v>2</v>
      </c>
      <c r="G1495" s="10">
        <f t="shared" si="69"/>
        <v>2</v>
      </c>
      <c r="H1495" s="12">
        <v>428.55</v>
      </c>
      <c r="I1495" s="16">
        <f>IF(H1495="",VLOOKUP($D1495,Product_Dim_Cleaned!$A$2:$F$101,6,FALSE),H1495)</f>
        <v>428.55</v>
      </c>
      <c r="J1495" s="12">
        <v>0</v>
      </c>
      <c r="K1495" s="17">
        <f t="shared" si="70"/>
        <v>0</v>
      </c>
      <c r="L1495" s="12" t="s">
        <v>1826</v>
      </c>
      <c r="M1495" s="12">
        <v>857.1</v>
      </c>
      <c r="N1495" s="16">
        <f t="shared" si="71"/>
        <v>857.1</v>
      </c>
    </row>
    <row r="1496" spans="1:14" x14ac:dyDescent="0.3">
      <c r="A1496" s="9" t="s">
        <v>3320</v>
      </c>
      <c r="B1496" s="15">
        <v>45251</v>
      </c>
      <c r="C1496" s="10" t="s">
        <v>737</v>
      </c>
      <c r="D1496" s="10" t="s">
        <v>1568</v>
      </c>
      <c r="E1496" s="10" t="s">
        <v>1801</v>
      </c>
      <c r="F1496" s="10">
        <v>4</v>
      </c>
      <c r="G1496" s="10">
        <f t="shared" si="69"/>
        <v>4</v>
      </c>
      <c r="H1496" s="10">
        <v>316.18</v>
      </c>
      <c r="I1496" s="16">
        <f>IF(H1496="",VLOOKUP($D1496,Product_Dim_Cleaned!$A$2:$F$101,6,FALSE),H1496)</f>
        <v>316.18</v>
      </c>
      <c r="J1496" s="10">
        <v>0.12</v>
      </c>
      <c r="K1496" s="17">
        <f t="shared" si="70"/>
        <v>0.12</v>
      </c>
      <c r="L1496" s="10" t="s">
        <v>1824</v>
      </c>
      <c r="M1496" s="10">
        <v>1112.9536000000001</v>
      </c>
      <c r="N1496" s="16">
        <f t="shared" si="71"/>
        <v>1112.9536000000001</v>
      </c>
    </row>
    <row r="1497" spans="1:14" x14ac:dyDescent="0.3">
      <c r="A1497" s="11" t="s">
        <v>3321</v>
      </c>
      <c r="B1497" s="18">
        <v>45555</v>
      </c>
      <c r="C1497" s="12" t="s">
        <v>40</v>
      </c>
      <c r="D1497" s="12" t="s">
        <v>1574</v>
      </c>
      <c r="E1497" s="12" t="s">
        <v>1766</v>
      </c>
      <c r="F1497" s="12">
        <v>3</v>
      </c>
      <c r="G1497" s="10">
        <f t="shared" si="69"/>
        <v>3</v>
      </c>
      <c r="H1497" s="12">
        <v>162.16999999999999</v>
      </c>
      <c r="I1497" s="16">
        <f>IF(H1497="",VLOOKUP($D1497,Product_Dim_Cleaned!$A$2:$F$101,6,FALSE),H1497)</f>
        <v>162.16999999999999</v>
      </c>
      <c r="J1497" s="12">
        <v>0.15</v>
      </c>
      <c r="K1497" s="17">
        <f t="shared" si="70"/>
        <v>0.15</v>
      </c>
      <c r="L1497" s="12" t="s">
        <v>1826</v>
      </c>
      <c r="M1497" s="12">
        <v>413.5335</v>
      </c>
      <c r="N1497" s="16">
        <f t="shared" si="71"/>
        <v>413.5335</v>
      </c>
    </row>
    <row r="1498" spans="1:14" x14ac:dyDescent="0.3">
      <c r="A1498" s="9" t="s">
        <v>3322</v>
      </c>
      <c r="B1498" s="15">
        <v>45385</v>
      </c>
      <c r="C1498" s="10" t="s">
        <v>1041</v>
      </c>
      <c r="D1498" s="10" t="s">
        <v>1553</v>
      </c>
      <c r="E1498" s="10" t="s">
        <v>1766</v>
      </c>
      <c r="F1498" s="10">
        <v>3</v>
      </c>
      <c r="G1498" s="10">
        <f t="shared" si="69"/>
        <v>3</v>
      </c>
      <c r="H1498" s="10">
        <v>698.14</v>
      </c>
      <c r="I1498" s="16">
        <f>IF(H1498="",VLOOKUP($D1498,Product_Dim_Cleaned!$A$2:$F$101,6,FALSE),H1498)</f>
        <v>698.14</v>
      </c>
      <c r="J1498" s="10">
        <v>0.04</v>
      </c>
      <c r="K1498" s="17">
        <f t="shared" si="70"/>
        <v>0.04</v>
      </c>
      <c r="L1498" s="10" t="s">
        <v>1826</v>
      </c>
      <c r="M1498" s="10">
        <v>2010.6432</v>
      </c>
      <c r="N1498" s="16">
        <f t="shared" si="71"/>
        <v>2010.6432</v>
      </c>
    </row>
    <row r="1499" spans="1:14" x14ac:dyDescent="0.3">
      <c r="A1499" s="11" t="s">
        <v>3323</v>
      </c>
      <c r="B1499" s="18">
        <v>45787</v>
      </c>
      <c r="C1499" s="12" t="s">
        <v>978</v>
      </c>
      <c r="D1499" s="12" t="s">
        <v>1696</v>
      </c>
      <c r="E1499" s="12" t="s">
        <v>1810</v>
      </c>
      <c r="F1499" s="12">
        <v>1</v>
      </c>
      <c r="G1499" s="10">
        <f t="shared" si="69"/>
        <v>1</v>
      </c>
      <c r="H1499" s="12">
        <v>478.08</v>
      </c>
      <c r="I1499" s="16">
        <f>IF(H1499="",VLOOKUP($D1499,Product_Dim_Cleaned!$A$2:$F$101,6,FALSE),H1499)</f>
        <v>478.08</v>
      </c>
      <c r="J1499" s="12">
        <v>7.0000000000000007E-2</v>
      </c>
      <c r="K1499" s="17">
        <f t="shared" si="70"/>
        <v>7.0000000000000007E-2</v>
      </c>
      <c r="L1499" s="12" t="s">
        <v>1829</v>
      </c>
      <c r="M1499" s="12">
        <v>444.61439999999988</v>
      </c>
      <c r="N1499" s="16">
        <f t="shared" si="71"/>
        <v>444.61439999999988</v>
      </c>
    </row>
    <row r="1500" spans="1:14" x14ac:dyDescent="0.3">
      <c r="A1500" s="9" t="s">
        <v>3324</v>
      </c>
      <c r="B1500" s="15">
        <v>45822</v>
      </c>
      <c r="C1500" s="10" t="s">
        <v>678</v>
      </c>
      <c r="D1500" s="10" t="s">
        <v>1666</v>
      </c>
      <c r="E1500" s="10" t="s">
        <v>1779</v>
      </c>
      <c r="F1500" s="10">
        <v>2</v>
      </c>
      <c r="G1500" s="10">
        <f t="shared" si="69"/>
        <v>2</v>
      </c>
      <c r="H1500" s="10">
        <v>958.64</v>
      </c>
      <c r="I1500" s="16">
        <f>IF(H1500="",VLOOKUP($D1500,Product_Dim_Cleaned!$A$2:$F$101,6,FALSE),H1500)</f>
        <v>958.64</v>
      </c>
      <c r="J1500" s="10">
        <v>0.2</v>
      </c>
      <c r="K1500" s="17">
        <f t="shared" si="70"/>
        <v>0.2</v>
      </c>
      <c r="L1500" s="10" t="s">
        <v>1826</v>
      </c>
      <c r="M1500" s="10">
        <v>1533.8240000000001</v>
      </c>
      <c r="N1500" s="16">
        <f t="shared" si="71"/>
        <v>1533.8240000000001</v>
      </c>
    </row>
    <row r="1501" spans="1:14" x14ac:dyDescent="0.3">
      <c r="A1501" s="11" t="s">
        <v>3325</v>
      </c>
      <c r="B1501" s="18">
        <v>45590</v>
      </c>
      <c r="C1501" s="12" t="s">
        <v>1431</v>
      </c>
      <c r="D1501" s="12" t="s">
        <v>1630</v>
      </c>
      <c r="E1501" s="12" t="s">
        <v>1794</v>
      </c>
      <c r="F1501" s="12">
        <v>2</v>
      </c>
      <c r="G1501" s="10">
        <f t="shared" si="69"/>
        <v>2</v>
      </c>
      <c r="H1501" s="12">
        <v>581.19000000000005</v>
      </c>
      <c r="I1501" s="16">
        <f>IF(H1501="",VLOOKUP($D1501,Product_Dim_Cleaned!$A$2:$F$101,6,FALSE),H1501)</f>
        <v>581.19000000000005</v>
      </c>
      <c r="J1501" s="12">
        <v>7.0000000000000007E-2</v>
      </c>
      <c r="K1501" s="17">
        <f t="shared" si="70"/>
        <v>7.0000000000000007E-2</v>
      </c>
      <c r="L1501" s="12" t="s">
        <v>1829</v>
      </c>
      <c r="M1501" s="12">
        <v>1081.0134</v>
      </c>
      <c r="N1501" s="16">
        <f t="shared" si="71"/>
        <v>1081.0134</v>
      </c>
    </row>
    <row r="1502" spans="1:14" x14ac:dyDescent="0.3">
      <c r="A1502" s="9" t="s">
        <v>3326</v>
      </c>
      <c r="B1502" s="15">
        <v>45618</v>
      </c>
      <c r="C1502" s="10" t="s">
        <v>393</v>
      </c>
      <c r="D1502" s="10" t="s">
        <v>1746</v>
      </c>
      <c r="E1502" s="10" t="s">
        <v>1792</v>
      </c>
      <c r="F1502" s="10">
        <v>1</v>
      </c>
      <c r="G1502" s="10">
        <f t="shared" si="69"/>
        <v>1</v>
      </c>
      <c r="H1502" s="10">
        <v>736.54</v>
      </c>
      <c r="I1502" s="16">
        <f>IF(H1502="",VLOOKUP($D1502,Product_Dim_Cleaned!$A$2:$F$101,6,FALSE),H1502)</f>
        <v>736.54</v>
      </c>
      <c r="J1502" s="10">
        <v>0.16</v>
      </c>
      <c r="K1502" s="17">
        <f t="shared" si="70"/>
        <v>0.16</v>
      </c>
      <c r="L1502" s="10" t="s">
        <v>1826</v>
      </c>
      <c r="M1502" s="10">
        <v>618.69359999999995</v>
      </c>
      <c r="N1502" s="16">
        <f t="shared" si="71"/>
        <v>618.69359999999995</v>
      </c>
    </row>
    <row r="1503" spans="1:14" x14ac:dyDescent="0.3">
      <c r="A1503" s="11" t="s">
        <v>3327</v>
      </c>
      <c r="B1503" s="18">
        <v>45586</v>
      </c>
      <c r="C1503" s="12" t="s">
        <v>1249</v>
      </c>
      <c r="D1503" s="12" t="s">
        <v>1678</v>
      </c>
      <c r="E1503" s="12" t="s">
        <v>1801</v>
      </c>
      <c r="F1503" s="12">
        <v>1</v>
      </c>
      <c r="G1503" s="10">
        <f t="shared" si="69"/>
        <v>1</v>
      </c>
      <c r="H1503" s="12">
        <v>524</v>
      </c>
      <c r="I1503" s="16">
        <f>IF(H1503="",VLOOKUP($D1503,Product_Dim_Cleaned!$A$2:$F$101,6,FALSE),H1503)</f>
        <v>524</v>
      </c>
      <c r="J1503" s="12">
        <v>0.28000000000000003</v>
      </c>
      <c r="K1503" s="17">
        <f t="shared" si="70"/>
        <v>0.28000000000000003</v>
      </c>
      <c r="L1503" s="12" t="s">
        <v>1824</v>
      </c>
      <c r="M1503" s="12">
        <v>377.28</v>
      </c>
      <c r="N1503" s="16">
        <f t="shared" si="71"/>
        <v>377.28</v>
      </c>
    </row>
    <row r="1504" spans="1:14" x14ac:dyDescent="0.3">
      <c r="A1504" s="9" t="s">
        <v>3328</v>
      </c>
      <c r="B1504" s="15">
        <v>45548</v>
      </c>
      <c r="C1504" s="10" t="s">
        <v>178</v>
      </c>
      <c r="D1504" s="10" t="s">
        <v>1604</v>
      </c>
      <c r="E1504" s="10" t="s">
        <v>1766</v>
      </c>
      <c r="F1504" s="10">
        <v>4</v>
      </c>
      <c r="G1504" s="10">
        <f t="shared" si="69"/>
        <v>4</v>
      </c>
      <c r="H1504" s="10">
        <v>566.09</v>
      </c>
      <c r="I1504" s="16">
        <f>IF(H1504="",VLOOKUP($D1504,Product_Dim_Cleaned!$A$2:$F$101,6,FALSE),H1504)</f>
        <v>566.09</v>
      </c>
      <c r="J1504" s="10">
        <v>0.28000000000000003</v>
      </c>
      <c r="K1504" s="17">
        <f t="shared" si="70"/>
        <v>0.28000000000000003</v>
      </c>
      <c r="L1504" s="10" t="s">
        <v>1829</v>
      </c>
      <c r="M1504" s="10">
        <v>1630.3391999999999</v>
      </c>
      <c r="N1504" s="16">
        <f t="shared" si="71"/>
        <v>1630.3391999999999</v>
      </c>
    </row>
    <row r="1505" spans="1:14" x14ac:dyDescent="0.3">
      <c r="A1505" s="11" t="s">
        <v>3329</v>
      </c>
      <c r="B1505" s="18">
        <v>45772</v>
      </c>
      <c r="C1505" s="12" t="s">
        <v>827</v>
      </c>
      <c r="D1505" s="12" t="s">
        <v>1590</v>
      </c>
      <c r="E1505" s="12" t="s">
        <v>1789</v>
      </c>
      <c r="F1505" s="12">
        <v>1</v>
      </c>
      <c r="G1505" s="10">
        <f t="shared" si="69"/>
        <v>1</v>
      </c>
      <c r="H1505" s="12">
        <v>251.99</v>
      </c>
      <c r="I1505" s="16">
        <f>IF(H1505="",VLOOKUP($D1505,Product_Dim_Cleaned!$A$2:$F$101,6,FALSE),H1505)</f>
        <v>251.99</v>
      </c>
      <c r="J1505" s="12">
        <v>0.09</v>
      </c>
      <c r="K1505" s="17">
        <f t="shared" si="70"/>
        <v>0.09</v>
      </c>
      <c r="L1505" s="12" t="s">
        <v>1824</v>
      </c>
      <c r="M1505" s="12">
        <v>229.3109</v>
      </c>
      <c r="N1505" s="16">
        <f t="shared" si="71"/>
        <v>229.3109</v>
      </c>
    </row>
    <row r="1506" spans="1:14" x14ac:dyDescent="0.3">
      <c r="A1506" s="9" t="s">
        <v>3330</v>
      </c>
      <c r="B1506" s="15">
        <v>45361</v>
      </c>
      <c r="C1506" s="10" t="s">
        <v>716</v>
      </c>
      <c r="D1506" s="10" t="s">
        <v>1582</v>
      </c>
      <c r="E1506" s="10" t="s">
        <v>1813</v>
      </c>
      <c r="F1506" s="10">
        <v>1</v>
      </c>
      <c r="G1506" s="10">
        <f t="shared" si="69"/>
        <v>1</v>
      </c>
      <c r="H1506" s="10">
        <v>259.2</v>
      </c>
      <c r="I1506" s="16">
        <f>IF(H1506="",VLOOKUP($D1506,Product_Dim_Cleaned!$A$2:$F$101,6,FALSE),H1506)</f>
        <v>259.2</v>
      </c>
      <c r="J1506" s="10">
        <v>0.27</v>
      </c>
      <c r="K1506" s="17">
        <f t="shared" si="70"/>
        <v>0.27</v>
      </c>
      <c r="L1506" s="10" t="s">
        <v>1829</v>
      </c>
      <c r="M1506" s="10">
        <v>189.21600000000001</v>
      </c>
      <c r="N1506" s="16">
        <f t="shared" si="71"/>
        <v>189.21600000000001</v>
      </c>
    </row>
    <row r="1507" spans="1:14" x14ac:dyDescent="0.3">
      <c r="A1507" s="11" t="s">
        <v>3331</v>
      </c>
      <c r="B1507" s="18">
        <v>45235</v>
      </c>
      <c r="C1507" s="12" t="s">
        <v>1380</v>
      </c>
      <c r="D1507" s="12" t="s">
        <v>1666</v>
      </c>
      <c r="E1507" s="12" t="s">
        <v>1801</v>
      </c>
      <c r="F1507" s="12">
        <v>1</v>
      </c>
      <c r="G1507" s="10">
        <f t="shared" si="69"/>
        <v>1</v>
      </c>
      <c r="H1507" s="12">
        <v>935.66</v>
      </c>
      <c r="I1507" s="16">
        <f>IF(H1507="",VLOOKUP($D1507,Product_Dim_Cleaned!$A$2:$F$101,6,FALSE),H1507)</f>
        <v>935.66</v>
      </c>
      <c r="J1507" s="12">
        <v>0.26</v>
      </c>
      <c r="K1507" s="17">
        <f t="shared" si="70"/>
        <v>0.26</v>
      </c>
      <c r="L1507" s="12" t="s">
        <v>1826</v>
      </c>
      <c r="M1507" s="12">
        <v>692.38839999999993</v>
      </c>
      <c r="N1507" s="16">
        <f t="shared" si="71"/>
        <v>692.38839999999993</v>
      </c>
    </row>
    <row r="1508" spans="1:14" x14ac:dyDescent="0.3">
      <c r="A1508" s="9" t="s">
        <v>3332</v>
      </c>
      <c r="B1508" s="15">
        <v>45864</v>
      </c>
      <c r="C1508" s="10" t="s">
        <v>1446</v>
      </c>
      <c r="D1508" s="10" t="s">
        <v>1618</v>
      </c>
      <c r="E1508" s="10" t="s">
        <v>1782</v>
      </c>
      <c r="F1508" s="10">
        <v>4</v>
      </c>
      <c r="G1508" s="10">
        <f t="shared" si="69"/>
        <v>4</v>
      </c>
      <c r="H1508" s="10">
        <v>480.75</v>
      </c>
      <c r="I1508" s="16">
        <f>IF(H1508="",VLOOKUP($D1508,Product_Dim_Cleaned!$A$2:$F$101,6,FALSE),H1508)</f>
        <v>480.75</v>
      </c>
      <c r="J1508" s="10">
        <v>0.02</v>
      </c>
      <c r="K1508" s="17">
        <f t="shared" si="70"/>
        <v>0.02</v>
      </c>
      <c r="L1508" s="10" t="s">
        <v>1824</v>
      </c>
      <c r="M1508" s="10">
        <v>1884.54</v>
      </c>
      <c r="N1508" s="16">
        <f t="shared" si="71"/>
        <v>1884.54</v>
      </c>
    </row>
    <row r="1509" spans="1:14" x14ac:dyDescent="0.3">
      <c r="A1509" s="11" t="s">
        <v>3333</v>
      </c>
      <c r="B1509" s="18">
        <v>45681</v>
      </c>
      <c r="C1509" s="12" t="s">
        <v>1154</v>
      </c>
      <c r="D1509" s="12" t="s">
        <v>1710</v>
      </c>
      <c r="E1509" s="12" t="s">
        <v>1801</v>
      </c>
      <c r="F1509" s="12">
        <v>2</v>
      </c>
      <c r="G1509" s="10">
        <f t="shared" si="69"/>
        <v>2</v>
      </c>
      <c r="H1509" s="12">
        <v>457.83</v>
      </c>
      <c r="I1509" s="16">
        <f>IF(H1509="",VLOOKUP($D1509,Product_Dim_Cleaned!$A$2:$F$101,6,FALSE),H1509)</f>
        <v>457.83</v>
      </c>
      <c r="J1509" s="12">
        <v>0.01</v>
      </c>
      <c r="K1509" s="17">
        <f t="shared" si="70"/>
        <v>0.01</v>
      </c>
      <c r="L1509" s="12" t="s">
        <v>1829</v>
      </c>
      <c r="M1509" s="12">
        <v>906.50339999999994</v>
      </c>
      <c r="N1509" s="16">
        <f t="shared" si="71"/>
        <v>906.50339999999994</v>
      </c>
    </row>
    <row r="1510" spans="1:14" x14ac:dyDescent="0.3">
      <c r="A1510" s="9" t="s">
        <v>3334</v>
      </c>
      <c r="B1510" s="15">
        <v>45905</v>
      </c>
      <c r="C1510" s="10" t="s">
        <v>547</v>
      </c>
      <c r="D1510" s="10" t="s">
        <v>1644</v>
      </c>
      <c r="E1510" s="10" t="s">
        <v>1799</v>
      </c>
      <c r="F1510" s="10">
        <v>1</v>
      </c>
      <c r="G1510" s="10">
        <f t="shared" si="69"/>
        <v>1</v>
      </c>
      <c r="H1510" s="10">
        <v>994.63</v>
      </c>
      <c r="I1510" s="16">
        <f>IF(H1510="",VLOOKUP($D1510,Product_Dim_Cleaned!$A$2:$F$101,6,FALSE),H1510)</f>
        <v>994.63</v>
      </c>
      <c r="J1510" s="10">
        <v>0.28000000000000003</v>
      </c>
      <c r="K1510" s="17">
        <f t="shared" si="70"/>
        <v>0.28000000000000003</v>
      </c>
      <c r="L1510" s="10" t="s">
        <v>1824</v>
      </c>
      <c r="M1510" s="10">
        <v>716.1336</v>
      </c>
      <c r="N1510" s="16">
        <f t="shared" si="71"/>
        <v>716.1336</v>
      </c>
    </row>
    <row r="1511" spans="1:14" x14ac:dyDescent="0.3">
      <c r="A1511" s="11" t="s">
        <v>3335</v>
      </c>
      <c r="B1511" s="18">
        <v>45765</v>
      </c>
      <c r="C1511" s="12" t="s">
        <v>785</v>
      </c>
      <c r="D1511" s="12" t="s">
        <v>1728</v>
      </c>
      <c r="E1511" s="12" t="s">
        <v>1752</v>
      </c>
      <c r="F1511" s="12">
        <v>3</v>
      </c>
      <c r="G1511" s="10">
        <f t="shared" si="69"/>
        <v>3</v>
      </c>
      <c r="H1511" s="12">
        <v>65.569999999999993</v>
      </c>
      <c r="I1511" s="16">
        <f>IF(H1511="",VLOOKUP($D1511,Product_Dim_Cleaned!$A$2:$F$101,6,FALSE),H1511)</f>
        <v>65.569999999999993</v>
      </c>
      <c r="J1511" s="12">
        <v>0.3</v>
      </c>
      <c r="K1511" s="17">
        <f t="shared" si="70"/>
        <v>0.3</v>
      </c>
      <c r="L1511" s="12" t="s">
        <v>1829</v>
      </c>
      <c r="M1511" s="12">
        <v>137.697</v>
      </c>
      <c r="N1511" s="16">
        <f t="shared" si="71"/>
        <v>137.697</v>
      </c>
    </row>
    <row r="1512" spans="1:14" x14ac:dyDescent="0.3">
      <c r="A1512" s="9" t="s">
        <v>3336</v>
      </c>
      <c r="B1512" s="15">
        <v>45821</v>
      </c>
      <c r="C1512" s="10" t="s">
        <v>535</v>
      </c>
      <c r="D1512" s="10" t="s">
        <v>1664</v>
      </c>
      <c r="E1512" s="10" t="s">
        <v>1807</v>
      </c>
      <c r="F1512" s="10">
        <v>3</v>
      </c>
      <c r="G1512" s="10">
        <f t="shared" si="69"/>
        <v>3</v>
      </c>
      <c r="H1512" s="10">
        <v>622.98</v>
      </c>
      <c r="I1512" s="16">
        <f>IF(H1512="",VLOOKUP($D1512,Product_Dim_Cleaned!$A$2:$F$101,6,FALSE),H1512)</f>
        <v>622.98</v>
      </c>
      <c r="J1512" s="10">
        <v>0.28000000000000003</v>
      </c>
      <c r="K1512" s="17">
        <f t="shared" si="70"/>
        <v>0.28000000000000003</v>
      </c>
      <c r="L1512" s="10" t="s">
        <v>1826</v>
      </c>
      <c r="M1512" s="10">
        <v>1345.6368</v>
      </c>
      <c r="N1512" s="16">
        <f t="shared" si="71"/>
        <v>1345.6368</v>
      </c>
    </row>
    <row r="1513" spans="1:14" x14ac:dyDescent="0.3">
      <c r="A1513" s="11" t="s">
        <v>3337</v>
      </c>
      <c r="B1513" s="18">
        <v>45691</v>
      </c>
      <c r="C1513" s="12" t="s">
        <v>800</v>
      </c>
      <c r="D1513" s="12" t="s">
        <v>1658</v>
      </c>
      <c r="E1513" s="12" t="s">
        <v>1797</v>
      </c>
      <c r="F1513" s="12">
        <v>1</v>
      </c>
      <c r="G1513" s="10">
        <f t="shared" si="69"/>
        <v>1</v>
      </c>
      <c r="H1513" s="12">
        <v>170.68</v>
      </c>
      <c r="I1513" s="16">
        <f>IF(H1513="",VLOOKUP($D1513,Product_Dim_Cleaned!$A$2:$F$101,6,FALSE),H1513)</f>
        <v>170.68</v>
      </c>
      <c r="J1513" s="12">
        <v>0.13</v>
      </c>
      <c r="K1513" s="17">
        <f t="shared" si="70"/>
        <v>0.13</v>
      </c>
      <c r="L1513" s="12" t="s">
        <v>1826</v>
      </c>
      <c r="M1513" s="12">
        <v>148.49160000000001</v>
      </c>
      <c r="N1513" s="16">
        <f t="shared" si="71"/>
        <v>148.49160000000001</v>
      </c>
    </row>
    <row r="1514" spans="1:14" x14ac:dyDescent="0.3">
      <c r="A1514" s="9" t="s">
        <v>3338</v>
      </c>
      <c r="B1514" s="15">
        <v>45860</v>
      </c>
      <c r="C1514" s="10" t="s">
        <v>344</v>
      </c>
      <c r="D1514" s="10" t="s">
        <v>1560</v>
      </c>
      <c r="E1514" s="10" t="s">
        <v>1782</v>
      </c>
      <c r="F1514" s="10">
        <v>4</v>
      </c>
      <c r="G1514" s="10">
        <f t="shared" si="69"/>
        <v>4</v>
      </c>
      <c r="H1514" s="10">
        <v>797.83</v>
      </c>
      <c r="I1514" s="16">
        <f>IF(H1514="",VLOOKUP($D1514,Product_Dim_Cleaned!$A$2:$F$101,6,FALSE),H1514)</f>
        <v>797.83</v>
      </c>
      <c r="J1514" s="10">
        <v>0.08</v>
      </c>
      <c r="K1514" s="17">
        <f t="shared" si="70"/>
        <v>0.08</v>
      </c>
      <c r="L1514" s="10" t="s">
        <v>1824</v>
      </c>
      <c r="M1514" s="10">
        <v>2936.0144</v>
      </c>
      <c r="N1514" s="16">
        <f t="shared" si="71"/>
        <v>2936.0144</v>
      </c>
    </row>
    <row r="1515" spans="1:14" x14ac:dyDescent="0.3">
      <c r="A1515" s="11" t="s">
        <v>3339</v>
      </c>
      <c r="B1515" s="18">
        <v>45922</v>
      </c>
      <c r="C1515" s="12" t="s">
        <v>350</v>
      </c>
      <c r="D1515" s="12" t="s">
        <v>1549</v>
      </c>
      <c r="E1515" s="12" t="s">
        <v>1804</v>
      </c>
      <c r="F1515" s="12">
        <v>1</v>
      </c>
      <c r="G1515" s="10">
        <f t="shared" si="69"/>
        <v>1</v>
      </c>
      <c r="H1515" s="12">
        <v>372.75</v>
      </c>
      <c r="I1515" s="16">
        <f>IF(H1515="",VLOOKUP($D1515,Product_Dim_Cleaned!$A$2:$F$101,6,FALSE),H1515)</f>
        <v>372.75</v>
      </c>
      <c r="J1515" s="12">
        <v>0.12</v>
      </c>
      <c r="K1515" s="17">
        <f t="shared" si="70"/>
        <v>0.12</v>
      </c>
      <c r="L1515" s="12" t="s">
        <v>1824</v>
      </c>
      <c r="M1515" s="12">
        <v>328.02</v>
      </c>
      <c r="N1515" s="16">
        <f t="shared" si="71"/>
        <v>328.02</v>
      </c>
    </row>
    <row r="1516" spans="1:14" x14ac:dyDescent="0.3">
      <c r="A1516" s="9" t="s">
        <v>3340</v>
      </c>
      <c r="B1516" s="15">
        <v>45477</v>
      </c>
      <c r="C1516" s="10" t="s">
        <v>1235</v>
      </c>
      <c r="D1516" s="10" t="s">
        <v>1670</v>
      </c>
      <c r="E1516" s="10" t="s">
        <v>1769</v>
      </c>
      <c r="F1516" s="10">
        <v>1</v>
      </c>
      <c r="G1516" s="10">
        <f t="shared" si="69"/>
        <v>1</v>
      </c>
      <c r="H1516" s="10">
        <v>994.18</v>
      </c>
      <c r="I1516" s="16">
        <f>IF(H1516="",VLOOKUP($D1516,Product_Dim_Cleaned!$A$2:$F$101,6,FALSE),H1516)</f>
        <v>994.18</v>
      </c>
      <c r="J1516" s="10">
        <v>0.05</v>
      </c>
      <c r="K1516" s="17">
        <f t="shared" si="70"/>
        <v>0.05</v>
      </c>
      <c r="L1516" s="10" t="s">
        <v>1826</v>
      </c>
      <c r="M1516" s="10">
        <v>944.47099999999989</v>
      </c>
      <c r="N1516" s="16">
        <f t="shared" si="71"/>
        <v>944.47099999999989</v>
      </c>
    </row>
    <row r="1517" spans="1:14" x14ac:dyDescent="0.3">
      <c r="A1517" s="11" t="s">
        <v>3341</v>
      </c>
      <c r="B1517" s="18">
        <v>45504</v>
      </c>
      <c r="C1517" s="12" t="s">
        <v>1310</v>
      </c>
      <c r="D1517" s="12" t="s">
        <v>1588</v>
      </c>
      <c r="E1517" s="12" t="s">
        <v>1797</v>
      </c>
      <c r="F1517" s="12">
        <v>1</v>
      </c>
      <c r="G1517" s="10">
        <f t="shared" si="69"/>
        <v>1</v>
      </c>
      <c r="H1517" s="12">
        <v>136.12</v>
      </c>
      <c r="I1517" s="16">
        <f>IF(H1517="",VLOOKUP($D1517,Product_Dim_Cleaned!$A$2:$F$101,6,FALSE),H1517)</f>
        <v>136.12</v>
      </c>
      <c r="J1517" s="12">
        <v>7.0000000000000007E-2</v>
      </c>
      <c r="K1517" s="17">
        <f t="shared" si="70"/>
        <v>7.0000000000000007E-2</v>
      </c>
      <c r="L1517" s="12" t="s">
        <v>1824</v>
      </c>
      <c r="M1517" s="12">
        <v>126.5916</v>
      </c>
      <c r="N1517" s="16">
        <f t="shared" si="71"/>
        <v>126.5916</v>
      </c>
    </row>
    <row r="1518" spans="1:14" x14ac:dyDescent="0.3">
      <c r="A1518" s="9" t="s">
        <v>3342</v>
      </c>
      <c r="B1518" s="15">
        <v>45862</v>
      </c>
      <c r="C1518" s="10" t="s">
        <v>124</v>
      </c>
      <c r="D1518" s="10" t="s">
        <v>1652</v>
      </c>
      <c r="E1518" s="10" t="s">
        <v>1810</v>
      </c>
      <c r="F1518" s="10">
        <v>3</v>
      </c>
      <c r="G1518" s="10">
        <f t="shared" si="69"/>
        <v>3</v>
      </c>
      <c r="H1518" s="10">
        <v>634.45000000000005</v>
      </c>
      <c r="I1518" s="16">
        <f>IF(H1518="",VLOOKUP($D1518,Product_Dim_Cleaned!$A$2:$F$101,6,FALSE),H1518)</f>
        <v>634.45000000000005</v>
      </c>
      <c r="J1518" s="10">
        <v>0.17</v>
      </c>
      <c r="K1518" s="17">
        <f t="shared" si="70"/>
        <v>0.17</v>
      </c>
      <c r="L1518" s="10" t="s">
        <v>1826</v>
      </c>
      <c r="M1518" s="10">
        <v>1579.7805000000001</v>
      </c>
      <c r="N1518" s="16">
        <f t="shared" si="71"/>
        <v>1579.7805000000001</v>
      </c>
    </row>
    <row r="1519" spans="1:14" x14ac:dyDescent="0.3">
      <c r="A1519" s="11" t="s">
        <v>3343</v>
      </c>
      <c r="B1519" s="18">
        <v>45579</v>
      </c>
      <c r="C1519" s="12" t="s">
        <v>1035</v>
      </c>
      <c r="D1519" s="12" t="s">
        <v>1676</v>
      </c>
      <c r="E1519" s="12" t="s">
        <v>1752</v>
      </c>
      <c r="F1519" s="12">
        <v>4</v>
      </c>
      <c r="G1519" s="10">
        <f t="shared" si="69"/>
        <v>4</v>
      </c>
      <c r="H1519" s="12">
        <v>179.62</v>
      </c>
      <c r="I1519" s="16">
        <f>IF(H1519="",VLOOKUP($D1519,Product_Dim_Cleaned!$A$2:$F$101,6,FALSE),H1519)</f>
        <v>179.62</v>
      </c>
      <c r="J1519" s="12">
        <v>0.05</v>
      </c>
      <c r="K1519" s="17">
        <f t="shared" si="70"/>
        <v>0.05</v>
      </c>
      <c r="L1519" s="12" t="s">
        <v>1824</v>
      </c>
      <c r="M1519" s="12">
        <v>682.55600000000004</v>
      </c>
      <c r="N1519" s="16">
        <f t="shared" si="71"/>
        <v>682.55600000000004</v>
      </c>
    </row>
    <row r="1520" spans="1:14" x14ac:dyDescent="0.3">
      <c r="A1520" s="9" t="s">
        <v>3344</v>
      </c>
      <c r="B1520" s="15">
        <v>45658</v>
      </c>
      <c r="C1520" s="10" t="s">
        <v>932</v>
      </c>
      <c r="D1520" s="10" t="s">
        <v>1588</v>
      </c>
      <c r="E1520" s="10" t="s">
        <v>1810</v>
      </c>
      <c r="F1520" s="10">
        <v>4</v>
      </c>
      <c r="G1520" s="10">
        <f t="shared" si="69"/>
        <v>4</v>
      </c>
      <c r="H1520" s="10">
        <v>558.83000000000004</v>
      </c>
      <c r="I1520" s="16">
        <f>IF(H1520="",VLOOKUP($D1520,Product_Dim_Cleaned!$A$2:$F$101,6,FALSE),H1520)</f>
        <v>558.83000000000004</v>
      </c>
      <c r="J1520" s="10">
        <v>0.16</v>
      </c>
      <c r="K1520" s="17">
        <f t="shared" si="70"/>
        <v>0.16</v>
      </c>
      <c r="L1520" s="10" t="s">
        <v>1826</v>
      </c>
      <c r="M1520" s="10">
        <v>1877.6687999999999</v>
      </c>
      <c r="N1520" s="16">
        <f t="shared" si="71"/>
        <v>1877.6687999999999</v>
      </c>
    </row>
    <row r="1521" spans="1:14" x14ac:dyDescent="0.3">
      <c r="A1521" s="11" t="s">
        <v>3345</v>
      </c>
      <c r="B1521" s="18">
        <v>45664</v>
      </c>
      <c r="C1521" s="12" t="s">
        <v>568</v>
      </c>
      <c r="D1521" s="12" t="s">
        <v>1736</v>
      </c>
      <c r="E1521" s="12" t="s">
        <v>1776</v>
      </c>
      <c r="F1521" s="12">
        <v>2</v>
      </c>
      <c r="G1521" s="10">
        <f t="shared" si="69"/>
        <v>2</v>
      </c>
      <c r="H1521" s="12">
        <v>859.74</v>
      </c>
      <c r="I1521" s="16">
        <f>IF(H1521="",VLOOKUP($D1521,Product_Dim_Cleaned!$A$2:$F$101,6,FALSE),H1521)</f>
        <v>859.74</v>
      </c>
      <c r="J1521" s="12">
        <v>0.25</v>
      </c>
      <c r="K1521" s="17">
        <f t="shared" si="70"/>
        <v>0.25</v>
      </c>
      <c r="L1521" s="12" t="s">
        <v>1829</v>
      </c>
      <c r="M1521" s="12">
        <v>1289.6099999999999</v>
      </c>
      <c r="N1521" s="16">
        <f t="shared" si="71"/>
        <v>1289.6099999999999</v>
      </c>
    </row>
    <row r="1522" spans="1:14" x14ac:dyDescent="0.3">
      <c r="A1522" s="9" t="s">
        <v>3346</v>
      </c>
      <c r="B1522" s="15">
        <v>45936</v>
      </c>
      <c r="C1522" s="10" t="s">
        <v>375</v>
      </c>
      <c r="D1522" s="10" t="s">
        <v>1678</v>
      </c>
      <c r="E1522" s="10" t="s">
        <v>1804</v>
      </c>
      <c r="F1522" s="10">
        <v>3</v>
      </c>
      <c r="G1522" s="10">
        <f t="shared" si="69"/>
        <v>3</v>
      </c>
      <c r="H1522" s="10">
        <v>578.47</v>
      </c>
      <c r="I1522" s="16">
        <f>IF(H1522="",VLOOKUP($D1522,Product_Dim_Cleaned!$A$2:$F$101,6,FALSE),H1522)</f>
        <v>578.47</v>
      </c>
      <c r="J1522" s="10">
        <v>0.06</v>
      </c>
      <c r="K1522" s="17">
        <f t="shared" si="70"/>
        <v>0.06</v>
      </c>
      <c r="L1522" s="10" t="s">
        <v>1829</v>
      </c>
      <c r="M1522" s="10">
        <v>1631.2854</v>
      </c>
      <c r="N1522" s="16">
        <f t="shared" si="71"/>
        <v>1631.2854</v>
      </c>
    </row>
    <row r="1523" spans="1:14" x14ac:dyDescent="0.3">
      <c r="A1523" s="11" t="s">
        <v>3347</v>
      </c>
      <c r="B1523" s="18">
        <v>45344</v>
      </c>
      <c r="C1523" s="12" t="s">
        <v>208</v>
      </c>
      <c r="D1523" s="12" t="s">
        <v>1590</v>
      </c>
      <c r="E1523" s="12" t="s">
        <v>1794</v>
      </c>
      <c r="F1523" s="12">
        <v>1</v>
      </c>
      <c r="G1523" s="10">
        <f t="shared" si="69"/>
        <v>1</v>
      </c>
      <c r="H1523" s="12">
        <v>440.48</v>
      </c>
      <c r="I1523" s="16">
        <f>IF(H1523="",VLOOKUP($D1523,Product_Dim_Cleaned!$A$2:$F$101,6,FALSE),H1523)</f>
        <v>440.48</v>
      </c>
      <c r="J1523" s="12">
        <v>0.11</v>
      </c>
      <c r="K1523" s="17">
        <f t="shared" si="70"/>
        <v>0.11</v>
      </c>
      <c r="L1523" s="12" t="s">
        <v>1829</v>
      </c>
      <c r="M1523" s="12">
        <v>392.02720000000011</v>
      </c>
      <c r="N1523" s="16">
        <f t="shared" si="71"/>
        <v>392.02720000000011</v>
      </c>
    </row>
    <row r="1524" spans="1:14" x14ac:dyDescent="0.3">
      <c r="A1524" s="9" t="s">
        <v>3348</v>
      </c>
      <c r="B1524" s="15">
        <v>45329</v>
      </c>
      <c r="C1524" s="10" t="s">
        <v>75</v>
      </c>
      <c r="D1524" s="10" t="s">
        <v>1580</v>
      </c>
      <c r="E1524" s="10" t="s">
        <v>1813</v>
      </c>
      <c r="F1524" s="10">
        <v>2</v>
      </c>
      <c r="G1524" s="10">
        <f t="shared" si="69"/>
        <v>2</v>
      </c>
      <c r="H1524" s="10">
        <v>303.67</v>
      </c>
      <c r="I1524" s="16">
        <f>IF(H1524="",VLOOKUP($D1524,Product_Dim_Cleaned!$A$2:$F$101,6,FALSE),H1524)</f>
        <v>303.67</v>
      </c>
      <c r="J1524" s="10">
        <v>0.05</v>
      </c>
      <c r="K1524" s="17">
        <f t="shared" si="70"/>
        <v>0.05</v>
      </c>
      <c r="L1524" s="10" t="s">
        <v>1826</v>
      </c>
      <c r="M1524" s="10">
        <v>576.97299999999996</v>
      </c>
      <c r="N1524" s="16">
        <f t="shared" si="71"/>
        <v>576.97299999999996</v>
      </c>
    </row>
    <row r="1525" spans="1:14" x14ac:dyDescent="0.3">
      <c r="A1525" s="11" t="s">
        <v>3349</v>
      </c>
      <c r="B1525" s="18">
        <v>45895</v>
      </c>
      <c r="C1525" s="12" t="s">
        <v>1056</v>
      </c>
      <c r="D1525" s="12" t="s">
        <v>1696</v>
      </c>
      <c r="E1525" s="12" t="s">
        <v>1799</v>
      </c>
      <c r="F1525" s="12">
        <v>2</v>
      </c>
      <c r="G1525" s="10">
        <f t="shared" si="69"/>
        <v>2</v>
      </c>
      <c r="H1525" s="12">
        <v>611.21</v>
      </c>
      <c r="I1525" s="16">
        <f>IF(H1525="",VLOOKUP($D1525,Product_Dim_Cleaned!$A$2:$F$101,6,FALSE),H1525)</f>
        <v>611.21</v>
      </c>
      <c r="J1525" s="12">
        <v>0.22</v>
      </c>
      <c r="K1525" s="17">
        <f t="shared" si="70"/>
        <v>0.22</v>
      </c>
      <c r="L1525" s="12" t="s">
        <v>1829</v>
      </c>
      <c r="M1525" s="12">
        <v>953.48760000000004</v>
      </c>
      <c r="N1525" s="16">
        <f t="shared" si="71"/>
        <v>953.48760000000004</v>
      </c>
    </row>
    <row r="1526" spans="1:14" x14ac:dyDescent="0.3">
      <c r="A1526" s="9" t="s">
        <v>3350</v>
      </c>
      <c r="B1526" s="15">
        <v>45239</v>
      </c>
      <c r="C1526" s="10" t="s">
        <v>660</v>
      </c>
      <c r="D1526" s="10" t="s">
        <v>1626</v>
      </c>
      <c r="E1526" s="10" t="s">
        <v>1801</v>
      </c>
      <c r="F1526" s="10">
        <v>2</v>
      </c>
      <c r="G1526" s="10">
        <f t="shared" si="69"/>
        <v>2</v>
      </c>
      <c r="H1526" s="10">
        <v>768.08</v>
      </c>
      <c r="I1526" s="16">
        <f>IF(H1526="",VLOOKUP($D1526,Product_Dim_Cleaned!$A$2:$F$101,6,FALSE),H1526)</f>
        <v>768.08</v>
      </c>
      <c r="J1526" s="10">
        <v>0.26</v>
      </c>
      <c r="K1526" s="17">
        <f t="shared" si="70"/>
        <v>0.26</v>
      </c>
      <c r="L1526" s="10" t="s">
        <v>1826</v>
      </c>
      <c r="M1526" s="10">
        <v>1136.7583999999999</v>
      </c>
      <c r="N1526" s="16">
        <f t="shared" si="71"/>
        <v>1136.7583999999999</v>
      </c>
    </row>
    <row r="1527" spans="1:14" x14ac:dyDescent="0.3">
      <c r="A1527" s="11" t="s">
        <v>3351</v>
      </c>
      <c r="B1527" s="18">
        <v>45296</v>
      </c>
      <c r="C1527" s="12" t="s">
        <v>937</v>
      </c>
      <c r="D1527" s="12" t="s">
        <v>1594</v>
      </c>
      <c r="E1527" s="12" t="s">
        <v>1810</v>
      </c>
      <c r="F1527" s="12">
        <v>1</v>
      </c>
      <c r="G1527" s="10">
        <f t="shared" si="69"/>
        <v>1</v>
      </c>
      <c r="H1527" s="12">
        <v>616.82000000000005</v>
      </c>
      <c r="I1527" s="16">
        <f>IF(H1527="",VLOOKUP($D1527,Product_Dim_Cleaned!$A$2:$F$101,6,FALSE),H1527)</f>
        <v>616.82000000000005</v>
      </c>
      <c r="J1527" s="12">
        <v>0.24</v>
      </c>
      <c r="K1527" s="17">
        <f t="shared" si="70"/>
        <v>0.24</v>
      </c>
      <c r="L1527" s="12" t="s">
        <v>1824</v>
      </c>
      <c r="M1527" s="12">
        <v>468.78320000000002</v>
      </c>
      <c r="N1527" s="16">
        <f t="shared" si="71"/>
        <v>468.78320000000002</v>
      </c>
    </row>
    <row r="1528" spans="1:14" x14ac:dyDescent="0.3">
      <c r="A1528" s="9" t="s">
        <v>3352</v>
      </c>
      <c r="B1528" s="15">
        <v>45672</v>
      </c>
      <c r="C1528" s="10" t="s">
        <v>604</v>
      </c>
      <c r="D1528" s="10" t="s">
        <v>1628</v>
      </c>
      <c r="E1528" s="10" t="s">
        <v>1810</v>
      </c>
      <c r="F1528" s="10">
        <v>1</v>
      </c>
      <c r="G1528" s="10">
        <f t="shared" si="69"/>
        <v>1</v>
      </c>
      <c r="H1528" s="10">
        <v>470.34</v>
      </c>
      <c r="I1528" s="16">
        <f>IF(H1528="",VLOOKUP($D1528,Product_Dim_Cleaned!$A$2:$F$101,6,FALSE),H1528)</f>
        <v>470.34</v>
      </c>
      <c r="J1528" s="10">
        <v>0.18</v>
      </c>
      <c r="K1528" s="17">
        <f t="shared" si="70"/>
        <v>0.18</v>
      </c>
      <c r="L1528" s="10" t="s">
        <v>1829</v>
      </c>
      <c r="M1528" s="10">
        <v>385.67880000000002</v>
      </c>
      <c r="N1528" s="16">
        <f t="shared" si="71"/>
        <v>385.67880000000002</v>
      </c>
    </row>
    <row r="1529" spans="1:14" x14ac:dyDescent="0.3">
      <c r="A1529" s="11" t="s">
        <v>3353</v>
      </c>
      <c r="B1529" s="18">
        <v>45499</v>
      </c>
      <c r="C1529" s="12" t="s">
        <v>711</v>
      </c>
      <c r="D1529" s="12" t="s">
        <v>1654</v>
      </c>
      <c r="E1529" s="12" t="s">
        <v>1782</v>
      </c>
      <c r="F1529" s="12">
        <v>2</v>
      </c>
      <c r="G1529" s="10">
        <f t="shared" si="69"/>
        <v>2</v>
      </c>
      <c r="H1529" s="12">
        <v>616.36</v>
      </c>
      <c r="I1529" s="16">
        <f>IF(H1529="",VLOOKUP($D1529,Product_Dim_Cleaned!$A$2:$F$101,6,FALSE),H1529)</f>
        <v>616.36</v>
      </c>
      <c r="J1529" s="12">
        <v>0.12</v>
      </c>
      <c r="K1529" s="17">
        <f t="shared" si="70"/>
        <v>0.12</v>
      </c>
      <c r="L1529" s="12" t="s">
        <v>1826</v>
      </c>
      <c r="M1529" s="12">
        <v>1084.7936</v>
      </c>
      <c r="N1529" s="16">
        <f t="shared" si="71"/>
        <v>1084.7936</v>
      </c>
    </row>
    <row r="1530" spans="1:14" x14ac:dyDescent="0.3">
      <c r="A1530" s="9" t="s">
        <v>3354</v>
      </c>
      <c r="B1530" s="15">
        <v>45434</v>
      </c>
      <c r="C1530" s="10" t="s">
        <v>298</v>
      </c>
      <c r="D1530" s="10" t="s">
        <v>1551</v>
      </c>
      <c r="E1530" s="10" t="s">
        <v>1786</v>
      </c>
      <c r="F1530" s="10">
        <v>3</v>
      </c>
      <c r="G1530" s="10">
        <f t="shared" si="69"/>
        <v>3</v>
      </c>
      <c r="H1530" s="10">
        <v>657.24</v>
      </c>
      <c r="I1530" s="16">
        <f>IF(H1530="",VLOOKUP($D1530,Product_Dim_Cleaned!$A$2:$F$101,6,FALSE),H1530)</f>
        <v>657.24</v>
      </c>
      <c r="J1530" s="10">
        <v>0.18</v>
      </c>
      <c r="K1530" s="17">
        <f t="shared" si="70"/>
        <v>0.18</v>
      </c>
      <c r="L1530" s="10" t="s">
        <v>1826</v>
      </c>
      <c r="M1530" s="10">
        <v>1616.8104000000001</v>
      </c>
      <c r="N1530" s="16">
        <f t="shared" si="71"/>
        <v>1616.8104000000001</v>
      </c>
    </row>
    <row r="1531" spans="1:14" x14ac:dyDescent="0.3">
      <c r="A1531" s="11" t="s">
        <v>3355</v>
      </c>
      <c r="B1531" s="18">
        <v>45893</v>
      </c>
      <c r="C1531" s="12" t="s">
        <v>137</v>
      </c>
      <c r="D1531" s="12" t="s">
        <v>1630</v>
      </c>
      <c r="E1531" s="12" t="s">
        <v>1813</v>
      </c>
      <c r="F1531" s="12">
        <v>2</v>
      </c>
      <c r="G1531" s="10">
        <f t="shared" si="69"/>
        <v>2</v>
      </c>
      <c r="H1531" s="12">
        <v>392.45</v>
      </c>
      <c r="I1531" s="16">
        <f>IF(H1531="",VLOOKUP($D1531,Product_Dim_Cleaned!$A$2:$F$101,6,FALSE),H1531)</f>
        <v>392.45</v>
      </c>
      <c r="J1531" s="12">
        <v>0.04</v>
      </c>
      <c r="K1531" s="17">
        <f t="shared" si="70"/>
        <v>0.04</v>
      </c>
      <c r="L1531" s="12" t="s">
        <v>1826</v>
      </c>
      <c r="M1531" s="12">
        <v>753.50399999999991</v>
      </c>
      <c r="N1531" s="16">
        <f t="shared" si="71"/>
        <v>753.50399999999991</v>
      </c>
    </row>
    <row r="1532" spans="1:14" x14ac:dyDescent="0.3">
      <c r="A1532" s="9" t="s">
        <v>3356</v>
      </c>
      <c r="B1532" s="15">
        <v>45346</v>
      </c>
      <c r="C1532" s="10" t="s">
        <v>785</v>
      </c>
      <c r="D1532" s="10" t="s">
        <v>1628</v>
      </c>
      <c r="E1532" s="10" t="s">
        <v>1799</v>
      </c>
      <c r="F1532" s="10">
        <v>3</v>
      </c>
      <c r="G1532" s="10">
        <f t="shared" si="69"/>
        <v>3</v>
      </c>
      <c r="H1532" s="10">
        <v>62.03</v>
      </c>
      <c r="I1532" s="16">
        <f>IF(H1532="",VLOOKUP($D1532,Product_Dim_Cleaned!$A$2:$F$101,6,FALSE),H1532)</f>
        <v>62.03</v>
      </c>
      <c r="J1532" s="10">
        <v>0.01</v>
      </c>
      <c r="K1532" s="17">
        <f t="shared" si="70"/>
        <v>0.01</v>
      </c>
      <c r="L1532" s="10" t="s">
        <v>1829</v>
      </c>
      <c r="M1532" s="10">
        <v>184.22909999999999</v>
      </c>
      <c r="N1532" s="16">
        <f t="shared" si="71"/>
        <v>184.22909999999999</v>
      </c>
    </row>
    <row r="1533" spans="1:14" x14ac:dyDescent="0.3">
      <c r="A1533" s="11" t="s">
        <v>3357</v>
      </c>
      <c r="B1533" s="18">
        <v>45613</v>
      </c>
      <c r="C1533" s="12" t="s">
        <v>332</v>
      </c>
      <c r="D1533" s="12" t="s">
        <v>1740</v>
      </c>
      <c r="E1533" s="12" t="s">
        <v>1766</v>
      </c>
      <c r="F1533" s="12">
        <v>4</v>
      </c>
      <c r="G1533" s="10">
        <f t="shared" si="69"/>
        <v>4</v>
      </c>
      <c r="H1533" s="12">
        <v>933.73</v>
      </c>
      <c r="I1533" s="16">
        <f>IF(H1533="",VLOOKUP($D1533,Product_Dim_Cleaned!$A$2:$F$101,6,FALSE),H1533)</f>
        <v>933.73</v>
      </c>
      <c r="J1533" s="12">
        <v>0.25</v>
      </c>
      <c r="K1533" s="17">
        <f t="shared" si="70"/>
        <v>0.25</v>
      </c>
      <c r="L1533" s="12" t="s">
        <v>1826</v>
      </c>
      <c r="M1533" s="12">
        <v>2801.19</v>
      </c>
      <c r="N1533" s="16">
        <f t="shared" si="71"/>
        <v>2801.19</v>
      </c>
    </row>
    <row r="1534" spans="1:14" x14ac:dyDescent="0.3">
      <c r="A1534" s="9" t="s">
        <v>3358</v>
      </c>
      <c r="B1534" s="15">
        <v>45928</v>
      </c>
      <c r="C1534" s="10" t="s">
        <v>520</v>
      </c>
      <c r="D1534" s="10" t="s">
        <v>1718</v>
      </c>
      <c r="E1534" s="10" t="s">
        <v>1804</v>
      </c>
      <c r="F1534" s="10">
        <v>3</v>
      </c>
      <c r="G1534" s="10">
        <f t="shared" si="69"/>
        <v>3</v>
      </c>
      <c r="H1534" s="10">
        <v>615.30999999999995</v>
      </c>
      <c r="I1534" s="16">
        <f>IF(H1534="",VLOOKUP($D1534,Product_Dim_Cleaned!$A$2:$F$101,6,FALSE),H1534)</f>
        <v>615.30999999999995</v>
      </c>
      <c r="J1534" s="10">
        <v>0.14000000000000001</v>
      </c>
      <c r="K1534" s="17">
        <f t="shared" si="70"/>
        <v>0.14000000000000001</v>
      </c>
      <c r="L1534" s="10" t="s">
        <v>1826</v>
      </c>
      <c r="M1534" s="10">
        <v>1587.4998000000001</v>
      </c>
      <c r="N1534" s="16">
        <f t="shared" si="71"/>
        <v>1587.4998000000001</v>
      </c>
    </row>
    <row r="1535" spans="1:14" x14ac:dyDescent="0.3">
      <c r="A1535" s="11" t="s">
        <v>3359</v>
      </c>
      <c r="B1535" s="18">
        <v>45619</v>
      </c>
      <c r="C1535" s="12" t="s">
        <v>1166</v>
      </c>
      <c r="D1535" s="12" t="s">
        <v>1666</v>
      </c>
      <c r="E1535" s="12" t="s">
        <v>1810</v>
      </c>
      <c r="F1535" s="12">
        <v>4</v>
      </c>
      <c r="G1535" s="10">
        <f t="shared" si="69"/>
        <v>4</v>
      </c>
      <c r="H1535" s="12">
        <v>790.38</v>
      </c>
      <c r="I1535" s="16">
        <f>IF(H1535="",VLOOKUP($D1535,Product_Dim_Cleaned!$A$2:$F$101,6,FALSE),H1535)</f>
        <v>790.38</v>
      </c>
      <c r="J1535" s="12">
        <v>0.22</v>
      </c>
      <c r="K1535" s="17">
        <f t="shared" si="70"/>
        <v>0.22</v>
      </c>
      <c r="L1535" s="12" t="s">
        <v>1829</v>
      </c>
      <c r="M1535" s="12">
        <v>2465.9856</v>
      </c>
      <c r="N1535" s="16">
        <f t="shared" si="71"/>
        <v>2465.9856</v>
      </c>
    </row>
    <row r="1536" spans="1:14" x14ac:dyDescent="0.3">
      <c r="A1536" s="9" t="s">
        <v>3360</v>
      </c>
      <c r="B1536" s="15">
        <v>45533</v>
      </c>
      <c r="C1536" s="10" t="s">
        <v>857</v>
      </c>
      <c r="D1536" s="10" t="s">
        <v>1666</v>
      </c>
      <c r="E1536" s="10" t="s">
        <v>1807</v>
      </c>
      <c r="F1536" s="10">
        <v>2</v>
      </c>
      <c r="G1536" s="10">
        <f t="shared" si="69"/>
        <v>2</v>
      </c>
      <c r="H1536" s="10">
        <v>102.85</v>
      </c>
      <c r="I1536" s="16">
        <f>IF(H1536="",VLOOKUP($D1536,Product_Dim_Cleaned!$A$2:$F$101,6,FALSE),H1536)</f>
        <v>102.85</v>
      </c>
      <c r="J1536" s="10">
        <v>0.08</v>
      </c>
      <c r="K1536" s="17">
        <f t="shared" si="70"/>
        <v>0.08</v>
      </c>
      <c r="L1536" s="10" t="s">
        <v>1826</v>
      </c>
      <c r="M1536" s="10">
        <v>189.244</v>
      </c>
      <c r="N1536" s="16">
        <f t="shared" si="71"/>
        <v>189.244</v>
      </c>
    </row>
    <row r="1537" spans="1:14" x14ac:dyDescent="0.3">
      <c r="A1537" s="11" t="s">
        <v>3361</v>
      </c>
      <c r="B1537" s="18">
        <v>45781</v>
      </c>
      <c r="C1537" s="12" t="s">
        <v>153</v>
      </c>
      <c r="D1537" s="12" t="s">
        <v>1570</v>
      </c>
      <c r="E1537" s="12" t="s">
        <v>1804</v>
      </c>
      <c r="F1537" s="12">
        <v>3</v>
      </c>
      <c r="G1537" s="10">
        <f t="shared" si="69"/>
        <v>3</v>
      </c>
      <c r="H1537" s="12">
        <v>866.78</v>
      </c>
      <c r="I1537" s="16">
        <f>IF(H1537="",VLOOKUP($D1537,Product_Dim_Cleaned!$A$2:$F$101,6,FALSE),H1537)</f>
        <v>866.78</v>
      </c>
      <c r="J1537" s="12">
        <v>0.27</v>
      </c>
      <c r="K1537" s="17">
        <f t="shared" si="70"/>
        <v>0.27</v>
      </c>
      <c r="L1537" s="12" t="s">
        <v>1826</v>
      </c>
      <c r="M1537" s="12">
        <v>1898.2482</v>
      </c>
      <c r="N1537" s="16">
        <f t="shared" si="71"/>
        <v>1898.2482</v>
      </c>
    </row>
    <row r="1538" spans="1:14" x14ac:dyDescent="0.3">
      <c r="A1538" s="9" t="s">
        <v>3362</v>
      </c>
      <c r="B1538" s="15">
        <v>45378</v>
      </c>
      <c r="C1538" s="10" t="s">
        <v>678</v>
      </c>
      <c r="D1538" s="10" t="s">
        <v>1704</v>
      </c>
      <c r="E1538" s="10" t="s">
        <v>1804</v>
      </c>
      <c r="F1538" s="10">
        <v>3</v>
      </c>
      <c r="G1538" s="10">
        <f t="shared" ref="G1538:G1601" si="72">IF(F1538="",M1538/(I1538*(1-J1538)),F1538)</f>
        <v>3</v>
      </c>
      <c r="H1538" s="10">
        <v>392.84</v>
      </c>
      <c r="I1538" s="16">
        <f>IF(H1538="",VLOOKUP($D1538,Product_Dim_Cleaned!$A$2:$F$101,6,FALSE),H1538)</f>
        <v>392.84</v>
      </c>
      <c r="J1538" s="10">
        <v>0.27</v>
      </c>
      <c r="K1538" s="17">
        <f t="shared" ref="K1538:K1601" si="73">IF(J1538="",1-(M1538/(G1538*I1538)),J1538)</f>
        <v>0.27</v>
      </c>
      <c r="L1538" s="10" t="s">
        <v>1826</v>
      </c>
      <c r="M1538" s="10">
        <v>860.31959999999992</v>
      </c>
      <c r="N1538" s="16">
        <f t="shared" ref="N1538:N1601" si="74">IF(M1538="",G1538*I1538*(1-K1538),M1538)</f>
        <v>860.31959999999992</v>
      </c>
    </row>
    <row r="1539" spans="1:14" x14ac:dyDescent="0.3">
      <c r="A1539" s="11" t="s">
        <v>3363</v>
      </c>
      <c r="B1539" s="18">
        <v>45688</v>
      </c>
      <c r="C1539" s="12" t="s">
        <v>1017</v>
      </c>
      <c r="D1539" s="12" t="s">
        <v>1565</v>
      </c>
      <c r="E1539" s="12" t="s">
        <v>1773</v>
      </c>
      <c r="F1539" s="12">
        <v>2</v>
      </c>
      <c r="G1539" s="10">
        <f t="shared" si="72"/>
        <v>2</v>
      </c>
      <c r="H1539" s="12">
        <v>753.1</v>
      </c>
      <c r="I1539" s="16">
        <f>IF(H1539="",VLOOKUP($D1539,Product_Dim_Cleaned!$A$2:$F$101,6,FALSE),H1539)</f>
        <v>753.1</v>
      </c>
      <c r="J1539" s="12">
        <v>0.19</v>
      </c>
      <c r="K1539" s="17">
        <f t="shared" si="73"/>
        <v>0.19</v>
      </c>
      <c r="L1539" s="12" t="s">
        <v>1826</v>
      </c>
      <c r="M1539" s="12">
        <v>1220.0219999999999</v>
      </c>
      <c r="N1539" s="16">
        <f t="shared" si="74"/>
        <v>1220.0219999999999</v>
      </c>
    </row>
    <row r="1540" spans="1:14" x14ac:dyDescent="0.3">
      <c r="A1540" s="9" t="s">
        <v>3364</v>
      </c>
      <c r="B1540" s="15">
        <v>45927</v>
      </c>
      <c r="C1540" s="10" t="s">
        <v>40</v>
      </c>
      <c r="D1540" s="10" t="s">
        <v>1656</v>
      </c>
      <c r="E1540" s="10" t="s">
        <v>1807</v>
      </c>
      <c r="F1540" s="10">
        <v>2</v>
      </c>
      <c r="G1540" s="10">
        <f t="shared" si="72"/>
        <v>2</v>
      </c>
      <c r="H1540" s="10">
        <v>700.91</v>
      </c>
      <c r="I1540" s="16">
        <f>IF(H1540="",VLOOKUP($D1540,Product_Dim_Cleaned!$A$2:$F$101,6,FALSE),H1540)</f>
        <v>700.91</v>
      </c>
      <c r="J1540" s="10">
        <v>0.1</v>
      </c>
      <c r="K1540" s="17">
        <f t="shared" si="73"/>
        <v>0.1</v>
      </c>
      <c r="L1540" s="10" t="s">
        <v>1826</v>
      </c>
      <c r="M1540" s="10">
        <v>1261.6379999999999</v>
      </c>
      <c r="N1540" s="16">
        <f t="shared" si="74"/>
        <v>1261.6379999999999</v>
      </c>
    </row>
    <row r="1541" spans="1:14" x14ac:dyDescent="0.3">
      <c r="A1541" s="11" t="s">
        <v>3365</v>
      </c>
      <c r="B1541" s="18">
        <v>45775</v>
      </c>
      <c r="C1541" s="12" t="s">
        <v>264</v>
      </c>
      <c r="D1541" s="12" t="s">
        <v>1578</v>
      </c>
      <c r="E1541" s="12" t="s">
        <v>1794</v>
      </c>
      <c r="F1541" s="12">
        <v>4</v>
      </c>
      <c r="G1541" s="10">
        <f t="shared" si="72"/>
        <v>4</v>
      </c>
      <c r="H1541" s="12">
        <v>935.98</v>
      </c>
      <c r="I1541" s="16">
        <f>IF(H1541="",VLOOKUP($D1541,Product_Dim_Cleaned!$A$2:$F$101,6,FALSE),H1541)</f>
        <v>935.98</v>
      </c>
      <c r="J1541" s="12">
        <v>0.11</v>
      </c>
      <c r="K1541" s="17">
        <f t="shared" si="73"/>
        <v>0.11</v>
      </c>
      <c r="L1541" s="12" t="s">
        <v>1826</v>
      </c>
      <c r="M1541" s="12">
        <v>3332.0888</v>
      </c>
      <c r="N1541" s="16">
        <f t="shared" si="74"/>
        <v>3332.0888</v>
      </c>
    </row>
    <row r="1542" spans="1:14" x14ac:dyDescent="0.3">
      <c r="A1542" s="9" t="s">
        <v>3366</v>
      </c>
      <c r="B1542" s="15">
        <v>45849</v>
      </c>
      <c r="C1542" s="10" t="s">
        <v>1492</v>
      </c>
      <c r="D1542" s="10" t="s">
        <v>1700</v>
      </c>
      <c r="E1542" s="10" t="s">
        <v>1804</v>
      </c>
      <c r="F1542" s="10">
        <v>1</v>
      </c>
      <c r="G1542" s="10">
        <f t="shared" si="72"/>
        <v>1</v>
      </c>
      <c r="H1542" s="10">
        <v>539.9</v>
      </c>
      <c r="I1542" s="16">
        <f>IF(H1542="",VLOOKUP($D1542,Product_Dim_Cleaned!$A$2:$F$101,6,FALSE),H1542)</f>
        <v>539.9</v>
      </c>
      <c r="J1542" s="10">
        <v>7.0000000000000007E-2</v>
      </c>
      <c r="K1542" s="17">
        <f t="shared" si="73"/>
        <v>7.0000000000000007E-2</v>
      </c>
      <c r="L1542" s="10" t="s">
        <v>1824</v>
      </c>
      <c r="M1542" s="10">
        <v>502.10700000000003</v>
      </c>
      <c r="N1542" s="16">
        <f t="shared" si="74"/>
        <v>502.10700000000003</v>
      </c>
    </row>
    <row r="1543" spans="1:14" x14ac:dyDescent="0.3">
      <c r="A1543" s="11" t="s">
        <v>3367</v>
      </c>
      <c r="B1543" s="18">
        <v>45573</v>
      </c>
      <c r="C1543" s="12" t="s">
        <v>568</v>
      </c>
      <c r="D1543" s="12" t="s">
        <v>1628</v>
      </c>
      <c r="E1543" s="12" t="s">
        <v>1776</v>
      </c>
      <c r="F1543" s="12">
        <v>1</v>
      </c>
      <c r="G1543" s="10">
        <f t="shared" si="72"/>
        <v>1</v>
      </c>
      <c r="H1543" s="12">
        <v>312.81</v>
      </c>
      <c r="I1543" s="16">
        <f>IF(H1543="",VLOOKUP($D1543,Product_Dim_Cleaned!$A$2:$F$101,6,FALSE),H1543)</f>
        <v>312.81</v>
      </c>
      <c r="J1543" s="12">
        <v>0.14000000000000001</v>
      </c>
      <c r="K1543" s="17">
        <f t="shared" si="73"/>
        <v>0.14000000000000001</v>
      </c>
      <c r="L1543" s="12" t="s">
        <v>1826</v>
      </c>
      <c r="M1543" s="12">
        <v>269.01659999999998</v>
      </c>
      <c r="N1543" s="16">
        <f t="shared" si="74"/>
        <v>269.01659999999998</v>
      </c>
    </row>
    <row r="1544" spans="1:14" x14ac:dyDescent="0.3">
      <c r="A1544" s="9" t="s">
        <v>3368</v>
      </c>
      <c r="B1544" s="15">
        <v>45356</v>
      </c>
      <c r="C1544" s="10" t="s">
        <v>797</v>
      </c>
      <c r="D1544" s="10" t="s">
        <v>1644</v>
      </c>
      <c r="E1544" s="10" t="s">
        <v>1779</v>
      </c>
      <c r="F1544" s="10">
        <v>3</v>
      </c>
      <c r="G1544" s="10">
        <f t="shared" si="72"/>
        <v>3</v>
      </c>
      <c r="H1544" s="10">
        <v>855.96</v>
      </c>
      <c r="I1544" s="16">
        <f>IF(H1544="",VLOOKUP($D1544,Product_Dim_Cleaned!$A$2:$F$101,6,FALSE),H1544)</f>
        <v>855.96</v>
      </c>
      <c r="J1544" s="10">
        <v>0.28999999999999998</v>
      </c>
      <c r="K1544" s="17">
        <f t="shared" si="73"/>
        <v>0.28999999999999998</v>
      </c>
      <c r="L1544" s="10" t="s">
        <v>1829</v>
      </c>
      <c r="M1544" s="10">
        <v>1823.1948</v>
      </c>
      <c r="N1544" s="16">
        <f t="shared" si="74"/>
        <v>1823.1948</v>
      </c>
    </row>
    <row r="1545" spans="1:14" x14ac:dyDescent="0.3">
      <c r="A1545" s="11" t="s">
        <v>3369</v>
      </c>
      <c r="B1545" s="18">
        <v>45326</v>
      </c>
      <c r="C1545" s="12" t="s">
        <v>1112</v>
      </c>
      <c r="D1545" s="12" t="s">
        <v>1546</v>
      </c>
      <c r="E1545" s="12" t="s">
        <v>1792</v>
      </c>
      <c r="F1545" s="12">
        <v>3</v>
      </c>
      <c r="G1545" s="10">
        <f t="shared" si="72"/>
        <v>3</v>
      </c>
      <c r="H1545" s="12">
        <v>305</v>
      </c>
      <c r="I1545" s="16">
        <f>IF(H1545="",VLOOKUP($D1545,Product_Dim_Cleaned!$A$2:$F$101,6,FALSE),H1545)</f>
        <v>305</v>
      </c>
      <c r="J1545" s="12">
        <v>0.01</v>
      </c>
      <c r="K1545" s="17">
        <f t="shared" si="73"/>
        <v>0.01</v>
      </c>
      <c r="L1545" s="12" t="s">
        <v>1829</v>
      </c>
      <c r="M1545" s="12">
        <v>905.85</v>
      </c>
      <c r="N1545" s="16">
        <f t="shared" si="74"/>
        <v>905.85</v>
      </c>
    </row>
    <row r="1546" spans="1:14" x14ac:dyDescent="0.3">
      <c r="A1546" s="9" t="s">
        <v>3370</v>
      </c>
      <c r="B1546" s="15">
        <v>45361</v>
      </c>
      <c r="C1546" s="10" t="s">
        <v>1443</v>
      </c>
      <c r="D1546" s="10" t="s">
        <v>1746</v>
      </c>
      <c r="E1546" s="10" t="s">
        <v>1794</v>
      </c>
      <c r="F1546" s="10">
        <v>3</v>
      </c>
      <c r="G1546" s="10">
        <f t="shared" si="72"/>
        <v>3</v>
      </c>
      <c r="H1546" s="10">
        <v>831.15</v>
      </c>
      <c r="I1546" s="16">
        <f>IF(H1546="",VLOOKUP($D1546,Product_Dim_Cleaned!$A$2:$F$101,6,FALSE),H1546)</f>
        <v>831.15</v>
      </c>
      <c r="J1546" s="10">
        <v>0.19</v>
      </c>
      <c r="K1546" s="17">
        <f t="shared" si="73"/>
        <v>0.19</v>
      </c>
      <c r="L1546" s="10" t="s">
        <v>1824</v>
      </c>
      <c r="M1546" s="10">
        <v>2019.6945000000001</v>
      </c>
      <c r="N1546" s="16">
        <f t="shared" si="74"/>
        <v>2019.6945000000001</v>
      </c>
    </row>
    <row r="1547" spans="1:14" x14ac:dyDescent="0.3">
      <c r="A1547" s="11" t="s">
        <v>3371</v>
      </c>
      <c r="B1547" s="18">
        <v>45926</v>
      </c>
      <c r="C1547" s="12" t="s">
        <v>675</v>
      </c>
      <c r="D1547" s="12" t="s">
        <v>1740</v>
      </c>
      <c r="E1547" s="12" t="s">
        <v>1766</v>
      </c>
      <c r="F1547" s="12">
        <v>2</v>
      </c>
      <c r="G1547" s="10">
        <f t="shared" si="72"/>
        <v>2</v>
      </c>
      <c r="H1547" s="12">
        <v>644.97</v>
      </c>
      <c r="I1547" s="16">
        <f>IF(H1547="",VLOOKUP($D1547,Product_Dim_Cleaned!$A$2:$F$101,6,FALSE),H1547)</f>
        <v>644.97</v>
      </c>
      <c r="J1547" s="12">
        <v>0.24</v>
      </c>
      <c r="K1547" s="17">
        <f t="shared" si="73"/>
        <v>0.24</v>
      </c>
      <c r="L1547" s="12" t="s">
        <v>1829</v>
      </c>
      <c r="M1547" s="12">
        <v>980.35440000000006</v>
      </c>
      <c r="N1547" s="16">
        <f t="shared" si="74"/>
        <v>980.35440000000006</v>
      </c>
    </row>
    <row r="1548" spans="1:14" x14ac:dyDescent="0.3">
      <c r="A1548" s="9" t="s">
        <v>3372</v>
      </c>
      <c r="B1548" s="15">
        <v>45839</v>
      </c>
      <c r="C1548" s="10" t="s">
        <v>341</v>
      </c>
      <c r="D1548" s="10" t="s">
        <v>1724</v>
      </c>
      <c r="E1548" s="10" t="s">
        <v>1757</v>
      </c>
      <c r="F1548" s="10">
        <v>1</v>
      </c>
      <c r="G1548" s="10">
        <f t="shared" si="72"/>
        <v>1</v>
      </c>
      <c r="H1548" s="10">
        <v>149.56</v>
      </c>
      <c r="I1548" s="16">
        <f>IF(H1548="",VLOOKUP($D1548,Product_Dim_Cleaned!$A$2:$F$101,6,FALSE),H1548)</f>
        <v>149.56</v>
      </c>
      <c r="J1548" s="10">
        <v>0.09</v>
      </c>
      <c r="K1548" s="17">
        <f t="shared" si="73"/>
        <v>0.09</v>
      </c>
      <c r="L1548" s="10" t="s">
        <v>1824</v>
      </c>
      <c r="M1548" s="10">
        <v>136.09960000000001</v>
      </c>
      <c r="N1548" s="16">
        <f t="shared" si="74"/>
        <v>136.09960000000001</v>
      </c>
    </row>
    <row r="1549" spans="1:14" x14ac:dyDescent="0.3">
      <c r="A1549" s="11" t="s">
        <v>3373</v>
      </c>
      <c r="B1549" s="18">
        <v>45434</v>
      </c>
      <c r="C1549" s="12" t="s">
        <v>705</v>
      </c>
      <c r="D1549" s="12" t="s">
        <v>1634</v>
      </c>
      <c r="E1549" s="12" t="s">
        <v>1813</v>
      </c>
      <c r="F1549" s="12">
        <v>1</v>
      </c>
      <c r="G1549" s="10">
        <f t="shared" si="72"/>
        <v>1</v>
      </c>
      <c r="H1549" s="12">
        <v>661.77</v>
      </c>
      <c r="I1549" s="16">
        <f>IF(H1549="",VLOOKUP($D1549,Product_Dim_Cleaned!$A$2:$F$101,6,FALSE),H1549)</f>
        <v>661.77</v>
      </c>
      <c r="J1549" s="12">
        <v>0.03</v>
      </c>
      <c r="K1549" s="17">
        <f t="shared" si="73"/>
        <v>0.03</v>
      </c>
      <c r="L1549" s="12" t="s">
        <v>1826</v>
      </c>
      <c r="M1549" s="12">
        <v>641.91689999999994</v>
      </c>
      <c r="N1549" s="16">
        <f t="shared" si="74"/>
        <v>641.91689999999994</v>
      </c>
    </row>
    <row r="1550" spans="1:14" x14ac:dyDescent="0.3">
      <c r="A1550" s="9" t="s">
        <v>3374</v>
      </c>
      <c r="B1550" s="15">
        <v>45819</v>
      </c>
      <c r="C1550" s="10" t="s">
        <v>381</v>
      </c>
      <c r="D1550" s="10" t="s">
        <v>1736</v>
      </c>
      <c r="E1550" s="10" t="s">
        <v>1779</v>
      </c>
      <c r="F1550" s="10">
        <v>3</v>
      </c>
      <c r="G1550" s="10">
        <f t="shared" si="72"/>
        <v>3</v>
      </c>
      <c r="H1550" s="10">
        <v>99.67</v>
      </c>
      <c r="I1550" s="16">
        <f>IF(H1550="",VLOOKUP($D1550,Product_Dim_Cleaned!$A$2:$F$101,6,FALSE),H1550)</f>
        <v>99.67</v>
      </c>
      <c r="J1550" s="10">
        <v>0.17</v>
      </c>
      <c r="K1550" s="17">
        <f t="shared" si="73"/>
        <v>0.17</v>
      </c>
      <c r="L1550" s="10" t="s">
        <v>1824</v>
      </c>
      <c r="M1550" s="10">
        <v>248.17830000000001</v>
      </c>
      <c r="N1550" s="16">
        <f t="shared" si="74"/>
        <v>248.17830000000001</v>
      </c>
    </row>
    <row r="1551" spans="1:14" x14ac:dyDescent="0.3">
      <c r="A1551" s="11" t="s">
        <v>3375</v>
      </c>
      <c r="B1551" s="18">
        <v>45553</v>
      </c>
      <c r="C1551" s="12" t="s">
        <v>716</v>
      </c>
      <c r="D1551" s="12" t="s">
        <v>1672</v>
      </c>
      <c r="E1551" s="12" t="s">
        <v>1757</v>
      </c>
      <c r="F1551" s="12">
        <v>3</v>
      </c>
      <c r="G1551" s="10">
        <f t="shared" si="72"/>
        <v>3</v>
      </c>
      <c r="H1551" s="12">
        <v>103.66</v>
      </c>
      <c r="I1551" s="16">
        <f>IF(H1551="",VLOOKUP($D1551,Product_Dim_Cleaned!$A$2:$F$101,6,FALSE),H1551)</f>
        <v>103.66</v>
      </c>
      <c r="J1551" s="12">
        <v>0.26</v>
      </c>
      <c r="K1551" s="17">
        <f t="shared" si="73"/>
        <v>0.26</v>
      </c>
      <c r="L1551" s="12" t="s">
        <v>1829</v>
      </c>
      <c r="M1551" s="12">
        <v>230.12520000000001</v>
      </c>
      <c r="N1551" s="16">
        <f t="shared" si="74"/>
        <v>230.12520000000001</v>
      </c>
    </row>
    <row r="1552" spans="1:14" x14ac:dyDescent="0.3">
      <c r="A1552" s="9" t="s">
        <v>3376</v>
      </c>
      <c r="B1552" s="15">
        <v>45258</v>
      </c>
      <c r="C1552" s="10" t="s">
        <v>1352</v>
      </c>
      <c r="D1552" s="10" t="s">
        <v>1628</v>
      </c>
      <c r="E1552" s="10" t="s">
        <v>1761</v>
      </c>
      <c r="F1552" s="10">
        <v>4</v>
      </c>
      <c r="G1552" s="10">
        <f t="shared" si="72"/>
        <v>4</v>
      </c>
      <c r="H1552" s="10">
        <v>54.4</v>
      </c>
      <c r="I1552" s="16">
        <f>IF(H1552="",VLOOKUP($D1552,Product_Dim_Cleaned!$A$2:$F$101,6,FALSE),H1552)</f>
        <v>54.4</v>
      </c>
      <c r="J1552" s="10">
        <v>0.22</v>
      </c>
      <c r="K1552" s="17">
        <f t="shared" si="73"/>
        <v>0.22</v>
      </c>
      <c r="L1552" s="10" t="s">
        <v>1824</v>
      </c>
      <c r="M1552" s="10">
        <v>169.72800000000001</v>
      </c>
      <c r="N1552" s="16">
        <f t="shared" si="74"/>
        <v>169.72800000000001</v>
      </c>
    </row>
    <row r="1553" spans="1:14" x14ac:dyDescent="0.3">
      <c r="A1553" s="11" t="s">
        <v>3377</v>
      </c>
      <c r="B1553" s="18">
        <v>45435</v>
      </c>
      <c r="C1553" s="12" t="s">
        <v>1507</v>
      </c>
      <c r="D1553" s="12" t="s">
        <v>1716</v>
      </c>
      <c r="E1553" s="12" t="s">
        <v>1799</v>
      </c>
      <c r="F1553" s="12">
        <v>1</v>
      </c>
      <c r="G1553" s="10">
        <f t="shared" si="72"/>
        <v>1</v>
      </c>
      <c r="H1553" s="12">
        <v>46.66</v>
      </c>
      <c r="I1553" s="16">
        <f>IF(H1553="",VLOOKUP($D1553,Product_Dim_Cleaned!$A$2:$F$101,6,FALSE),H1553)</f>
        <v>46.66</v>
      </c>
      <c r="J1553" s="12">
        <v>0.2</v>
      </c>
      <c r="K1553" s="17">
        <f t="shared" si="73"/>
        <v>0.2</v>
      </c>
      <c r="L1553" s="12" t="s">
        <v>1824</v>
      </c>
      <c r="M1553" s="12">
        <v>37.328000000000003</v>
      </c>
      <c r="N1553" s="16">
        <f t="shared" si="74"/>
        <v>37.328000000000003</v>
      </c>
    </row>
    <row r="1554" spans="1:14" x14ac:dyDescent="0.3">
      <c r="A1554" s="9" t="s">
        <v>3378</v>
      </c>
      <c r="B1554" s="15">
        <v>45447</v>
      </c>
      <c r="C1554" s="10" t="s">
        <v>40</v>
      </c>
      <c r="D1554" s="10" t="s">
        <v>1694</v>
      </c>
      <c r="E1554" s="10" t="s">
        <v>1792</v>
      </c>
      <c r="F1554" s="10">
        <v>4</v>
      </c>
      <c r="G1554" s="10">
        <f t="shared" si="72"/>
        <v>4</v>
      </c>
      <c r="H1554" s="10">
        <v>871.2</v>
      </c>
      <c r="I1554" s="16">
        <f>IF(H1554="",VLOOKUP($D1554,Product_Dim_Cleaned!$A$2:$F$101,6,FALSE),H1554)</f>
        <v>871.2</v>
      </c>
      <c r="J1554" s="10">
        <v>0.28999999999999998</v>
      </c>
      <c r="K1554" s="17">
        <f t="shared" si="73"/>
        <v>0.28999999999999998</v>
      </c>
      <c r="L1554" s="10" t="s">
        <v>1824</v>
      </c>
      <c r="M1554" s="10">
        <v>2474.2080000000001</v>
      </c>
      <c r="N1554" s="16">
        <f t="shared" si="74"/>
        <v>2474.2080000000001</v>
      </c>
    </row>
    <row r="1555" spans="1:14" x14ac:dyDescent="0.3">
      <c r="A1555" s="11" t="s">
        <v>3379</v>
      </c>
      <c r="B1555" s="18">
        <v>45724</v>
      </c>
      <c r="C1555" s="12" t="s">
        <v>1184</v>
      </c>
      <c r="D1555" s="12" t="s">
        <v>1584</v>
      </c>
      <c r="E1555" s="12" t="s">
        <v>1799</v>
      </c>
      <c r="F1555" s="12">
        <v>4</v>
      </c>
      <c r="G1555" s="10">
        <f t="shared" si="72"/>
        <v>4</v>
      </c>
      <c r="H1555" s="12">
        <v>317.11</v>
      </c>
      <c r="I1555" s="16">
        <f>IF(H1555="",VLOOKUP($D1555,Product_Dim_Cleaned!$A$2:$F$101,6,FALSE),H1555)</f>
        <v>317.11</v>
      </c>
      <c r="J1555" s="12">
        <v>0.16</v>
      </c>
      <c r="K1555" s="17">
        <f t="shared" si="73"/>
        <v>0.16</v>
      </c>
      <c r="L1555" s="12" t="s">
        <v>1826</v>
      </c>
      <c r="M1555" s="12">
        <v>1065.4896000000001</v>
      </c>
      <c r="N1555" s="16">
        <f t="shared" si="74"/>
        <v>1065.4896000000001</v>
      </c>
    </row>
    <row r="1556" spans="1:14" x14ac:dyDescent="0.3">
      <c r="A1556" s="9" t="s">
        <v>3380</v>
      </c>
      <c r="B1556" s="15">
        <v>45338</v>
      </c>
      <c r="C1556" s="10" t="s">
        <v>824</v>
      </c>
      <c r="D1556" s="10" t="s">
        <v>1598</v>
      </c>
      <c r="E1556" s="10" t="s">
        <v>1797</v>
      </c>
      <c r="F1556" s="10">
        <v>2</v>
      </c>
      <c r="G1556" s="10">
        <f t="shared" si="72"/>
        <v>2</v>
      </c>
      <c r="H1556" s="10">
        <v>388.34</v>
      </c>
      <c r="I1556" s="16">
        <f>IF(H1556="",VLOOKUP($D1556,Product_Dim_Cleaned!$A$2:$F$101,6,FALSE),H1556)</f>
        <v>388.34</v>
      </c>
      <c r="J1556" s="10">
        <v>0.09</v>
      </c>
      <c r="K1556" s="17">
        <f t="shared" si="73"/>
        <v>0.09</v>
      </c>
      <c r="L1556" s="10" t="s">
        <v>1826</v>
      </c>
      <c r="M1556" s="10">
        <v>706.77879999999993</v>
      </c>
      <c r="N1556" s="16">
        <f t="shared" si="74"/>
        <v>706.77879999999993</v>
      </c>
    </row>
    <row r="1557" spans="1:14" x14ac:dyDescent="0.3">
      <c r="A1557" s="11" t="s">
        <v>3381</v>
      </c>
      <c r="B1557" s="18">
        <v>45252</v>
      </c>
      <c r="C1557" s="12" t="s">
        <v>1005</v>
      </c>
      <c r="D1557" s="12" t="s">
        <v>1608</v>
      </c>
      <c r="E1557" s="12" t="s">
        <v>1776</v>
      </c>
      <c r="F1557" s="12">
        <v>4</v>
      </c>
      <c r="G1557" s="10">
        <f t="shared" si="72"/>
        <v>4</v>
      </c>
      <c r="H1557" s="12">
        <v>998.2</v>
      </c>
      <c r="I1557" s="16">
        <f>IF(H1557="",VLOOKUP($D1557,Product_Dim_Cleaned!$A$2:$F$101,6,FALSE),H1557)</f>
        <v>998.2</v>
      </c>
      <c r="J1557" s="12">
        <v>0.15</v>
      </c>
      <c r="K1557" s="17">
        <f t="shared" si="73"/>
        <v>0.15</v>
      </c>
      <c r="L1557" s="12" t="s">
        <v>1824</v>
      </c>
      <c r="M1557" s="12">
        <v>3393.88</v>
      </c>
      <c r="N1557" s="16">
        <f t="shared" si="74"/>
        <v>3393.88</v>
      </c>
    </row>
    <row r="1558" spans="1:14" x14ac:dyDescent="0.3">
      <c r="A1558" s="9" t="s">
        <v>3382</v>
      </c>
      <c r="B1558" s="15">
        <v>45606</v>
      </c>
      <c r="C1558" s="10" t="s">
        <v>1516</v>
      </c>
      <c r="D1558" s="10" t="s">
        <v>1620</v>
      </c>
      <c r="E1558" s="10" t="s">
        <v>1752</v>
      </c>
      <c r="F1558" s="10">
        <v>1</v>
      </c>
      <c r="G1558" s="10">
        <f t="shared" si="72"/>
        <v>1</v>
      </c>
      <c r="H1558" s="10">
        <v>887.38</v>
      </c>
      <c r="I1558" s="16">
        <f>IF(H1558="",VLOOKUP($D1558,Product_Dim_Cleaned!$A$2:$F$101,6,FALSE),H1558)</f>
        <v>887.38</v>
      </c>
      <c r="J1558" s="10">
        <v>0.01</v>
      </c>
      <c r="K1558" s="17">
        <f t="shared" si="73"/>
        <v>0.01</v>
      </c>
      <c r="L1558" s="10" t="s">
        <v>1829</v>
      </c>
      <c r="M1558" s="10">
        <v>878.50620000000004</v>
      </c>
      <c r="N1558" s="16">
        <f t="shared" si="74"/>
        <v>878.50620000000004</v>
      </c>
    </row>
    <row r="1559" spans="1:14" x14ac:dyDescent="0.3">
      <c r="A1559" s="11" t="s">
        <v>3383</v>
      </c>
      <c r="B1559" s="18">
        <v>45524</v>
      </c>
      <c r="C1559" s="12" t="s">
        <v>984</v>
      </c>
      <c r="D1559" s="12" t="s">
        <v>1622</v>
      </c>
      <c r="E1559" s="12" t="s">
        <v>1794</v>
      </c>
      <c r="F1559" s="12">
        <v>4</v>
      </c>
      <c r="G1559" s="10">
        <f t="shared" si="72"/>
        <v>4</v>
      </c>
      <c r="H1559" s="12">
        <v>332.97</v>
      </c>
      <c r="I1559" s="16">
        <f>IF(H1559="",VLOOKUP($D1559,Product_Dim_Cleaned!$A$2:$F$101,6,FALSE),H1559)</f>
        <v>332.97</v>
      </c>
      <c r="J1559" s="12">
        <v>0.28000000000000003</v>
      </c>
      <c r="K1559" s="17">
        <f t="shared" si="73"/>
        <v>0.28000000000000003</v>
      </c>
      <c r="L1559" s="12" t="s">
        <v>1824</v>
      </c>
      <c r="M1559" s="12">
        <v>958.95360000000005</v>
      </c>
      <c r="N1559" s="16">
        <f t="shared" si="74"/>
        <v>958.95360000000005</v>
      </c>
    </row>
    <row r="1560" spans="1:14" x14ac:dyDescent="0.3">
      <c r="A1560" s="9" t="s">
        <v>3384</v>
      </c>
      <c r="B1560" s="15">
        <v>45934</v>
      </c>
      <c r="C1560" s="10" t="s">
        <v>93</v>
      </c>
      <c r="D1560" s="10" t="s">
        <v>1640</v>
      </c>
      <c r="E1560" s="10" t="s">
        <v>1752</v>
      </c>
      <c r="F1560" s="10">
        <v>2</v>
      </c>
      <c r="G1560" s="10">
        <f t="shared" si="72"/>
        <v>2</v>
      </c>
      <c r="H1560" s="10">
        <v>157.91</v>
      </c>
      <c r="I1560" s="16">
        <f>IF(H1560="",VLOOKUP($D1560,Product_Dim_Cleaned!$A$2:$F$101,6,FALSE),H1560)</f>
        <v>157.91</v>
      </c>
      <c r="J1560" s="10">
        <v>0.09</v>
      </c>
      <c r="K1560" s="17">
        <f t="shared" si="73"/>
        <v>0.09</v>
      </c>
      <c r="L1560" s="10" t="s">
        <v>1829</v>
      </c>
      <c r="M1560" s="10">
        <v>287.39620000000002</v>
      </c>
      <c r="N1560" s="16">
        <f t="shared" si="74"/>
        <v>287.39620000000002</v>
      </c>
    </row>
    <row r="1561" spans="1:14" x14ac:dyDescent="0.3">
      <c r="A1561" s="11" t="s">
        <v>3385</v>
      </c>
      <c r="B1561" s="18">
        <v>45539</v>
      </c>
      <c r="C1561" s="12" t="s">
        <v>1115</v>
      </c>
      <c r="D1561" s="12" t="s">
        <v>1572</v>
      </c>
      <c r="E1561" s="12" t="s">
        <v>1810</v>
      </c>
      <c r="F1561" s="12">
        <v>1</v>
      </c>
      <c r="G1561" s="10">
        <f t="shared" si="72"/>
        <v>1</v>
      </c>
      <c r="H1561" s="12">
        <v>548.15</v>
      </c>
      <c r="I1561" s="16">
        <f>IF(H1561="",VLOOKUP($D1561,Product_Dim_Cleaned!$A$2:$F$101,6,FALSE),H1561)</f>
        <v>548.15</v>
      </c>
      <c r="J1561" s="12">
        <v>0.11</v>
      </c>
      <c r="K1561" s="17">
        <f t="shared" si="73"/>
        <v>0.11</v>
      </c>
      <c r="L1561" s="12" t="s">
        <v>1824</v>
      </c>
      <c r="M1561" s="12">
        <v>487.8535</v>
      </c>
      <c r="N1561" s="16">
        <f t="shared" si="74"/>
        <v>487.8535</v>
      </c>
    </row>
    <row r="1562" spans="1:14" x14ac:dyDescent="0.3">
      <c r="A1562" s="9" t="s">
        <v>3386</v>
      </c>
      <c r="B1562" s="15">
        <v>45555</v>
      </c>
      <c r="C1562" s="10" t="s">
        <v>681</v>
      </c>
      <c r="D1562" s="10" t="s">
        <v>1644</v>
      </c>
      <c r="E1562" s="10" t="s">
        <v>1801</v>
      </c>
      <c r="F1562" s="10">
        <v>1</v>
      </c>
      <c r="G1562" s="10">
        <f t="shared" si="72"/>
        <v>1</v>
      </c>
      <c r="H1562" s="10">
        <v>135.13</v>
      </c>
      <c r="I1562" s="16">
        <f>IF(H1562="",VLOOKUP($D1562,Product_Dim_Cleaned!$A$2:$F$101,6,FALSE),H1562)</f>
        <v>135.13</v>
      </c>
      <c r="J1562" s="10">
        <v>0.04</v>
      </c>
      <c r="K1562" s="17">
        <f t="shared" si="73"/>
        <v>0.04</v>
      </c>
      <c r="L1562" s="10" t="s">
        <v>1824</v>
      </c>
      <c r="M1562" s="10">
        <v>129.72479999999999</v>
      </c>
      <c r="N1562" s="16">
        <f t="shared" si="74"/>
        <v>129.72479999999999</v>
      </c>
    </row>
    <row r="1563" spans="1:14" x14ac:dyDescent="0.3">
      <c r="A1563" s="11" t="s">
        <v>3387</v>
      </c>
      <c r="B1563" s="18">
        <v>45281</v>
      </c>
      <c r="C1563" s="12" t="s">
        <v>711</v>
      </c>
      <c r="D1563" s="12" t="s">
        <v>1660</v>
      </c>
      <c r="E1563" s="12" t="s">
        <v>1766</v>
      </c>
      <c r="F1563" s="12">
        <v>3</v>
      </c>
      <c r="G1563" s="10">
        <f t="shared" si="72"/>
        <v>3</v>
      </c>
      <c r="H1563" s="12">
        <v>579.26</v>
      </c>
      <c r="I1563" s="16">
        <f>IF(H1563="",VLOOKUP($D1563,Product_Dim_Cleaned!$A$2:$F$101,6,FALSE),H1563)</f>
        <v>579.26</v>
      </c>
      <c r="J1563" s="12">
        <v>0.19</v>
      </c>
      <c r="K1563" s="17">
        <f t="shared" si="73"/>
        <v>0.19</v>
      </c>
      <c r="L1563" s="12" t="s">
        <v>1824</v>
      </c>
      <c r="M1563" s="12">
        <v>1407.6017999999999</v>
      </c>
      <c r="N1563" s="16">
        <f t="shared" si="74"/>
        <v>1407.6017999999999</v>
      </c>
    </row>
    <row r="1564" spans="1:14" x14ac:dyDescent="0.3">
      <c r="A1564" s="9" t="s">
        <v>3388</v>
      </c>
      <c r="B1564" s="15">
        <v>45582</v>
      </c>
      <c r="C1564" s="10" t="s">
        <v>1214</v>
      </c>
      <c r="D1564" s="10" t="s">
        <v>1582</v>
      </c>
      <c r="E1564" s="10" t="s">
        <v>1752</v>
      </c>
      <c r="F1564" s="10">
        <v>1</v>
      </c>
      <c r="G1564" s="10">
        <f t="shared" si="72"/>
        <v>1</v>
      </c>
      <c r="H1564" s="10">
        <v>465.63</v>
      </c>
      <c r="I1564" s="16">
        <f>IF(H1564="",VLOOKUP($D1564,Product_Dim_Cleaned!$A$2:$F$101,6,FALSE),H1564)</f>
        <v>465.63</v>
      </c>
      <c r="J1564" s="10">
        <v>0.25</v>
      </c>
      <c r="K1564" s="17">
        <f t="shared" si="73"/>
        <v>0.25</v>
      </c>
      <c r="L1564" s="10" t="s">
        <v>1824</v>
      </c>
      <c r="M1564" s="10">
        <v>349.22250000000003</v>
      </c>
      <c r="N1564" s="16">
        <f t="shared" si="74"/>
        <v>349.22250000000003</v>
      </c>
    </row>
    <row r="1565" spans="1:14" x14ac:dyDescent="0.3">
      <c r="A1565" s="11" t="s">
        <v>3389</v>
      </c>
      <c r="B1565" s="18">
        <v>45372</v>
      </c>
      <c r="C1565" s="12" t="s">
        <v>181</v>
      </c>
      <c r="D1565" s="12" t="s">
        <v>1700</v>
      </c>
      <c r="E1565" s="12" t="s">
        <v>1804</v>
      </c>
      <c r="F1565" s="12">
        <v>2</v>
      </c>
      <c r="G1565" s="10">
        <f t="shared" si="72"/>
        <v>2</v>
      </c>
      <c r="H1565" s="12">
        <v>675.61</v>
      </c>
      <c r="I1565" s="16">
        <f>IF(H1565="",VLOOKUP($D1565,Product_Dim_Cleaned!$A$2:$F$101,6,FALSE),H1565)</f>
        <v>675.61</v>
      </c>
      <c r="J1565" s="12">
        <v>0.08</v>
      </c>
      <c r="K1565" s="17">
        <f t="shared" si="73"/>
        <v>0.08</v>
      </c>
      <c r="L1565" s="12" t="s">
        <v>1829</v>
      </c>
      <c r="M1565" s="12">
        <v>1243.1224</v>
      </c>
      <c r="N1565" s="16">
        <f t="shared" si="74"/>
        <v>1243.1224</v>
      </c>
    </row>
    <row r="1566" spans="1:14" x14ac:dyDescent="0.3">
      <c r="A1566" s="9" t="s">
        <v>3390</v>
      </c>
      <c r="B1566" s="15">
        <v>45458</v>
      </c>
      <c r="C1566" s="10" t="s">
        <v>1292</v>
      </c>
      <c r="D1566" s="10" t="s">
        <v>1614</v>
      </c>
      <c r="E1566" s="10" t="s">
        <v>1776</v>
      </c>
      <c r="F1566" s="10">
        <v>1</v>
      </c>
      <c r="G1566" s="10">
        <f t="shared" si="72"/>
        <v>1</v>
      </c>
      <c r="H1566" s="10">
        <v>718.99</v>
      </c>
      <c r="I1566" s="16">
        <f>IF(H1566="",VLOOKUP($D1566,Product_Dim_Cleaned!$A$2:$F$101,6,FALSE),H1566)</f>
        <v>718.99</v>
      </c>
      <c r="J1566" s="10">
        <v>0.08</v>
      </c>
      <c r="K1566" s="17">
        <f t="shared" si="73"/>
        <v>0.08</v>
      </c>
      <c r="L1566" s="10" t="s">
        <v>1826</v>
      </c>
      <c r="M1566" s="10">
        <v>661.47080000000005</v>
      </c>
      <c r="N1566" s="16">
        <f t="shared" si="74"/>
        <v>661.47080000000005</v>
      </c>
    </row>
    <row r="1567" spans="1:14" x14ac:dyDescent="0.3">
      <c r="A1567" s="11" t="s">
        <v>3391</v>
      </c>
      <c r="B1567" s="18">
        <v>45943</v>
      </c>
      <c r="C1567" s="12" t="s">
        <v>1175</v>
      </c>
      <c r="D1567" s="12" t="s">
        <v>1576</v>
      </c>
      <c r="E1567" s="12" t="s">
        <v>1789</v>
      </c>
      <c r="F1567" s="12">
        <v>2</v>
      </c>
      <c r="G1567" s="10">
        <f t="shared" si="72"/>
        <v>2</v>
      </c>
      <c r="H1567" s="12">
        <v>675.65</v>
      </c>
      <c r="I1567" s="16">
        <f>IF(H1567="",VLOOKUP($D1567,Product_Dim_Cleaned!$A$2:$F$101,6,FALSE),H1567)</f>
        <v>675.65</v>
      </c>
      <c r="J1567" s="12">
        <v>0.2</v>
      </c>
      <c r="K1567" s="17">
        <f t="shared" si="73"/>
        <v>0.2</v>
      </c>
      <c r="L1567" s="12" t="s">
        <v>1829</v>
      </c>
      <c r="M1567" s="12">
        <v>1081.04</v>
      </c>
      <c r="N1567" s="16">
        <f t="shared" si="74"/>
        <v>1081.04</v>
      </c>
    </row>
    <row r="1568" spans="1:14" x14ac:dyDescent="0.3">
      <c r="A1568" s="9" t="s">
        <v>3392</v>
      </c>
      <c r="B1568" s="15">
        <v>45374</v>
      </c>
      <c r="C1568" s="10" t="s">
        <v>1056</v>
      </c>
      <c r="D1568" s="10" t="s">
        <v>1738</v>
      </c>
      <c r="E1568" s="10" t="s">
        <v>1801</v>
      </c>
      <c r="F1568" s="10">
        <v>4</v>
      </c>
      <c r="G1568" s="10">
        <f t="shared" si="72"/>
        <v>4</v>
      </c>
      <c r="H1568" s="10">
        <v>284.24</v>
      </c>
      <c r="I1568" s="16">
        <f>IF(H1568="",VLOOKUP($D1568,Product_Dim_Cleaned!$A$2:$F$101,6,FALSE),H1568)</f>
        <v>284.24</v>
      </c>
      <c r="J1568" s="10">
        <v>0.1</v>
      </c>
      <c r="K1568" s="17">
        <f t="shared" si="73"/>
        <v>0.1</v>
      </c>
      <c r="L1568" s="10" t="s">
        <v>1824</v>
      </c>
      <c r="M1568" s="10">
        <v>1023.264</v>
      </c>
      <c r="N1568" s="16">
        <f t="shared" si="74"/>
        <v>1023.264</v>
      </c>
    </row>
    <row r="1569" spans="1:14" x14ac:dyDescent="0.3">
      <c r="A1569" s="11" t="s">
        <v>3393</v>
      </c>
      <c r="B1569" s="18">
        <v>45374</v>
      </c>
      <c r="C1569" s="12" t="s">
        <v>693</v>
      </c>
      <c r="D1569" s="12" t="s">
        <v>1546</v>
      </c>
      <c r="E1569" s="12" t="s">
        <v>1766</v>
      </c>
      <c r="F1569" s="12">
        <v>1</v>
      </c>
      <c r="G1569" s="10">
        <f t="shared" si="72"/>
        <v>1</v>
      </c>
      <c r="H1569" s="12">
        <v>94.26</v>
      </c>
      <c r="I1569" s="16">
        <f>IF(H1569="",VLOOKUP($D1569,Product_Dim_Cleaned!$A$2:$F$101,6,FALSE),H1569)</f>
        <v>94.26</v>
      </c>
      <c r="J1569" s="12">
        <v>0.18</v>
      </c>
      <c r="K1569" s="17">
        <f t="shared" si="73"/>
        <v>0.18</v>
      </c>
      <c r="L1569" s="12" t="s">
        <v>1826</v>
      </c>
      <c r="M1569" s="12">
        <v>77.293200000000013</v>
      </c>
      <c r="N1569" s="16">
        <f t="shared" si="74"/>
        <v>77.293200000000013</v>
      </c>
    </row>
    <row r="1570" spans="1:14" x14ac:dyDescent="0.3">
      <c r="A1570" s="9" t="s">
        <v>3394</v>
      </c>
      <c r="B1570" s="15">
        <v>45789</v>
      </c>
      <c r="C1570" s="10" t="s">
        <v>1292</v>
      </c>
      <c r="D1570" s="10" t="s">
        <v>1557</v>
      </c>
      <c r="E1570" s="10" t="s">
        <v>1789</v>
      </c>
      <c r="F1570" s="10">
        <v>4</v>
      </c>
      <c r="G1570" s="10">
        <f t="shared" si="72"/>
        <v>4</v>
      </c>
      <c r="H1570" s="10">
        <v>458.58</v>
      </c>
      <c r="I1570" s="16">
        <f>IF(H1570="",VLOOKUP($D1570,Product_Dim_Cleaned!$A$2:$F$101,6,FALSE),H1570)</f>
        <v>458.58</v>
      </c>
      <c r="J1570" s="10">
        <v>0.28999999999999998</v>
      </c>
      <c r="K1570" s="17">
        <f t="shared" si="73"/>
        <v>0.28999999999999998</v>
      </c>
      <c r="L1570" s="10" t="s">
        <v>1829</v>
      </c>
      <c r="M1570" s="10">
        <v>1302.3671999999999</v>
      </c>
      <c r="N1570" s="16">
        <f t="shared" si="74"/>
        <v>1302.3671999999999</v>
      </c>
    </row>
    <row r="1571" spans="1:14" x14ac:dyDescent="0.3">
      <c r="A1571" s="11" t="s">
        <v>3395</v>
      </c>
      <c r="B1571" s="18">
        <v>45452</v>
      </c>
      <c r="C1571" s="12" t="s">
        <v>396</v>
      </c>
      <c r="D1571" s="12" t="s">
        <v>1678</v>
      </c>
      <c r="E1571" s="12" t="s">
        <v>1789</v>
      </c>
      <c r="F1571" s="12">
        <v>4</v>
      </c>
      <c r="G1571" s="10">
        <f t="shared" si="72"/>
        <v>4</v>
      </c>
      <c r="H1571" s="12">
        <v>704.49</v>
      </c>
      <c r="I1571" s="16">
        <f>IF(H1571="",VLOOKUP($D1571,Product_Dim_Cleaned!$A$2:$F$101,6,FALSE),H1571)</f>
        <v>704.49</v>
      </c>
      <c r="J1571" s="12">
        <v>0.05</v>
      </c>
      <c r="K1571" s="17">
        <f t="shared" si="73"/>
        <v>0.05</v>
      </c>
      <c r="L1571" s="12" t="s">
        <v>1829</v>
      </c>
      <c r="M1571" s="12">
        <v>2677.0619999999999</v>
      </c>
      <c r="N1571" s="16">
        <f t="shared" si="74"/>
        <v>2677.0619999999999</v>
      </c>
    </row>
    <row r="1572" spans="1:14" x14ac:dyDescent="0.3">
      <c r="A1572" s="9" t="s">
        <v>3396</v>
      </c>
      <c r="B1572" s="15">
        <v>45284</v>
      </c>
      <c r="C1572" s="10" t="s">
        <v>130</v>
      </c>
      <c r="D1572" s="10" t="s">
        <v>1602</v>
      </c>
      <c r="E1572" s="10" t="s">
        <v>1813</v>
      </c>
      <c r="F1572" s="10">
        <v>4</v>
      </c>
      <c r="G1572" s="10">
        <f t="shared" si="72"/>
        <v>4</v>
      </c>
      <c r="H1572" s="10">
        <v>822.32</v>
      </c>
      <c r="I1572" s="16">
        <f>IF(H1572="",VLOOKUP($D1572,Product_Dim_Cleaned!$A$2:$F$101,6,FALSE),H1572)</f>
        <v>822.32</v>
      </c>
      <c r="J1572" s="10">
        <v>0.26</v>
      </c>
      <c r="K1572" s="17">
        <f t="shared" si="73"/>
        <v>0.26</v>
      </c>
      <c r="L1572" s="10" t="s">
        <v>1826</v>
      </c>
      <c r="M1572" s="10">
        <v>2434.0672</v>
      </c>
      <c r="N1572" s="16">
        <f t="shared" si="74"/>
        <v>2434.0672</v>
      </c>
    </row>
    <row r="1573" spans="1:14" x14ac:dyDescent="0.3">
      <c r="A1573" s="11" t="s">
        <v>3397</v>
      </c>
      <c r="B1573" s="18">
        <v>45325</v>
      </c>
      <c r="C1573" s="12" t="s">
        <v>785</v>
      </c>
      <c r="D1573" s="12" t="s">
        <v>1551</v>
      </c>
      <c r="E1573" s="12" t="s">
        <v>1797</v>
      </c>
      <c r="F1573" s="12">
        <v>4</v>
      </c>
      <c r="G1573" s="10">
        <f t="shared" si="72"/>
        <v>4</v>
      </c>
      <c r="H1573" s="12">
        <v>785.41</v>
      </c>
      <c r="I1573" s="16">
        <f>IF(H1573="",VLOOKUP($D1573,Product_Dim_Cleaned!$A$2:$F$101,6,FALSE),H1573)</f>
        <v>785.41</v>
      </c>
      <c r="J1573" s="12">
        <v>0.13</v>
      </c>
      <c r="K1573" s="17">
        <f t="shared" si="73"/>
        <v>0.13</v>
      </c>
      <c r="L1573" s="12" t="s">
        <v>1829</v>
      </c>
      <c r="M1573" s="12">
        <v>2733.2267999999999</v>
      </c>
      <c r="N1573" s="16">
        <f t="shared" si="74"/>
        <v>2733.2267999999999</v>
      </c>
    </row>
    <row r="1574" spans="1:14" x14ac:dyDescent="0.3">
      <c r="A1574" s="9" t="s">
        <v>3398</v>
      </c>
      <c r="B1574" s="15">
        <v>45465</v>
      </c>
      <c r="C1574" s="10" t="s">
        <v>127</v>
      </c>
      <c r="D1574" s="10" t="s">
        <v>1626</v>
      </c>
      <c r="E1574" s="10" t="s">
        <v>1799</v>
      </c>
      <c r="F1574" s="10">
        <v>1</v>
      </c>
      <c r="G1574" s="10">
        <f t="shared" si="72"/>
        <v>1</v>
      </c>
      <c r="H1574" s="10">
        <v>405.8</v>
      </c>
      <c r="I1574" s="16">
        <f>IF(H1574="",VLOOKUP($D1574,Product_Dim_Cleaned!$A$2:$F$101,6,FALSE),H1574)</f>
        <v>405.8</v>
      </c>
      <c r="J1574" s="10">
        <v>0.11</v>
      </c>
      <c r="K1574" s="17">
        <f t="shared" si="73"/>
        <v>0.11</v>
      </c>
      <c r="L1574" s="10" t="s">
        <v>1826</v>
      </c>
      <c r="M1574" s="10">
        <v>361.16199999999998</v>
      </c>
      <c r="N1574" s="16">
        <f t="shared" si="74"/>
        <v>361.16199999999998</v>
      </c>
    </row>
    <row r="1575" spans="1:14" x14ac:dyDescent="0.3">
      <c r="A1575" s="11" t="s">
        <v>3399</v>
      </c>
      <c r="B1575" s="18">
        <v>45612</v>
      </c>
      <c r="C1575" s="12" t="s">
        <v>1343</v>
      </c>
      <c r="D1575" s="12" t="s">
        <v>1730</v>
      </c>
      <c r="E1575" s="12" t="s">
        <v>1786</v>
      </c>
      <c r="F1575" s="12">
        <v>2</v>
      </c>
      <c r="G1575" s="10">
        <f t="shared" si="72"/>
        <v>2</v>
      </c>
      <c r="H1575" s="12">
        <v>976.83</v>
      </c>
      <c r="I1575" s="16">
        <f>IF(H1575="",VLOOKUP($D1575,Product_Dim_Cleaned!$A$2:$F$101,6,FALSE),H1575)</f>
        <v>976.83</v>
      </c>
      <c r="J1575" s="12">
        <v>0.1</v>
      </c>
      <c r="K1575" s="17">
        <f t="shared" si="73"/>
        <v>0.1</v>
      </c>
      <c r="L1575" s="12" t="s">
        <v>1826</v>
      </c>
      <c r="M1575" s="12">
        <v>1758.2940000000001</v>
      </c>
      <c r="N1575" s="16">
        <f t="shared" si="74"/>
        <v>1758.2940000000001</v>
      </c>
    </row>
    <row r="1576" spans="1:14" x14ac:dyDescent="0.3">
      <c r="A1576" s="9" t="s">
        <v>3400</v>
      </c>
      <c r="B1576" s="15">
        <v>45472</v>
      </c>
      <c r="C1576" s="10" t="s">
        <v>869</v>
      </c>
      <c r="D1576" s="10" t="s">
        <v>1676</v>
      </c>
      <c r="E1576" s="10" t="s">
        <v>1761</v>
      </c>
      <c r="F1576" s="10">
        <v>1</v>
      </c>
      <c r="G1576" s="10">
        <f t="shared" si="72"/>
        <v>1</v>
      </c>
      <c r="H1576" s="10">
        <v>644.15</v>
      </c>
      <c r="I1576" s="16">
        <f>IF(H1576="",VLOOKUP($D1576,Product_Dim_Cleaned!$A$2:$F$101,6,FALSE),H1576)</f>
        <v>644.15</v>
      </c>
      <c r="J1576" s="10">
        <v>0.06</v>
      </c>
      <c r="K1576" s="17">
        <f t="shared" si="73"/>
        <v>0.06</v>
      </c>
      <c r="L1576" s="10" t="s">
        <v>1824</v>
      </c>
      <c r="M1576" s="10">
        <v>605.50099999999998</v>
      </c>
      <c r="N1576" s="16">
        <f t="shared" si="74"/>
        <v>605.50099999999998</v>
      </c>
    </row>
    <row r="1577" spans="1:14" x14ac:dyDescent="0.3">
      <c r="A1577" s="11" t="s">
        <v>3401</v>
      </c>
      <c r="B1577" s="18">
        <v>45897</v>
      </c>
      <c r="C1577" s="12" t="s">
        <v>1059</v>
      </c>
      <c r="D1577" s="12" t="s">
        <v>1682</v>
      </c>
      <c r="E1577" s="12" t="s">
        <v>1797</v>
      </c>
      <c r="F1577" s="12">
        <v>1</v>
      </c>
      <c r="G1577" s="10">
        <f t="shared" si="72"/>
        <v>1</v>
      </c>
      <c r="H1577" s="12">
        <v>470.55</v>
      </c>
      <c r="I1577" s="16">
        <f>IF(H1577="",VLOOKUP($D1577,Product_Dim_Cleaned!$A$2:$F$101,6,FALSE),H1577)</f>
        <v>470.55</v>
      </c>
      <c r="J1577" s="12">
        <v>0.23</v>
      </c>
      <c r="K1577" s="17">
        <f t="shared" si="73"/>
        <v>0.23</v>
      </c>
      <c r="L1577" s="12" t="s">
        <v>1826</v>
      </c>
      <c r="M1577" s="12">
        <v>362.32350000000002</v>
      </c>
      <c r="N1577" s="16">
        <f t="shared" si="74"/>
        <v>362.32350000000002</v>
      </c>
    </row>
    <row r="1578" spans="1:14" x14ac:dyDescent="0.3">
      <c r="A1578" s="9" t="s">
        <v>3402</v>
      </c>
      <c r="B1578" s="15">
        <v>45241</v>
      </c>
      <c r="C1578" s="10" t="s">
        <v>1472</v>
      </c>
      <c r="D1578" s="10" t="s">
        <v>1560</v>
      </c>
      <c r="E1578" s="10" t="s">
        <v>1776</v>
      </c>
      <c r="F1578" s="10">
        <v>3</v>
      </c>
      <c r="G1578" s="10">
        <f t="shared" si="72"/>
        <v>3</v>
      </c>
      <c r="H1578" s="10">
        <v>598.82000000000005</v>
      </c>
      <c r="I1578" s="16">
        <f>IF(H1578="",VLOOKUP($D1578,Product_Dim_Cleaned!$A$2:$F$101,6,FALSE),H1578)</f>
        <v>598.82000000000005</v>
      </c>
      <c r="J1578" s="10">
        <v>0.19</v>
      </c>
      <c r="K1578" s="17">
        <f t="shared" si="73"/>
        <v>0.19</v>
      </c>
      <c r="L1578" s="10" t="s">
        <v>1829</v>
      </c>
      <c r="M1578" s="10">
        <v>1455.1325999999999</v>
      </c>
      <c r="N1578" s="16">
        <f t="shared" si="74"/>
        <v>1455.1325999999999</v>
      </c>
    </row>
    <row r="1579" spans="1:14" x14ac:dyDescent="0.3">
      <c r="A1579" s="11" t="s">
        <v>3403</v>
      </c>
      <c r="B1579" s="18">
        <v>45851</v>
      </c>
      <c r="C1579" s="12" t="s">
        <v>360</v>
      </c>
      <c r="D1579" s="12" t="s">
        <v>1588</v>
      </c>
      <c r="E1579" s="12" t="s">
        <v>1794</v>
      </c>
      <c r="F1579" s="12">
        <v>4</v>
      </c>
      <c r="G1579" s="10">
        <f t="shared" si="72"/>
        <v>4</v>
      </c>
      <c r="H1579" s="12">
        <v>659.17</v>
      </c>
      <c r="I1579" s="16">
        <f>IF(H1579="",VLOOKUP($D1579,Product_Dim_Cleaned!$A$2:$F$101,6,FALSE),H1579)</f>
        <v>659.17</v>
      </c>
      <c r="J1579" s="12">
        <v>0.12</v>
      </c>
      <c r="K1579" s="17">
        <f t="shared" si="73"/>
        <v>0.12</v>
      </c>
      <c r="L1579" s="12" t="s">
        <v>1824</v>
      </c>
      <c r="M1579" s="12">
        <v>2320.2784000000001</v>
      </c>
      <c r="N1579" s="16">
        <f t="shared" si="74"/>
        <v>2320.2784000000001</v>
      </c>
    </row>
    <row r="1580" spans="1:14" x14ac:dyDescent="0.3">
      <c r="A1580" s="9" t="s">
        <v>3404</v>
      </c>
      <c r="B1580" s="15">
        <v>45572</v>
      </c>
      <c r="C1580" s="10" t="s">
        <v>369</v>
      </c>
      <c r="D1580" s="10" t="s">
        <v>1640</v>
      </c>
      <c r="E1580" s="10" t="s">
        <v>1757</v>
      </c>
      <c r="F1580" s="10">
        <v>2</v>
      </c>
      <c r="G1580" s="10">
        <f t="shared" si="72"/>
        <v>2</v>
      </c>
      <c r="H1580" s="10">
        <v>216.02</v>
      </c>
      <c r="I1580" s="16">
        <f>IF(H1580="",VLOOKUP($D1580,Product_Dim_Cleaned!$A$2:$F$101,6,FALSE),H1580)</f>
        <v>216.02</v>
      </c>
      <c r="J1580" s="10">
        <v>0.25</v>
      </c>
      <c r="K1580" s="17">
        <f t="shared" si="73"/>
        <v>0.25</v>
      </c>
      <c r="L1580" s="10" t="s">
        <v>1824</v>
      </c>
      <c r="M1580" s="10">
        <v>324.02999999999997</v>
      </c>
      <c r="N1580" s="16">
        <f t="shared" si="74"/>
        <v>324.02999999999997</v>
      </c>
    </row>
    <row r="1581" spans="1:14" x14ac:dyDescent="0.3">
      <c r="A1581" s="11" t="s">
        <v>3405</v>
      </c>
      <c r="B1581" s="18">
        <v>45774</v>
      </c>
      <c r="C1581" s="12" t="s">
        <v>124</v>
      </c>
      <c r="D1581" s="12" t="s">
        <v>1610</v>
      </c>
      <c r="E1581" s="12" t="s">
        <v>1789</v>
      </c>
      <c r="F1581" s="12">
        <v>2</v>
      </c>
      <c r="G1581" s="10">
        <f t="shared" si="72"/>
        <v>2</v>
      </c>
      <c r="H1581" s="12">
        <v>613.47</v>
      </c>
      <c r="I1581" s="16">
        <f>IF(H1581="",VLOOKUP($D1581,Product_Dim_Cleaned!$A$2:$F$101,6,FALSE),H1581)</f>
        <v>613.47</v>
      </c>
      <c r="J1581" s="12">
        <v>0.02</v>
      </c>
      <c r="K1581" s="17">
        <f t="shared" si="73"/>
        <v>0.02</v>
      </c>
      <c r="L1581" s="12" t="s">
        <v>1826</v>
      </c>
      <c r="M1581" s="12">
        <v>1202.4012</v>
      </c>
      <c r="N1581" s="16">
        <f t="shared" si="74"/>
        <v>1202.4012</v>
      </c>
    </row>
    <row r="1582" spans="1:14" x14ac:dyDescent="0.3">
      <c r="A1582" s="9" t="s">
        <v>3406</v>
      </c>
      <c r="B1582" s="15">
        <v>45921</v>
      </c>
      <c r="C1582" s="10" t="s">
        <v>350</v>
      </c>
      <c r="D1582" s="10" t="s">
        <v>1664</v>
      </c>
      <c r="E1582" s="10" t="s">
        <v>1794</v>
      </c>
      <c r="F1582" s="10">
        <v>2</v>
      </c>
      <c r="G1582" s="10">
        <f t="shared" si="72"/>
        <v>2</v>
      </c>
      <c r="H1582" s="10">
        <v>485.17</v>
      </c>
      <c r="I1582" s="16">
        <f>IF(H1582="",VLOOKUP($D1582,Product_Dim_Cleaned!$A$2:$F$101,6,FALSE),H1582)</f>
        <v>485.17</v>
      </c>
      <c r="J1582" s="10">
        <v>0.11</v>
      </c>
      <c r="K1582" s="17">
        <f t="shared" si="73"/>
        <v>0.11</v>
      </c>
      <c r="L1582" s="10" t="s">
        <v>1826</v>
      </c>
      <c r="M1582" s="10">
        <v>863.60260000000005</v>
      </c>
      <c r="N1582" s="16">
        <f t="shared" si="74"/>
        <v>863.60260000000005</v>
      </c>
    </row>
    <row r="1583" spans="1:14" x14ac:dyDescent="0.3">
      <c r="A1583" s="11" t="s">
        <v>3407</v>
      </c>
      <c r="B1583" s="18">
        <v>45268</v>
      </c>
      <c r="C1583" s="12" t="s">
        <v>969</v>
      </c>
      <c r="D1583" s="12" t="s">
        <v>1640</v>
      </c>
      <c r="E1583" s="12" t="s">
        <v>1789</v>
      </c>
      <c r="F1583" s="12">
        <v>1</v>
      </c>
      <c r="G1583" s="10">
        <f t="shared" si="72"/>
        <v>1</v>
      </c>
      <c r="H1583" s="12">
        <v>209.7</v>
      </c>
      <c r="I1583" s="16">
        <f>IF(H1583="",VLOOKUP($D1583,Product_Dim_Cleaned!$A$2:$F$101,6,FALSE),H1583)</f>
        <v>209.7</v>
      </c>
      <c r="J1583" s="12">
        <v>0.2</v>
      </c>
      <c r="K1583" s="17">
        <f t="shared" si="73"/>
        <v>0.2</v>
      </c>
      <c r="L1583" s="12" t="s">
        <v>1826</v>
      </c>
      <c r="M1583" s="12">
        <v>167.76</v>
      </c>
      <c r="N1583" s="16">
        <f t="shared" si="74"/>
        <v>167.76</v>
      </c>
    </row>
    <row r="1584" spans="1:14" x14ac:dyDescent="0.3">
      <c r="A1584" s="9" t="s">
        <v>3408</v>
      </c>
      <c r="B1584" s="15">
        <v>45402</v>
      </c>
      <c r="C1584" s="10" t="s">
        <v>1026</v>
      </c>
      <c r="D1584" s="10" t="s">
        <v>1732</v>
      </c>
      <c r="E1584" s="10" t="s">
        <v>1752</v>
      </c>
      <c r="F1584" s="10">
        <v>1</v>
      </c>
      <c r="G1584" s="10">
        <f t="shared" si="72"/>
        <v>1</v>
      </c>
      <c r="H1584" s="10">
        <v>681.47</v>
      </c>
      <c r="I1584" s="16">
        <f>IF(H1584="",VLOOKUP($D1584,Product_Dim_Cleaned!$A$2:$F$101,6,FALSE),H1584)</f>
        <v>681.47</v>
      </c>
      <c r="J1584" s="10">
        <v>0.15</v>
      </c>
      <c r="K1584" s="17">
        <f t="shared" si="73"/>
        <v>0.15</v>
      </c>
      <c r="L1584" s="10" t="s">
        <v>1824</v>
      </c>
      <c r="M1584" s="10">
        <v>579.24950000000001</v>
      </c>
      <c r="N1584" s="16">
        <f t="shared" si="74"/>
        <v>579.24950000000001</v>
      </c>
    </row>
    <row r="1585" spans="1:14" x14ac:dyDescent="0.3">
      <c r="A1585" s="11" t="s">
        <v>3409</v>
      </c>
      <c r="B1585" s="18">
        <v>45667</v>
      </c>
      <c r="C1585" s="12" t="s">
        <v>1362</v>
      </c>
      <c r="D1585" s="12" t="s">
        <v>1700</v>
      </c>
      <c r="E1585" s="12" t="s">
        <v>1807</v>
      </c>
      <c r="F1585" s="12">
        <v>2</v>
      </c>
      <c r="G1585" s="10">
        <f t="shared" si="72"/>
        <v>2</v>
      </c>
      <c r="H1585" s="12">
        <v>877.21</v>
      </c>
      <c r="I1585" s="16">
        <f>IF(H1585="",VLOOKUP($D1585,Product_Dim_Cleaned!$A$2:$F$101,6,FALSE),H1585)</f>
        <v>877.21</v>
      </c>
      <c r="J1585" s="12">
        <v>0.1</v>
      </c>
      <c r="K1585" s="17">
        <f t="shared" si="73"/>
        <v>0.1</v>
      </c>
      <c r="L1585" s="12" t="s">
        <v>1824</v>
      </c>
      <c r="M1585" s="12">
        <v>1578.9780000000001</v>
      </c>
      <c r="N1585" s="16">
        <f t="shared" si="74"/>
        <v>1578.9780000000001</v>
      </c>
    </row>
    <row r="1586" spans="1:14" x14ac:dyDescent="0.3">
      <c r="A1586" s="9" t="s">
        <v>3410</v>
      </c>
      <c r="B1586" s="15">
        <v>45902</v>
      </c>
      <c r="C1586" s="10" t="s">
        <v>1002</v>
      </c>
      <c r="D1586" s="10" t="s">
        <v>1704</v>
      </c>
      <c r="E1586" s="10" t="s">
        <v>1773</v>
      </c>
      <c r="F1586" s="10">
        <v>2</v>
      </c>
      <c r="G1586" s="10">
        <f t="shared" si="72"/>
        <v>2</v>
      </c>
      <c r="H1586" s="10">
        <v>479.77</v>
      </c>
      <c r="I1586" s="16">
        <f>IF(H1586="",VLOOKUP($D1586,Product_Dim_Cleaned!$A$2:$F$101,6,FALSE),H1586)</f>
        <v>479.77</v>
      </c>
      <c r="J1586" s="10">
        <v>0.21</v>
      </c>
      <c r="K1586" s="17">
        <f t="shared" si="73"/>
        <v>0.21</v>
      </c>
      <c r="L1586" s="10" t="s">
        <v>1826</v>
      </c>
      <c r="M1586" s="10">
        <v>758.03660000000002</v>
      </c>
      <c r="N1586" s="16">
        <f t="shared" si="74"/>
        <v>758.03660000000002</v>
      </c>
    </row>
    <row r="1587" spans="1:14" x14ac:dyDescent="0.3">
      <c r="A1587" s="11" t="s">
        <v>3411</v>
      </c>
      <c r="B1587" s="18">
        <v>45589</v>
      </c>
      <c r="C1587" s="12" t="s">
        <v>1014</v>
      </c>
      <c r="D1587" s="12" t="s">
        <v>1714</v>
      </c>
      <c r="E1587" s="12" t="s">
        <v>1801</v>
      </c>
      <c r="F1587" s="12">
        <v>1</v>
      </c>
      <c r="G1587" s="10">
        <f t="shared" si="72"/>
        <v>1</v>
      </c>
      <c r="H1587" s="12">
        <v>140.72</v>
      </c>
      <c r="I1587" s="16">
        <f>IF(H1587="",VLOOKUP($D1587,Product_Dim_Cleaned!$A$2:$F$101,6,FALSE),H1587)</f>
        <v>140.72</v>
      </c>
      <c r="J1587" s="12">
        <v>0</v>
      </c>
      <c r="K1587" s="17">
        <f t="shared" si="73"/>
        <v>0</v>
      </c>
      <c r="L1587" s="12" t="s">
        <v>1829</v>
      </c>
      <c r="M1587" s="12">
        <v>140.72</v>
      </c>
      <c r="N1587" s="16">
        <f t="shared" si="74"/>
        <v>140.72</v>
      </c>
    </row>
    <row r="1588" spans="1:14" x14ac:dyDescent="0.3">
      <c r="A1588" s="9" t="s">
        <v>3412</v>
      </c>
      <c r="B1588" s="15">
        <v>45668</v>
      </c>
      <c r="C1588" s="10" t="s">
        <v>114</v>
      </c>
      <c r="D1588" s="10" t="s">
        <v>1586</v>
      </c>
      <c r="E1588" s="10" t="s">
        <v>1776</v>
      </c>
      <c r="F1588" s="10">
        <v>2</v>
      </c>
      <c r="G1588" s="10">
        <f t="shared" si="72"/>
        <v>2</v>
      </c>
      <c r="H1588" s="10">
        <v>764.25</v>
      </c>
      <c r="I1588" s="16">
        <f>IF(H1588="",VLOOKUP($D1588,Product_Dim_Cleaned!$A$2:$F$101,6,FALSE),H1588)</f>
        <v>764.25</v>
      </c>
      <c r="J1588" s="10">
        <v>0.23</v>
      </c>
      <c r="K1588" s="17">
        <f t="shared" si="73"/>
        <v>0.23</v>
      </c>
      <c r="L1588" s="10" t="s">
        <v>1826</v>
      </c>
      <c r="M1588" s="10">
        <v>1176.9449999999999</v>
      </c>
      <c r="N1588" s="16">
        <f t="shared" si="74"/>
        <v>1176.9449999999999</v>
      </c>
    </row>
    <row r="1589" spans="1:14" x14ac:dyDescent="0.3">
      <c r="A1589" s="11" t="s">
        <v>3413</v>
      </c>
      <c r="B1589" s="18">
        <v>45300</v>
      </c>
      <c r="C1589" s="12" t="s">
        <v>719</v>
      </c>
      <c r="D1589" s="12" t="s">
        <v>1714</v>
      </c>
      <c r="E1589" s="12" t="s">
        <v>1773</v>
      </c>
      <c r="F1589" s="12">
        <v>3</v>
      </c>
      <c r="G1589" s="10">
        <f t="shared" si="72"/>
        <v>3</v>
      </c>
      <c r="H1589" s="12">
        <v>107.8</v>
      </c>
      <c r="I1589" s="16">
        <f>IF(H1589="",VLOOKUP($D1589,Product_Dim_Cleaned!$A$2:$F$101,6,FALSE),H1589)</f>
        <v>107.8</v>
      </c>
      <c r="J1589" s="12">
        <v>0.28999999999999998</v>
      </c>
      <c r="K1589" s="17">
        <f t="shared" si="73"/>
        <v>0.28999999999999998</v>
      </c>
      <c r="L1589" s="12" t="s">
        <v>1826</v>
      </c>
      <c r="M1589" s="12">
        <v>229.614</v>
      </c>
      <c r="N1589" s="16">
        <f t="shared" si="74"/>
        <v>229.614</v>
      </c>
    </row>
    <row r="1590" spans="1:14" x14ac:dyDescent="0.3">
      <c r="A1590" s="9" t="s">
        <v>3414</v>
      </c>
      <c r="B1590" s="15">
        <v>45757</v>
      </c>
      <c r="C1590" s="10" t="s">
        <v>496</v>
      </c>
      <c r="D1590" s="10" t="s">
        <v>1592</v>
      </c>
      <c r="E1590" s="10" t="s">
        <v>1782</v>
      </c>
      <c r="F1590" s="10">
        <v>4</v>
      </c>
      <c r="G1590" s="10">
        <f t="shared" si="72"/>
        <v>4</v>
      </c>
      <c r="H1590" s="10">
        <v>565.37</v>
      </c>
      <c r="I1590" s="16">
        <f>IF(H1590="",VLOOKUP($D1590,Product_Dim_Cleaned!$A$2:$F$101,6,FALSE),H1590)</f>
        <v>565.37</v>
      </c>
      <c r="J1590" s="10">
        <v>7.0000000000000007E-2</v>
      </c>
      <c r="K1590" s="17">
        <f t="shared" si="73"/>
        <v>7.0000000000000007E-2</v>
      </c>
      <c r="L1590" s="10" t="s">
        <v>1826</v>
      </c>
      <c r="M1590" s="10">
        <v>2103.1763999999998</v>
      </c>
      <c r="N1590" s="16">
        <f t="shared" si="74"/>
        <v>2103.1763999999998</v>
      </c>
    </row>
    <row r="1591" spans="1:14" x14ac:dyDescent="0.3">
      <c r="A1591" s="11" t="s">
        <v>3415</v>
      </c>
      <c r="B1591" s="18">
        <v>45235</v>
      </c>
      <c r="C1591" s="12" t="s">
        <v>137</v>
      </c>
      <c r="D1591" s="12" t="s">
        <v>1620</v>
      </c>
      <c r="E1591" s="12" t="s">
        <v>1769</v>
      </c>
      <c r="F1591" s="12">
        <v>3</v>
      </c>
      <c r="G1591" s="10">
        <f t="shared" si="72"/>
        <v>3</v>
      </c>
      <c r="H1591" s="12">
        <v>811.45</v>
      </c>
      <c r="I1591" s="16">
        <f>IF(H1591="",VLOOKUP($D1591,Product_Dim_Cleaned!$A$2:$F$101,6,FALSE),H1591)</f>
        <v>811.45</v>
      </c>
      <c r="J1591" s="12">
        <v>0.26</v>
      </c>
      <c r="K1591" s="17">
        <f t="shared" si="73"/>
        <v>0.26</v>
      </c>
      <c r="L1591" s="12" t="s">
        <v>1824</v>
      </c>
      <c r="M1591" s="12">
        <v>1801.4190000000001</v>
      </c>
      <c r="N1591" s="16">
        <f t="shared" si="74"/>
        <v>1801.4190000000001</v>
      </c>
    </row>
    <row r="1592" spans="1:14" x14ac:dyDescent="0.3">
      <c r="A1592" s="9" t="s">
        <v>3416</v>
      </c>
      <c r="B1592" s="15">
        <v>45749</v>
      </c>
      <c r="C1592" s="10" t="s">
        <v>1275</v>
      </c>
      <c r="D1592" s="10" t="s">
        <v>1614</v>
      </c>
      <c r="E1592" s="10" t="s">
        <v>1813</v>
      </c>
      <c r="F1592" s="10">
        <v>4</v>
      </c>
      <c r="G1592" s="10">
        <f t="shared" si="72"/>
        <v>4</v>
      </c>
      <c r="H1592" s="10">
        <v>62.25</v>
      </c>
      <c r="I1592" s="16">
        <f>IF(H1592="",VLOOKUP($D1592,Product_Dim_Cleaned!$A$2:$F$101,6,FALSE),H1592)</f>
        <v>62.25</v>
      </c>
      <c r="J1592" s="10">
        <v>0.11</v>
      </c>
      <c r="K1592" s="17">
        <f t="shared" si="73"/>
        <v>0.11</v>
      </c>
      <c r="L1592" s="10" t="s">
        <v>1826</v>
      </c>
      <c r="M1592" s="10">
        <v>221.61</v>
      </c>
      <c r="N1592" s="16">
        <f t="shared" si="74"/>
        <v>221.61</v>
      </c>
    </row>
    <row r="1593" spans="1:14" x14ac:dyDescent="0.3">
      <c r="A1593" s="11" t="s">
        <v>3417</v>
      </c>
      <c r="B1593" s="18">
        <v>45807</v>
      </c>
      <c r="C1593" s="12" t="s">
        <v>107</v>
      </c>
      <c r="D1593" s="12" t="s">
        <v>1738</v>
      </c>
      <c r="E1593" s="12" t="s">
        <v>1789</v>
      </c>
      <c r="F1593" s="12">
        <v>1</v>
      </c>
      <c r="G1593" s="10">
        <f t="shared" si="72"/>
        <v>1</v>
      </c>
      <c r="H1593" s="12">
        <v>749.78</v>
      </c>
      <c r="I1593" s="16">
        <f>IF(H1593="",VLOOKUP($D1593,Product_Dim_Cleaned!$A$2:$F$101,6,FALSE),H1593)</f>
        <v>749.78</v>
      </c>
      <c r="J1593" s="12">
        <v>0.03</v>
      </c>
      <c r="K1593" s="17">
        <f t="shared" si="73"/>
        <v>0.03</v>
      </c>
      <c r="L1593" s="12" t="s">
        <v>1824</v>
      </c>
      <c r="M1593" s="12">
        <v>727.28659999999991</v>
      </c>
      <c r="N1593" s="16">
        <f t="shared" si="74"/>
        <v>727.28659999999991</v>
      </c>
    </row>
    <row r="1594" spans="1:14" x14ac:dyDescent="0.3">
      <c r="A1594" s="9" t="s">
        <v>3418</v>
      </c>
      <c r="B1594" s="15">
        <v>45496</v>
      </c>
      <c r="C1594" s="10" t="s">
        <v>1098</v>
      </c>
      <c r="D1594" s="10" t="s">
        <v>1666</v>
      </c>
      <c r="E1594" s="10" t="s">
        <v>1773</v>
      </c>
      <c r="F1594" s="10">
        <v>3</v>
      </c>
      <c r="G1594" s="10">
        <f t="shared" si="72"/>
        <v>3</v>
      </c>
      <c r="H1594" s="10">
        <v>630.28</v>
      </c>
      <c r="I1594" s="16">
        <f>IF(H1594="",VLOOKUP($D1594,Product_Dim_Cleaned!$A$2:$F$101,6,FALSE),H1594)</f>
        <v>630.28</v>
      </c>
      <c r="J1594" s="10">
        <v>7.0000000000000007E-2</v>
      </c>
      <c r="K1594" s="17">
        <f t="shared" si="73"/>
        <v>7.0000000000000007E-2</v>
      </c>
      <c r="L1594" s="10" t="s">
        <v>1829</v>
      </c>
      <c r="M1594" s="10">
        <v>1758.4811999999999</v>
      </c>
      <c r="N1594" s="16">
        <f t="shared" si="74"/>
        <v>1758.4811999999999</v>
      </c>
    </row>
    <row r="1595" spans="1:14" x14ac:dyDescent="0.3">
      <c r="A1595" s="11" t="s">
        <v>3419</v>
      </c>
      <c r="B1595" s="18">
        <v>45355</v>
      </c>
      <c r="C1595" s="12" t="s">
        <v>484</v>
      </c>
      <c r="D1595" s="12" t="s">
        <v>1608</v>
      </c>
      <c r="E1595" s="12" t="s">
        <v>1804</v>
      </c>
      <c r="F1595" s="12">
        <v>1</v>
      </c>
      <c r="G1595" s="10">
        <f t="shared" si="72"/>
        <v>1</v>
      </c>
      <c r="H1595" s="12">
        <v>101.84</v>
      </c>
      <c r="I1595" s="16">
        <f>IF(H1595="",VLOOKUP($D1595,Product_Dim_Cleaned!$A$2:$F$101,6,FALSE),H1595)</f>
        <v>101.84</v>
      </c>
      <c r="J1595" s="12">
        <v>0.17</v>
      </c>
      <c r="K1595" s="17">
        <f t="shared" si="73"/>
        <v>0.17</v>
      </c>
      <c r="L1595" s="12" t="s">
        <v>1824</v>
      </c>
      <c r="M1595" s="12">
        <v>84.527199999999993</v>
      </c>
      <c r="N1595" s="16">
        <f t="shared" si="74"/>
        <v>84.527199999999993</v>
      </c>
    </row>
    <row r="1596" spans="1:14" x14ac:dyDescent="0.3">
      <c r="A1596" s="9" t="s">
        <v>3420</v>
      </c>
      <c r="B1596" s="15">
        <v>45256</v>
      </c>
      <c r="C1596" s="10" t="s">
        <v>208</v>
      </c>
      <c r="D1596" s="10" t="s">
        <v>1596</v>
      </c>
      <c r="E1596" s="10" t="s">
        <v>1810</v>
      </c>
      <c r="F1596" s="10">
        <v>4</v>
      </c>
      <c r="G1596" s="10">
        <f t="shared" si="72"/>
        <v>4</v>
      </c>
      <c r="H1596" s="10">
        <v>641.45000000000005</v>
      </c>
      <c r="I1596" s="16">
        <f>IF(H1596="",VLOOKUP($D1596,Product_Dim_Cleaned!$A$2:$F$101,6,FALSE),H1596)</f>
        <v>641.45000000000005</v>
      </c>
      <c r="J1596" s="10">
        <v>0.16</v>
      </c>
      <c r="K1596" s="17">
        <f t="shared" si="73"/>
        <v>0.16</v>
      </c>
      <c r="L1596" s="10" t="s">
        <v>1829</v>
      </c>
      <c r="M1596" s="10">
        <v>2155.2719999999999</v>
      </c>
      <c r="N1596" s="16">
        <f t="shared" si="74"/>
        <v>2155.2719999999999</v>
      </c>
    </row>
    <row r="1597" spans="1:14" x14ac:dyDescent="0.3">
      <c r="A1597" s="11" t="s">
        <v>3421</v>
      </c>
      <c r="B1597" s="18">
        <v>45849</v>
      </c>
      <c r="C1597" s="12" t="s">
        <v>1452</v>
      </c>
      <c r="D1597" s="12" t="s">
        <v>1634</v>
      </c>
      <c r="E1597" s="12" t="s">
        <v>1757</v>
      </c>
      <c r="F1597" s="12">
        <v>1</v>
      </c>
      <c r="G1597" s="10">
        <f t="shared" si="72"/>
        <v>1</v>
      </c>
      <c r="H1597" s="12">
        <v>135.87</v>
      </c>
      <c r="I1597" s="16">
        <f>IF(H1597="",VLOOKUP($D1597,Product_Dim_Cleaned!$A$2:$F$101,6,FALSE),H1597)</f>
        <v>135.87</v>
      </c>
      <c r="J1597" s="12">
        <v>0.23</v>
      </c>
      <c r="K1597" s="17">
        <f t="shared" si="73"/>
        <v>0.23</v>
      </c>
      <c r="L1597" s="12" t="s">
        <v>1826</v>
      </c>
      <c r="M1597" s="12">
        <v>104.6199</v>
      </c>
      <c r="N1597" s="16">
        <f t="shared" si="74"/>
        <v>104.6199</v>
      </c>
    </row>
    <row r="1598" spans="1:14" x14ac:dyDescent="0.3">
      <c r="A1598" s="9" t="s">
        <v>3422</v>
      </c>
      <c r="B1598" s="15">
        <v>45344</v>
      </c>
      <c r="C1598" s="10" t="s">
        <v>341</v>
      </c>
      <c r="D1598" s="10" t="s">
        <v>1590</v>
      </c>
      <c r="E1598" s="10" t="s">
        <v>1776</v>
      </c>
      <c r="F1598" s="10">
        <v>1</v>
      </c>
      <c r="G1598" s="10">
        <f t="shared" si="72"/>
        <v>1</v>
      </c>
      <c r="H1598" s="10">
        <v>388.35</v>
      </c>
      <c r="I1598" s="16">
        <f>IF(H1598="",VLOOKUP($D1598,Product_Dim_Cleaned!$A$2:$F$101,6,FALSE),H1598)</f>
        <v>388.35</v>
      </c>
      <c r="J1598" s="10">
        <v>0.01</v>
      </c>
      <c r="K1598" s="17">
        <f t="shared" si="73"/>
        <v>0.01</v>
      </c>
      <c r="L1598" s="10" t="s">
        <v>1826</v>
      </c>
      <c r="M1598" s="10">
        <v>384.4665</v>
      </c>
      <c r="N1598" s="16">
        <f t="shared" si="74"/>
        <v>384.4665</v>
      </c>
    </row>
    <row r="1599" spans="1:14" x14ac:dyDescent="0.3">
      <c r="A1599" s="11" t="s">
        <v>3423</v>
      </c>
      <c r="B1599" s="18">
        <v>45367</v>
      </c>
      <c r="C1599" s="12" t="s">
        <v>1495</v>
      </c>
      <c r="D1599" s="12" t="s">
        <v>1624</v>
      </c>
      <c r="E1599" s="12" t="s">
        <v>1786</v>
      </c>
      <c r="F1599" s="12">
        <v>2</v>
      </c>
      <c r="G1599" s="10">
        <f t="shared" si="72"/>
        <v>2</v>
      </c>
      <c r="H1599" s="12">
        <v>999.08</v>
      </c>
      <c r="I1599" s="16">
        <f>IF(H1599="",VLOOKUP($D1599,Product_Dim_Cleaned!$A$2:$F$101,6,FALSE),H1599)</f>
        <v>999.08</v>
      </c>
      <c r="J1599" s="12">
        <v>0.3</v>
      </c>
      <c r="K1599" s="17">
        <f t="shared" si="73"/>
        <v>0.3</v>
      </c>
      <c r="L1599" s="12" t="s">
        <v>1826</v>
      </c>
      <c r="M1599" s="12">
        <v>1398.712</v>
      </c>
      <c r="N1599" s="16">
        <f t="shared" si="74"/>
        <v>1398.712</v>
      </c>
    </row>
    <row r="1600" spans="1:14" x14ac:dyDescent="0.3">
      <c r="A1600" s="9" t="s">
        <v>3424</v>
      </c>
      <c r="B1600" s="15">
        <v>45887</v>
      </c>
      <c r="C1600" s="10" t="s">
        <v>565</v>
      </c>
      <c r="D1600" s="10" t="s">
        <v>1624</v>
      </c>
      <c r="E1600" s="10" t="s">
        <v>1807</v>
      </c>
      <c r="F1600" s="10">
        <v>3</v>
      </c>
      <c r="G1600" s="10">
        <f t="shared" si="72"/>
        <v>3</v>
      </c>
      <c r="H1600" s="10">
        <v>453.19</v>
      </c>
      <c r="I1600" s="16">
        <f>IF(H1600="",VLOOKUP($D1600,Product_Dim_Cleaned!$A$2:$F$101,6,FALSE),H1600)</f>
        <v>453.19</v>
      </c>
      <c r="J1600" s="10">
        <v>0.08</v>
      </c>
      <c r="K1600" s="17">
        <f t="shared" si="73"/>
        <v>0.08</v>
      </c>
      <c r="L1600" s="10" t="s">
        <v>1829</v>
      </c>
      <c r="M1600" s="10">
        <v>1250.8044</v>
      </c>
      <c r="N1600" s="16">
        <f t="shared" si="74"/>
        <v>1250.8044</v>
      </c>
    </row>
    <row r="1601" spans="1:14" x14ac:dyDescent="0.3">
      <c r="A1601" s="11" t="s">
        <v>3425</v>
      </c>
      <c r="B1601" s="18">
        <v>45567</v>
      </c>
      <c r="C1601" s="12" t="s">
        <v>755</v>
      </c>
      <c r="D1601" s="12" t="s">
        <v>1708</v>
      </c>
      <c r="E1601" s="12" t="s">
        <v>1789</v>
      </c>
      <c r="F1601" s="12">
        <v>2</v>
      </c>
      <c r="G1601" s="10">
        <f t="shared" si="72"/>
        <v>2</v>
      </c>
      <c r="H1601" s="12">
        <v>61.31</v>
      </c>
      <c r="I1601" s="16">
        <f>IF(H1601="",VLOOKUP($D1601,Product_Dim_Cleaned!$A$2:$F$101,6,FALSE),H1601)</f>
        <v>61.31</v>
      </c>
      <c r="J1601" s="12">
        <v>0.15</v>
      </c>
      <c r="K1601" s="17">
        <f t="shared" si="73"/>
        <v>0.15</v>
      </c>
      <c r="L1601" s="12" t="s">
        <v>1829</v>
      </c>
      <c r="M1601" s="12">
        <v>104.227</v>
      </c>
      <c r="N1601" s="16">
        <f t="shared" si="74"/>
        <v>104.227</v>
      </c>
    </row>
    <row r="1602" spans="1:14" x14ac:dyDescent="0.3">
      <c r="A1602" s="9" t="s">
        <v>3426</v>
      </c>
      <c r="B1602" s="15">
        <v>45223</v>
      </c>
      <c r="C1602" s="10" t="s">
        <v>1074</v>
      </c>
      <c r="D1602" s="10" t="s">
        <v>1710</v>
      </c>
      <c r="E1602" s="10" t="s">
        <v>1789</v>
      </c>
      <c r="F1602" s="10">
        <v>2</v>
      </c>
      <c r="G1602" s="10">
        <f t="shared" ref="G1602:G1665" si="75">IF(F1602="",M1602/(I1602*(1-J1602)),F1602)</f>
        <v>2</v>
      </c>
      <c r="H1602" s="10">
        <v>870.13</v>
      </c>
      <c r="I1602" s="16">
        <f>IF(H1602="",VLOOKUP($D1602,Product_Dim_Cleaned!$A$2:$F$101,6,FALSE),H1602)</f>
        <v>870.13</v>
      </c>
      <c r="J1602" s="10">
        <v>0.23</v>
      </c>
      <c r="K1602" s="17">
        <f t="shared" ref="K1602:K1665" si="76">IF(J1602="",1-(M1602/(G1602*I1602)),J1602)</f>
        <v>0.23</v>
      </c>
      <c r="L1602" s="10" t="s">
        <v>1824</v>
      </c>
      <c r="M1602" s="10">
        <v>1340.0001999999999</v>
      </c>
      <c r="N1602" s="16">
        <f t="shared" ref="N1602:N1665" si="77">IF(M1602="",G1602*I1602*(1-K1602),M1602)</f>
        <v>1340.0001999999999</v>
      </c>
    </row>
    <row r="1603" spans="1:14" x14ac:dyDescent="0.3">
      <c r="A1603" s="11" t="s">
        <v>3427</v>
      </c>
      <c r="B1603" s="18">
        <v>45664</v>
      </c>
      <c r="C1603" s="12" t="s">
        <v>247</v>
      </c>
      <c r="D1603" s="12" t="s">
        <v>1578</v>
      </c>
      <c r="E1603" s="12" t="s">
        <v>1813</v>
      </c>
      <c r="F1603" s="12">
        <v>1</v>
      </c>
      <c r="G1603" s="10">
        <f t="shared" si="75"/>
        <v>1</v>
      </c>
      <c r="H1603" s="12">
        <v>336.51</v>
      </c>
      <c r="I1603" s="16">
        <f>IF(H1603="",VLOOKUP($D1603,Product_Dim_Cleaned!$A$2:$F$101,6,FALSE),H1603)</f>
        <v>336.51</v>
      </c>
      <c r="J1603" s="12">
        <v>0.11</v>
      </c>
      <c r="K1603" s="17">
        <f t="shared" si="76"/>
        <v>0.11</v>
      </c>
      <c r="L1603" s="12" t="s">
        <v>1826</v>
      </c>
      <c r="M1603" s="12">
        <v>299.4939</v>
      </c>
      <c r="N1603" s="16">
        <f t="shared" si="77"/>
        <v>299.4939</v>
      </c>
    </row>
    <row r="1604" spans="1:14" x14ac:dyDescent="0.3">
      <c r="A1604" s="9" t="s">
        <v>3428</v>
      </c>
      <c r="B1604" s="15">
        <v>45313</v>
      </c>
      <c r="C1604" s="10" t="s">
        <v>598</v>
      </c>
      <c r="D1604" s="10" t="s">
        <v>1682</v>
      </c>
      <c r="E1604" s="10" t="s">
        <v>1752</v>
      </c>
      <c r="F1604" s="10">
        <v>1</v>
      </c>
      <c r="G1604" s="10">
        <f t="shared" si="75"/>
        <v>1</v>
      </c>
      <c r="H1604" s="10">
        <v>305.70999999999998</v>
      </c>
      <c r="I1604" s="16">
        <f>IF(H1604="",VLOOKUP($D1604,Product_Dim_Cleaned!$A$2:$F$101,6,FALSE),H1604)</f>
        <v>305.70999999999998</v>
      </c>
      <c r="J1604" s="10">
        <v>0.26</v>
      </c>
      <c r="K1604" s="17">
        <f t="shared" si="76"/>
        <v>0.26</v>
      </c>
      <c r="L1604" s="10" t="s">
        <v>1829</v>
      </c>
      <c r="M1604" s="10">
        <v>226.22540000000001</v>
      </c>
      <c r="N1604" s="16">
        <f t="shared" si="77"/>
        <v>226.22540000000001</v>
      </c>
    </row>
    <row r="1605" spans="1:14" x14ac:dyDescent="0.3">
      <c r="A1605" s="11" t="s">
        <v>3429</v>
      </c>
      <c r="B1605" s="18">
        <v>45224</v>
      </c>
      <c r="C1605" s="12" t="s">
        <v>419</v>
      </c>
      <c r="D1605" s="12" t="s">
        <v>1568</v>
      </c>
      <c r="E1605" s="12" t="s">
        <v>1810</v>
      </c>
      <c r="F1605" s="12">
        <v>2</v>
      </c>
      <c r="G1605" s="10">
        <f t="shared" si="75"/>
        <v>2</v>
      </c>
      <c r="H1605" s="12">
        <v>635.39</v>
      </c>
      <c r="I1605" s="16">
        <f>IF(H1605="",VLOOKUP($D1605,Product_Dim_Cleaned!$A$2:$F$101,6,FALSE),H1605)</f>
        <v>635.39</v>
      </c>
      <c r="J1605" s="12">
        <v>0.28999999999999998</v>
      </c>
      <c r="K1605" s="17">
        <f t="shared" si="76"/>
        <v>0.28999999999999998</v>
      </c>
      <c r="L1605" s="12" t="s">
        <v>1829</v>
      </c>
      <c r="M1605" s="12">
        <v>902.25379999999996</v>
      </c>
      <c r="N1605" s="16">
        <f t="shared" si="77"/>
        <v>902.25379999999996</v>
      </c>
    </row>
    <row r="1606" spans="1:14" x14ac:dyDescent="0.3">
      <c r="A1606" s="9" t="s">
        <v>3430</v>
      </c>
      <c r="B1606" s="15">
        <v>45491</v>
      </c>
      <c r="C1606" s="10" t="s">
        <v>405</v>
      </c>
      <c r="D1606" s="10" t="s">
        <v>1732</v>
      </c>
      <c r="E1606" s="10" t="s">
        <v>1813</v>
      </c>
      <c r="F1606" s="10">
        <v>2</v>
      </c>
      <c r="G1606" s="10">
        <f t="shared" si="75"/>
        <v>2</v>
      </c>
      <c r="H1606" s="10">
        <v>253.87</v>
      </c>
      <c r="I1606" s="16">
        <f>IF(H1606="",VLOOKUP($D1606,Product_Dim_Cleaned!$A$2:$F$101,6,FALSE),H1606)</f>
        <v>253.87</v>
      </c>
      <c r="J1606" s="10">
        <v>0.23</v>
      </c>
      <c r="K1606" s="17">
        <f t="shared" si="76"/>
        <v>0.23</v>
      </c>
      <c r="L1606" s="10" t="s">
        <v>1829</v>
      </c>
      <c r="M1606" s="10">
        <v>390.95979999999997</v>
      </c>
      <c r="N1606" s="16">
        <f t="shared" si="77"/>
        <v>390.95979999999997</v>
      </c>
    </row>
    <row r="1607" spans="1:14" x14ac:dyDescent="0.3">
      <c r="A1607" s="11" t="s">
        <v>3431</v>
      </c>
      <c r="B1607" s="18">
        <v>45472</v>
      </c>
      <c r="C1607" s="12" t="s">
        <v>1489</v>
      </c>
      <c r="D1607" s="12" t="s">
        <v>1700</v>
      </c>
      <c r="E1607" s="12" t="s">
        <v>1807</v>
      </c>
      <c r="F1607" s="12">
        <v>3</v>
      </c>
      <c r="G1607" s="10">
        <f t="shared" si="75"/>
        <v>3</v>
      </c>
      <c r="H1607" s="12">
        <v>915.81</v>
      </c>
      <c r="I1607" s="16">
        <f>IF(H1607="",VLOOKUP($D1607,Product_Dim_Cleaned!$A$2:$F$101,6,FALSE),H1607)</f>
        <v>915.81</v>
      </c>
      <c r="J1607" s="12">
        <v>0.17</v>
      </c>
      <c r="K1607" s="17">
        <f t="shared" si="76"/>
        <v>0.17</v>
      </c>
      <c r="L1607" s="12" t="s">
        <v>1829</v>
      </c>
      <c r="M1607" s="12">
        <v>2280.3669</v>
      </c>
      <c r="N1607" s="16">
        <f t="shared" si="77"/>
        <v>2280.3669</v>
      </c>
    </row>
    <row r="1608" spans="1:14" x14ac:dyDescent="0.3">
      <c r="A1608" s="9" t="s">
        <v>3432</v>
      </c>
      <c r="B1608" s="15">
        <v>45795</v>
      </c>
      <c r="C1608" s="10" t="s">
        <v>681</v>
      </c>
      <c r="D1608" s="10" t="s">
        <v>1632</v>
      </c>
      <c r="E1608" s="10" t="s">
        <v>1782</v>
      </c>
      <c r="F1608" s="10">
        <v>3</v>
      </c>
      <c r="G1608" s="10">
        <f t="shared" si="75"/>
        <v>3</v>
      </c>
      <c r="H1608" s="10">
        <v>779.5</v>
      </c>
      <c r="I1608" s="16">
        <f>IF(H1608="",VLOOKUP($D1608,Product_Dim_Cleaned!$A$2:$F$101,6,FALSE),H1608)</f>
        <v>779.5</v>
      </c>
      <c r="J1608" s="10">
        <v>0.02</v>
      </c>
      <c r="K1608" s="17">
        <f t="shared" si="76"/>
        <v>0.02</v>
      </c>
      <c r="L1608" s="10" t="s">
        <v>1824</v>
      </c>
      <c r="M1608" s="10">
        <v>2291.73</v>
      </c>
      <c r="N1608" s="16">
        <f t="shared" si="77"/>
        <v>2291.73</v>
      </c>
    </row>
    <row r="1609" spans="1:14" x14ac:dyDescent="0.3">
      <c r="A1609" s="11" t="s">
        <v>3433</v>
      </c>
      <c r="B1609" s="18">
        <v>45470</v>
      </c>
      <c r="C1609" s="12" t="s">
        <v>1446</v>
      </c>
      <c r="D1609" s="12" t="s">
        <v>1670</v>
      </c>
      <c r="E1609" s="12" t="s">
        <v>1804</v>
      </c>
      <c r="F1609" s="12">
        <v>2</v>
      </c>
      <c r="G1609" s="10">
        <f t="shared" si="75"/>
        <v>2</v>
      </c>
      <c r="H1609" s="12">
        <v>780.57</v>
      </c>
      <c r="I1609" s="16">
        <f>IF(H1609="",VLOOKUP($D1609,Product_Dim_Cleaned!$A$2:$F$101,6,FALSE),H1609)</f>
        <v>780.57</v>
      </c>
      <c r="J1609" s="12">
        <v>0.26</v>
      </c>
      <c r="K1609" s="17">
        <f t="shared" si="76"/>
        <v>0.26</v>
      </c>
      <c r="L1609" s="12" t="s">
        <v>1824</v>
      </c>
      <c r="M1609" s="12">
        <v>1155.2436</v>
      </c>
      <c r="N1609" s="16">
        <f t="shared" si="77"/>
        <v>1155.2436</v>
      </c>
    </row>
    <row r="1610" spans="1:14" x14ac:dyDescent="0.3">
      <c r="A1610" s="9" t="s">
        <v>3434</v>
      </c>
      <c r="B1610" s="15">
        <v>45390</v>
      </c>
      <c r="C1610" s="10" t="s">
        <v>1196</v>
      </c>
      <c r="D1610" s="10" t="s">
        <v>1738</v>
      </c>
      <c r="E1610" s="10" t="s">
        <v>1813</v>
      </c>
      <c r="F1610" s="10">
        <v>1</v>
      </c>
      <c r="G1610" s="10">
        <f t="shared" si="75"/>
        <v>1</v>
      </c>
      <c r="H1610" s="10">
        <v>511.35</v>
      </c>
      <c r="I1610" s="16">
        <f>IF(H1610="",VLOOKUP($D1610,Product_Dim_Cleaned!$A$2:$F$101,6,FALSE),H1610)</f>
        <v>511.35</v>
      </c>
      <c r="J1610" s="10">
        <v>0</v>
      </c>
      <c r="K1610" s="17">
        <f t="shared" si="76"/>
        <v>0</v>
      </c>
      <c r="L1610" s="10" t="s">
        <v>1824</v>
      </c>
      <c r="M1610" s="10">
        <v>511.35</v>
      </c>
      <c r="N1610" s="16">
        <f t="shared" si="77"/>
        <v>511.35</v>
      </c>
    </row>
    <row r="1611" spans="1:14" x14ac:dyDescent="0.3">
      <c r="A1611" s="11" t="s">
        <v>3435</v>
      </c>
      <c r="B1611" s="18">
        <v>45803</v>
      </c>
      <c r="C1611" s="12" t="s">
        <v>75</v>
      </c>
      <c r="D1611" s="12" t="s">
        <v>1742</v>
      </c>
      <c r="E1611" s="12" t="s">
        <v>1766</v>
      </c>
      <c r="F1611" s="12">
        <v>4</v>
      </c>
      <c r="G1611" s="10">
        <f t="shared" si="75"/>
        <v>4</v>
      </c>
      <c r="H1611" s="12">
        <v>44.07</v>
      </c>
      <c r="I1611" s="16">
        <f>IF(H1611="",VLOOKUP($D1611,Product_Dim_Cleaned!$A$2:$F$101,6,FALSE),H1611)</f>
        <v>44.07</v>
      </c>
      <c r="J1611" s="12">
        <v>0.28999999999999998</v>
      </c>
      <c r="K1611" s="17">
        <f t="shared" si="76"/>
        <v>0.28999999999999998</v>
      </c>
      <c r="L1611" s="12" t="s">
        <v>1829</v>
      </c>
      <c r="M1611" s="12">
        <v>125.1588</v>
      </c>
      <c r="N1611" s="16">
        <f t="shared" si="77"/>
        <v>125.1588</v>
      </c>
    </row>
    <row r="1612" spans="1:14" x14ac:dyDescent="0.3">
      <c r="A1612" s="9" t="s">
        <v>3436</v>
      </c>
      <c r="B1612" s="15">
        <v>45320</v>
      </c>
      <c r="C1612" s="10" t="s">
        <v>646</v>
      </c>
      <c r="D1612" s="10" t="s">
        <v>1686</v>
      </c>
      <c r="E1612" s="10" t="s">
        <v>1792</v>
      </c>
      <c r="F1612" s="10">
        <v>2</v>
      </c>
      <c r="G1612" s="10">
        <f t="shared" si="75"/>
        <v>2</v>
      </c>
      <c r="H1612" s="10">
        <v>895.92</v>
      </c>
      <c r="I1612" s="16">
        <f>IF(H1612="",VLOOKUP($D1612,Product_Dim_Cleaned!$A$2:$F$101,6,FALSE),H1612)</f>
        <v>895.92</v>
      </c>
      <c r="J1612" s="10">
        <v>0.15</v>
      </c>
      <c r="K1612" s="17">
        <f t="shared" si="76"/>
        <v>0.15</v>
      </c>
      <c r="L1612" s="10" t="s">
        <v>1824</v>
      </c>
      <c r="M1612" s="10">
        <v>1523.0640000000001</v>
      </c>
      <c r="N1612" s="16">
        <f t="shared" si="77"/>
        <v>1523.0640000000001</v>
      </c>
    </row>
    <row r="1613" spans="1:14" x14ac:dyDescent="0.3">
      <c r="A1613" s="11" t="s">
        <v>3437</v>
      </c>
      <c r="B1613" s="18">
        <v>45619</v>
      </c>
      <c r="C1613" s="12" t="s">
        <v>963</v>
      </c>
      <c r="D1613" s="12" t="s">
        <v>1654</v>
      </c>
      <c r="E1613" s="12" t="s">
        <v>1761</v>
      </c>
      <c r="F1613" s="12">
        <v>4</v>
      </c>
      <c r="G1613" s="10">
        <f t="shared" si="75"/>
        <v>4</v>
      </c>
      <c r="H1613" s="12">
        <v>456.32</v>
      </c>
      <c r="I1613" s="16">
        <f>IF(H1613="",VLOOKUP($D1613,Product_Dim_Cleaned!$A$2:$F$101,6,FALSE),H1613)</f>
        <v>456.32</v>
      </c>
      <c r="J1613" s="12">
        <v>0.22</v>
      </c>
      <c r="K1613" s="17">
        <f t="shared" si="76"/>
        <v>0.22</v>
      </c>
      <c r="L1613" s="12" t="s">
        <v>1829</v>
      </c>
      <c r="M1613" s="12">
        <v>1423.7184</v>
      </c>
      <c r="N1613" s="16">
        <f t="shared" si="77"/>
        <v>1423.7184</v>
      </c>
    </row>
    <row r="1614" spans="1:14" x14ac:dyDescent="0.3">
      <c r="A1614" s="9" t="s">
        <v>3438</v>
      </c>
      <c r="B1614" s="15">
        <v>45777</v>
      </c>
      <c r="C1614" s="10" t="s">
        <v>1304</v>
      </c>
      <c r="D1614" s="10" t="s">
        <v>1616</v>
      </c>
      <c r="E1614" s="10" t="s">
        <v>1752</v>
      </c>
      <c r="F1614" s="10">
        <v>1</v>
      </c>
      <c r="G1614" s="10">
        <f t="shared" si="75"/>
        <v>1</v>
      </c>
      <c r="H1614" s="10">
        <v>905.5</v>
      </c>
      <c r="I1614" s="16">
        <f>IF(H1614="",VLOOKUP($D1614,Product_Dim_Cleaned!$A$2:$F$101,6,FALSE),H1614)</f>
        <v>905.5</v>
      </c>
      <c r="J1614" s="10">
        <v>0.28999999999999998</v>
      </c>
      <c r="K1614" s="17">
        <f t="shared" si="76"/>
        <v>0.28999999999999998</v>
      </c>
      <c r="L1614" s="10" t="s">
        <v>1829</v>
      </c>
      <c r="M1614" s="10">
        <v>642.90499999999997</v>
      </c>
      <c r="N1614" s="16">
        <f t="shared" si="77"/>
        <v>642.90499999999997</v>
      </c>
    </row>
    <row r="1615" spans="1:14" x14ac:dyDescent="0.3">
      <c r="A1615" s="11" t="s">
        <v>3439</v>
      </c>
      <c r="B1615" s="18">
        <v>45523</v>
      </c>
      <c r="C1615" s="12" t="s">
        <v>666</v>
      </c>
      <c r="D1615" s="12" t="s">
        <v>1580</v>
      </c>
      <c r="E1615" s="12" t="s">
        <v>1797</v>
      </c>
      <c r="F1615" s="12">
        <v>3</v>
      </c>
      <c r="G1615" s="10">
        <f t="shared" si="75"/>
        <v>3</v>
      </c>
      <c r="H1615" s="12">
        <v>63.19</v>
      </c>
      <c r="I1615" s="16">
        <f>IF(H1615="",VLOOKUP($D1615,Product_Dim_Cleaned!$A$2:$F$101,6,FALSE),H1615)</f>
        <v>63.19</v>
      </c>
      <c r="J1615" s="12">
        <v>0.08</v>
      </c>
      <c r="K1615" s="17">
        <f t="shared" si="76"/>
        <v>0.08</v>
      </c>
      <c r="L1615" s="12" t="s">
        <v>1824</v>
      </c>
      <c r="M1615" s="12">
        <v>174.40440000000001</v>
      </c>
      <c r="N1615" s="16">
        <f t="shared" si="77"/>
        <v>174.40440000000001</v>
      </c>
    </row>
    <row r="1616" spans="1:14" x14ac:dyDescent="0.3">
      <c r="A1616" s="9" t="s">
        <v>3440</v>
      </c>
      <c r="B1616" s="15">
        <v>45628</v>
      </c>
      <c r="C1616" s="10" t="s">
        <v>191</v>
      </c>
      <c r="D1616" s="10" t="s">
        <v>1688</v>
      </c>
      <c r="E1616" s="10" t="s">
        <v>1779</v>
      </c>
      <c r="F1616" s="10">
        <v>3</v>
      </c>
      <c r="G1616" s="10">
        <f t="shared" si="75"/>
        <v>3</v>
      </c>
      <c r="H1616" s="10">
        <v>687.66</v>
      </c>
      <c r="I1616" s="16">
        <f>IF(H1616="",VLOOKUP($D1616,Product_Dim_Cleaned!$A$2:$F$101,6,FALSE),H1616)</f>
        <v>687.66</v>
      </c>
      <c r="J1616" s="10">
        <v>0.06</v>
      </c>
      <c r="K1616" s="17">
        <f t="shared" si="76"/>
        <v>0.06</v>
      </c>
      <c r="L1616" s="10" t="s">
        <v>1826</v>
      </c>
      <c r="M1616" s="10">
        <v>1939.2012</v>
      </c>
      <c r="N1616" s="16">
        <f t="shared" si="77"/>
        <v>1939.2012</v>
      </c>
    </row>
    <row r="1617" spans="1:14" x14ac:dyDescent="0.3">
      <c r="A1617" s="11" t="s">
        <v>3441</v>
      </c>
      <c r="B1617" s="18">
        <v>45742</v>
      </c>
      <c r="C1617" s="12" t="s">
        <v>711</v>
      </c>
      <c r="D1617" s="12" t="s">
        <v>1634</v>
      </c>
      <c r="E1617" s="12" t="s">
        <v>1786</v>
      </c>
      <c r="F1617" s="12">
        <v>4</v>
      </c>
      <c r="G1617" s="10">
        <f t="shared" si="75"/>
        <v>4</v>
      </c>
      <c r="H1617" s="12">
        <v>639.05999999999995</v>
      </c>
      <c r="I1617" s="16">
        <f>IF(H1617="",VLOOKUP($D1617,Product_Dim_Cleaned!$A$2:$F$101,6,FALSE),H1617)</f>
        <v>639.05999999999995</v>
      </c>
      <c r="J1617" s="12">
        <v>0.12</v>
      </c>
      <c r="K1617" s="17">
        <f t="shared" si="76"/>
        <v>0.12</v>
      </c>
      <c r="L1617" s="12" t="s">
        <v>1826</v>
      </c>
      <c r="M1617" s="12">
        <v>2249.4911999999999</v>
      </c>
      <c r="N1617" s="16">
        <f t="shared" si="77"/>
        <v>2249.4911999999999</v>
      </c>
    </row>
    <row r="1618" spans="1:14" x14ac:dyDescent="0.3">
      <c r="A1618" s="9" t="s">
        <v>3442</v>
      </c>
      <c r="B1618" s="15">
        <v>45456</v>
      </c>
      <c r="C1618" s="10" t="s">
        <v>247</v>
      </c>
      <c r="D1618" s="10" t="s">
        <v>1690</v>
      </c>
      <c r="E1618" s="10" t="s">
        <v>1779</v>
      </c>
      <c r="F1618" s="10">
        <v>1</v>
      </c>
      <c r="G1618" s="10">
        <f t="shared" si="75"/>
        <v>1</v>
      </c>
      <c r="H1618" s="10">
        <v>475.15</v>
      </c>
      <c r="I1618" s="16">
        <f>IF(H1618="",VLOOKUP($D1618,Product_Dim_Cleaned!$A$2:$F$101,6,FALSE),H1618)</f>
        <v>475.15</v>
      </c>
      <c r="J1618" s="10">
        <v>0.04</v>
      </c>
      <c r="K1618" s="17">
        <f t="shared" si="76"/>
        <v>0.04</v>
      </c>
      <c r="L1618" s="10" t="s">
        <v>1829</v>
      </c>
      <c r="M1618" s="10">
        <v>456.14399999999989</v>
      </c>
      <c r="N1618" s="16">
        <f t="shared" si="77"/>
        <v>456.14399999999989</v>
      </c>
    </row>
    <row r="1619" spans="1:14" x14ac:dyDescent="0.3">
      <c r="A1619" s="11" t="s">
        <v>3443</v>
      </c>
      <c r="B1619" s="18">
        <v>45534</v>
      </c>
      <c r="C1619" s="12" t="s">
        <v>625</v>
      </c>
      <c r="D1619" s="12" t="s">
        <v>1636</v>
      </c>
      <c r="E1619" s="12" t="s">
        <v>1776</v>
      </c>
      <c r="F1619" s="12">
        <v>1</v>
      </c>
      <c r="G1619" s="10">
        <f t="shared" si="75"/>
        <v>1</v>
      </c>
      <c r="H1619" s="12">
        <v>62.38</v>
      </c>
      <c r="I1619" s="16">
        <f>IF(H1619="",VLOOKUP($D1619,Product_Dim_Cleaned!$A$2:$F$101,6,FALSE),H1619)</f>
        <v>62.38</v>
      </c>
      <c r="J1619" s="12">
        <v>0.08</v>
      </c>
      <c r="K1619" s="17">
        <f t="shared" si="76"/>
        <v>0.08</v>
      </c>
      <c r="L1619" s="12" t="s">
        <v>1829</v>
      </c>
      <c r="M1619" s="12">
        <v>57.389600000000002</v>
      </c>
      <c r="N1619" s="16">
        <f t="shared" si="77"/>
        <v>57.389600000000002</v>
      </c>
    </row>
    <row r="1620" spans="1:14" x14ac:dyDescent="0.3">
      <c r="A1620" s="9" t="s">
        <v>3444</v>
      </c>
      <c r="B1620" s="15">
        <v>45375</v>
      </c>
      <c r="C1620" s="10" t="s">
        <v>1109</v>
      </c>
      <c r="D1620" s="10" t="s">
        <v>1578</v>
      </c>
      <c r="E1620" s="10" t="s">
        <v>1779</v>
      </c>
      <c r="F1620" s="10">
        <v>1</v>
      </c>
      <c r="G1620" s="10">
        <f t="shared" si="75"/>
        <v>1</v>
      </c>
      <c r="H1620" s="10">
        <v>977.02</v>
      </c>
      <c r="I1620" s="16">
        <f>IF(H1620="",VLOOKUP($D1620,Product_Dim_Cleaned!$A$2:$F$101,6,FALSE),H1620)</f>
        <v>977.02</v>
      </c>
      <c r="J1620" s="10">
        <v>0.2</v>
      </c>
      <c r="K1620" s="17">
        <f t="shared" si="76"/>
        <v>0.2</v>
      </c>
      <c r="L1620" s="10" t="s">
        <v>1829</v>
      </c>
      <c r="M1620" s="10">
        <v>781.61599999999999</v>
      </c>
      <c r="N1620" s="16">
        <f t="shared" si="77"/>
        <v>781.61599999999999</v>
      </c>
    </row>
    <row r="1621" spans="1:14" x14ac:dyDescent="0.3">
      <c r="A1621" s="11" t="s">
        <v>3445</v>
      </c>
      <c r="B1621" s="18">
        <v>45546</v>
      </c>
      <c r="C1621" s="12" t="s">
        <v>271</v>
      </c>
      <c r="D1621" s="12" t="s">
        <v>1714</v>
      </c>
      <c r="E1621" s="12" t="s">
        <v>1769</v>
      </c>
      <c r="F1621" s="12">
        <v>2</v>
      </c>
      <c r="G1621" s="10">
        <f t="shared" si="75"/>
        <v>2</v>
      </c>
      <c r="H1621" s="12">
        <v>898.81</v>
      </c>
      <c r="I1621" s="16">
        <f>IF(H1621="",VLOOKUP($D1621,Product_Dim_Cleaned!$A$2:$F$101,6,FALSE),H1621)</f>
        <v>898.81</v>
      </c>
      <c r="J1621" s="12">
        <v>0.25</v>
      </c>
      <c r="K1621" s="17">
        <f t="shared" si="76"/>
        <v>0.25</v>
      </c>
      <c r="L1621" s="12" t="s">
        <v>1824</v>
      </c>
      <c r="M1621" s="12">
        <v>1348.2149999999999</v>
      </c>
      <c r="N1621" s="16">
        <f t="shared" si="77"/>
        <v>1348.2149999999999</v>
      </c>
    </row>
    <row r="1622" spans="1:14" x14ac:dyDescent="0.3">
      <c r="A1622" s="9" t="s">
        <v>3446</v>
      </c>
      <c r="B1622" s="15">
        <v>45769</v>
      </c>
      <c r="C1622" s="10" t="s">
        <v>1101</v>
      </c>
      <c r="D1622" s="10" t="s">
        <v>1662</v>
      </c>
      <c r="E1622" s="10" t="s">
        <v>1766</v>
      </c>
      <c r="F1622" s="10">
        <v>2</v>
      </c>
      <c r="G1622" s="10">
        <f t="shared" si="75"/>
        <v>2</v>
      </c>
      <c r="H1622" s="10">
        <v>422.13</v>
      </c>
      <c r="I1622" s="16">
        <f>IF(H1622="",VLOOKUP($D1622,Product_Dim_Cleaned!$A$2:$F$101,6,FALSE),H1622)</f>
        <v>422.13</v>
      </c>
      <c r="J1622" s="10">
        <v>0.28000000000000003</v>
      </c>
      <c r="K1622" s="17">
        <f t="shared" si="76"/>
        <v>0.28000000000000003</v>
      </c>
      <c r="L1622" s="10" t="s">
        <v>1824</v>
      </c>
      <c r="M1622" s="10">
        <v>607.86720000000003</v>
      </c>
      <c r="N1622" s="16">
        <f t="shared" si="77"/>
        <v>607.86720000000003</v>
      </c>
    </row>
    <row r="1623" spans="1:14" x14ac:dyDescent="0.3">
      <c r="A1623" s="11" t="s">
        <v>3447</v>
      </c>
      <c r="B1623" s="18">
        <v>45524</v>
      </c>
      <c r="C1623" s="12" t="s">
        <v>191</v>
      </c>
      <c r="D1623" s="12" t="s">
        <v>1616</v>
      </c>
      <c r="E1623" s="12" t="s">
        <v>1792</v>
      </c>
      <c r="F1623" s="12">
        <v>1</v>
      </c>
      <c r="G1623" s="10">
        <f t="shared" si="75"/>
        <v>1</v>
      </c>
      <c r="H1623" s="12">
        <v>324.56</v>
      </c>
      <c r="I1623" s="16">
        <f>IF(H1623="",VLOOKUP($D1623,Product_Dim_Cleaned!$A$2:$F$101,6,FALSE),H1623)</f>
        <v>324.56</v>
      </c>
      <c r="J1623" s="12">
        <v>0.03</v>
      </c>
      <c r="K1623" s="17">
        <f t="shared" si="76"/>
        <v>0.03</v>
      </c>
      <c r="L1623" s="12" t="s">
        <v>1829</v>
      </c>
      <c r="M1623" s="12">
        <v>314.82319999999999</v>
      </c>
      <c r="N1623" s="16">
        <f t="shared" si="77"/>
        <v>314.82319999999999</v>
      </c>
    </row>
    <row r="1624" spans="1:14" x14ac:dyDescent="0.3">
      <c r="A1624" s="9" t="s">
        <v>3448</v>
      </c>
      <c r="B1624" s="15">
        <v>45531</v>
      </c>
      <c r="C1624" s="10" t="s">
        <v>1443</v>
      </c>
      <c r="D1624" s="10" t="s">
        <v>1658</v>
      </c>
      <c r="E1624" s="10" t="s">
        <v>1804</v>
      </c>
      <c r="F1624" s="10">
        <v>4</v>
      </c>
      <c r="G1624" s="10">
        <f t="shared" si="75"/>
        <v>4</v>
      </c>
      <c r="H1624" s="10">
        <v>570.38</v>
      </c>
      <c r="I1624" s="16">
        <f>IF(H1624="",VLOOKUP($D1624,Product_Dim_Cleaned!$A$2:$F$101,6,FALSE),H1624)</f>
        <v>570.38</v>
      </c>
      <c r="J1624" s="10">
        <v>0.26</v>
      </c>
      <c r="K1624" s="17">
        <f t="shared" si="76"/>
        <v>0.26</v>
      </c>
      <c r="L1624" s="10" t="s">
        <v>1826</v>
      </c>
      <c r="M1624" s="10">
        <v>1688.3248000000001</v>
      </c>
      <c r="N1624" s="16">
        <f t="shared" si="77"/>
        <v>1688.3248000000001</v>
      </c>
    </row>
    <row r="1625" spans="1:14" x14ac:dyDescent="0.3">
      <c r="A1625" s="11" t="s">
        <v>3449</v>
      </c>
      <c r="B1625" s="18">
        <v>45479</v>
      </c>
      <c r="C1625" s="12" t="s">
        <v>1229</v>
      </c>
      <c r="D1625" s="12" t="s">
        <v>1616</v>
      </c>
      <c r="E1625" s="12" t="s">
        <v>1801</v>
      </c>
      <c r="F1625" s="12">
        <v>2</v>
      </c>
      <c r="G1625" s="10">
        <f t="shared" si="75"/>
        <v>2</v>
      </c>
      <c r="H1625" s="12">
        <v>223.73</v>
      </c>
      <c r="I1625" s="16">
        <f>IF(H1625="",VLOOKUP($D1625,Product_Dim_Cleaned!$A$2:$F$101,6,FALSE),H1625)</f>
        <v>223.73</v>
      </c>
      <c r="J1625" s="12">
        <v>0.11</v>
      </c>
      <c r="K1625" s="17">
        <f t="shared" si="76"/>
        <v>0.11</v>
      </c>
      <c r="L1625" s="12" t="s">
        <v>1826</v>
      </c>
      <c r="M1625" s="12">
        <v>398.23939999999999</v>
      </c>
      <c r="N1625" s="16">
        <f t="shared" si="77"/>
        <v>398.23939999999999</v>
      </c>
    </row>
    <row r="1626" spans="1:14" x14ac:dyDescent="0.3">
      <c r="A1626" s="9" t="s">
        <v>3450</v>
      </c>
      <c r="B1626" s="15">
        <v>45868</v>
      </c>
      <c r="C1626" s="10" t="s">
        <v>1101</v>
      </c>
      <c r="D1626" s="10" t="s">
        <v>1720</v>
      </c>
      <c r="E1626" s="10" t="s">
        <v>1804</v>
      </c>
      <c r="F1626" s="10">
        <v>4</v>
      </c>
      <c r="G1626" s="10">
        <f t="shared" si="75"/>
        <v>4</v>
      </c>
      <c r="H1626" s="10">
        <v>164.93</v>
      </c>
      <c r="I1626" s="16">
        <f>IF(H1626="",VLOOKUP($D1626,Product_Dim_Cleaned!$A$2:$F$101,6,FALSE),H1626)</f>
        <v>164.93</v>
      </c>
      <c r="J1626" s="10">
        <v>0.11</v>
      </c>
      <c r="K1626" s="17">
        <f t="shared" si="76"/>
        <v>0.11</v>
      </c>
      <c r="L1626" s="10" t="s">
        <v>1824</v>
      </c>
      <c r="M1626" s="10">
        <v>587.1508</v>
      </c>
      <c r="N1626" s="16">
        <f t="shared" si="77"/>
        <v>587.1508</v>
      </c>
    </row>
    <row r="1627" spans="1:14" x14ac:dyDescent="0.3">
      <c r="A1627" s="11" t="s">
        <v>3451</v>
      </c>
      <c r="B1627" s="18">
        <v>45569</v>
      </c>
      <c r="C1627" s="12" t="s">
        <v>797</v>
      </c>
      <c r="D1627" s="12" t="s">
        <v>1578</v>
      </c>
      <c r="E1627" s="12" t="s">
        <v>1779</v>
      </c>
      <c r="F1627" s="12">
        <v>3</v>
      </c>
      <c r="G1627" s="10">
        <f t="shared" si="75"/>
        <v>3</v>
      </c>
      <c r="H1627" s="12">
        <v>326.66000000000003</v>
      </c>
      <c r="I1627" s="16">
        <f>IF(H1627="",VLOOKUP($D1627,Product_Dim_Cleaned!$A$2:$F$101,6,FALSE),H1627)</f>
        <v>326.66000000000003</v>
      </c>
      <c r="J1627" s="12">
        <v>0.28000000000000003</v>
      </c>
      <c r="K1627" s="17">
        <f t="shared" si="76"/>
        <v>0.28000000000000003</v>
      </c>
      <c r="L1627" s="12" t="s">
        <v>1829</v>
      </c>
      <c r="M1627" s="12">
        <v>705.5856</v>
      </c>
      <c r="N1627" s="16">
        <f t="shared" si="77"/>
        <v>705.5856</v>
      </c>
    </row>
    <row r="1628" spans="1:14" x14ac:dyDescent="0.3">
      <c r="A1628" s="9" t="s">
        <v>3452</v>
      </c>
      <c r="B1628" s="15">
        <v>45382</v>
      </c>
      <c r="C1628" s="10" t="s">
        <v>601</v>
      </c>
      <c r="D1628" s="10" t="s">
        <v>1546</v>
      </c>
      <c r="E1628" s="10" t="s">
        <v>1801</v>
      </c>
      <c r="F1628" s="10">
        <v>2</v>
      </c>
      <c r="G1628" s="10">
        <f t="shared" si="75"/>
        <v>2</v>
      </c>
      <c r="H1628" s="10">
        <v>462.93</v>
      </c>
      <c r="I1628" s="16">
        <f>IF(H1628="",VLOOKUP($D1628,Product_Dim_Cleaned!$A$2:$F$101,6,FALSE),H1628)</f>
        <v>462.93</v>
      </c>
      <c r="J1628" s="10">
        <v>0.17</v>
      </c>
      <c r="K1628" s="17">
        <f t="shared" si="76"/>
        <v>0.17</v>
      </c>
      <c r="L1628" s="10" t="s">
        <v>1826</v>
      </c>
      <c r="M1628" s="10">
        <v>768.46379999999999</v>
      </c>
      <c r="N1628" s="16">
        <f t="shared" si="77"/>
        <v>768.46379999999999</v>
      </c>
    </row>
    <row r="1629" spans="1:14" x14ac:dyDescent="0.3">
      <c r="A1629" s="11" t="s">
        <v>3453</v>
      </c>
      <c r="B1629" s="18">
        <v>45885</v>
      </c>
      <c r="C1629" s="12" t="s">
        <v>496</v>
      </c>
      <c r="D1629" s="12" t="s">
        <v>1543</v>
      </c>
      <c r="E1629" s="12" t="s">
        <v>1804</v>
      </c>
      <c r="F1629" s="12">
        <v>3</v>
      </c>
      <c r="G1629" s="10">
        <f t="shared" si="75"/>
        <v>3</v>
      </c>
      <c r="H1629" s="12">
        <v>60.26</v>
      </c>
      <c r="I1629" s="16">
        <f>IF(H1629="",VLOOKUP($D1629,Product_Dim_Cleaned!$A$2:$F$101,6,FALSE),H1629)</f>
        <v>60.26</v>
      </c>
      <c r="J1629" s="12">
        <v>0.04</v>
      </c>
      <c r="K1629" s="17">
        <f t="shared" si="76"/>
        <v>0.04</v>
      </c>
      <c r="L1629" s="12" t="s">
        <v>1824</v>
      </c>
      <c r="M1629" s="12">
        <v>173.5488</v>
      </c>
      <c r="N1629" s="16">
        <f t="shared" si="77"/>
        <v>173.5488</v>
      </c>
    </row>
    <row r="1630" spans="1:14" x14ac:dyDescent="0.3">
      <c r="A1630" s="9" t="s">
        <v>3454</v>
      </c>
      <c r="B1630" s="15">
        <v>45829</v>
      </c>
      <c r="C1630" s="10" t="s">
        <v>261</v>
      </c>
      <c r="D1630" s="10" t="s">
        <v>1616</v>
      </c>
      <c r="E1630" s="10" t="s">
        <v>1786</v>
      </c>
      <c r="F1630" s="10">
        <v>3</v>
      </c>
      <c r="G1630" s="10">
        <f t="shared" si="75"/>
        <v>3</v>
      </c>
      <c r="H1630" s="10">
        <v>109.5</v>
      </c>
      <c r="I1630" s="16">
        <f>IF(H1630="",VLOOKUP($D1630,Product_Dim_Cleaned!$A$2:$F$101,6,FALSE),H1630)</f>
        <v>109.5</v>
      </c>
      <c r="J1630" s="10">
        <v>0.06</v>
      </c>
      <c r="K1630" s="17">
        <f t="shared" si="76"/>
        <v>0.06</v>
      </c>
      <c r="L1630" s="10" t="s">
        <v>1829</v>
      </c>
      <c r="M1630" s="10">
        <v>308.79000000000002</v>
      </c>
      <c r="N1630" s="16">
        <f t="shared" si="77"/>
        <v>308.79000000000002</v>
      </c>
    </row>
    <row r="1631" spans="1:14" x14ac:dyDescent="0.3">
      <c r="A1631" s="11" t="s">
        <v>3455</v>
      </c>
      <c r="B1631" s="18">
        <v>45721</v>
      </c>
      <c r="C1631" s="12" t="s">
        <v>1193</v>
      </c>
      <c r="D1631" s="12" t="s">
        <v>1688</v>
      </c>
      <c r="E1631" s="12" t="s">
        <v>1804</v>
      </c>
      <c r="F1631" s="12">
        <v>1</v>
      </c>
      <c r="G1631" s="10">
        <f t="shared" si="75"/>
        <v>1</v>
      </c>
      <c r="H1631" s="12">
        <v>505.83</v>
      </c>
      <c r="I1631" s="16">
        <f>IF(H1631="",VLOOKUP($D1631,Product_Dim_Cleaned!$A$2:$F$101,6,FALSE),H1631)</f>
        <v>505.83</v>
      </c>
      <c r="J1631" s="12">
        <v>0.14000000000000001</v>
      </c>
      <c r="K1631" s="17">
        <f t="shared" si="76"/>
        <v>0.14000000000000001</v>
      </c>
      <c r="L1631" s="12" t="s">
        <v>1829</v>
      </c>
      <c r="M1631" s="12">
        <v>435.0138</v>
      </c>
      <c r="N1631" s="16">
        <f t="shared" si="77"/>
        <v>435.0138</v>
      </c>
    </row>
    <row r="1632" spans="1:14" x14ac:dyDescent="0.3">
      <c r="A1632" s="9" t="s">
        <v>3456</v>
      </c>
      <c r="B1632" s="15">
        <v>45511</v>
      </c>
      <c r="C1632" s="10" t="s">
        <v>544</v>
      </c>
      <c r="D1632" s="10" t="s">
        <v>1744</v>
      </c>
      <c r="E1632" s="10" t="s">
        <v>1789</v>
      </c>
      <c r="F1632" s="10">
        <v>2</v>
      </c>
      <c r="G1632" s="10">
        <f t="shared" si="75"/>
        <v>2</v>
      </c>
      <c r="H1632" s="10">
        <v>443.15</v>
      </c>
      <c r="I1632" s="16">
        <f>IF(H1632="",VLOOKUP($D1632,Product_Dim_Cleaned!$A$2:$F$101,6,FALSE),H1632)</f>
        <v>443.15</v>
      </c>
      <c r="J1632" s="10">
        <v>0.27</v>
      </c>
      <c r="K1632" s="17">
        <f t="shared" si="76"/>
        <v>0.27</v>
      </c>
      <c r="L1632" s="10" t="s">
        <v>1826</v>
      </c>
      <c r="M1632" s="10">
        <v>646.99899999999991</v>
      </c>
      <c r="N1632" s="16">
        <f t="shared" si="77"/>
        <v>646.99899999999991</v>
      </c>
    </row>
    <row r="1633" spans="1:14" x14ac:dyDescent="0.3">
      <c r="A1633" s="11" t="s">
        <v>3457</v>
      </c>
      <c r="B1633" s="18">
        <v>45739</v>
      </c>
      <c r="C1633" s="12" t="s">
        <v>1527</v>
      </c>
      <c r="D1633" s="12" t="s">
        <v>1560</v>
      </c>
      <c r="E1633" s="12" t="s">
        <v>1779</v>
      </c>
      <c r="F1633" s="12">
        <v>2</v>
      </c>
      <c r="G1633" s="10">
        <f t="shared" si="75"/>
        <v>2</v>
      </c>
      <c r="H1633" s="12">
        <v>784.26</v>
      </c>
      <c r="I1633" s="16">
        <f>IF(H1633="",VLOOKUP($D1633,Product_Dim_Cleaned!$A$2:$F$101,6,FALSE),H1633)</f>
        <v>784.26</v>
      </c>
      <c r="J1633" s="12">
        <v>0.23</v>
      </c>
      <c r="K1633" s="17">
        <f t="shared" si="76"/>
        <v>0.23</v>
      </c>
      <c r="L1633" s="12" t="s">
        <v>1826</v>
      </c>
      <c r="M1633" s="12">
        <v>1207.7603999999999</v>
      </c>
      <c r="N1633" s="16">
        <f t="shared" si="77"/>
        <v>1207.7603999999999</v>
      </c>
    </row>
    <row r="1634" spans="1:14" x14ac:dyDescent="0.3">
      <c r="A1634" s="9" t="s">
        <v>3458</v>
      </c>
      <c r="B1634" s="15">
        <v>45533</v>
      </c>
      <c r="C1634" s="10" t="s">
        <v>1405</v>
      </c>
      <c r="D1634" s="10" t="s">
        <v>1626</v>
      </c>
      <c r="E1634" s="10" t="s">
        <v>1792</v>
      </c>
      <c r="F1634" s="10">
        <v>3</v>
      </c>
      <c r="G1634" s="10">
        <f t="shared" si="75"/>
        <v>3</v>
      </c>
      <c r="H1634" s="10">
        <v>590.30999999999995</v>
      </c>
      <c r="I1634" s="16">
        <f>IF(H1634="",VLOOKUP($D1634,Product_Dim_Cleaned!$A$2:$F$101,6,FALSE),H1634)</f>
        <v>590.30999999999995</v>
      </c>
      <c r="J1634" s="10">
        <v>0.17</v>
      </c>
      <c r="K1634" s="17">
        <f t="shared" si="76"/>
        <v>0.17</v>
      </c>
      <c r="L1634" s="10" t="s">
        <v>1826</v>
      </c>
      <c r="M1634" s="10">
        <v>1469.8719000000001</v>
      </c>
      <c r="N1634" s="16">
        <f t="shared" si="77"/>
        <v>1469.8719000000001</v>
      </c>
    </row>
    <row r="1635" spans="1:14" x14ac:dyDescent="0.3">
      <c r="A1635" s="11" t="s">
        <v>3459</v>
      </c>
      <c r="B1635" s="18">
        <v>45553</v>
      </c>
      <c r="C1635" s="12" t="s">
        <v>417</v>
      </c>
      <c r="D1635" s="12" t="s">
        <v>1686</v>
      </c>
      <c r="E1635" s="12" t="s">
        <v>1804</v>
      </c>
      <c r="F1635" s="12">
        <v>1</v>
      </c>
      <c r="G1635" s="10">
        <f t="shared" si="75"/>
        <v>1</v>
      </c>
      <c r="H1635" s="12">
        <v>696.13</v>
      </c>
      <c r="I1635" s="16">
        <f>IF(H1635="",VLOOKUP($D1635,Product_Dim_Cleaned!$A$2:$F$101,6,FALSE),H1635)</f>
        <v>696.13</v>
      </c>
      <c r="J1635" s="12">
        <v>0.06</v>
      </c>
      <c r="K1635" s="17">
        <f t="shared" si="76"/>
        <v>0.06</v>
      </c>
      <c r="L1635" s="12" t="s">
        <v>1829</v>
      </c>
      <c r="M1635" s="12">
        <v>654.36219999999992</v>
      </c>
      <c r="N1635" s="16">
        <f t="shared" si="77"/>
        <v>654.36219999999992</v>
      </c>
    </row>
    <row r="1636" spans="1:14" x14ac:dyDescent="0.3">
      <c r="A1636" s="9" t="s">
        <v>3460</v>
      </c>
      <c r="B1636" s="15">
        <v>45341</v>
      </c>
      <c r="C1636" s="10" t="s">
        <v>369</v>
      </c>
      <c r="D1636" s="10" t="s">
        <v>1650</v>
      </c>
      <c r="E1636" s="10" t="s">
        <v>1776</v>
      </c>
      <c r="F1636" s="10">
        <v>4</v>
      </c>
      <c r="G1636" s="10">
        <f t="shared" si="75"/>
        <v>4</v>
      </c>
      <c r="H1636" s="10">
        <v>194.39</v>
      </c>
      <c r="I1636" s="16">
        <f>IF(H1636="",VLOOKUP($D1636,Product_Dim_Cleaned!$A$2:$F$101,6,FALSE),H1636)</f>
        <v>194.39</v>
      </c>
      <c r="J1636" s="10">
        <v>0.25</v>
      </c>
      <c r="K1636" s="17">
        <f t="shared" si="76"/>
        <v>0.25</v>
      </c>
      <c r="L1636" s="10" t="s">
        <v>1824</v>
      </c>
      <c r="M1636" s="10">
        <v>583.16999999999996</v>
      </c>
      <c r="N1636" s="16">
        <f t="shared" si="77"/>
        <v>583.16999999999996</v>
      </c>
    </row>
    <row r="1637" spans="1:14" x14ac:dyDescent="0.3">
      <c r="A1637" s="11" t="s">
        <v>3461</v>
      </c>
      <c r="B1637" s="18">
        <v>45430</v>
      </c>
      <c r="C1637" s="12" t="s">
        <v>1038</v>
      </c>
      <c r="D1637" s="12" t="s">
        <v>1614</v>
      </c>
      <c r="E1637" s="12" t="s">
        <v>1757</v>
      </c>
      <c r="F1637" s="12">
        <v>1</v>
      </c>
      <c r="G1637" s="10">
        <f t="shared" si="75"/>
        <v>1</v>
      </c>
      <c r="H1637" s="12">
        <v>339.7</v>
      </c>
      <c r="I1637" s="16">
        <f>IF(H1637="",VLOOKUP($D1637,Product_Dim_Cleaned!$A$2:$F$101,6,FALSE),H1637)</f>
        <v>339.7</v>
      </c>
      <c r="J1637" s="12">
        <v>0.1</v>
      </c>
      <c r="K1637" s="17">
        <f t="shared" si="76"/>
        <v>0.1</v>
      </c>
      <c r="L1637" s="12" t="s">
        <v>1824</v>
      </c>
      <c r="M1637" s="12">
        <v>305.73</v>
      </c>
      <c r="N1637" s="16">
        <f t="shared" si="77"/>
        <v>305.73</v>
      </c>
    </row>
    <row r="1638" spans="1:14" x14ac:dyDescent="0.3">
      <c r="A1638" s="9" t="s">
        <v>3462</v>
      </c>
      <c r="B1638" s="15">
        <v>45912</v>
      </c>
      <c r="C1638" s="10" t="s">
        <v>185</v>
      </c>
      <c r="D1638" s="10" t="s">
        <v>1684</v>
      </c>
      <c r="E1638" s="10" t="s">
        <v>1797</v>
      </c>
      <c r="F1638" s="10">
        <v>4</v>
      </c>
      <c r="G1638" s="10">
        <f t="shared" si="75"/>
        <v>4</v>
      </c>
      <c r="H1638" s="10">
        <v>463.16</v>
      </c>
      <c r="I1638" s="16">
        <f>IF(H1638="",VLOOKUP($D1638,Product_Dim_Cleaned!$A$2:$F$101,6,FALSE),H1638)</f>
        <v>463.16</v>
      </c>
      <c r="J1638" s="10">
        <v>0.27</v>
      </c>
      <c r="K1638" s="17">
        <f t="shared" si="76"/>
        <v>0.27</v>
      </c>
      <c r="L1638" s="10" t="s">
        <v>1826</v>
      </c>
      <c r="M1638" s="10">
        <v>1352.4272000000001</v>
      </c>
      <c r="N1638" s="16">
        <f t="shared" si="77"/>
        <v>1352.4272000000001</v>
      </c>
    </row>
    <row r="1639" spans="1:14" x14ac:dyDescent="0.3">
      <c r="A1639" s="11" t="s">
        <v>3463</v>
      </c>
      <c r="B1639" s="18">
        <v>45709</v>
      </c>
      <c r="C1639" s="12" t="s">
        <v>378</v>
      </c>
      <c r="D1639" s="12" t="s">
        <v>1555</v>
      </c>
      <c r="E1639" s="12" t="s">
        <v>1789</v>
      </c>
      <c r="F1639" s="12">
        <v>2</v>
      </c>
      <c r="G1639" s="10">
        <f t="shared" si="75"/>
        <v>2</v>
      </c>
      <c r="H1639" s="12">
        <v>824.91</v>
      </c>
      <c r="I1639" s="16">
        <f>IF(H1639="",VLOOKUP($D1639,Product_Dim_Cleaned!$A$2:$F$101,6,FALSE),H1639)</f>
        <v>824.91</v>
      </c>
      <c r="J1639" s="12">
        <v>0.09</v>
      </c>
      <c r="K1639" s="17">
        <f t="shared" si="76"/>
        <v>0.09</v>
      </c>
      <c r="L1639" s="12" t="s">
        <v>1824</v>
      </c>
      <c r="M1639" s="12">
        <v>1501.3362</v>
      </c>
      <c r="N1639" s="16">
        <f t="shared" si="77"/>
        <v>1501.3362</v>
      </c>
    </row>
    <row r="1640" spans="1:14" x14ac:dyDescent="0.3">
      <c r="A1640" s="9" t="s">
        <v>3464</v>
      </c>
      <c r="B1640" s="15">
        <v>45520</v>
      </c>
      <c r="C1640" s="10" t="s">
        <v>258</v>
      </c>
      <c r="D1640" s="10" t="s">
        <v>1555</v>
      </c>
      <c r="E1640" s="10" t="s">
        <v>1761</v>
      </c>
      <c r="F1640" s="10">
        <v>4</v>
      </c>
      <c r="G1640" s="10">
        <f t="shared" si="75"/>
        <v>4</v>
      </c>
      <c r="H1640" s="10">
        <v>796.89</v>
      </c>
      <c r="I1640" s="16">
        <f>IF(H1640="",VLOOKUP($D1640,Product_Dim_Cleaned!$A$2:$F$101,6,FALSE),H1640)</f>
        <v>796.89</v>
      </c>
      <c r="J1640" s="10">
        <v>0.17</v>
      </c>
      <c r="K1640" s="17">
        <f t="shared" si="76"/>
        <v>0.17</v>
      </c>
      <c r="L1640" s="10" t="s">
        <v>1824</v>
      </c>
      <c r="M1640" s="10">
        <v>2645.6747999999998</v>
      </c>
      <c r="N1640" s="16">
        <f t="shared" si="77"/>
        <v>2645.6747999999998</v>
      </c>
    </row>
    <row r="1641" spans="1:14" x14ac:dyDescent="0.3">
      <c r="A1641" s="11" t="s">
        <v>3465</v>
      </c>
      <c r="B1641" s="18">
        <v>45478</v>
      </c>
      <c r="C1641" s="12" t="s">
        <v>770</v>
      </c>
      <c r="D1641" s="12" t="s">
        <v>1600</v>
      </c>
      <c r="E1641" s="12" t="s">
        <v>1807</v>
      </c>
      <c r="F1641" s="12">
        <v>3</v>
      </c>
      <c r="G1641" s="10">
        <f t="shared" si="75"/>
        <v>3</v>
      </c>
      <c r="H1641" s="12">
        <v>543.92999999999995</v>
      </c>
      <c r="I1641" s="16">
        <f>IF(H1641="",VLOOKUP($D1641,Product_Dim_Cleaned!$A$2:$F$101,6,FALSE),H1641)</f>
        <v>543.92999999999995</v>
      </c>
      <c r="J1641" s="12">
        <v>0.3</v>
      </c>
      <c r="K1641" s="17">
        <f t="shared" si="76"/>
        <v>0.3</v>
      </c>
      <c r="L1641" s="12" t="s">
        <v>1829</v>
      </c>
      <c r="M1641" s="12">
        <v>1142.2529999999999</v>
      </c>
      <c r="N1641" s="16">
        <f t="shared" si="77"/>
        <v>1142.2529999999999</v>
      </c>
    </row>
    <row r="1642" spans="1:14" x14ac:dyDescent="0.3">
      <c r="A1642" s="9" t="s">
        <v>3466</v>
      </c>
      <c r="B1642" s="15">
        <v>45496</v>
      </c>
      <c r="C1642" s="10" t="s">
        <v>574</v>
      </c>
      <c r="D1642" s="10" t="s">
        <v>1576</v>
      </c>
      <c r="E1642" s="10" t="s">
        <v>1779</v>
      </c>
      <c r="F1642" s="10">
        <v>2</v>
      </c>
      <c r="G1642" s="10">
        <f t="shared" si="75"/>
        <v>2</v>
      </c>
      <c r="H1642" s="10">
        <v>44.65</v>
      </c>
      <c r="I1642" s="16">
        <f>IF(H1642="",VLOOKUP($D1642,Product_Dim_Cleaned!$A$2:$F$101,6,FALSE),H1642)</f>
        <v>44.65</v>
      </c>
      <c r="J1642" s="10">
        <v>0.03</v>
      </c>
      <c r="K1642" s="17">
        <f t="shared" si="76"/>
        <v>0.03</v>
      </c>
      <c r="L1642" s="10" t="s">
        <v>1826</v>
      </c>
      <c r="M1642" s="10">
        <v>86.620999999999995</v>
      </c>
      <c r="N1642" s="16">
        <f t="shared" si="77"/>
        <v>86.620999999999995</v>
      </c>
    </row>
    <row r="1643" spans="1:14" x14ac:dyDescent="0.3">
      <c r="A1643" s="11" t="s">
        <v>3467</v>
      </c>
      <c r="B1643" s="18">
        <v>45742</v>
      </c>
      <c r="C1643" s="12" t="s">
        <v>800</v>
      </c>
      <c r="D1643" s="12" t="s">
        <v>1660</v>
      </c>
      <c r="E1643" s="12" t="s">
        <v>1752</v>
      </c>
      <c r="F1643" s="12">
        <v>4</v>
      </c>
      <c r="G1643" s="10">
        <f t="shared" si="75"/>
        <v>4</v>
      </c>
      <c r="H1643" s="12">
        <v>827.39</v>
      </c>
      <c r="I1643" s="16">
        <f>IF(H1643="",VLOOKUP($D1643,Product_Dim_Cleaned!$A$2:$F$101,6,FALSE),H1643)</f>
        <v>827.39</v>
      </c>
      <c r="J1643" s="12">
        <v>0.06</v>
      </c>
      <c r="K1643" s="17">
        <f t="shared" si="76"/>
        <v>0.06</v>
      </c>
      <c r="L1643" s="12" t="s">
        <v>1829</v>
      </c>
      <c r="M1643" s="12">
        <v>3110.9863999999998</v>
      </c>
      <c r="N1643" s="16">
        <f t="shared" si="77"/>
        <v>3110.9863999999998</v>
      </c>
    </row>
    <row r="1644" spans="1:14" x14ac:dyDescent="0.3">
      <c r="A1644" s="9" t="s">
        <v>3468</v>
      </c>
      <c r="B1644" s="15">
        <v>45301</v>
      </c>
      <c r="C1644" s="10" t="s">
        <v>972</v>
      </c>
      <c r="D1644" s="10" t="s">
        <v>1576</v>
      </c>
      <c r="E1644" s="10" t="s">
        <v>1794</v>
      </c>
      <c r="F1644" s="10">
        <v>2</v>
      </c>
      <c r="G1644" s="10">
        <f t="shared" si="75"/>
        <v>2</v>
      </c>
      <c r="H1644" s="10">
        <v>403.2</v>
      </c>
      <c r="I1644" s="16">
        <f>IF(H1644="",VLOOKUP($D1644,Product_Dim_Cleaned!$A$2:$F$101,6,FALSE),H1644)</f>
        <v>403.2</v>
      </c>
      <c r="J1644" s="10">
        <v>0.21</v>
      </c>
      <c r="K1644" s="17">
        <f t="shared" si="76"/>
        <v>0.21</v>
      </c>
      <c r="L1644" s="10" t="s">
        <v>1826</v>
      </c>
      <c r="M1644" s="10">
        <v>637.05600000000004</v>
      </c>
      <c r="N1644" s="16">
        <f t="shared" si="77"/>
        <v>637.05600000000004</v>
      </c>
    </row>
    <row r="1645" spans="1:14" x14ac:dyDescent="0.3">
      <c r="A1645" s="11" t="s">
        <v>3469</v>
      </c>
      <c r="B1645" s="18">
        <v>45547</v>
      </c>
      <c r="C1645" s="12" t="s">
        <v>78</v>
      </c>
      <c r="D1645" s="12" t="s">
        <v>1720</v>
      </c>
      <c r="E1645" s="12" t="s">
        <v>1797</v>
      </c>
      <c r="F1645" s="12">
        <v>4</v>
      </c>
      <c r="G1645" s="10">
        <f t="shared" si="75"/>
        <v>4</v>
      </c>
      <c r="H1645" s="12">
        <v>292.31</v>
      </c>
      <c r="I1645" s="16">
        <f>IF(H1645="",VLOOKUP($D1645,Product_Dim_Cleaned!$A$2:$F$101,6,FALSE),H1645)</f>
        <v>292.31</v>
      </c>
      <c r="J1645" s="12">
        <v>0.27</v>
      </c>
      <c r="K1645" s="17">
        <f t="shared" si="76"/>
        <v>0.27</v>
      </c>
      <c r="L1645" s="12" t="s">
        <v>1826</v>
      </c>
      <c r="M1645" s="12">
        <v>853.54520000000002</v>
      </c>
      <c r="N1645" s="16">
        <f t="shared" si="77"/>
        <v>853.54520000000002</v>
      </c>
    </row>
    <row r="1646" spans="1:14" x14ac:dyDescent="0.3">
      <c r="A1646" s="9" t="s">
        <v>3470</v>
      </c>
      <c r="B1646" s="15">
        <v>45806</v>
      </c>
      <c r="C1646" s="10" t="s">
        <v>1513</v>
      </c>
      <c r="D1646" s="10" t="s">
        <v>1549</v>
      </c>
      <c r="E1646" s="10" t="s">
        <v>1789</v>
      </c>
      <c r="F1646" s="10">
        <v>1</v>
      </c>
      <c r="G1646" s="10">
        <f t="shared" si="75"/>
        <v>1</v>
      </c>
      <c r="H1646" s="10">
        <v>948.33</v>
      </c>
      <c r="I1646" s="16">
        <f>IF(H1646="",VLOOKUP($D1646,Product_Dim_Cleaned!$A$2:$F$101,6,FALSE),H1646)</f>
        <v>948.33</v>
      </c>
      <c r="J1646" s="10">
        <v>0.11</v>
      </c>
      <c r="K1646" s="17">
        <f t="shared" si="76"/>
        <v>0.11</v>
      </c>
      <c r="L1646" s="10" t="s">
        <v>1824</v>
      </c>
      <c r="M1646" s="10">
        <v>844.01370000000009</v>
      </c>
      <c r="N1646" s="16">
        <f t="shared" si="77"/>
        <v>844.01370000000009</v>
      </c>
    </row>
    <row r="1647" spans="1:14" x14ac:dyDescent="0.3">
      <c r="A1647" s="11" t="s">
        <v>3471</v>
      </c>
      <c r="B1647" s="18">
        <v>45294</v>
      </c>
      <c r="C1647" s="12" t="s">
        <v>1077</v>
      </c>
      <c r="D1647" s="12" t="s">
        <v>1626</v>
      </c>
      <c r="E1647" s="12" t="s">
        <v>1773</v>
      </c>
      <c r="F1647" s="12">
        <v>1</v>
      </c>
      <c r="G1647" s="10">
        <f t="shared" si="75"/>
        <v>1</v>
      </c>
      <c r="H1647" s="12">
        <v>702.27</v>
      </c>
      <c r="I1647" s="16">
        <f>IF(H1647="",VLOOKUP($D1647,Product_Dim_Cleaned!$A$2:$F$101,6,FALSE),H1647)</f>
        <v>702.27</v>
      </c>
      <c r="J1647" s="12">
        <v>0.17</v>
      </c>
      <c r="K1647" s="17">
        <f t="shared" si="76"/>
        <v>0.17</v>
      </c>
      <c r="L1647" s="12" t="s">
        <v>1829</v>
      </c>
      <c r="M1647" s="12">
        <v>582.88409999999999</v>
      </c>
      <c r="N1647" s="16">
        <f t="shared" si="77"/>
        <v>582.88409999999999</v>
      </c>
    </row>
    <row r="1648" spans="1:14" x14ac:dyDescent="0.3">
      <c r="A1648" s="9" t="s">
        <v>3472</v>
      </c>
      <c r="B1648" s="15">
        <v>45875</v>
      </c>
      <c r="C1648" s="10" t="s">
        <v>160</v>
      </c>
      <c r="D1648" s="10" t="s">
        <v>1608</v>
      </c>
      <c r="E1648" s="10" t="s">
        <v>1766</v>
      </c>
      <c r="F1648" s="10">
        <v>2</v>
      </c>
      <c r="G1648" s="10">
        <f t="shared" si="75"/>
        <v>2</v>
      </c>
      <c r="H1648" s="10">
        <v>379.28</v>
      </c>
      <c r="I1648" s="16">
        <f>IF(H1648="",VLOOKUP($D1648,Product_Dim_Cleaned!$A$2:$F$101,6,FALSE),H1648)</f>
        <v>379.28</v>
      </c>
      <c r="J1648" s="10">
        <v>0.26</v>
      </c>
      <c r="K1648" s="17">
        <f t="shared" si="76"/>
        <v>0.26</v>
      </c>
      <c r="L1648" s="10" t="s">
        <v>1824</v>
      </c>
      <c r="M1648" s="10">
        <v>561.33439999999996</v>
      </c>
      <c r="N1648" s="16">
        <f t="shared" si="77"/>
        <v>561.33439999999996</v>
      </c>
    </row>
    <row r="1649" spans="1:14" x14ac:dyDescent="0.3">
      <c r="A1649" s="11" t="s">
        <v>3473</v>
      </c>
      <c r="B1649" s="18">
        <v>45669</v>
      </c>
      <c r="C1649" s="12" t="s">
        <v>452</v>
      </c>
      <c r="D1649" s="12" t="s">
        <v>1642</v>
      </c>
      <c r="E1649" s="12" t="s">
        <v>1752</v>
      </c>
      <c r="F1649" s="12">
        <v>4</v>
      </c>
      <c r="G1649" s="10">
        <f t="shared" si="75"/>
        <v>4</v>
      </c>
      <c r="H1649" s="12">
        <v>92.35</v>
      </c>
      <c r="I1649" s="16">
        <f>IF(H1649="",VLOOKUP($D1649,Product_Dim_Cleaned!$A$2:$F$101,6,FALSE),H1649)</f>
        <v>92.35</v>
      </c>
      <c r="J1649" s="12">
        <v>0.15</v>
      </c>
      <c r="K1649" s="17">
        <f t="shared" si="76"/>
        <v>0.15</v>
      </c>
      <c r="L1649" s="12" t="s">
        <v>1824</v>
      </c>
      <c r="M1649" s="12">
        <v>313.99</v>
      </c>
      <c r="N1649" s="16">
        <f t="shared" si="77"/>
        <v>313.99</v>
      </c>
    </row>
    <row r="1650" spans="1:14" x14ac:dyDescent="0.3">
      <c r="A1650" s="9" t="s">
        <v>3474</v>
      </c>
      <c r="B1650" s="15">
        <v>45606</v>
      </c>
      <c r="C1650" s="10" t="s">
        <v>711</v>
      </c>
      <c r="D1650" s="10" t="s">
        <v>1626</v>
      </c>
      <c r="E1650" s="10" t="s">
        <v>1794</v>
      </c>
      <c r="F1650" s="10">
        <v>4</v>
      </c>
      <c r="G1650" s="10">
        <f t="shared" si="75"/>
        <v>4</v>
      </c>
      <c r="H1650" s="10">
        <v>721.54</v>
      </c>
      <c r="I1650" s="16">
        <f>IF(H1650="",VLOOKUP($D1650,Product_Dim_Cleaned!$A$2:$F$101,6,FALSE),H1650)</f>
        <v>721.54</v>
      </c>
      <c r="J1650" s="10">
        <v>0.21</v>
      </c>
      <c r="K1650" s="17">
        <f t="shared" si="76"/>
        <v>0.21</v>
      </c>
      <c r="L1650" s="10" t="s">
        <v>1824</v>
      </c>
      <c r="M1650" s="10">
        <v>2280.0664000000002</v>
      </c>
      <c r="N1650" s="16">
        <f t="shared" si="77"/>
        <v>2280.0664000000002</v>
      </c>
    </row>
    <row r="1651" spans="1:14" x14ac:dyDescent="0.3">
      <c r="A1651" s="11" t="s">
        <v>3475</v>
      </c>
      <c r="B1651" s="18">
        <v>45787</v>
      </c>
      <c r="C1651" s="12" t="s">
        <v>202</v>
      </c>
      <c r="D1651" s="12" t="s">
        <v>1624</v>
      </c>
      <c r="E1651" s="12" t="s">
        <v>1786</v>
      </c>
      <c r="F1651" s="12">
        <v>1</v>
      </c>
      <c r="G1651" s="10">
        <f t="shared" si="75"/>
        <v>1</v>
      </c>
      <c r="H1651" s="12">
        <v>228.69</v>
      </c>
      <c r="I1651" s="16">
        <f>IF(H1651="",VLOOKUP($D1651,Product_Dim_Cleaned!$A$2:$F$101,6,FALSE),H1651)</f>
        <v>228.69</v>
      </c>
      <c r="J1651" s="12">
        <v>0.14000000000000001</v>
      </c>
      <c r="K1651" s="17">
        <f t="shared" si="76"/>
        <v>0.14000000000000001</v>
      </c>
      <c r="L1651" s="12" t="s">
        <v>1824</v>
      </c>
      <c r="M1651" s="12">
        <v>196.67339999999999</v>
      </c>
      <c r="N1651" s="16">
        <f t="shared" si="77"/>
        <v>196.67339999999999</v>
      </c>
    </row>
    <row r="1652" spans="1:14" x14ac:dyDescent="0.3">
      <c r="A1652" s="9" t="s">
        <v>3476</v>
      </c>
      <c r="B1652" s="15">
        <v>45929</v>
      </c>
      <c r="C1652" s="10" t="s">
        <v>1112</v>
      </c>
      <c r="D1652" s="10" t="s">
        <v>1654</v>
      </c>
      <c r="E1652" s="10" t="s">
        <v>1789</v>
      </c>
      <c r="F1652" s="10">
        <v>1</v>
      </c>
      <c r="G1652" s="10">
        <f t="shared" si="75"/>
        <v>1</v>
      </c>
      <c r="H1652" s="10">
        <v>899.09</v>
      </c>
      <c r="I1652" s="16">
        <f>IF(H1652="",VLOOKUP($D1652,Product_Dim_Cleaned!$A$2:$F$101,6,FALSE),H1652)</f>
        <v>899.09</v>
      </c>
      <c r="J1652" s="10">
        <v>0.2</v>
      </c>
      <c r="K1652" s="17">
        <f t="shared" si="76"/>
        <v>0.2</v>
      </c>
      <c r="L1652" s="10" t="s">
        <v>1826</v>
      </c>
      <c r="M1652" s="10">
        <v>719.27200000000005</v>
      </c>
      <c r="N1652" s="16">
        <f t="shared" si="77"/>
        <v>719.27200000000005</v>
      </c>
    </row>
    <row r="1653" spans="1:14" x14ac:dyDescent="0.3">
      <c r="A1653" s="11" t="s">
        <v>3477</v>
      </c>
      <c r="B1653" s="18">
        <v>45379</v>
      </c>
      <c r="C1653" s="12" t="s">
        <v>1199</v>
      </c>
      <c r="D1653" s="12" t="s">
        <v>1562</v>
      </c>
      <c r="E1653" s="12" t="s">
        <v>1782</v>
      </c>
      <c r="F1653" s="12">
        <v>4</v>
      </c>
      <c r="G1653" s="10">
        <f t="shared" si="75"/>
        <v>4</v>
      </c>
      <c r="H1653" s="12">
        <v>195.75</v>
      </c>
      <c r="I1653" s="16">
        <f>IF(H1653="",VLOOKUP($D1653,Product_Dim_Cleaned!$A$2:$F$101,6,FALSE),H1653)</f>
        <v>195.75</v>
      </c>
      <c r="J1653" s="12">
        <v>0.17</v>
      </c>
      <c r="K1653" s="17">
        <f t="shared" si="76"/>
        <v>0.17</v>
      </c>
      <c r="L1653" s="12" t="s">
        <v>1824</v>
      </c>
      <c r="M1653" s="12">
        <v>649.89</v>
      </c>
      <c r="N1653" s="16">
        <f t="shared" si="77"/>
        <v>649.89</v>
      </c>
    </row>
    <row r="1654" spans="1:14" x14ac:dyDescent="0.3">
      <c r="A1654" s="9" t="s">
        <v>3478</v>
      </c>
      <c r="B1654" s="15">
        <v>45532</v>
      </c>
      <c r="C1654" s="10" t="s">
        <v>1322</v>
      </c>
      <c r="D1654" s="10" t="s">
        <v>1734</v>
      </c>
      <c r="E1654" s="10" t="s">
        <v>1801</v>
      </c>
      <c r="F1654" s="10">
        <v>3</v>
      </c>
      <c r="G1654" s="10">
        <f t="shared" si="75"/>
        <v>3</v>
      </c>
      <c r="H1654" s="10">
        <v>199.13</v>
      </c>
      <c r="I1654" s="16">
        <f>IF(H1654="",VLOOKUP($D1654,Product_Dim_Cleaned!$A$2:$F$101,6,FALSE),H1654)</f>
        <v>199.13</v>
      </c>
      <c r="J1654" s="10">
        <v>0.24</v>
      </c>
      <c r="K1654" s="17">
        <f t="shared" si="76"/>
        <v>0.24</v>
      </c>
      <c r="L1654" s="10" t="s">
        <v>1824</v>
      </c>
      <c r="M1654" s="10">
        <v>454.01639999999998</v>
      </c>
      <c r="N1654" s="16">
        <f t="shared" si="77"/>
        <v>454.01639999999998</v>
      </c>
    </row>
    <row r="1655" spans="1:14" x14ac:dyDescent="0.3">
      <c r="A1655" s="11" t="s">
        <v>3479</v>
      </c>
      <c r="B1655" s="18">
        <v>45466</v>
      </c>
      <c r="C1655" s="12" t="s">
        <v>535</v>
      </c>
      <c r="D1655" s="12" t="s">
        <v>1592</v>
      </c>
      <c r="E1655" s="12" t="s">
        <v>1799</v>
      </c>
      <c r="F1655" s="12">
        <v>2</v>
      </c>
      <c r="G1655" s="10">
        <f t="shared" si="75"/>
        <v>2</v>
      </c>
      <c r="H1655" s="12">
        <v>833.62</v>
      </c>
      <c r="I1655" s="16">
        <f>IF(H1655="",VLOOKUP($D1655,Product_Dim_Cleaned!$A$2:$F$101,6,FALSE),H1655)</f>
        <v>833.62</v>
      </c>
      <c r="J1655" s="12">
        <v>0.18</v>
      </c>
      <c r="K1655" s="17">
        <f t="shared" si="76"/>
        <v>0.18</v>
      </c>
      <c r="L1655" s="12" t="s">
        <v>1824</v>
      </c>
      <c r="M1655" s="12">
        <v>1367.1368</v>
      </c>
      <c r="N1655" s="16">
        <f t="shared" si="77"/>
        <v>1367.1368</v>
      </c>
    </row>
    <row r="1656" spans="1:14" x14ac:dyDescent="0.3">
      <c r="A1656" s="9" t="s">
        <v>3480</v>
      </c>
      <c r="B1656" s="15">
        <v>45395</v>
      </c>
      <c r="C1656" s="10" t="s">
        <v>1489</v>
      </c>
      <c r="D1656" s="10" t="s">
        <v>1698</v>
      </c>
      <c r="E1656" s="10" t="s">
        <v>1752</v>
      </c>
      <c r="F1656" s="10">
        <v>1</v>
      </c>
      <c r="G1656" s="10">
        <f t="shared" si="75"/>
        <v>1</v>
      </c>
      <c r="H1656" s="10">
        <v>676.26</v>
      </c>
      <c r="I1656" s="16">
        <f>IF(H1656="",VLOOKUP($D1656,Product_Dim_Cleaned!$A$2:$F$101,6,FALSE),H1656)</f>
        <v>676.26</v>
      </c>
      <c r="J1656" s="10">
        <v>0.14000000000000001</v>
      </c>
      <c r="K1656" s="17">
        <f t="shared" si="76"/>
        <v>0.14000000000000001</v>
      </c>
      <c r="L1656" s="10" t="s">
        <v>1824</v>
      </c>
      <c r="M1656" s="10">
        <v>581.58359999999993</v>
      </c>
      <c r="N1656" s="16">
        <f t="shared" si="77"/>
        <v>581.58359999999993</v>
      </c>
    </row>
    <row r="1657" spans="1:14" x14ac:dyDescent="0.3">
      <c r="A1657" s="11" t="s">
        <v>3481</v>
      </c>
      <c r="B1657" s="18">
        <v>45708</v>
      </c>
      <c r="C1657" s="12" t="s">
        <v>130</v>
      </c>
      <c r="D1657" s="12" t="s">
        <v>1668</v>
      </c>
      <c r="E1657" s="12" t="s">
        <v>1786</v>
      </c>
      <c r="F1657" s="12">
        <v>2</v>
      </c>
      <c r="G1657" s="10">
        <f t="shared" si="75"/>
        <v>2</v>
      </c>
      <c r="H1657" s="12">
        <v>666.49</v>
      </c>
      <c r="I1657" s="16">
        <f>IF(H1657="",VLOOKUP($D1657,Product_Dim_Cleaned!$A$2:$F$101,6,FALSE),H1657)</f>
        <v>666.49</v>
      </c>
      <c r="J1657" s="12">
        <v>0.06</v>
      </c>
      <c r="K1657" s="17">
        <f t="shared" si="76"/>
        <v>0.06</v>
      </c>
      <c r="L1657" s="12" t="s">
        <v>1824</v>
      </c>
      <c r="M1657" s="12">
        <v>1253.0011999999999</v>
      </c>
      <c r="N1657" s="16">
        <f t="shared" si="77"/>
        <v>1253.0011999999999</v>
      </c>
    </row>
    <row r="1658" spans="1:14" x14ac:dyDescent="0.3">
      <c r="A1658" s="9" t="s">
        <v>3482</v>
      </c>
      <c r="B1658" s="15">
        <v>45735</v>
      </c>
      <c r="C1658" s="10" t="s">
        <v>1419</v>
      </c>
      <c r="D1658" s="10" t="s">
        <v>1578</v>
      </c>
      <c r="E1658" s="10" t="s">
        <v>1769</v>
      </c>
      <c r="F1658" s="10">
        <v>3</v>
      </c>
      <c r="G1658" s="10">
        <f t="shared" si="75"/>
        <v>3</v>
      </c>
      <c r="H1658" s="10">
        <v>471.19</v>
      </c>
      <c r="I1658" s="16">
        <f>IF(H1658="",VLOOKUP($D1658,Product_Dim_Cleaned!$A$2:$F$101,6,FALSE),H1658)</f>
        <v>471.19</v>
      </c>
      <c r="J1658" s="10">
        <v>0.28000000000000003</v>
      </c>
      <c r="K1658" s="17">
        <f t="shared" si="76"/>
        <v>0.28000000000000003</v>
      </c>
      <c r="L1658" s="10" t="s">
        <v>1829</v>
      </c>
      <c r="M1658" s="10">
        <v>1017.7704</v>
      </c>
      <c r="N1658" s="16">
        <f t="shared" si="77"/>
        <v>1017.7704</v>
      </c>
    </row>
    <row r="1659" spans="1:14" x14ac:dyDescent="0.3">
      <c r="A1659" s="11" t="s">
        <v>3483</v>
      </c>
      <c r="B1659" s="18">
        <v>45237</v>
      </c>
      <c r="C1659" s="12" t="s">
        <v>414</v>
      </c>
      <c r="D1659" s="12" t="s">
        <v>1562</v>
      </c>
      <c r="E1659" s="12" t="s">
        <v>1766</v>
      </c>
      <c r="F1659" s="12">
        <v>4</v>
      </c>
      <c r="G1659" s="10">
        <f t="shared" si="75"/>
        <v>4</v>
      </c>
      <c r="H1659" s="12">
        <v>555.65</v>
      </c>
      <c r="I1659" s="16">
        <f>IF(H1659="",VLOOKUP($D1659,Product_Dim_Cleaned!$A$2:$F$101,6,FALSE),H1659)</f>
        <v>555.65</v>
      </c>
      <c r="J1659" s="12">
        <v>0.25</v>
      </c>
      <c r="K1659" s="17">
        <f t="shared" si="76"/>
        <v>0.25</v>
      </c>
      <c r="L1659" s="12" t="s">
        <v>1829</v>
      </c>
      <c r="M1659" s="12">
        <v>1666.95</v>
      </c>
      <c r="N1659" s="16">
        <f t="shared" si="77"/>
        <v>1666.95</v>
      </c>
    </row>
    <row r="1660" spans="1:14" x14ac:dyDescent="0.3">
      <c r="A1660" s="9" t="s">
        <v>3484</v>
      </c>
      <c r="B1660" s="15">
        <v>45282</v>
      </c>
      <c r="C1660" s="10" t="s">
        <v>141</v>
      </c>
      <c r="D1660" s="10" t="s">
        <v>1738</v>
      </c>
      <c r="E1660" s="10" t="s">
        <v>1799</v>
      </c>
      <c r="F1660" s="10">
        <v>2</v>
      </c>
      <c r="G1660" s="10">
        <f t="shared" si="75"/>
        <v>2</v>
      </c>
      <c r="H1660" s="10">
        <v>100.42</v>
      </c>
      <c r="I1660" s="16">
        <f>IF(H1660="",VLOOKUP($D1660,Product_Dim_Cleaned!$A$2:$F$101,6,FALSE),H1660)</f>
        <v>100.42</v>
      </c>
      <c r="J1660" s="10">
        <v>0.06</v>
      </c>
      <c r="K1660" s="17">
        <f t="shared" si="76"/>
        <v>0.06</v>
      </c>
      <c r="L1660" s="10" t="s">
        <v>1824</v>
      </c>
      <c r="M1660" s="10">
        <v>188.78960000000001</v>
      </c>
      <c r="N1660" s="16">
        <f t="shared" si="77"/>
        <v>188.78960000000001</v>
      </c>
    </row>
    <row r="1661" spans="1:14" x14ac:dyDescent="0.3">
      <c r="A1661" s="11" t="s">
        <v>3485</v>
      </c>
      <c r="B1661" s="18">
        <v>45337</v>
      </c>
      <c r="C1661" s="12" t="s">
        <v>191</v>
      </c>
      <c r="D1661" s="12" t="s">
        <v>1744</v>
      </c>
      <c r="E1661" s="12" t="s">
        <v>1810</v>
      </c>
      <c r="F1661" s="12">
        <v>3</v>
      </c>
      <c r="G1661" s="10">
        <f t="shared" si="75"/>
        <v>3</v>
      </c>
      <c r="H1661" s="12">
        <v>981.69</v>
      </c>
      <c r="I1661" s="16">
        <f>IF(H1661="",VLOOKUP($D1661,Product_Dim_Cleaned!$A$2:$F$101,6,FALSE),H1661)</f>
        <v>981.69</v>
      </c>
      <c r="J1661" s="12">
        <v>0.05</v>
      </c>
      <c r="K1661" s="17">
        <f t="shared" si="76"/>
        <v>0.05</v>
      </c>
      <c r="L1661" s="12" t="s">
        <v>1829</v>
      </c>
      <c r="M1661" s="12">
        <v>2797.8164999999999</v>
      </c>
      <c r="N1661" s="16">
        <f t="shared" si="77"/>
        <v>2797.8164999999999</v>
      </c>
    </row>
    <row r="1662" spans="1:14" x14ac:dyDescent="0.3">
      <c r="A1662" s="9" t="s">
        <v>3486</v>
      </c>
      <c r="B1662" s="15">
        <v>45310</v>
      </c>
      <c r="C1662" s="10" t="s">
        <v>1029</v>
      </c>
      <c r="D1662" s="10" t="s">
        <v>1568</v>
      </c>
      <c r="E1662" s="10" t="s">
        <v>1804</v>
      </c>
      <c r="F1662" s="10">
        <v>2</v>
      </c>
      <c r="G1662" s="10">
        <f t="shared" si="75"/>
        <v>2</v>
      </c>
      <c r="H1662" s="10">
        <v>848.87</v>
      </c>
      <c r="I1662" s="16">
        <f>IF(H1662="",VLOOKUP($D1662,Product_Dim_Cleaned!$A$2:$F$101,6,FALSE),H1662)</f>
        <v>848.87</v>
      </c>
      <c r="J1662" s="10">
        <v>0.09</v>
      </c>
      <c r="K1662" s="17">
        <f t="shared" si="76"/>
        <v>0.09</v>
      </c>
      <c r="L1662" s="10" t="s">
        <v>1829</v>
      </c>
      <c r="M1662" s="10">
        <v>1544.9434000000001</v>
      </c>
      <c r="N1662" s="16">
        <f t="shared" si="77"/>
        <v>1544.9434000000001</v>
      </c>
    </row>
    <row r="1663" spans="1:14" x14ac:dyDescent="0.3">
      <c r="A1663" s="11" t="s">
        <v>3487</v>
      </c>
      <c r="B1663" s="18">
        <v>45230</v>
      </c>
      <c r="C1663" s="12" t="s">
        <v>1172</v>
      </c>
      <c r="D1663" s="12" t="s">
        <v>1740</v>
      </c>
      <c r="E1663" s="12" t="s">
        <v>1789</v>
      </c>
      <c r="F1663" s="12">
        <v>3</v>
      </c>
      <c r="G1663" s="10">
        <f t="shared" si="75"/>
        <v>3</v>
      </c>
      <c r="H1663" s="12">
        <v>582.32000000000005</v>
      </c>
      <c r="I1663" s="16">
        <f>IF(H1663="",VLOOKUP($D1663,Product_Dim_Cleaned!$A$2:$F$101,6,FALSE),H1663)</f>
        <v>582.32000000000005</v>
      </c>
      <c r="J1663" s="12">
        <v>0</v>
      </c>
      <c r="K1663" s="17">
        <f t="shared" si="76"/>
        <v>0</v>
      </c>
      <c r="L1663" s="12" t="s">
        <v>1826</v>
      </c>
      <c r="M1663" s="12">
        <v>1746.96</v>
      </c>
      <c r="N1663" s="16">
        <f t="shared" si="77"/>
        <v>1746.96</v>
      </c>
    </row>
    <row r="1664" spans="1:14" x14ac:dyDescent="0.3">
      <c r="A1664" s="9" t="s">
        <v>3488</v>
      </c>
      <c r="B1664" s="15">
        <v>45341</v>
      </c>
      <c r="C1664" s="10" t="s">
        <v>568</v>
      </c>
      <c r="D1664" s="10" t="s">
        <v>1646</v>
      </c>
      <c r="E1664" s="10" t="s">
        <v>1807</v>
      </c>
      <c r="F1664" s="10">
        <v>2</v>
      </c>
      <c r="G1664" s="10">
        <f t="shared" si="75"/>
        <v>2</v>
      </c>
      <c r="H1664" s="10">
        <v>869.43</v>
      </c>
      <c r="I1664" s="16">
        <f>IF(H1664="",VLOOKUP($D1664,Product_Dim_Cleaned!$A$2:$F$101,6,FALSE),H1664)</f>
        <v>869.43</v>
      </c>
      <c r="J1664" s="10">
        <v>0.24</v>
      </c>
      <c r="K1664" s="17">
        <f t="shared" si="76"/>
        <v>0.24</v>
      </c>
      <c r="L1664" s="10" t="s">
        <v>1829</v>
      </c>
      <c r="M1664" s="10">
        <v>1321.5336</v>
      </c>
      <c r="N1664" s="16">
        <f t="shared" si="77"/>
        <v>1321.5336</v>
      </c>
    </row>
    <row r="1665" spans="1:14" x14ac:dyDescent="0.3">
      <c r="A1665" s="11" t="s">
        <v>3489</v>
      </c>
      <c r="B1665" s="18">
        <v>45440</v>
      </c>
      <c r="C1665" s="12" t="s">
        <v>93</v>
      </c>
      <c r="D1665" s="12" t="s">
        <v>1656</v>
      </c>
      <c r="E1665" s="12" t="s">
        <v>1769</v>
      </c>
      <c r="F1665" s="12">
        <v>1</v>
      </c>
      <c r="G1665" s="10">
        <f t="shared" si="75"/>
        <v>1</v>
      </c>
      <c r="H1665" s="12">
        <v>62.26</v>
      </c>
      <c r="I1665" s="16">
        <f>IF(H1665="",VLOOKUP($D1665,Product_Dim_Cleaned!$A$2:$F$101,6,FALSE),H1665)</f>
        <v>62.26</v>
      </c>
      <c r="J1665" s="12">
        <v>0.03</v>
      </c>
      <c r="K1665" s="17">
        <f t="shared" si="76"/>
        <v>0.03</v>
      </c>
      <c r="L1665" s="12" t="s">
        <v>1829</v>
      </c>
      <c r="M1665" s="12">
        <v>60.392200000000003</v>
      </c>
      <c r="N1665" s="16">
        <f t="shared" si="77"/>
        <v>60.392200000000003</v>
      </c>
    </row>
    <row r="1666" spans="1:14" x14ac:dyDescent="0.3">
      <c r="A1666" s="9" t="s">
        <v>3490</v>
      </c>
      <c r="B1666" s="15">
        <v>45798</v>
      </c>
      <c r="C1666" s="10" t="s">
        <v>511</v>
      </c>
      <c r="D1666" s="10" t="s">
        <v>1626</v>
      </c>
      <c r="E1666" s="10" t="s">
        <v>1799</v>
      </c>
      <c r="F1666" s="10">
        <v>3</v>
      </c>
      <c r="G1666" s="10">
        <f t="shared" ref="G1666:G1729" si="78">IF(F1666="",M1666/(I1666*(1-J1666)),F1666)</f>
        <v>3</v>
      </c>
      <c r="H1666" s="10">
        <v>343.97</v>
      </c>
      <c r="I1666" s="16">
        <f>IF(H1666="",VLOOKUP($D1666,Product_Dim_Cleaned!$A$2:$F$101,6,FALSE),H1666)</f>
        <v>343.97</v>
      </c>
      <c r="J1666" s="10">
        <v>0.04</v>
      </c>
      <c r="K1666" s="17">
        <f t="shared" ref="K1666:K1729" si="79">IF(J1666="",1-(M1666/(G1666*I1666)),J1666)</f>
        <v>0.04</v>
      </c>
      <c r="L1666" s="10" t="s">
        <v>1829</v>
      </c>
      <c r="M1666" s="10">
        <v>990.6336</v>
      </c>
      <c r="N1666" s="16">
        <f t="shared" ref="N1666:N1729" si="80">IF(M1666="",G1666*I1666*(1-K1666),M1666)</f>
        <v>990.6336</v>
      </c>
    </row>
    <row r="1667" spans="1:14" x14ac:dyDescent="0.3">
      <c r="A1667" s="11" t="s">
        <v>3491</v>
      </c>
      <c r="B1667" s="18">
        <v>45293</v>
      </c>
      <c r="C1667" s="12" t="s">
        <v>957</v>
      </c>
      <c r="D1667" s="12" t="s">
        <v>1596</v>
      </c>
      <c r="E1667" s="12" t="s">
        <v>1794</v>
      </c>
      <c r="F1667" s="12">
        <v>3</v>
      </c>
      <c r="G1667" s="10">
        <f t="shared" si="78"/>
        <v>3</v>
      </c>
      <c r="H1667" s="12">
        <v>304.67</v>
      </c>
      <c r="I1667" s="16">
        <f>IF(H1667="",VLOOKUP($D1667,Product_Dim_Cleaned!$A$2:$F$101,6,FALSE),H1667)</f>
        <v>304.67</v>
      </c>
      <c r="J1667" s="12">
        <v>0.11</v>
      </c>
      <c r="K1667" s="17">
        <f t="shared" si="79"/>
        <v>0.11</v>
      </c>
      <c r="L1667" s="12" t="s">
        <v>1824</v>
      </c>
      <c r="M1667" s="12">
        <v>813.46889999999996</v>
      </c>
      <c r="N1667" s="16">
        <f t="shared" si="80"/>
        <v>813.46889999999996</v>
      </c>
    </row>
    <row r="1668" spans="1:14" x14ac:dyDescent="0.3">
      <c r="A1668" s="9" t="s">
        <v>3492</v>
      </c>
      <c r="B1668" s="15">
        <v>45296</v>
      </c>
      <c r="C1668" s="10" t="s">
        <v>1142</v>
      </c>
      <c r="D1668" s="10" t="s">
        <v>1602</v>
      </c>
      <c r="E1668" s="10" t="s">
        <v>1786</v>
      </c>
      <c r="F1668" s="10">
        <v>4</v>
      </c>
      <c r="G1668" s="10">
        <f t="shared" si="78"/>
        <v>4</v>
      </c>
      <c r="H1668" s="10">
        <v>208.34</v>
      </c>
      <c r="I1668" s="16">
        <f>IF(H1668="",VLOOKUP($D1668,Product_Dim_Cleaned!$A$2:$F$101,6,FALSE),H1668)</f>
        <v>208.34</v>
      </c>
      <c r="J1668" s="10">
        <v>0.01</v>
      </c>
      <c r="K1668" s="17">
        <f t="shared" si="79"/>
        <v>0.01</v>
      </c>
      <c r="L1668" s="10" t="s">
        <v>1826</v>
      </c>
      <c r="M1668" s="10">
        <v>825.02639999999997</v>
      </c>
      <c r="N1668" s="16">
        <f t="shared" si="80"/>
        <v>825.02639999999997</v>
      </c>
    </row>
    <row r="1669" spans="1:14" x14ac:dyDescent="0.3">
      <c r="A1669" s="11" t="s">
        <v>3493</v>
      </c>
      <c r="B1669" s="18">
        <v>45860</v>
      </c>
      <c r="C1669" s="12" t="s">
        <v>984</v>
      </c>
      <c r="D1669" s="12" t="s">
        <v>1720</v>
      </c>
      <c r="E1669" s="12" t="s">
        <v>1757</v>
      </c>
      <c r="F1669" s="12">
        <v>1</v>
      </c>
      <c r="G1669" s="10">
        <f t="shared" si="78"/>
        <v>1</v>
      </c>
      <c r="H1669" s="12">
        <v>119.04</v>
      </c>
      <c r="I1669" s="16">
        <f>IF(H1669="",VLOOKUP($D1669,Product_Dim_Cleaned!$A$2:$F$101,6,FALSE),H1669)</f>
        <v>119.04</v>
      </c>
      <c r="J1669" s="12">
        <v>0.13</v>
      </c>
      <c r="K1669" s="17">
        <f t="shared" si="79"/>
        <v>0.13</v>
      </c>
      <c r="L1669" s="12" t="s">
        <v>1829</v>
      </c>
      <c r="M1669" s="12">
        <v>103.56480000000001</v>
      </c>
      <c r="N1669" s="16">
        <f t="shared" si="80"/>
        <v>103.56480000000001</v>
      </c>
    </row>
    <row r="1670" spans="1:14" x14ac:dyDescent="0.3">
      <c r="A1670" s="9" t="s">
        <v>3494</v>
      </c>
      <c r="B1670" s="15">
        <v>45843</v>
      </c>
      <c r="C1670" s="10" t="s">
        <v>1011</v>
      </c>
      <c r="D1670" s="10" t="s">
        <v>1636</v>
      </c>
      <c r="E1670" s="10" t="s">
        <v>1786</v>
      </c>
      <c r="F1670" s="10">
        <v>4</v>
      </c>
      <c r="G1670" s="10">
        <f t="shared" si="78"/>
        <v>4</v>
      </c>
      <c r="H1670" s="10">
        <v>791.65</v>
      </c>
      <c r="I1670" s="16">
        <f>IF(H1670="",VLOOKUP($D1670,Product_Dim_Cleaned!$A$2:$F$101,6,FALSE),H1670)</f>
        <v>791.65</v>
      </c>
      <c r="J1670" s="10">
        <v>0.06</v>
      </c>
      <c r="K1670" s="17">
        <f t="shared" si="79"/>
        <v>0.06</v>
      </c>
      <c r="L1670" s="10" t="s">
        <v>1829</v>
      </c>
      <c r="M1670" s="10">
        <v>2976.6039999999998</v>
      </c>
      <c r="N1670" s="16">
        <f t="shared" si="80"/>
        <v>2976.6039999999998</v>
      </c>
    </row>
    <row r="1671" spans="1:14" x14ac:dyDescent="0.3">
      <c r="A1671" s="11" t="s">
        <v>3495</v>
      </c>
      <c r="B1671" s="18">
        <v>45862</v>
      </c>
      <c r="C1671" s="12" t="s">
        <v>198</v>
      </c>
      <c r="D1671" s="12" t="s">
        <v>1576</v>
      </c>
      <c r="E1671" s="12" t="s">
        <v>1761</v>
      </c>
      <c r="F1671" s="12">
        <v>2</v>
      </c>
      <c r="G1671" s="10">
        <f t="shared" si="78"/>
        <v>2</v>
      </c>
      <c r="H1671" s="12">
        <v>414.86</v>
      </c>
      <c r="I1671" s="16">
        <f>IF(H1671="",VLOOKUP($D1671,Product_Dim_Cleaned!$A$2:$F$101,6,FALSE),H1671)</f>
        <v>414.86</v>
      </c>
      <c r="J1671" s="12">
        <v>0.23</v>
      </c>
      <c r="K1671" s="17">
        <f t="shared" si="79"/>
        <v>0.23</v>
      </c>
      <c r="L1671" s="12" t="s">
        <v>1824</v>
      </c>
      <c r="M1671" s="12">
        <v>638.88440000000003</v>
      </c>
      <c r="N1671" s="16">
        <f t="shared" si="80"/>
        <v>638.88440000000003</v>
      </c>
    </row>
    <row r="1672" spans="1:14" x14ac:dyDescent="0.3">
      <c r="A1672" s="9" t="s">
        <v>3496</v>
      </c>
      <c r="B1672" s="15">
        <v>45385</v>
      </c>
      <c r="C1672" s="10" t="s">
        <v>1472</v>
      </c>
      <c r="D1672" s="10" t="s">
        <v>1624</v>
      </c>
      <c r="E1672" s="10" t="s">
        <v>1794</v>
      </c>
      <c r="F1672" s="10">
        <v>2</v>
      </c>
      <c r="G1672" s="10">
        <f t="shared" si="78"/>
        <v>2</v>
      </c>
      <c r="H1672" s="10">
        <v>960.81</v>
      </c>
      <c r="I1672" s="16">
        <f>IF(H1672="",VLOOKUP($D1672,Product_Dim_Cleaned!$A$2:$F$101,6,FALSE),H1672)</f>
        <v>960.81</v>
      </c>
      <c r="J1672" s="10">
        <v>0.28000000000000003</v>
      </c>
      <c r="K1672" s="17">
        <f t="shared" si="79"/>
        <v>0.28000000000000003</v>
      </c>
      <c r="L1672" s="10" t="s">
        <v>1826</v>
      </c>
      <c r="M1672" s="10">
        <v>1383.5663999999999</v>
      </c>
      <c r="N1672" s="16">
        <f t="shared" si="80"/>
        <v>1383.5663999999999</v>
      </c>
    </row>
    <row r="1673" spans="1:14" x14ac:dyDescent="0.3">
      <c r="A1673" s="11" t="s">
        <v>3497</v>
      </c>
      <c r="B1673" s="18">
        <v>45668</v>
      </c>
      <c r="C1673" s="12" t="s">
        <v>690</v>
      </c>
      <c r="D1673" s="12" t="s">
        <v>1648</v>
      </c>
      <c r="E1673" s="12" t="s">
        <v>1769</v>
      </c>
      <c r="F1673" s="12">
        <v>4</v>
      </c>
      <c r="G1673" s="10">
        <f t="shared" si="78"/>
        <v>4</v>
      </c>
      <c r="H1673" s="12">
        <v>943.36</v>
      </c>
      <c r="I1673" s="16">
        <f>IF(H1673="",VLOOKUP($D1673,Product_Dim_Cleaned!$A$2:$F$101,6,FALSE),H1673)</f>
        <v>943.36</v>
      </c>
      <c r="J1673" s="12">
        <v>0.18</v>
      </c>
      <c r="K1673" s="17">
        <f t="shared" si="79"/>
        <v>0.18</v>
      </c>
      <c r="L1673" s="12" t="s">
        <v>1826</v>
      </c>
      <c r="M1673" s="12">
        <v>3094.2208000000001</v>
      </c>
      <c r="N1673" s="16">
        <f t="shared" si="80"/>
        <v>3094.2208000000001</v>
      </c>
    </row>
    <row r="1674" spans="1:14" x14ac:dyDescent="0.3">
      <c r="A1674" s="9" t="s">
        <v>3498</v>
      </c>
      <c r="B1674" s="15">
        <v>45561</v>
      </c>
      <c r="C1674" s="10" t="s">
        <v>693</v>
      </c>
      <c r="D1674" s="10" t="s">
        <v>1551</v>
      </c>
      <c r="E1674" s="10" t="s">
        <v>1797</v>
      </c>
      <c r="F1674" s="10">
        <v>1</v>
      </c>
      <c r="G1674" s="10">
        <f t="shared" si="78"/>
        <v>1</v>
      </c>
      <c r="H1674" s="10">
        <v>830.42</v>
      </c>
      <c r="I1674" s="16">
        <f>IF(H1674="",VLOOKUP($D1674,Product_Dim_Cleaned!$A$2:$F$101,6,FALSE),H1674)</f>
        <v>830.42</v>
      </c>
      <c r="J1674" s="10">
        <v>0.26</v>
      </c>
      <c r="K1674" s="17">
        <f t="shared" si="79"/>
        <v>0.26</v>
      </c>
      <c r="L1674" s="10" t="s">
        <v>1829</v>
      </c>
      <c r="M1674" s="10">
        <v>614.51080000000002</v>
      </c>
      <c r="N1674" s="16">
        <f t="shared" si="80"/>
        <v>614.51080000000002</v>
      </c>
    </row>
    <row r="1675" spans="1:14" x14ac:dyDescent="0.3">
      <c r="A1675" s="11" t="s">
        <v>3499</v>
      </c>
      <c r="B1675" s="18">
        <v>45637</v>
      </c>
      <c r="C1675" s="12" t="s">
        <v>1107</v>
      </c>
      <c r="D1675" s="12" t="s">
        <v>1682</v>
      </c>
      <c r="E1675" s="12" t="s">
        <v>1807</v>
      </c>
      <c r="F1675" s="12">
        <v>1</v>
      </c>
      <c r="G1675" s="10">
        <f t="shared" si="78"/>
        <v>1</v>
      </c>
      <c r="H1675" s="12">
        <v>762.55</v>
      </c>
      <c r="I1675" s="16">
        <f>IF(H1675="",VLOOKUP($D1675,Product_Dim_Cleaned!$A$2:$F$101,6,FALSE),H1675)</f>
        <v>762.55</v>
      </c>
      <c r="J1675" s="12">
        <v>0.19</v>
      </c>
      <c r="K1675" s="17">
        <f t="shared" si="79"/>
        <v>0.19</v>
      </c>
      <c r="L1675" s="12" t="s">
        <v>1824</v>
      </c>
      <c r="M1675" s="12">
        <v>617.66549999999995</v>
      </c>
      <c r="N1675" s="16">
        <f t="shared" si="80"/>
        <v>617.66549999999995</v>
      </c>
    </row>
    <row r="1676" spans="1:14" x14ac:dyDescent="0.3">
      <c r="A1676" s="9" t="s">
        <v>3500</v>
      </c>
      <c r="B1676" s="15">
        <v>45839</v>
      </c>
      <c r="C1676" s="10" t="s">
        <v>1077</v>
      </c>
      <c r="D1676" s="10" t="s">
        <v>1696</v>
      </c>
      <c r="E1676" s="10" t="s">
        <v>1810</v>
      </c>
      <c r="F1676" s="10">
        <v>2</v>
      </c>
      <c r="G1676" s="10">
        <f t="shared" si="78"/>
        <v>2</v>
      </c>
      <c r="H1676" s="10">
        <v>464.43</v>
      </c>
      <c r="I1676" s="16">
        <f>IF(H1676="",VLOOKUP($D1676,Product_Dim_Cleaned!$A$2:$F$101,6,FALSE),H1676)</f>
        <v>464.43</v>
      </c>
      <c r="J1676" s="10">
        <v>0.24</v>
      </c>
      <c r="K1676" s="17">
        <f t="shared" si="79"/>
        <v>0.24</v>
      </c>
      <c r="L1676" s="10" t="s">
        <v>1829</v>
      </c>
      <c r="M1676" s="10">
        <v>705.93360000000007</v>
      </c>
      <c r="N1676" s="16">
        <f t="shared" si="80"/>
        <v>705.93360000000007</v>
      </c>
    </row>
    <row r="1677" spans="1:14" x14ac:dyDescent="0.3">
      <c r="A1677" s="11" t="s">
        <v>3501</v>
      </c>
      <c r="B1677" s="18">
        <v>45851</v>
      </c>
      <c r="C1677" s="12" t="s">
        <v>75</v>
      </c>
      <c r="D1677" s="12" t="s">
        <v>1676</v>
      </c>
      <c r="E1677" s="12" t="s">
        <v>1810</v>
      </c>
      <c r="F1677" s="12">
        <v>1</v>
      </c>
      <c r="G1677" s="10">
        <f t="shared" si="78"/>
        <v>1</v>
      </c>
      <c r="H1677" s="12">
        <v>711.08</v>
      </c>
      <c r="I1677" s="16">
        <f>IF(H1677="",VLOOKUP($D1677,Product_Dim_Cleaned!$A$2:$F$101,6,FALSE),H1677)</f>
        <v>711.08</v>
      </c>
      <c r="J1677" s="12">
        <v>0.24</v>
      </c>
      <c r="K1677" s="17">
        <f t="shared" si="79"/>
        <v>0.24</v>
      </c>
      <c r="L1677" s="12" t="s">
        <v>1826</v>
      </c>
      <c r="M1677" s="12">
        <v>540.42079999999999</v>
      </c>
      <c r="N1677" s="16">
        <f t="shared" si="80"/>
        <v>540.42079999999999</v>
      </c>
    </row>
    <row r="1678" spans="1:14" x14ac:dyDescent="0.3">
      <c r="A1678" s="9" t="s">
        <v>3502</v>
      </c>
      <c r="B1678" s="15">
        <v>45656</v>
      </c>
      <c r="C1678" s="10" t="s">
        <v>803</v>
      </c>
      <c r="D1678" s="10" t="s">
        <v>1638</v>
      </c>
      <c r="E1678" s="10" t="s">
        <v>1799</v>
      </c>
      <c r="F1678" s="10">
        <v>2</v>
      </c>
      <c r="G1678" s="10">
        <f t="shared" si="78"/>
        <v>2</v>
      </c>
      <c r="H1678" s="10">
        <v>984.96</v>
      </c>
      <c r="I1678" s="16">
        <f>IF(H1678="",VLOOKUP($D1678,Product_Dim_Cleaned!$A$2:$F$101,6,FALSE),H1678)</f>
        <v>984.96</v>
      </c>
      <c r="J1678" s="10">
        <v>0.16</v>
      </c>
      <c r="K1678" s="17">
        <f t="shared" si="79"/>
        <v>0.16</v>
      </c>
      <c r="L1678" s="10" t="s">
        <v>1826</v>
      </c>
      <c r="M1678" s="10">
        <v>1654.7328</v>
      </c>
      <c r="N1678" s="16">
        <f t="shared" si="80"/>
        <v>1654.7328</v>
      </c>
    </row>
    <row r="1679" spans="1:14" x14ac:dyDescent="0.3">
      <c r="A1679" s="11" t="s">
        <v>3503</v>
      </c>
      <c r="B1679" s="18">
        <v>45759</v>
      </c>
      <c r="C1679" s="12" t="s">
        <v>1077</v>
      </c>
      <c r="D1679" s="12" t="s">
        <v>1624</v>
      </c>
      <c r="E1679" s="12" t="s">
        <v>1794</v>
      </c>
      <c r="F1679" s="12">
        <v>1</v>
      </c>
      <c r="G1679" s="10">
        <f t="shared" si="78"/>
        <v>1</v>
      </c>
      <c r="H1679" s="12">
        <v>21.14</v>
      </c>
      <c r="I1679" s="16">
        <f>IF(H1679="",VLOOKUP($D1679,Product_Dim_Cleaned!$A$2:$F$101,6,FALSE),H1679)</f>
        <v>21.14</v>
      </c>
      <c r="J1679" s="12">
        <v>0.06</v>
      </c>
      <c r="K1679" s="17">
        <f t="shared" si="79"/>
        <v>0.06</v>
      </c>
      <c r="L1679" s="12" t="s">
        <v>1829</v>
      </c>
      <c r="M1679" s="12">
        <v>19.871600000000001</v>
      </c>
      <c r="N1679" s="16">
        <f t="shared" si="80"/>
        <v>19.871600000000001</v>
      </c>
    </row>
    <row r="1680" spans="1:14" x14ac:dyDescent="0.3">
      <c r="A1680" s="9" t="s">
        <v>3504</v>
      </c>
      <c r="B1680" s="15">
        <v>45679</v>
      </c>
      <c r="C1680" s="10" t="s">
        <v>375</v>
      </c>
      <c r="D1680" s="10" t="s">
        <v>1744</v>
      </c>
      <c r="E1680" s="10" t="s">
        <v>1782</v>
      </c>
      <c r="F1680" s="10">
        <v>1</v>
      </c>
      <c r="G1680" s="10">
        <f t="shared" si="78"/>
        <v>1</v>
      </c>
      <c r="H1680" s="10">
        <v>343.03</v>
      </c>
      <c r="I1680" s="16">
        <f>IF(H1680="",VLOOKUP($D1680,Product_Dim_Cleaned!$A$2:$F$101,6,FALSE),H1680)</f>
        <v>343.03</v>
      </c>
      <c r="J1680" s="10">
        <v>0.16</v>
      </c>
      <c r="K1680" s="17">
        <f t="shared" si="79"/>
        <v>0.16</v>
      </c>
      <c r="L1680" s="10" t="s">
        <v>1824</v>
      </c>
      <c r="M1680" s="10">
        <v>288.14519999999999</v>
      </c>
      <c r="N1680" s="16">
        <f t="shared" si="80"/>
        <v>288.14519999999999</v>
      </c>
    </row>
    <row r="1681" spans="1:14" x14ac:dyDescent="0.3">
      <c r="A1681" s="11" t="s">
        <v>3505</v>
      </c>
      <c r="B1681" s="18">
        <v>45237</v>
      </c>
      <c r="C1681" s="12" t="s">
        <v>791</v>
      </c>
      <c r="D1681" s="12" t="s">
        <v>1588</v>
      </c>
      <c r="E1681" s="12" t="s">
        <v>1810</v>
      </c>
      <c r="F1681" s="12">
        <v>3</v>
      </c>
      <c r="G1681" s="10">
        <f t="shared" si="78"/>
        <v>3</v>
      </c>
      <c r="H1681" s="12">
        <v>94.83</v>
      </c>
      <c r="I1681" s="16">
        <f>IF(H1681="",VLOOKUP($D1681,Product_Dim_Cleaned!$A$2:$F$101,6,FALSE),H1681)</f>
        <v>94.83</v>
      </c>
      <c r="J1681" s="12">
        <v>0.16</v>
      </c>
      <c r="K1681" s="17">
        <f t="shared" si="79"/>
        <v>0.16</v>
      </c>
      <c r="L1681" s="12" t="s">
        <v>1829</v>
      </c>
      <c r="M1681" s="12">
        <v>238.9716</v>
      </c>
      <c r="N1681" s="16">
        <f t="shared" si="80"/>
        <v>238.9716</v>
      </c>
    </row>
    <row r="1682" spans="1:14" x14ac:dyDescent="0.3">
      <c r="A1682" s="9" t="s">
        <v>3506</v>
      </c>
      <c r="B1682" s="15">
        <v>45790</v>
      </c>
      <c r="C1682" s="10" t="s">
        <v>82</v>
      </c>
      <c r="D1682" s="10" t="s">
        <v>1686</v>
      </c>
      <c r="E1682" s="10" t="s">
        <v>1813</v>
      </c>
      <c r="F1682" s="10">
        <v>3</v>
      </c>
      <c r="G1682" s="10">
        <f t="shared" si="78"/>
        <v>3</v>
      </c>
      <c r="H1682" s="10">
        <v>74.66</v>
      </c>
      <c r="I1682" s="16">
        <f>IF(H1682="",VLOOKUP($D1682,Product_Dim_Cleaned!$A$2:$F$101,6,FALSE),H1682)</f>
        <v>74.66</v>
      </c>
      <c r="J1682" s="10">
        <v>0.03</v>
      </c>
      <c r="K1682" s="17">
        <f t="shared" si="79"/>
        <v>0.03</v>
      </c>
      <c r="L1682" s="10" t="s">
        <v>1826</v>
      </c>
      <c r="M1682" s="10">
        <v>217.26060000000001</v>
      </c>
      <c r="N1682" s="16">
        <f t="shared" si="80"/>
        <v>217.26060000000001</v>
      </c>
    </row>
    <row r="1683" spans="1:14" x14ac:dyDescent="0.3">
      <c r="A1683" s="11" t="s">
        <v>3507</v>
      </c>
      <c r="B1683" s="18">
        <v>45268</v>
      </c>
      <c r="C1683" s="12" t="s">
        <v>464</v>
      </c>
      <c r="D1683" s="12" t="s">
        <v>1622</v>
      </c>
      <c r="E1683" s="12" t="s">
        <v>1801</v>
      </c>
      <c r="F1683" s="12">
        <v>3</v>
      </c>
      <c r="G1683" s="10">
        <f t="shared" si="78"/>
        <v>3</v>
      </c>
      <c r="H1683" s="12">
        <v>281.95999999999998</v>
      </c>
      <c r="I1683" s="16">
        <f>IF(H1683="",VLOOKUP($D1683,Product_Dim_Cleaned!$A$2:$F$101,6,FALSE),H1683)</f>
        <v>281.95999999999998</v>
      </c>
      <c r="J1683" s="12">
        <v>0.01</v>
      </c>
      <c r="K1683" s="17">
        <f t="shared" si="79"/>
        <v>0.01</v>
      </c>
      <c r="L1683" s="12" t="s">
        <v>1829</v>
      </c>
      <c r="M1683" s="12">
        <v>837.42119999999989</v>
      </c>
      <c r="N1683" s="16">
        <f t="shared" si="80"/>
        <v>837.42119999999989</v>
      </c>
    </row>
    <row r="1684" spans="1:14" x14ac:dyDescent="0.3">
      <c r="A1684" s="9" t="s">
        <v>3508</v>
      </c>
      <c r="B1684" s="15">
        <v>45664</v>
      </c>
      <c r="C1684" s="10" t="s">
        <v>758</v>
      </c>
      <c r="D1684" s="10" t="s">
        <v>1690</v>
      </c>
      <c r="E1684" s="10" t="s">
        <v>1810</v>
      </c>
      <c r="F1684" s="10">
        <v>4</v>
      </c>
      <c r="G1684" s="10">
        <f t="shared" si="78"/>
        <v>4</v>
      </c>
      <c r="H1684" s="10">
        <v>622.27</v>
      </c>
      <c r="I1684" s="16">
        <f>IF(H1684="",VLOOKUP($D1684,Product_Dim_Cleaned!$A$2:$F$101,6,FALSE),H1684)</f>
        <v>622.27</v>
      </c>
      <c r="J1684" s="10">
        <v>0.02</v>
      </c>
      <c r="K1684" s="17">
        <f t="shared" si="79"/>
        <v>0.02</v>
      </c>
      <c r="L1684" s="10" t="s">
        <v>1826</v>
      </c>
      <c r="M1684" s="10">
        <v>2439.2984000000001</v>
      </c>
      <c r="N1684" s="16">
        <f t="shared" si="80"/>
        <v>2439.2984000000001</v>
      </c>
    </row>
    <row r="1685" spans="1:14" x14ac:dyDescent="0.3">
      <c r="A1685" s="11" t="s">
        <v>3509</v>
      </c>
      <c r="B1685" s="18">
        <v>45475</v>
      </c>
      <c r="C1685" s="12" t="s">
        <v>363</v>
      </c>
      <c r="D1685" s="12" t="s">
        <v>1622</v>
      </c>
      <c r="E1685" s="12" t="s">
        <v>1779</v>
      </c>
      <c r="F1685" s="12">
        <v>2</v>
      </c>
      <c r="G1685" s="10">
        <f t="shared" si="78"/>
        <v>2</v>
      </c>
      <c r="H1685" s="12">
        <v>78.27</v>
      </c>
      <c r="I1685" s="16">
        <f>IF(H1685="",VLOOKUP($D1685,Product_Dim_Cleaned!$A$2:$F$101,6,FALSE),H1685)</f>
        <v>78.27</v>
      </c>
      <c r="J1685" s="12">
        <v>0.28999999999999998</v>
      </c>
      <c r="K1685" s="17">
        <f t="shared" si="79"/>
        <v>0.28999999999999998</v>
      </c>
      <c r="L1685" s="12" t="s">
        <v>1829</v>
      </c>
      <c r="M1685" s="12">
        <v>111.1434</v>
      </c>
      <c r="N1685" s="16">
        <f t="shared" si="80"/>
        <v>111.1434</v>
      </c>
    </row>
    <row r="1686" spans="1:14" x14ac:dyDescent="0.3">
      <c r="A1686" s="9" t="s">
        <v>3510</v>
      </c>
      <c r="B1686" s="15">
        <v>45845</v>
      </c>
      <c r="C1686" s="10" t="s">
        <v>59</v>
      </c>
      <c r="D1686" s="10" t="s">
        <v>1672</v>
      </c>
      <c r="E1686" s="10" t="s">
        <v>1797</v>
      </c>
      <c r="F1686" s="10">
        <v>4</v>
      </c>
      <c r="G1686" s="10">
        <f t="shared" si="78"/>
        <v>4</v>
      </c>
      <c r="H1686" s="10">
        <v>676.58</v>
      </c>
      <c r="I1686" s="16">
        <f>IF(H1686="",VLOOKUP($D1686,Product_Dim_Cleaned!$A$2:$F$101,6,FALSE),H1686)</f>
        <v>676.58</v>
      </c>
      <c r="J1686" s="10">
        <v>0.23</v>
      </c>
      <c r="K1686" s="17">
        <f t="shared" si="79"/>
        <v>0.23</v>
      </c>
      <c r="L1686" s="10" t="s">
        <v>1829</v>
      </c>
      <c r="M1686" s="10">
        <v>2083.8663999999999</v>
      </c>
      <c r="N1686" s="16">
        <f t="shared" si="80"/>
        <v>2083.8663999999999</v>
      </c>
    </row>
    <row r="1687" spans="1:14" x14ac:dyDescent="0.3">
      <c r="A1687" s="11" t="s">
        <v>3511</v>
      </c>
      <c r="B1687" s="18">
        <v>45446</v>
      </c>
      <c r="C1687" s="12" t="s">
        <v>1495</v>
      </c>
      <c r="D1687" s="12" t="s">
        <v>1610</v>
      </c>
      <c r="E1687" s="12" t="s">
        <v>1757</v>
      </c>
      <c r="F1687" s="12">
        <v>2</v>
      </c>
      <c r="G1687" s="10">
        <f t="shared" si="78"/>
        <v>2</v>
      </c>
      <c r="H1687" s="12">
        <v>938.6</v>
      </c>
      <c r="I1687" s="16">
        <f>IF(H1687="",VLOOKUP($D1687,Product_Dim_Cleaned!$A$2:$F$101,6,FALSE),H1687)</f>
        <v>938.6</v>
      </c>
      <c r="J1687" s="12">
        <v>0.04</v>
      </c>
      <c r="K1687" s="17">
        <f t="shared" si="79"/>
        <v>0.04</v>
      </c>
      <c r="L1687" s="12" t="s">
        <v>1826</v>
      </c>
      <c r="M1687" s="12">
        <v>1802.1120000000001</v>
      </c>
      <c r="N1687" s="16">
        <f t="shared" si="80"/>
        <v>1802.1120000000001</v>
      </c>
    </row>
    <row r="1688" spans="1:14" x14ac:dyDescent="0.3">
      <c r="A1688" s="9" t="s">
        <v>3512</v>
      </c>
      <c r="B1688" s="15">
        <v>45761</v>
      </c>
      <c r="C1688" s="10" t="s">
        <v>1112</v>
      </c>
      <c r="D1688" s="10" t="s">
        <v>1574</v>
      </c>
      <c r="E1688" s="10" t="s">
        <v>1799</v>
      </c>
      <c r="F1688" s="10">
        <v>2</v>
      </c>
      <c r="G1688" s="10">
        <f t="shared" si="78"/>
        <v>2</v>
      </c>
      <c r="H1688" s="10">
        <v>859.47</v>
      </c>
      <c r="I1688" s="16">
        <f>IF(H1688="",VLOOKUP($D1688,Product_Dim_Cleaned!$A$2:$F$101,6,FALSE),H1688)</f>
        <v>859.47</v>
      </c>
      <c r="J1688" s="10">
        <v>0.01</v>
      </c>
      <c r="K1688" s="17">
        <f t="shared" si="79"/>
        <v>0.01</v>
      </c>
      <c r="L1688" s="10" t="s">
        <v>1824</v>
      </c>
      <c r="M1688" s="10">
        <v>1701.7506000000001</v>
      </c>
      <c r="N1688" s="16">
        <f t="shared" si="80"/>
        <v>1701.7506000000001</v>
      </c>
    </row>
    <row r="1689" spans="1:14" x14ac:dyDescent="0.3">
      <c r="A1689" s="11" t="s">
        <v>3513</v>
      </c>
      <c r="B1689" s="18">
        <v>45363</v>
      </c>
      <c r="C1689" s="12" t="s">
        <v>214</v>
      </c>
      <c r="D1689" s="12" t="s">
        <v>1602</v>
      </c>
      <c r="E1689" s="12" t="s">
        <v>1799</v>
      </c>
      <c r="F1689" s="12">
        <v>3</v>
      </c>
      <c r="G1689" s="10">
        <f t="shared" si="78"/>
        <v>3</v>
      </c>
      <c r="H1689" s="12">
        <v>672.98</v>
      </c>
      <c r="I1689" s="16">
        <f>IF(H1689="",VLOOKUP($D1689,Product_Dim_Cleaned!$A$2:$F$101,6,FALSE),H1689)</f>
        <v>672.98</v>
      </c>
      <c r="J1689" s="12">
        <v>0.23</v>
      </c>
      <c r="K1689" s="17">
        <f t="shared" si="79"/>
        <v>0.23</v>
      </c>
      <c r="L1689" s="12" t="s">
        <v>1826</v>
      </c>
      <c r="M1689" s="12">
        <v>1554.5838000000001</v>
      </c>
      <c r="N1689" s="16">
        <f t="shared" si="80"/>
        <v>1554.5838000000001</v>
      </c>
    </row>
    <row r="1690" spans="1:14" x14ac:dyDescent="0.3">
      <c r="A1690" s="9" t="s">
        <v>3514</v>
      </c>
      <c r="B1690" s="15">
        <v>45420</v>
      </c>
      <c r="C1690" s="10" t="s">
        <v>672</v>
      </c>
      <c r="D1690" s="10" t="s">
        <v>1660</v>
      </c>
      <c r="E1690" s="10" t="s">
        <v>1810</v>
      </c>
      <c r="F1690" s="10">
        <v>1</v>
      </c>
      <c r="G1690" s="10">
        <f t="shared" si="78"/>
        <v>1</v>
      </c>
      <c r="H1690" s="10">
        <v>75.8</v>
      </c>
      <c r="I1690" s="16">
        <f>IF(H1690="",VLOOKUP($D1690,Product_Dim_Cleaned!$A$2:$F$101,6,FALSE),H1690)</f>
        <v>75.8</v>
      </c>
      <c r="J1690" s="10">
        <v>0.28999999999999998</v>
      </c>
      <c r="K1690" s="17">
        <f t="shared" si="79"/>
        <v>0.28999999999999998</v>
      </c>
      <c r="L1690" s="10" t="s">
        <v>1826</v>
      </c>
      <c r="M1690" s="10">
        <v>53.817999999999998</v>
      </c>
      <c r="N1690" s="16">
        <f t="shared" si="80"/>
        <v>53.817999999999998</v>
      </c>
    </row>
    <row r="1691" spans="1:14" x14ac:dyDescent="0.3">
      <c r="A1691" s="11" t="s">
        <v>3515</v>
      </c>
      <c r="B1691" s="18">
        <v>45536</v>
      </c>
      <c r="C1691" s="12" t="s">
        <v>137</v>
      </c>
      <c r="D1691" s="12" t="s">
        <v>1582</v>
      </c>
      <c r="E1691" s="12" t="s">
        <v>1801</v>
      </c>
      <c r="F1691" s="12">
        <v>4</v>
      </c>
      <c r="G1691" s="10">
        <f t="shared" si="78"/>
        <v>4</v>
      </c>
      <c r="H1691" s="12">
        <v>742.15</v>
      </c>
      <c r="I1691" s="16">
        <f>IF(H1691="",VLOOKUP($D1691,Product_Dim_Cleaned!$A$2:$F$101,6,FALSE),H1691)</f>
        <v>742.15</v>
      </c>
      <c r="J1691" s="12">
        <v>0.1</v>
      </c>
      <c r="K1691" s="17">
        <f t="shared" si="79"/>
        <v>0.1</v>
      </c>
      <c r="L1691" s="12" t="s">
        <v>1829</v>
      </c>
      <c r="M1691" s="12">
        <v>2671.74</v>
      </c>
      <c r="N1691" s="16">
        <f t="shared" si="80"/>
        <v>2671.74</v>
      </c>
    </row>
    <row r="1692" spans="1:14" x14ac:dyDescent="0.3">
      <c r="A1692" s="9" t="s">
        <v>3516</v>
      </c>
      <c r="B1692" s="15">
        <v>45445</v>
      </c>
      <c r="C1692" s="10" t="s">
        <v>264</v>
      </c>
      <c r="D1692" s="10" t="s">
        <v>1608</v>
      </c>
      <c r="E1692" s="10" t="s">
        <v>1779</v>
      </c>
      <c r="F1692" s="10">
        <v>1</v>
      </c>
      <c r="G1692" s="10">
        <f t="shared" si="78"/>
        <v>1</v>
      </c>
      <c r="H1692" s="10">
        <v>637.39</v>
      </c>
      <c r="I1692" s="16">
        <f>IF(H1692="",VLOOKUP($D1692,Product_Dim_Cleaned!$A$2:$F$101,6,FALSE),H1692)</f>
        <v>637.39</v>
      </c>
      <c r="J1692" s="10">
        <v>0.22</v>
      </c>
      <c r="K1692" s="17">
        <f t="shared" si="79"/>
        <v>0.22</v>
      </c>
      <c r="L1692" s="10" t="s">
        <v>1826</v>
      </c>
      <c r="M1692" s="10">
        <v>497.16419999999999</v>
      </c>
      <c r="N1692" s="16">
        <f t="shared" si="80"/>
        <v>497.16419999999999</v>
      </c>
    </row>
    <row r="1693" spans="1:14" x14ac:dyDescent="0.3">
      <c r="A1693" s="11" t="s">
        <v>3517</v>
      </c>
      <c r="B1693" s="18">
        <v>45230</v>
      </c>
      <c r="C1693" s="12" t="s">
        <v>1220</v>
      </c>
      <c r="D1693" s="12" t="s">
        <v>1557</v>
      </c>
      <c r="E1693" s="12" t="s">
        <v>1807</v>
      </c>
      <c r="F1693" s="12">
        <v>1</v>
      </c>
      <c r="G1693" s="10">
        <f t="shared" si="78"/>
        <v>1</v>
      </c>
      <c r="H1693" s="12">
        <v>631</v>
      </c>
      <c r="I1693" s="16">
        <f>IF(H1693="",VLOOKUP($D1693,Product_Dim_Cleaned!$A$2:$F$101,6,FALSE),H1693)</f>
        <v>631</v>
      </c>
      <c r="J1693" s="12">
        <v>0.04</v>
      </c>
      <c r="K1693" s="17">
        <f t="shared" si="79"/>
        <v>0.04</v>
      </c>
      <c r="L1693" s="12" t="s">
        <v>1824</v>
      </c>
      <c r="M1693" s="12">
        <v>605.76</v>
      </c>
      <c r="N1693" s="16">
        <f t="shared" si="80"/>
        <v>605.76</v>
      </c>
    </row>
    <row r="1694" spans="1:14" x14ac:dyDescent="0.3">
      <c r="A1694" s="9" t="s">
        <v>3518</v>
      </c>
      <c r="B1694" s="15">
        <v>45916</v>
      </c>
      <c r="C1694" s="10" t="s">
        <v>1226</v>
      </c>
      <c r="D1694" s="10" t="s">
        <v>1708</v>
      </c>
      <c r="E1694" s="10" t="s">
        <v>1766</v>
      </c>
      <c r="F1694" s="10">
        <v>4</v>
      </c>
      <c r="G1694" s="10">
        <f t="shared" si="78"/>
        <v>4</v>
      </c>
      <c r="H1694" s="10">
        <v>983.98</v>
      </c>
      <c r="I1694" s="16">
        <f>IF(H1694="",VLOOKUP($D1694,Product_Dim_Cleaned!$A$2:$F$101,6,FALSE),H1694)</f>
        <v>983.98</v>
      </c>
      <c r="J1694" s="10">
        <v>0.11</v>
      </c>
      <c r="K1694" s="17">
        <f t="shared" si="79"/>
        <v>0.11</v>
      </c>
      <c r="L1694" s="10" t="s">
        <v>1829</v>
      </c>
      <c r="M1694" s="10">
        <v>3502.9688000000001</v>
      </c>
      <c r="N1694" s="16">
        <f t="shared" si="80"/>
        <v>3502.9688000000001</v>
      </c>
    </row>
    <row r="1695" spans="1:14" x14ac:dyDescent="0.3">
      <c r="A1695" s="11" t="s">
        <v>3519</v>
      </c>
      <c r="B1695" s="18">
        <v>45353</v>
      </c>
      <c r="C1695" s="12" t="s">
        <v>205</v>
      </c>
      <c r="D1695" s="12" t="s">
        <v>1658</v>
      </c>
      <c r="E1695" s="12" t="s">
        <v>1792</v>
      </c>
      <c r="F1695" s="12">
        <v>4</v>
      </c>
      <c r="G1695" s="10">
        <f t="shared" si="78"/>
        <v>4</v>
      </c>
      <c r="H1695" s="12">
        <v>73.69</v>
      </c>
      <c r="I1695" s="16">
        <f>IF(H1695="",VLOOKUP($D1695,Product_Dim_Cleaned!$A$2:$F$101,6,FALSE),H1695)</f>
        <v>73.69</v>
      </c>
      <c r="J1695" s="12">
        <v>0.08</v>
      </c>
      <c r="K1695" s="17">
        <f t="shared" si="79"/>
        <v>0.08</v>
      </c>
      <c r="L1695" s="12" t="s">
        <v>1824</v>
      </c>
      <c r="M1695" s="12">
        <v>271.17919999999998</v>
      </c>
      <c r="N1695" s="16">
        <f t="shared" si="80"/>
        <v>271.17919999999998</v>
      </c>
    </row>
    <row r="1696" spans="1:14" x14ac:dyDescent="0.3">
      <c r="A1696" s="9" t="s">
        <v>3520</v>
      </c>
      <c r="B1696" s="15">
        <v>45490</v>
      </c>
      <c r="C1696" s="10" t="s">
        <v>1343</v>
      </c>
      <c r="D1696" s="10" t="s">
        <v>1570</v>
      </c>
      <c r="E1696" s="10" t="s">
        <v>1779</v>
      </c>
      <c r="F1696" s="10">
        <v>3</v>
      </c>
      <c r="G1696" s="10">
        <f t="shared" si="78"/>
        <v>3</v>
      </c>
      <c r="H1696" s="10">
        <v>110.99</v>
      </c>
      <c r="I1696" s="16">
        <f>IF(H1696="",VLOOKUP($D1696,Product_Dim_Cleaned!$A$2:$F$101,6,FALSE),H1696)</f>
        <v>110.99</v>
      </c>
      <c r="J1696" s="10">
        <v>0.21</v>
      </c>
      <c r="K1696" s="17">
        <f t="shared" si="79"/>
        <v>0.21</v>
      </c>
      <c r="L1696" s="10" t="s">
        <v>1824</v>
      </c>
      <c r="M1696" s="10">
        <v>263.04629999999997</v>
      </c>
      <c r="N1696" s="16">
        <f t="shared" si="80"/>
        <v>263.04629999999997</v>
      </c>
    </row>
    <row r="1697" spans="1:14" x14ac:dyDescent="0.3">
      <c r="A1697" s="11" t="s">
        <v>3521</v>
      </c>
      <c r="B1697" s="18">
        <v>45850</v>
      </c>
      <c r="C1697" s="12" t="s">
        <v>301</v>
      </c>
      <c r="D1697" s="12" t="s">
        <v>1568</v>
      </c>
      <c r="E1697" s="12" t="s">
        <v>1779</v>
      </c>
      <c r="F1697" s="12">
        <v>1</v>
      </c>
      <c r="G1697" s="10">
        <f t="shared" si="78"/>
        <v>1</v>
      </c>
      <c r="H1697" s="12">
        <v>66.86</v>
      </c>
      <c r="I1697" s="16">
        <f>IF(H1697="",VLOOKUP($D1697,Product_Dim_Cleaned!$A$2:$F$101,6,FALSE),H1697)</f>
        <v>66.86</v>
      </c>
      <c r="J1697" s="12">
        <v>0.22</v>
      </c>
      <c r="K1697" s="17">
        <f t="shared" si="79"/>
        <v>0.22</v>
      </c>
      <c r="L1697" s="12" t="s">
        <v>1829</v>
      </c>
      <c r="M1697" s="12">
        <v>52.150799999999997</v>
      </c>
      <c r="N1697" s="16">
        <f t="shared" si="80"/>
        <v>52.150799999999997</v>
      </c>
    </row>
    <row r="1698" spans="1:14" x14ac:dyDescent="0.3">
      <c r="A1698" s="9" t="s">
        <v>3522</v>
      </c>
      <c r="B1698" s="15">
        <v>45515</v>
      </c>
      <c r="C1698" s="10" t="s">
        <v>1295</v>
      </c>
      <c r="D1698" s="10" t="s">
        <v>1682</v>
      </c>
      <c r="E1698" s="10" t="s">
        <v>1810</v>
      </c>
      <c r="F1698" s="10">
        <v>1</v>
      </c>
      <c r="G1698" s="10">
        <f t="shared" si="78"/>
        <v>1</v>
      </c>
      <c r="H1698" s="10">
        <v>980.26</v>
      </c>
      <c r="I1698" s="16">
        <f>IF(H1698="",VLOOKUP($D1698,Product_Dim_Cleaned!$A$2:$F$101,6,FALSE),H1698)</f>
        <v>980.26</v>
      </c>
      <c r="J1698" s="10">
        <v>0.14000000000000001</v>
      </c>
      <c r="K1698" s="17">
        <f t="shared" si="79"/>
        <v>0.14000000000000001</v>
      </c>
      <c r="L1698" s="10" t="s">
        <v>1826</v>
      </c>
      <c r="M1698" s="10">
        <v>843.02359999999999</v>
      </c>
      <c r="N1698" s="16">
        <f t="shared" si="80"/>
        <v>843.02359999999999</v>
      </c>
    </row>
    <row r="1699" spans="1:14" x14ac:dyDescent="0.3">
      <c r="A1699" s="11" t="s">
        <v>3523</v>
      </c>
      <c r="B1699" s="18">
        <v>45322</v>
      </c>
      <c r="C1699" s="12" t="s">
        <v>147</v>
      </c>
      <c r="D1699" s="12" t="s">
        <v>1584</v>
      </c>
      <c r="E1699" s="12" t="s">
        <v>1810</v>
      </c>
      <c r="F1699" s="12">
        <v>1</v>
      </c>
      <c r="G1699" s="10">
        <f t="shared" si="78"/>
        <v>1</v>
      </c>
      <c r="H1699" s="12">
        <v>235.28</v>
      </c>
      <c r="I1699" s="16">
        <f>IF(H1699="",VLOOKUP($D1699,Product_Dim_Cleaned!$A$2:$F$101,6,FALSE),H1699)</f>
        <v>235.28</v>
      </c>
      <c r="J1699" s="12">
        <v>0.05</v>
      </c>
      <c r="K1699" s="17">
        <f t="shared" si="79"/>
        <v>0.05</v>
      </c>
      <c r="L1699" s="12" t="s">
        <v>1826</v>
      </c>
      <c r="M1699" s="12">
        <v>223.51599999999999</v>
      </c>
      <c r="N1699" s="16">
        <f t="shared" si="80"/>
        <v>223.51599999999999</v>
      </c>
    </row>
    <row r="1700" spans="1:14" x14ac:dyDescent="0.3">
      <c r="A1700" s="9" t="s">
        <v>3524</v>
      </c>
      <c r="B1700" s="15">
        <v>45542</v>
      </c>
      <c r="C1700" s="10" t="s">
        <v>1292</v>
      </c>
      <c r="D1700" s="10" t="s">
        <v>1543</v>
      </c>
      <c r="E1700" s="10" t="s">
        <v>1801</v>
      </c>
      <c r="F1700" s="10">
        <v>3</v>
      </c>
      <c r="G1700" s="10">
        <f t="shared" si="78"/>
        <v>3</v>
      </c>
      <c r="H1700" s="10">
        <v>407.39</v>
      </c>
      <c r="I1700" s="16">
        <f>IF(H1700="",VLOOKUP($D1700,Product_Dim_Cleaned!$A$2:$F$101,6,FALSE),H1700)</f>
        <v>407.39</v>
      </c>
      <c r="J1700" s="10">
        <v>0.08</v>
      </c>
      <c r="K1700" s="17">
        <f t="shared" si="79"/>
        <v>0.08</v>
      </c>
      <c r="L1700" s="10" t="s">
        <v>1826</v>
      </c>
      <c r="M1700" s="10">
        <v>1124.3964000000001</v>
      </c>
      <c r="N1700" s="16">
        <f t="shared" si="80"/>
        <v>1124.3964000000001</v>
      </c>
    </row>
    <row r="1701" spans="1:14" x14ac:dyDescent="0.3">
      <c r="A1701" s="11" t="s">
        <v>3525</v>
      </c>
      <c r="B1701" s="18">
        <v>45675</v>
      </c>
      <c r="C1701" s="12" t="s">
        <v>251</v>
      </c>
      <c r="D1701" s="12" t="s">
        <v>1602</v>
      </c>
      <c r="E1701" s="12" t="s">
        <v>1799</v>
      </c>
      <c r="F1701" s="12">
        <v>4</v>
      </c>
      <c r="G1701" s="10">
        <f t="shared" si="78"/>
        <v>4</v>
      </c>
      <c r="H1701" s="12">
        <v>459.83</v>
      </c>
      <c r="I1701" s="16">
        <f>IF(H1701="",VLOOKUP($D1701,Product_Dim_Cleaned!$A$2:$F$101,6,FALSE),H1701)</f>
        <v>459.83</v>
      </c>
      <c r="J1701" s="12">
        <v>0.12</v>
      </c>
      <c r="K1701" s="17">
        <f t="shared" si="79"/>
        <v>0.12</v>
      </c>
      <c r="L1701" s="12" t="s">
        <v>1829</v>
      </c>
      <c r="M1701" s="12">
        <v>1618.6016</v>
      </c>
      <c r="N1701" s="16">
        <f t="shared" si="80"/>
        <v>1618.6016</v>
      </c>
    </row>
    <row r="1702" spans="1:14" x14ac:dyDescent="0.3">
      <c r="A1702" s="9" t="s">
        <v>3526</v>
      </c>
      <c r="B1702" s="15">
        <v>45333</v>
      </c>
      <c r="C1702" s="10" t="s">
        <v>496</v>
      </c>
      <c r="D1702" s="10" t="s">
        <v>1734</v>
      </c>
      <c r="E1702" s="10" t="s">
        <v>1769</v>
      </c>
      <c r="F1702" s="10">
        <v>3</v>
      </c>
      <c r="G1702" s="10">
        <f t="shared" si="78"/>
        <v>3</v>
      </c>
      <c r="H1702" s="10">
        <v>706.6</v>
      </c>
      <c r="I1702" s="16">
        <f>IF(H1702="",VLOOKUP($D1702,Product_Dim_Cleaned!$A$2:$F$101,6,FALSE),H1702)</f>
        <v>706.6</v>
      </c>
      <c r="J1702" s="10">
        <v>0.17</v>
      </c>
      <c r="K1702" s="17">
        <f t="shared" si="79"/>
        <v>0.17</v>
      </c>
      <c r="L1702" s="10" t="s">
        <v>1826</v>
      </c>
      <c r="M1702" s="10">
        <v>1759.434</v>
      </c>
      <c r="N1702" s="16">
        <f t="shared" si="80"/>
        <v>1759.434</v>
      </c>
    </row>
    <row r="1703" spans="1:14" x14ac:dyDescent="0.3">
      <c r="A1703" s="11" t="s">
        <v>3527</v>
      </c>
      <c r="B1703" s="18">
        <v>45819</v>
      </c>
      <c r="C1703" s="12" t="s">
        <v>1425</v>
      </c>
      <c r="D1703" s="12" t="s">
        <v>1730</v>
      </c>
      <c r="E1703" s="12" t="s">
        <v>1813</v>
      </c>
      <c r="F1703" s="12">
        <v>3</v>
      </c>
      <c r="G1703" s="10">
        <f t="shared" si="78"/>
        <v>3</v>
      </c>
      <c r="H1703" s="12">
        <v>811.16</v>
      </c>
      <c r="I1703" s="16">
        <f>IF(H1703="",VLOOKUP($D1703,Product_Dim_Cleaned!$A$2:$F$101,6,FALSE),H1703)</f>
        <v>811.16</v>
      </c>
      <c r="J1703" s="12">
        <v>0.1</v>
      </c>
      <c r="K1703" s="17">
        <f t="shared" si="79"/>
        <v>0.1</v>
      </c>
      <c r="L1703" s="12" t="s">
        <v>1829</v>
      </c>
      <c r="M1703" s="12">
        <v>2190.1320000000001</v>
      </c>
      <c r="N1703" s="16">
        <f t="shared" si="80"/>
        <v>2190.1320000000001</v>
      </c>
    </row>
    <row r="1704" spans="1:14" x14ac:dyDescent="0.3">
      <c r="A1704" s="9" t="s">
        <v>3528</v>
      </c>
      <c r="B1704" s="15">
        <v>45268</v>
      </c>
      <c r="C1704" s="10" t="s">
        <v>705</v>
      </c>
      <c r="D1704" s="10" t="s">
        <v>1622</v>
      </c>
      <c r="E1704" s="10" t="s">
        <v>1779</v>
      </c>
      <c r="F1704" s="10">
        <v>2</v>
      </c>
      <c r="G1704" s="10">
        <f t="shared" si="78"/>
        <v>2</v>
      </c>
      <c r="H1704" s="10">
        <v>985.79</v>
      </c>
      <c r="I1704" s="16">
        <f>IF(H1704="",VLOOKUP($D1704,Product_Dim_Cleaned!$A$2:$F$101,6,FALSE),H1704)</f>
        <v>985.79</v>
      </c>
      <c r="J1704" s="10">
        <v>0.04</v>
      </c>
      <c r="K1704" s="17">
        <f t="shared" si="79"/>
        <v>0.04</v>
      </c>
      <c r="L1704" s="10" t="s">
        <v>1826</v>
      </c>
      <c r="M1704" s="10">
        <v>1892.7167999999999</v>
      </c>
      <c r="N1704" s="16">
        <f t="shared" si="80"/>
        <v>1892.7167999999999</v>
      </c>
    </row>
    <row r="1705" spans="1:14" x14ac:dyDescent="0.3">
      <c r="A1705" s="11" t="s">
        <v>3529</v>
      </c>
      <c r="B1705" s="18">
        <v>45521</v>
      </c>
      <c r="C1705" s="12" t="s">
        <v>616</v>
      </c>
      <c r="D1705" s="12" t="s">
        <v>1614</v>
      </c>
      <c r="E1705" s="12" t="s">
        <v>1799</v>
      </c>
      <c r="F1705" s="12">
        <v>1</v>
      </c>
      <c r="G1705" s="10">
        <f t="shared" si="78"/>
        <v>1</v>
      </c>
      <c r="H1705" s="12">
        <v>255.02</v>
      </c>
      <c r="I1705" s="16">
        <f>IF(H1705="",VLOOKUP($D1705,Product_Dim_Cleaned!$A$2:$F$101,6,FALSE),H1705)</f>
        <v>255.02</v>
      </c>
      <c r="J1705" s="12">
        <v>0.3</v>
      </c>
      <c r="K1705" s="17">
        <f t="shared" si="79"/>
        <v>0.3</v>
      </c>
      <c r="L1705" s="12" t="s">
        <v>1824</v>
      </c>
      <c r="M1705" s="12">
        <v>178.51400000000001</v>
      </c>
      <c r="N1705" s="16">
        <f t="shared" si="80"/>
        <v>178.51400000000001</v>
      </c>
    </row>
    <row r="1706" spans="1:14" x14ac:dyDescent="0.3">
      <c r="A1706" s="9" t="s">
        <v>3530</v>
      </c>
      <c r="B1706" s="15">
        <v>45693</v>
      </c>
      <c r="C1706" s="10" t="s">
        <v>341</v>
      </c>
      <c r="D1706" s="10" t="s">
        <v>1586</v>
      </c>
      <c r="E1706" s="10" t="s">
        <v>1782</v>
      </c>
      <c r="F1706" s="10">
        <v>1</v>
      </c>
      <c r="G1706" s="10">
        <f t="shared" si="78"/>
        <v>1</v>
      </c>
      <c r="H1706" s="10">
        <v>153.57</v>
      </c>
      <c r="I1706" s="16">
        <f>IF(H1706="",VLOOKUP($D1706,Product_Dim_Cleaned!$A$2:$F$101,6,FALSE),H1706)</f>
        <v>153.57</v>
      </c>
      <c r="J1706" s="10">
        <v>0.01</v>
      </c>
      <c r="K1706" s="17">
        <f t="shared" si="79"/>
        <v>0.01</v>
      </c>
      <c r="L1706" s="10" t="s">
        <v>1826</v>
      </c>
      <c r="M1706" s="10">
        <v>152.0343</v>
      </c>
      <c r="N1706" s="16">
        <f t="shared" si="80"/>
        <v>152.0343</v>
      </c>
    </row>
    <row r="1707" spans="1:14" x14ac:dyDescent="0.3">
      <c r="A1707" s="11" t="s">
        <v>3531</v>
      </c>
      <c r="B1707" s="18">
        <v>45734</v>
      </c>
      <c r="C1707" s="12" t="s">
        <v>809</v>
      </c>
      <c r="D1707" s="12" t="s">
        <v>1634</v>
      </c>
      <c r="E1707" s="12" t="s">
        <v>1810</v>
      </c>
      <c r="F1707" s="12">
        <v>3</v>
      </c>
      <c r="G1707" s="10">
        <f t="shared" si="78"/>
        <v>3</v>
      </c>
      <c r="H1707" s="12">
        <v>962.98</v>
      </c>
      <c r="I1707" s="16">
        <f>IF(H1707="",VLOOKUP($D1707,Product_Dim_Cleaned!$A$2:$F$101,6,FALSE),H1707)</f>
        <v>962.98</v>
      </c>
      <c r="J1707" s="12">
        <v>0.21</v>
      </c>
      <c r="K1707" s="17">
        <f t="shared" si="79"/>
        <v>0.21</v>
      </c>
      <c r="L1707" s="12" t="s">
        <v>1824</v>
      </c>
      <c r="M1707" s="12">
        <v>2282.2626</v>
      </c>
      <c r="N1707" s="16">
        <f t="shared" si="80"/>
        <v>2282.2626</v>
      </c>
    </row>
    <row r="1708" spans="1:14" x14ac:dyDescent="0.3">
      <c r="A1708" s="9" t="s">
        <v>3532</v>
      </c>
      <c r="B1708" s="15">
        <v>45377</v>
      </c>
      <c r="C1708" s="10" t="s">
        <v>214</v>
      </c>
      <c r="D1708" s="10" t="s">
        <v>1636</v>
      </c>
      <c r="E1708" s="10" t="s">
        <v>1782</v>
      </c>
      <c r="F1708" s="10">
        <v>3</v>
      </c>
      <c r="G1708" s="10">
        <f t="shared" si="78"/>
        <v>3</v>
      </c>
      <c r="H1708" s="10">
        <v>884.46</v>
      </c>
      <c r="I1708" s="16">
        <f>IF(H1708="",VLOOKUP($D1708,Product_Dim_Cleaned!$A$2:$F$101,6,FALSE),H1708)</f>
        <v>884.46</v>
      </c>
      <c r="J1708" s="10">
        <v>0.25</v>
      </c>
      <c r="K1708" s="17">
        <f t="shared" si="79"/>
        <v>0.25</v>
      </c>
      <c r="L1708" s="10" t="s">
        <v>1824</v>
      </c>
      <c r="M1708" s="10">
        <v>1990.0350000000001</v>
      </c>
      <c r="N1708" s="16">
        <f t="shared" si="80"/>
        <v>1990.0350000000001</v>
      </c>
    </row>
    <row r="1709" spans="1:14" x14ac:dyDescent="0.3">
      <c r="A1709" s="11" t="s">
        <v>3533</v>
      </c>
      <c r="B1709" s="18">
        <v>45778</v>
      </c>
      <c r="C1709" s="12" t="s">
        <v>1355</v>
      </c>
      <c r="D1709" s="12" t="s">
        <v>1682</v>
      </c>
      <c r="E1709" s="12" t="s">
        <v>1789</v>
      </c>
      <c r="F1709" s="12">
        <v>4</v>
      </c>
      <c r="G1709" s="10">
        <f t="shared" si="78"/>
        <v>4</v>
      </c>
      <c r="H1709" s="12">
        <v>359.71</v>
      </c>
      <c r="I1709" s="16">
        <f>IF(H1709="",VLOOKUP($D1709,Product_Dim_Cleaned!$A$2:$F$101,6,FALSE),H1709)</f>
        <v>359.71</v>
      </c>
      <c r="J1709" s="12">
        <v>0.05</v>
      </c>
      <c r="K1709" s="17">
        <f t="shared" si="79"/>
        <v>0.05</v>
      </c>
      <c r="L1709" s="12" t="s">
        <v>1826</v>
      </c>
      <c r="M1709" s="12">
        <v>1366.8979999999999</v>
      </c>
      <c r="N1709" s="16">
        <f t="shared" si="80"/>
        <v>1366.8979999999999</v>
      </c>
    </row>
    <row r="1710" spans="1:14" x14ac:dyDescent="0.3">
      <c r="A1710" s="9" t="s">
        <v>3534</v>
      </c>
      <c r="B1710" s="15">
        <v>45715</v>
      </c>
      <c r="C1710" s="10" t="s">
        <v>195</v>
      </c>
      <c r="D1710" s="10" t="s">
        <v>1648</v>
      </c>
      <c r="E1710" s="10" t="s">
        <v>1769</v>
      </c>
      <c r="F1710" s="10">
        <v>3</v>
      </c>
      <c r="G1710" s="10">
        <f t="shared" si="78"/>
        <v>3</v>
      </c>
      <c r="H1710" s="10">
        <v>766.47</v>
      </c>
      <c r="I1710" s="16">
        <f>IF(H1710="",VLOOKUP($D1710,Product_Dim_Cleaned!$A$2:$F$101,6,FALSE),H1710)</f>
        <v>766.47</v>
      </c>
      <c r="J1710" s="10">
        <v>0.18</v>
      </c>
      <c r="K1710" s="17">
        <f t="shared" si="79"/>
        <v>0.18</v>
      </c>
      <c r="L1710" s="10" t="s">
        <v>1824</v>
      </c>
      <c r="M1710" s="10">
        <v>1885.5162</v>
      </c>
      <c r="N1710" s="16">
        <f t="shared" si="80"/>
        <v>1885.5162</v>
      </c>
    </row>
    <row r="1711" spans="1:14" x14ac:dyDescent="0.3">
      <c r="A1711" s="11" t="s">
        <v>3535</v>
      </c>
      <c r="B1711" s="18">
        <v>45492</v>
      </c>
      <c r="C1711" s="12" t="s">
        <v>722</v>
      </c>
      <c r="D1711" s="12" t="s">
        <v>1660</v>
      </c>
      <c r="E1711" s="12" t="s">
        <v>1810</v>
      </c>
      <c r="F1711" s="12">
        <v>1</v>
      </c>
      <c r="G1711" s="10">
        <f t="shared" si="78"/>
        <v>1</v>
      </c>
      <c r="H1711" s="12">
        <v>772.07</v>
      </c>
      <c r="I1711" s="16">
        <f>IF(H1711="",VLOOKUP($D1711,Product_Dim_Cleaned!$A$2:$F$101,6,FALSE),H1711)</f>
        <v>772.07</v>
      </c>
      <c r="J1711" s="12">
        <v>0.26</v>
      </c>
      <c r="K1711" s="17">
        <f t="shared" si="79"/>
        <v>0.26</v>
      </c>
      <c r="L1711" s="12" t="s">
        <v>1826</v>
      </c>
      <c r="M1711" s="12">
        <v>571.33180000000004</v>
      </c>
      <c r="N1711" s="16">
        <f t="shared" si="80"/>
        <v>571.33180000000004</v>
      </c>
    </row>
    <row r="1712" spans="1:14" x14ac:dyDescent="0.3">
      <c r="A1712" s="9" t="s">
        <v>3536</v>
      </c>
      <c r="B1712" s="15">
        <v>45292</v>
      </c>
      <c r="C1712" s="10" t="s">
        <v>881</v>
      </c>
      <c r="D1712" s="10" t="s">
        <v>1586</v>
      </c>
      <c r="E1712" s="10" t="s">
        <v>1773</v>
      </c>
      <c r="F1712" s="10">
        <v>3</v>
      </c>
      <c r="G1712" s="10">
        <f t="shared" si="78"/>
        <v>3</v>
      </c>
      <c r="H1712" s="10">
        <v>108.31</v>
      </c>
      <c r="I1712" s="16">
        <f>IF(H1712="",VLOOKUP($D1712,Product_Dim_Cleaned!$A$2:$F$101,6,FALSE),H1712)</f>
        <v>108.31</v>
      </c>
      <c r="J1712" s="10">
        <v>0.26</v>
      </c>
      <c r="K1712" s="17">
        <f t="shared" si="79"/>
        <v>0.26</v>
      </c>
      <c r="L1712" s="10" t="s">
        <v>1829</v>
      </c>
      <c r="M1712" s="10">
        <v>240.44820000000001</v>
      </c>
      <c r="N1712" s="16">
        <f t="shared" si="80"/>
        <v>240.44820000000001</v>
      </c>
    </row>
    <row r="1713" spans="1:14" x14ac:dyDescent="0.3">
      <c r="A1713" s="11" t="s">
        <v>3537</v>
      </c>
      <c r="B1713" s="18">
        <v>45316</v>
      </c>
      <c r="C1713" s="12" t="s">
        <v>708</v>
      </c>
      <c r="D1713" s="12" t="s">
        <v>1706</v>
      </c>
      <c r="E1713" s="12" t="s">
        <v>1776</v>
      </c>
      <c r="F1713" s="12">
        <v>1</v>
      </c>
      <c r="G1713" s="10">
        <f t="shared" si="78"/>
        <v>1</v>
      </c>
      <c r="H1713" s="12">
        <v>502.53</v>
      </c>
      <c r="I1713" s="16">
        <f>IF(H1713="",VLOOKUP($D1713,Product_Dim_Cleaned!$A$2:$F$101,6,FALSE),H1713)</f>
        <v>502.53</v>
      </c>
      <c r="J1713" s="12">
        <v>0</v>
      </c>
      <c r="K1713" s="17">
        <f t="shared" si="79"/>
        <v>0</v>
      </c>
      <c r="L1713" s="12" t="s">
        <v>1826</v>
      </c>
      <c r="M1713" s="12">
        <v>502.53</v>
      </c>
      <c r="N1713" s="16">
        <f t="shared" si="80"/>
        <v>502.53</v>
      </c>
    </row>
    <row r="1714" spans="1:14" x14ac:dyDescent="0.3">
      <c r="A1714" s="9" t="s">
        <v>3538</v>
      </c>
      <c r="B1714" s="15">
        <v>45548</v>
      </c>
      <c r="C1714" s="10" t="s">
        <v>278</v>
      </c>
      <c r="D1714" s="10" t="s">
        <v>1546</v>
      </c>
      <c r="E1714" s="10" t="s">
        <v>1804</v>
      </c>
      <c r="F1714" s="10">
        <v>2</v>
      </c>
      <c r="G1714" s="10">
        <f t="shared" si="78"/>
        <v>2</v>
      </c>
      <c r="H1714" s="10">
        <v>508.52</v>
      </c>
      <c r="I1714" s="16">
        <f>IF(H1714="",VLOOKUP($D1714,Product_Dim_Cleaned!$A$2:$F$101,6,FALSE),H1714)</f>
        <v>508.52</v>
      </c>
      <c r="J1714" s="10">
        <v>0.11</v>
      </c>
      <c r="K1714" s="17">
        <f t="shared" si="79"/>
        <v>0.11</v>
      </c>
      <c r="L1714" s="10" t="s">
        <v>1829</v>
      </c>
      <c r="M1714" s="10">
        <v>905.16559999999993</v>
      </c>
      <c r="N1714" s="16">
        <f t="shared" si="80"/>
        <v>905.16559999999993</v>
      </c>
    </row>
    <row r="1715" spans="1:14" x14ac:dyDescent="0.3">
      <c r="A1715" s="11" t="s">
        <v>3539</v>
      </c>
      <c r="B1715" s="18">
        <v>45572</v>
      </c>
      <c r="C1715" s="12" t="s">
        <v>1443</v>
      </c>
      <c r="D1715" s="12" t="s">
        <v>1696</v>
      </c>
      <c r="E1715" s="12" t="s">
        <v>1766</v>
      </c>
      <c r="F1715" s="12">
        <v>1</v>
      </c>
      <c r="G1715" s="10">
        <f t="shared" si="78"/>
        <v>1</v>
      </c>
      <c r="H1715" s="12">
        <v>492</v>
      </c>
      <c r="I1715" s="16">
        <f>IF(H1715="",VLOOKUP($D1715,Product_Dim_Cleaned!$A$2:$F$101,6,FALSE),H1715)</f>
        <v>492</v>
      </c>
      <c r="J1715" s="12">
        <v>0.26</v>
      </c>
      <c r="K1715" s="17">
        <f t="shared" si="79"/>
        <v>0.26</v>
      </c>
      <c r="L1715" s="12" t="s">
        <v>1826</v>
      </c>
      <c r="M1715" s="12">
        <v>364.08</v>
      </c>
      <c r="N1715" s="16">
        <f t="shared" si="80"/>
        <v>364.08</v>
      </c>
    </row>
    <row r="1716" spans="1:14" x14ac:dyDescent="0.3">
      <c r="A1716" s="9" t="s">
        <v>3540</v>
      </c>
      <c r="B1716" s="15">
        <v>45347</v>
      </c>
      <c r="C1716" s="10" t="s">
        <v>1492</v>
      </c>
      <c r="D1716" s="10" t="s">
        <v>1622</v>
      </c>
      <c r="E1716" s="10" t="s">
        <v>1799</v>
      </c>
      <c r="F1716" s="10">
        <v>4</v>
      </c>
      <c r="G1716" s="10">
        <f t="shared" si="78"/>
        <v>4</v>
      </c>
      <c r="H1716" s="10">
        <v>746.36</v>
      </c>
      <c r="I1716" s="16">
        <f>IF(H1716="",VLOOKUP($D1716,Product_Dim_Cleaned!$A$2:$F$101,6,FALSE),H1716)</f>
        <v>746.36</v>
      </c>
      <c r="J1716" s="10">
        <v>0.02</v>
      </c>
      <c r="K1716" s="17">
        <f t="shared" si="79"/>
        <v>0.02</v>
      </c>
      <c r="L1716" s="10" t="s">
        <v>1824</v>
      </c>
      <c r="M1716" s="10">
        <v>2925.7312000000002</v>
      </c>
      <c r="N1716" s="16">
        <f t="shared" si="80"/>
        <v>2925.7312000000002</v>
      </c>
    </row>
    <row r="1717" spans="1:14" x14ac:dyDescent="0.3">
      <c r="A1717" s="11" t="s">
        <v>3541</v>
      </c>
      <c r="B1717" s="18">
        <v>45823</v>
      </c>
      <c r="C1717" s="12" t="s">
        <v>1343</v>
      </c>
      <c r="D1717" s="12" t="s">
        <v>1572</v>
      </c>
      <c r="E1717" s="12" t="s">
        <v>1757</v>
      </c>
      <c r="F1717" s="12">
        <v>1</v>
      </c>
      <c r="G1717" s="10">
        <f t="shared" si="78"/>
        <v>1</v>
      </c>
      <c r="H1717" s="12">
        <v>120.83</v>
      </c>
      <c r="I1717" s="16">
        <f>IF(H1717="",VLOOKUP($D1717,Product_Dim_Cleaned!$A$2:$F$101,6,FALSE),H1717)</f>
        <v>120.83</v>
      </c>
      <c r="J1717" s="12">
        <v>0.08</v>
      </c>
      <c r="K1717" s="17">
        <f t="shared" si="79"/>
        <v>0.08</v>
      </c>
      <c r="L1717" s="12" t="s">
        <v>1824</v>
      </c>
      <c r="M1717" s="12">
        <v>111.1636</v>
      </c>
      <c r="N1717" s="16">
        <f t="shared" si="80"/>
        <v>111.1636</v>
      </c>
    </row>
    <row r="1718" spans="1:14" x14ac:dyDescent="0.3">
      <c r="A1718" s="9" t="s">
        <v>3542</v>
      </c>
      <c r="B1718" s="15">
        <v>45394</v>
      </c>
      <c r="C1718" s="10" t="s">
        <v>1243</v>
      </c>
      <c r="D1718" s="10" t="s">
        <v>1702</v>
      </c>
      <c r="E1718" s="10" t="s">
        <v>1810</v>
      </c>
      <c r="F1718" s="10">
        <v>2</v>
      </c>
      <c r="G1718" s="10">
        <f t="shared" si="78"/>
        <v>2</v>
      </c>
      <c r="H1718" s="10">
        <v>68.31</v>
      </c>
      <c r="I1718" s="16">
        <f>IF(H1718="",VLOOKUP($D1718,Product_Dim_Cleaned!$A$2:$F$101,6,FALSE),H1718)</f>
        <v>68.31</v>
      </c>
      <c r="J1718" s="10">
        <v>0.28999999999999998</v>
      </c>
      <c r="K1718" s="17">
        <f t="shared" si="79"/>
        <v>0.28999999999999998</v>
      </c>
      <c r="L1718" s="10" t="s">
        <v>1829</v>
      </c>
      <c r="M1718" s="10">
        <v>97.000199999999992</v>
      </c>
      <c r="N1718" s="16">
        <f t="shared" si="80"/>
        <v>97.000199999999992</v>
      </c>
    </row>
    <row r="1719" spans="1:14" x14ac:dyDescent="0.3">
      <c r="A1719" s="11" t="s">
        <v>3543</v>
      </c>
      <c r="B1719" s="18">
        <v>45265</v>
      </c>
      <c r="C1719" s="12" t="s">
        <v>230</v>
      </c>
      <c r="D1719" s="12" t="s">
        <v>1592</v>
      </c>
      <c r="E1719" s="12" t="s">
        <v>1810</v>
      </c>
      <c r="F1719" s="12">
        <v>2</v>
      </c>
      <c r="G1719" s="10">
        <f t="shared" si="78"/>
        <v>2</v>
      </c>
      <c r="H1719" s="12">
        <v>761.71</v>
      </c>
      <c r="I1719" s="16">
        <f>IF(H1719="",VLOOKUP($D1719,Product_Dim_Cleaned!$A$2:$F$101,6,FALSE),H1719)</f>
        <v>761.71</v>
      </c>
      <c r="J1719" s="12">
        <v>0.02</v>
      </c>
      <c r="K1719" s="17">
        <f t="shared" si="79"/>
        <v>0.02</v>
      </c>
      <c r="L1719" s="12" t="s">
        <v>1826</v>
      </c>
      <c r="M1719" s="12">
        <v>1492.9516000000001</v>
      </c>
      <c r="N1719" s="16">
        <f t="shared" si="80"/>
        <v>1492.9516000000001</v>
      </c>
    </row>
    <row r="1720" spans="1:14" x14ac:dyDescent="0.3">
      <c r="A1720" s="9" t="s">
        <v>3544</v>
      </c>
      <c r="B1720" s="15">
        <v>45261</v>
      </c>
      <c r="C1720" s="10" t="s">
        <v>244</v>
      </c>
      <c r="D1720" s="10" t="s">
        <v>1704</v>
      </c>
      <c r="E1720" s="10" t="s">
        <v>1766</v>
      </c>
      <c r="F1720" s="10">
        <v>4</v>
      </c>
      <c r="G1720" s="10">
        <f t="shared" si="78"/>
        <v>4</v>
      </c>
      <c r="H1720" s="10">
        <v>346.37</v>
      </c>
      <c r="I1720" s="16">
        <f>IF(H1720="",VLOOKUP($D1720,Product_Dim_Cleaned!$A$2:$F$101,6,FALSE),H1720)</f>
        <v>346.37</v>
      </c>
      <c r="J1720" s="10">
        <v>0.18</v>
      </c>
      <c r="K1720" s="17">
        <f t="shared" si="79"/>
        <v>0.18</v>
      </c>
      <c r="L1720" s="10" t="s">
        <v>1829</v>
      </c>
      <c r="M1720" s="10">
        <v>1136.0935999999999</v>
      </c>
      <c r="N1720" s="16">
        <f t="shared" si="80"/>
        <v>1136.0935999999999</v>
      </c>
    </row>
    <row r="1721" spans="1:14" x14ac:dyDescent="0.3">
      <c r="A1721" s="11" t="s">
        <v>3545</v>
      </c>
      <c r="B1721" s="18">
        <v>45702</v>
      </c>
      <c r="C1721" s="12" t="s">
        <v>40</v>
      </c>
      <c r="D1721" s="12" t="s">
        <v>1658</v>
      </c>
      <c r="E1721" s="12" t="s">
        <v>1794</v>
      </c>
      <c r="F1721" s="12">
        <v>1</v>
      </c>
      <c r="G1721" s="10">
        <f t="shared" si="78"/>
        <v>1</v>
      </c>
      <c r="H1721" s="12">
        <v>846.3</v>
      </c>
      <c r="I1721" s="16">
        <f>IF(H1721="",VLOOKUP($D1721,Product_Dim_Cleaned!$A$2:$F$101,6,FALSE),H1721)</f>
        <v>846.3</v>
      </c>
      <c r="J1721" s="12">
        <v>0.14000000000000001</v>
      </c>
      <c r="K1721" s="17">
        <f t="shared" si="79"/>
        <v>0.14000000000000001</v>
      </c>
      <c r="L1721" s="12" t="s">
        <v>1826</v>
      </c>
      <c r="M1721" s="12">
        <v>727.81799999999998</v>
      </c>
      <c r="N1721" s="16">
        <f t="shared" si="80"/>
        <v>727.81799999999998</v>
      </c>
    </row>
    <row r="1722" spans="1:14" x14ac:dyDescent="0.3">
      <c r="A1722" s="9" t="s">
        <v>3546</v>
      </c>
      <c r="B1722" s="15">
        <v>45624</v>
      </c>
      <c r="C1722" s="10" t="s">
        <v>1340</v>
      </c>
      <c r="D1722" s="10" t="s">
        <v>1543</v>
      </c>
      <c r="E1722" s="10" t="s">
        <v>1813</v>
      </c>
      <c r="F1722" s="10">
        <v>1</v>
      </c>
      <c r="G1722" s="10">
        <f t="shared" si="78"/>
        <v>1</v>
      </c>
      <c r="H1722" s="10">
        <v>458.97</v>
      </c>
      <c r="I1722" s="16">
        <f>IF(H1722="",VLOOKUP($D1722,Product_Dim_Cleaned!$A$2:$F$101,6,FALSE),H1722)</f>
        <v>458.97</v>
      </c>
      <c r="J1722" s="10">
        <v>0.1</v>
      </c>
      <c r="K1722" s="17">
        <f t="shared" si="79"/>
        <v>0.1</v>
      </c>
      <c r="L1722" s="10" t="s">
        <v>1826</v>
      </c>
      <c r="M1722" s="10">
        <v>413.07299999999998</v>
      </c>
      <c r="N1722" s="16">
        <f t="shared" si="80"/>
        <v>413.07299999999998</v>
      </c>
    </row>
    <row r="1723" spans="1:14" x14ac:dyDescent="0.3">
      <c r="A1723" s="11" t="s">
        <v>3547</v>
      </c>
      <c r="B1723" s="18">
        <v>45736</v>
      </c>
      <c r="C1723" s="12" t="s">
        <v>917</v>
      </c>
      <c r="D1723" s="12" t="s">
        <v>1634</v>
      </c>
      <c r="E1723" s="12" t="s">
        <v>1779</v>
      </c>
      <c r="F1723" s="12">
        <v>2</v>
      </c>
      <c r="G1723" s="10">
        <f t="shared" si="78"/>
        <v>2</v>
      </c>
      <c r="H1723" s="12">
        <v>536.61</v>
      </c>
      <c r="I1723" s="16">
        <f>IF(H1723="",VLOOKUP($D1723,Product_Dim_Cleaned!$A$2:$F$101,6,FALSE),H1723)</f>
        <v>536.61</v>
      </c>
      <c r="J1723" s="12">
        <v>0.14000000000000001</v>
      </c>
      <c r="K1723" s="17">
        <f t="shared" si="79"/>
        <v>0.14000000000000001</v>
      </c>
      <c r="L1723" s="12" t="s">
        <v>1824</v>
      </c>
      <c r="M1723" s="12">
        <v>922.9692</v>
      </c>
      <c r="N1723" s="16">
        <f t="shared" si="80"/>
        <v>922.9692</v>
      </c>
    </row>
    <row r="1724" spans="1:14" x14ac:dyDescent="0.3">
      <c r="A1724" s="9" t="s">
        <v>3548</v>
      </c>
      <c r="B1724" s="15">
        <v>45709</v>
      </c>
      <c r="C1724" s="10" t="s">
        <v>1304</v>
      </c>
      <c r="D1724" s="10" t="s">
        <v>1664</v>
      </c>
      <c r="E1724" s="10" t="s">
        <v>1752</v>
      </c>
      <c r="F1724" s="10">
        <v>3</v>
      </c>
      <c r="G1724" s="10">
        <f t="shared" si="78"/>
        <v>3</v>
      </c>
      <c r="H1724" s="10">
        <v>130.41</v>
      </c>
      <c r="I1724" s="16">
        <f>IF(H1724="",VLOOKUP($D1724,Product_Dim_Cleaned!$A$2:$F$101,6,FALSE),H1724)</f>
        <v>130.41</v>
      </c>
      <c r="J1724" s="10">
        <v>0.14000000000000001</v>
      </c>
      <c r="K1724" s="17">
        <f t="shared" si="79"/>
        <v>0.14000000000000001</v>
      </c>
      <c r="L1724" s="10" t="s">
        <v>1826</v>
      </c>
      <c r="M1724" s="10">
        <v>336.45780000000002</v>
      </c>
      <c r="N1724" s="16">
        <f t="shared" si="80"/>
        <v>336.45780000000002</v>
      </c>
    </row>
    <row r="1725" spans="1:14" x14ac:dyDescent="0.3">
      <c r="A1725" s="11" t="s">
        <v>3549</v>
      </c>
      <c r="B1725" s="18">
        <v>45738</v>
      </c>
      <c r="C1725" s="12" t="s">
        <v>1524</v>
      </c>
      <c r="D1725" s="12" t="s">
        <v>1726</v>
      </c>
      <c r="E1725" s="12" t="s">
        <v>1794</v>
      </c>
      <c r="F1725" s="12">
        <v>4</v>
      </c>
      <c r="G1725" s="10">
        <f t="shared" si="78"/>
        <v>4</v>
      </c>
      <c r="H1725" s="12">
        <v>706.67</v>
      </c>
      <c r="I1725" s="16">
        <f>IF(H1725="",VLOOKUP($D1725,Product_Dim_Cleaned!$A$2:$F$101,6,FALSE),H1725)</f>
        <v>706.67</v>
      </c>
      <c r="J1725" s="12">
        <v>0.01</v>
      </c>
      <c r="K1725" s="17">
        <f t="shared" si="79"/>
        <v>0.01</v>
      </c>
      <c r="L1725" s="12" t="s">
        <v>1824</v>
      </c>
      <c r="M1725" s="12">
        <v>2798.4132</v>
      </c>
      <c r="N1725" s="16">
        <f t="shared" si="80"/>
        <v>2798.4132</v>
      </c>
    </row>
    <row r="1726" spans="1:14" x14ac:dyDescent="0.3">
      <c r="A1726" s="9" t="s">
        <v>3550</v>
      </c>
      <c r="B1726" s="15">
        <v>45685</v>
      </c>
      <c r="C1726" s="10" t="s">
        <v>1223</v>
      </c>
      <c r="D1726" s="10" t="s">
        <v>1602</v>
      </c>
      <c r="E1726" s="10" t="s">
        <v>1766</v>
      </c>
      <c r="F1726" s="10">
        <v>3</v>
      </c>
      <c r="G1726" s="10">
        <f t="shared" si="78"/>
        <v>3</v>
      </c>
      <c r="H1726" s="10">
        <v>523.45000000000005</v>
      </c>
      <c r="I1726" s="16">
        <f>IF(H1726="",VLOOKUP($D1726,Product_Dim_Cleaned!$A$2:$F$101,6,FALSE),H1726)</f>
        <v>523.45000000000005</v>
      </c>
      <c r="J1726" s="10">
        <v>0.17</v>
      </c>
      <c r="K1726" s="17">
        <f t="shared" si="79"/>
        <v>0.17</v>
      </c>
      <c r="L1726" s="10" t="s">
        <v>1824</v>
      </c>
      <c r="M1726" s="10">
        <v>1303.3905</v>
      </c>
      <c r="N1726" s="16">
        <f t="shared" si="80"/>
        <v>1303.3905</v>
      </c>
    </row>
    <row r="1727" spans="1:14" x14ac:dyDescent="0.3">
      <c r="A1727" s="11" t="s">
        <v>3551</v>
      </c>
      <c r="B1727" s="18">
        <v>45701</v>
      </c>
      <c r="C1727" s="12" t="s">
        <v>48</v>
      </c>
      <c r="D1727" s="12" t="s">
        <v>1730</v>
      </c>
      <c r="E1727" s="12" t="s">
        <v>1810</v>
      </c>
      <c r="F1727" s="12">
        <v>3</v>
      </c>
      <c r="G1727" s="10">
        <f t="shared" si="78"/>
        <v>3</v>
      </c>
      <c r="H1727" s="12">
        <v>482.2</v>
      </c>
      <c r="I1727" s="16">
        <f>IF(H1727="",VLOOKUP($D1727,Product_Dim_Cleaned!$A$2:$F$101,6,FALSE),H1727)</f>
        <v>482.2</v>
      </c>
      <c r="J1727" s="12">
        <v>0.23</v>
      </c>
      <c r="K1727" s="17">
        <f t="shared" si="79"/>
        <v>0.23</v>
      </c>
      <c r="L1727" s="12" t="s">
        <v>1829</v>
      </c>
      <c r="M1727" s="12">
        <v>1113.8820000000001</v>
      </c>
      <c r="N1727" s="16">
        <f t="shared" si="80"/>
        <v>1113.8820000000001</v>
      </c>
    </row>
    <row r="1728" spans="1:14" x14ac:dyDescent="0.3">
      <c r="A1728" s="9" t="s">
        <v>3552</v>
      </c>
      <c r="B1728" s="15">
        <v>45745</v>
      </c>
      <c r="C1728" s="10" t="s">
        <v>428</v>
      </c>
      <c r="D1728" s="10" t="s">
        <v>1674</v>
      </c>
      <c r="E1728" s="10" t="s">
        <v>1773</v>
      </c>
      <c r="F1728" s="10">
        <v>4</v>
      </c>
      <c r="G1728" s="10">
        <f t="shared" si="78"/>
        <v>4</v>
      </c>
      <c r="H1728" s="10">
        <v>688.86</v>
      </c>
      <c r="I1728" s="16">
        <f>IF(H1728="",VLOOKUP($D1728,Product_Dim_Cleaned!$A$2:$F$101,6,FALSE),H1728)</f>
        <v>688.86</v>
      </c>
      <c r="J1728" s="10">
        <v>0.02</v>
      </c>
      <c r="K1728" s="17">
        <f t="shared" si="79"/>
        <v>0.02</v>
      </c>
      <c r="L1728" s="10" t="s">
        <v>1829</v>
      </c>
      <c r="M1728" s="10">
        <v>2700.3312000000001</v>
      </c>
      <c r="N1728" s="16">
        <f t="shared" si="80"/>
        <v>2700.3312000000001</v>
      </c>
    </row>
    <row r="1729" spans="1:14" x14ac:dyDescent="0.3">
      <c r="A1729" s="11" t="s">
        <v>3553</v>
      </c>
      <c r="B1729" s="18">
        <v>45214</v>
      </c>
      <c r="C1729" s="12" t="s">
        <v>100</v>
      </c>
      <c r="D1729" s="12" t="s">
        <v>1572</v>
      </c>
      <c r="E1729" s="12" t="s">
        <v>1752</v>
      </c>
      <c r="F1729" s="12">
        <v>1</v>
      </c>
      <c r="G1729" s="10">
        <f t="shared" si="78"/>
        <v>1</v>
      </c>
      <c r="H1729" s="12">
        <v>145.47999999999999</v>
      </c>
      <c r="I1729" s="16">
        <f>IF(H1729="",VLOOKUP($D1729,Product_Dim_Cleaned!$A$2:$F$101,6,FALSE),H1729)</f>
        <v>145.47999999999999</v>
      </c>
      <c r="J1729" s="12">
        <v>0.1</v>
      </c>
      <c r="K1729" s="17">
        <f t="shared" si="79"/>
        <v>0.1</v>
      </c>
      <c r="L1729" s="12" t="s">
        <v>1829</v>
      </c>
      <c r="M1729" s="12">
        <v>130.93199999999999</v>
      </c>
      <c r="N1729" s="16">
        <f t="shared" si="80"/>
        <v>130.93199999999999</v>
      </c>
    </row>
    <row r="1730" spans="1:14" x14ac:dyDescent="0.3">
      <c r="A1730" s="9" t="s">
        <v>3554</v>
      </c>
      <c r="B1730" s="15">
        <v>45547</v>
      </c>
      <c r="C1730" s="10" t="s">
        <v>198</v>
      </c>
      <c r="D1730" s="10" t="s">
        <v>1610</v>
      </c>
      <c r="E1730" s="10" t="s">
        <v>1792</v>
      </c>
      <c r="F1730" s="10">
        <v>4</v>
      </c>
      <c r="G1730" s="10">
        <f t="shared" ref="G1730:G1793" si="81">IF(F1730="",M1730/(I1730*(1-J1730)),F1730)</f>
        <v>4</v>
      </c>
      <c r="H1730" s="10">
        <v>862.25</v>
      </c>
      <c r="I1730" s="16">
        <f>IF(H1730="",VLOOKUP($D1730,Product_Dim_Cleaned!$A$2:$F$101,6,FALSE),H1730)</f>
        <v>862.25</v>
      </c>
      <c r="J1730" s="10">
        <v>0.28000000000000003</v>
      </c>
      <c r="K1730" s="17">
        <f t="shared" ref="K1730:K1793" si="82">IF(J1730="",1-(M1730/(G1730*I1730)),J1730)</f>
        <v>0.28000000000000003</v>
      </c>
      <c r="L1730" s="10" t="s">
        <v>1826</v>
      </c>
      <c r="M1730" s="10">
        <v>2483.2800000000002</v>
      </c>
      <c r="N1730" s="16">
        <f t="shared" ref="N1730:N1793" si="83">IF(M1730="",G1730*I1730*(1-K1730),M1730)</f>
        <v>2483.2800000000002</v>
      </c>
    </row>
    <row r="1731" spans="1:14" x14ac:dyDescent="0.3">
      <c r="A1731" s="11" t="s">
        <v>3555</v>
      </c>
      <c r="B1731" s="18">
        <v>45296</v>
      </c>
      <c r="C1731" s="12" t="s">
        <v>926</v>
      </c>
      <c r="D1731" s="12" t="s">
        <v>1546</v>
      </c>
      <c r="E1731" s="12" t="s">
        <v>1799</v>
      </c>
      <c r="F1731" s="12">
        <v>4</v>
      </c>
      <c r="G1731" s="10">
        <f t="shared" si="81"/>
        <v>4</v>
      </c>
      <c r="H1731" s="12">
        <v>146.12</v>
      </c>
      <c r="I1731" s="16">
        <f>IF(H1731="",VLOOKUP($D1731,Product_Dim_Cleaned!$A$2:$F$101,6,FALSE),H1731)</f>
        <v>146.12</v>
      </c>
      <c r="J1731" s="12">
        <v>0.12</v>
      </c>
      <c r="K1731" s="17">
        <f t="shared" si="82"/>
        <v>0.12</v>
      </c>
      <c r="L1731" s="12" t="s">
        <v>1829</v>
      </c>
      <c r="M1731" s="12">
        <v>514.3424</v>
      </c>
      <c r="N1731" s="16">
        <f t="shared" si="83"/>
        <v>514.3424</v>
      </c>
    </row>
    <row r="1732" spans="1:14" x14ac:dyDescent="0.3">
      <c r="A1732" s="9" t="s">
        <v>3556</v>
      </c>
      <c r="B1732" s="15">
        <v>45549</v>
      </c>
      <c r="C1732" s="10" t="s">
        <v>1472</v>
      </c>
      <c r="D1732" s="10" t="s">
        <v>1610</v>
      </c>
      <c r="E1732" s="10" t="s">
        <v>1810</v>
      </c>
      <c r="F1732" s="10">
        <v>2</v>
      </c>
      <c r="G1732" s="10">
        <f t="shared" si="81"/>
        <v>2</v>
      </c>
      <c r="H1732" s="10">
        <v>695.02</v>
      </c>
      <c r="I1732" s="16">
        <f>IF(H1732="",VLOOKUP($D1732,Product_Dim_Cleaned!$A$2:$F$101,6,FALSE),H1732)</f>
        <v>695.02</v>
      </c>
      <c r="J1732" s="10">
        <v>0.3</v>
      </c>
      <c r="K1732" s="17">
        <f t="shared" si="82"/>
        <v>0.3</v>
      </c>
      <c r="L1732" s="10" t="s">
        <v>1829</v>
      </c>
      <c r="M1732" s="10">
        <v>973.02799999999991</v>
      </c>
      <c r="N1732" s="16">
        <f t="shared" si="83"/>
        <v>973.02799999999991</v>
      </c>
    </row>
    <row r="1733" spans="1:14" x14ac:dyDescent="0.3">
      <c r="A1733" s="11" t="s">
        <v>3557</v>
      </c>
      <c r="B1733" s="18">
        <v>45231</v>
      </c>
      <c r="C1733" s="12" t="s">
        <v>711</v>
      </c>
      <c r="D1733" s="12" t="s">
        <v>1736</v>
      </c>
      <c r="E1733" s="12" t="s">
        <v>1789</v>
      </c>
      <c r="F1733" s="12">
        <v>2</v>
      </c>
      <c r="G1733" s="10">
        <f t="shared" si="81"/>
        <v>2</v>
      </c>
      <c r="H1733" s="12">
        <v>886.67</v>
      </c>
      <c r="I1733" s="16">
        <f>IF(H1733="",VLOOKUP($D1733,Product_Dim_Cleaned!$A$2:$F$101,6,FALSE),H1733)</f>
        <v>886.67</v>
      </c>
      <c r="J1733" s="12">
        <v>0.24</v>
      </c>
      <c r="K1733" s="17">
        <f t="shared" si="82"/>
        <v>0.24</v>
      </c>
      <c r="L1733" s="12" t="s">
        <v>1826</v>
      </c>
      <c r="M1733" s="12">
        <v>1347.7384</v>
      </c>
      <c r="N1733" s="16">
        <f t="shared" si="83"/>
        <v>1347.7384</v>
      </c>
    </row>
    <row r="1734" spans="1:14" x14ac:dyDescent="0.3">
      <c r="A1734" s="9" t="s">
        <v>3558</v>
      </c>
      <c r="B1734" s="15">
        <v>45628</v>
      </c>
      <c r="C1734" s="10" t="s">
        <v>205</v>
      </c>
      <c r="D1734" s="10" t="s">
        <v>1680</v>
      </c>
      <c r="E1734" s="10" t="s">
        <v>1810</v>
      </c>
      <c r="F1734" s="10">
        <v>2</v>
      </c>
      <c r="G1734" s="10">
        <f t="shared" si="81"/>
        <v>2</v>
      </c>
      <c r="H1734" s="10">
        <v>864.09</v>
      </c>
      <c r="I1734" s="16">
        <f>IF(H1734="",VLOOKUP($D1734,Product_Dim_Cleaned!$A$2:$F$101,6,FALSE),H1734)</f>
        <v>864.09</v>
      </c>
      <c r="J1734" s="10">
        <v>0.06</v>
      </c>
      <c r="K1734" s="17">
        <f t="shared" si="82"/>
        <v>0.06</v>
      </c>
      <c r="L1734" s="10" t="s">
        <v>1829</v>
      </c>
      <c r="M1734" s="10">
        <v>1624.4892</v>
      </c>
      <c r="N1734" s="16">
        <f t="shared" si="83"/>
        <v>1624.4892</v>
      </c>
    </row>
    <row r="1735" spans="1:14" x14ac:dyDescent="0.3">
      <c r="A1735" s="11" t="s">
        <v>3559</v>
      </c>
      <c r="B1735" s="18">
        <v>45862</v>
      </c>
      <c r="C1735" s="12" t="s">
        <v>23</v>
      </c>
      <c r="D1735" s="12" t="s">
        <v>1572</v>
      </c>
      <c r="E1735" s="12" t="s">
        <v>1786</v>
      </c>
      <c r="F1735" s="12">
        <v>1</v>
      </c>
      <c r="G1735" s="10">
        <f t="shared" si="81"/>
        <v>1</v>
      </c>
      <c r="H1735" s="12">
        <v>437.65</v>
      </c>
      <c r="I1735" s="16">
        <f>IF(H1735="",VLOOKUP($D1735,Product_Dim_Cleaned!$A$2:$F$101,6,FALSE),H1735)</f>
        <v>437.65</v>
      </c>
      <c r="J1735" s="12">
        <v>0.02</v>
      </c>
      <c r="K1735" s="17">
        <f t="shared" si="82"/>
        <v>0.02</v>
      </c>
      <c r="L1735" s="12" t="s">
        <v>1826</v>
      </c>
      <c r="M1735" s="12">
        <v>428.89699999999999</v>
      </c>
      <c r="N1735" s="16">
        <f t="shared" si="83"/>
        <v>428.89699999999999</v>
      </c>
    </row>
    <row r="1736" spans="1:14" x14ac:dyDescent="0.3">
      <c r="A1736" s="9" t="s">
        <v>3560</v>
      </c>
      <c r="B1736" s="15">
        <v>45843</v>
      </c>
      <c r="C1736" s="10" t="s">
        <v>660</v>
      </c>
      <c r="D1736" s="10" t="s">
        <v>1620</v>
      </c>
      <c r="E1736" s="10" t="s">
        <v>1797</v>
      </c>
      <c r="F1736" s="10">
        <v>2</v>
      </c>
      <c r="G1736" s="10">
        <f t="shared" si="81"/>
        <v>2</v>
      </c>
      <c r="H1736" s="10">
        <v>208.09</v>
      </c>
      <c r="I1736" s="16">
        <f>IF(H1736="",VLOOKUP($D1736,Product_Dim_Cleaned!$A$2:$F$101,6,FALSE),H1736)</f>
        <v>208.09</v>
      </c>
      <c r="J1736" s="10">
        <v>0.27</v>
      </c>
      <c r="K1736" s="17">
        <f t="shared" si="82"/>
        <v>0.27</v>
      </c>
      <c r="L1736" s="10" t="s">
        <v>1824</v>
      </c>
      <c r="M1736" s="10">
        <v>303.81139999999999</v>
      </c>
      <c r="N1736" s="16">
        <f t="shared" si="83"/>
        <v>303.81139999999999</v>
      </c>
    </row>
    <row r="1737" spans="1:14" x14ac:dyDescent="0.3">
      <c r="A1737" s="11" t="s">
        <v>3561</v>
      </c>
      <c r="B1737" s="18">
        <v>45482</v>
      </c>
      <c r="C1737" s="12" t="s">
        <v>205</v>
      </c>
      <c r="D1737" s="12" t="s">
        <v>1734</v>
      </c>
      <c r="E1737" s="12" t="s">
        <v>1807</v>
      </c>
      <c r="F1737" s="12">
        <v>4</v>
      </c>
      <c r="G1737" s="10">
        <f t="shared" si="81"/>
        <v>4</v>
      </c>
      <c r="H1737" s="12">
        <v>825.78</v>
      </c>
      <c r="I1737" s="16">
        <f>IF(H1737="",VLOOKUP($D1737,Product_Dim_Cleaned!$A$2:$F$101,6,FALSE),H1737)</f>
        <v>825.78</v>
      </c>
      <c r="J1737" s="12">
        <v>0.02</v>
      </c>
      <c r="K1737" s="17">
        <f t="shared" si="82"/>
        <v>0.02</v>
      </c>
      <c r="L1737" s="12" t="s">
        <v>1824</v>
      </c>
      <c r="M1737" s="12">
        <v>3237.0576000000001</v>
      </c>
      <c r="N1737" s="16">
        <f t="shared" si="83"/>
        <v>3237.0576000000001</v>
      </c>
    </row>
    <row r="1738" spans="1:14" x14ac:dyDescent="0.3">
      <c r="A1738" s="9" t="s">
        <v>3562</v>
      </c>
      <c r="B1738" s="15">
        <v>45313</v>
      </c>
      <c r="C1738" s="10" t="s">
        <v>405</v>
      </c>
      <c r="D1738" s="10" t="s">
        <v>1598</v>
      </c>
      <c r="E1738" s="10" t="s">
        <v>1807</v>
      </c>
      <c r="F1738" s="10">
        <v>3</v>
      </c>
      <c r="G1738" s="10">
        <f t="shared" si="81"/>
        <v>3</v>
      </c>
      <c r="H1738" s="10">
        <v>849.77</v>
      </c>
      <c r="I1738" s="16">
        <f>IF(H1738="",VLOOKUP($D1738,Product_Dim_Cleaned!$A$2:$F$101,6,FALSE),H1738)</f>
        <v>849.77</v>
      </c>
      <c r="J1738" s="10">
        <v>0.12</v>
      </c>
      <c r="K1738" s="17">
        <f t="shared" si="82"/>
        <v>0.12</v>
      </c>
      <c r="L1738" s="10" t="s">
        <v>1826</v>
      </c>
      <c r="M1738" s="10">
        <v>2243.3928000000001</v>
      </c>
      <c r="N1738" s="16">
        <f t="shared" si="83"/>
        <v>2243.3928000000001</v>
      </c>
    </row>
    <row r="1739" spans="1:14" x14ac:dyDescent="0.3">
      <c r="A1739" s="11" t="s">
        <v>3563</v>
      </c>
      <c r="B1739" s="18">
        <v>45314</v>
      </c>
      <c r="C1739" s="12" t="s">
        <v>1080</v>
      </c>
      <c r="D1739" s="12" t="s">
        <v>1668</v>
      </c>
      <c r="E1739" s="12" t="s">
        <v>1769</v>
      </c>
      <c r="F1739" s="12">
        <v>1</v>
      </c>
      <c r="G1739" s="10">
        <f t="shared" si="81"/>
        <v>1</v>
      </c>
      <c r="H1739" s="12">
        <v>88.78</v>
      </c>
      <c r="I1739" s="16">
        <f>IF(H1739="",VLOOKUP($D1739,Product_Dim_Cleaned!$A$2:$F$101,6,FALSE),H1739)</f>
        <v>88.78</v>
      </c>
      <c r="J1739" s="12">
        <v>0.18</v>
      </c>
      <c r="K1739" s="17">
        <f t="shared" si="82"/>
        <v>0.18</v>
      </c>
      <c r="L1739" s="12" t="s">
        <v>1824</v>
      </c>
      <c r="M1739" s="12">
        <v>72.799600000000012</v>
      </c>
      <c r="N1739" s="16">
        <f t="shared" si="83"/>
        <v>72.799600000000012</v>
      </c>
    </row>
    <row r="1740" spans="1:14" x14ac:dyDescent="0.3">
      <c r="A1740" s="9" t="s">
        <v>3564</v>
      </c>
      <c r="B1740" s="15">
        <v>45526</v>
      </c>
      <c r="C1740" s="10" t="s">
        <v>628</v>
      </c>
      <c r="D1740" s="10" t="s">
        <v>1704</v>
      </c>
      <c r="E1740" s="10" t="s">
        <v>1769</v>
      </c>
      <c r="F1740" s="10">
        <v>4</v>
      </c>
      <c r="G1740" s="10">
        <f t="shared" si="81"/>
        <v>4</v>
      </c>
      <c r="H1740" s="10">
        <v>507.22</v>
      </c>
      <c r="I1740" s="16">
        <f>IF(H1740="",VLOOKUP($D1740,Product_Dim_Cleaned!$A$2:$F$101,6,FALSE),H1740)</f>
        <v>507.22</v>
      </c>
      <c r="J1740" s="10">
        <v>0.14000000000000001</v>
      </c>
      <c r="K1740" s="17">
        <f t="shared" si="82"/>
        <v>0.14000000000000001</v>
      </c>
      <c r="L1740" s="10" t="s">
        <v>1826</v>
      </c>
      <c r="M1740" s="10">
        <v>1744.8368</v>
      </c>
      <c r="N1740" s="16">
        <f t="shared" si="83"/>
        <v>1744.8368</v>
      </c>
    </row>
    <row r="1741" spans="1:14" x14ac:dyDescent="0.3">
      <c r="A1741" s="11" t="s">
        <v>3565</v>
      </c>
      <c r="B1741" s="18">
        <v>45887</v>
      </c>
      <c r="C1741" s="12" t="s">
        <v>996</v>
      </c>
      <c r="D1741" s="12" t="s">
        <v>1740</v>
      </c>
      <c r="E1741" s="12" t="s">
        <v>1752</v>
      </c>
      <c r="F1741" s="12">
        <v>3</v>
      </c>
      <c r="G1741" s="10">
        <f t="shared" si="81"/>
        <v>3</v>
      </c>
      <c r="H1741" s="12">
        <v>330.98</v>
      </c>
      <c r="I1741" s="16">
        <f>IF(H1741="",VLOOKUP($D1741,Product_Dim_Cleaned!$A$2:$F$101,6,FALSE),H1741)</f>
        <v>330.98</v>
      </c>
      <c r="J1741" s="12">
        <v>0.11</v>
      </c>
      <c r="K1741" s="17">
        <f t="shared" si="82"/>
        <v>0.11</v>
      </c>
      <c r="L1741" s="12" t="s">
        <v>1824</v>
      </c>
      <c r="M1741" s="12">
        <v>883.71660000000008</v>
      </c>
      <c r="N1741" s="16">
        <f t="shared" si="83"/>
        <v>883.71660000000008</v>
      </c>
    </row>
    <row r="1742" spans="1:14" x14ac:dyDescent="0.3">
      <c r="A1742" s="9" t="s">
        <v>3566</v>
      </c>
      <c r="B1742" s="15">
        <v>45562</v>
      </c>
      <c r="C1742" s="10" t="s">
        <v>195</v>
      </c>
      <c r="D1742" s="10" t="s">
        <v>1622</v>
      </c>
      <c r="E1742" s="10" t="s">
        <v>1813</v>
      </c>
      <c r="F1742" s="10">
        <v>4</v>
      </c>
      <c r="G1742" s="10">
        <f t="shared" si="81"/>
        <v>4</v>
      </c>
      <c r="H1742" s="10">
        <v>442.87</v>
      </c>
      <c r="I1742" s="16">
        <f>IF(H1742="",VLOOKUP($D1742,Product_Dim_Cleaned!$A$2:$F$101,6,FALSE),H1742)</f>
        <v>442.87</v>
      </c>
      <c r="J1742" s="10">
        <v>0.08</v>
      </c>
      <c r="K1742" s="17">
        <f t="shared" si="82"/>
        <v>0.08</v>
      </c>
      <c r="L1742" s="10" t="s">
        <v>1824</v>
      </c>
      <c r="M1742" s="10">
        <v>1629.7616</v>
      </c>
      <c r="N1742" s="16">
        <f t="shared" si="83"/>
        <v>1629.7616</v>
      </c>
    </row>
    <row r="1743" spans="1:14" x14ac:dyDescent="0.3">
      <c r="A1743" s="11" t="s">
        <v>3567</v>
      </c>
      <c r="B1743" s="18">
        <v>45880</v>
      </c>
      <c r="C1743" s="12" t="s">
        <v>48</v>
      </c>
      <c r="D1743" s="12" t="s">
        <v>1740</v>
      </c>
      <c r="E1743" s="12" t="s">
        <v>1761</v>
      </c>
      <c r="F1743" s="12">
        <v>2</v>
      </c>
      <c r="G1743" s="10">
        <f t="shared" si="81"/>
        <v>2</v>
      </c>
      <c r="H1743" s="12">
        <v>939.66</v>
      </c>
      <c r="I1743" s="16">
        <f>IF(H1743="",VLOOKUP($D1743,Product_Dim_Cleaned!$A$2:$F$101,6,FALSE),H1743)</f>
        <v>939.66</v>
      </c>
      <c r="J1743" s="12">
        <v>0.14000000000000001</v>
      </c>
      <c r="K1743" s="17">
        <f t="shared" si="82"/>
        <v>0.14000000000000001</v>
      </c>
      <c r="L1743" s="12" t="s">
        <v>1826</v>
      </c>
      <c r="M1743" s="12">
        <v>1616.2152000000001</v>
      </c>
      <c r="N1743" s="16">
        <f t="shared" si="83"/>
        <v>1616.2152000000001</v>
      </c>
    </row>
    <row r="1744" spans="1:14" x14ac:dyDescent="0.3">
      <c r="A1744" s="9" t="s">
        <v>3568</v>
      </c>
      <c r="B1744" s="15">
        <v>45556</v>
      </c>
      <c r="C1744" s="10" t="s">
        <v>929</v>
      </c>
      <c r="D1744" s="10" t="s">
        <v>1694</v>
      </c>
      <c r="E1744" s="10" t="s">
        <v>1766</v>
      </c>
      <c r="F1744" s="10">
        <v>1</v>
      </c>
      <c r="G1744" s="10">
        <f t="shared" si="81"/>
        <v>1</v>
      </c>
      <c r="H1744" s="10">
        <v>24.13</v>
      </c>
      <c r="I1744" s="16">
        <f>IF(H1744="",VLOOKUP($D1744,Product_Dim_Cleaned!$A$2:$F$101,6,FALSE),H1744)</f>
        <v>24.13</v>
      </c>
      <c r="J1744" s="10">
        <v>0</v>
      </c>
      <c r="K1744" s="17">
        <f t="shared" si="82"/>
        <v>0</v>
      </c>
      <c r="L1744" s="10" t="s">
        <v>1824</v>
      </c>
      <c r="M1744" s="10">
        <v>24.13</v>
      </c>
      <c r="N1744" s="16">
        <f t="shared" si="83"/>
        <v>24.13</v>
      </c>
    </row>
    <row r="1745" spans="1:14" x14ac:dyDescent="0.3">
      <c r="A1745" s="11" t="s">
        <v>3569</v>
      </c>
      <c r="B1745" s="18">
        <v>45355</v>
      </c>
      <c r="C1745" s="12" t="s">
        <v>1139</v>
      </c>
      <c r="D1745" s="12" t="s">
        <v>1630</v>
      </c>
      <c r="E1745" s="12" t="s">
        <v>1766</v>
      </c>
      <c r="F1745" s="12">
        <v>3</v>
      </c>
      <c r="G1745" s="10">
        <f t="shared" si="81"/>
        <v>3</v>
      </c>
      <c r="H1745" s="12">
        <v>239.54</v>
      </c>
      <c r="I1745" s="16">
        <f>IF(H1745="",VLOOKUP($D1745,Product_Dim_Cleaned!$A$2:$F$101,6,FALSE),H1745)</f>
        <v>239.54</v>
      </c>
      <c r="J1745" s="12">
        <v>0.28999999999999998</v>
      </c>
      <c r="K1745" s="17">
        <f t="shared" si="82"/>
        <v>0.28999999999999998</v>
      </c>
      <c r="L1745" s="12" t="s">
        <v>1829</v>
      </c>
      <c r="M1745" s="12">
        <v>510.22019999999998</v>
      </c>
      <c r="N1745" s="16">
        <f t="shared" si="83"/>
        <v>510.22019999999998</v>
      </c>
    </row>
    <row r="1746" spans="1:14" x14ac:dyDescent="0.3">
      <c r="A1746" s="9" t="s">
        <v>3570</v>
      </c>
      <c r="B1746" s="15">
        <v>45244</v>
      </c>
      <c r="C1746" s="10" t="s">
        <v>1484</v>
      </c>
      <c r="D1746" s="10" t="s">
        <v>1640</v>
      </c>
      <c r="E1746" s="10" t="s">
        <v>1799</v>
      </c>
      <c r="F1746" s="10">
        <v>1</v>
      </c>
      <c r="G1746" s="10">
        <f t="shared" si="81"/>
        <v>1</v>
      </c>
      <c r="H1746" s="10">
        <v>588.53</v>
      </c>
      <c r="I1746" s="16">
        <f>IF(H1746="",VLOOKUP($D1746,Product_Dim_Cleaned!$A$2:$F$101,6,FALSE),H1746)</f>
        <v>588.53</v>
      </c>
      <c r="J1746" s="10">
        <v>0.1</v>
      </c>
      <c r="K1746" s="17">
        <f t="shared" si="82"/>
        <v>0.1</v>
      </c>
      <c r="L1746" s="10" t="s">
        <v>1824</v>
      </c>
      <c r="M1746" s="10">
        <v>529.67700000000002</v>
      </c>
      <c r="N1746" s="16">
        <f t="shared" si="83"/>
        <v>529.67700000000002</v>
      </c>
    </row>
    <row r="1747" spans="1:14" x14ac:dyDescent="0.3">
      <c r="A1747" s="11" t="s">
        <v>3571</v>
      </c>
      <c r="B1747" s="18">
        <v>45863</v>
      </c>
      <c r="C1747" s="12" t="s">
        <v>914</v>
      </c>
      <c r="D1747" s="12" t="s">
        <v>1668</v>
      </c>
      <c r="E1747" s="12" t="s">
        <v>1801</v>
      </c>
      <c r="F1747" s="12">
        <v>1</v>
      </c>
      <c r="G1747" s="10">
        <f t="shared" si="81"/>
        <v>1</v>
      </c>
      <c r="H1747" s="12">
        <v>145.96</v>
      </c>
      <c r="I1747" s="16">
        <f>IF(H1747="",VLOOKUP($D1747,Product_Dim_Cleaned!$A$2:$F$101,6,FALSE),H1747)</f>
        <v>145.96</v>
      </c>
      <c r="J1747" s="12">
        <v>0.3</v>
      </c>
      <c r="K1747" s="17">
        <f t="shared" si="82"/>
        <v>0.3</v>
      </c>
      <c r="L1747" s="12" t="s">
        <v>1824</v>
      </c>
      <c r="M1747" s="12">
        <v>102.172</v>
      </c>
      <c r="N1747" s="16">
        <f t="shared" si="83"/>
        <v>102.172</v>
      </c>
    </row>
    <row r="1748" spans="1:14" x14ac:dyDescent="0.3">
      <c r="A1748" s="9" t="s">
        <v>3572</v>
      </c>
      <c r="B1748" s="15">
        <v>45573</v>
      </c>
      <c r="C1748" s="10" t="s">
        <v>360</v>
      </c>
      <c r="D1748" s="10" t="s">
        <v>1688</v>
      </c>
      <c r="E1748" s="10" t="s">
        <v>1769</v>
      </c>
      <c r="F1748" s="10">
        <v>4</v>
      </c>
      <c r="G1748" s="10">
        <f t="shared" si="81"/>
        <v>4</v>
      </c>
      <c r="H1748" s="10">
        <v>640.91</v>
      </c>
      <c r="I1748" s="16">
        <f>IF(H1748="",VLOOKUP($D1748,Product_Dim_Cleaned!$A$2:$F$101,6,FALSE),H1748)</f>
        <v>640.91</v>
      </c>
      <c r="J1748" s="10">
        <v>0.06</v>
      </c>
      <c r="K1748" s="17">
        <f t="shared" si="82"/>
        <v>0.06</v>
      </c>
      <c r="L1748" s="10" t="s">
        <v>1824</v>
      </c>
      <c r="M1748" s="10">
        <v>2409.8216000000002</v>
      </c>
      <c r="N1748" s="16">
        <f t="shared" si="83"/>
        <v>2409.8216000000002</v>
      </c>
    </row>
    <row r="1749" spans="1:14" x14ac:dyDescent="0.3">
      <c r="A1749" s="11" t="s">
        <v>3573</v>
      </c>
      <c r="B1749" s="18">
        <v>45792</v>
      </c>
      <c r="C1749" s="12" t="s">
        <v>164</v>
      </c>
      <c r="D1749" s="12" t="s">
        <v>1676</v>
      </c>
      <c r="E1749" s="12" t="s">
        <v>1792</v>
      </c>
      <c r="F1749" s="12">
        <v>3</v>
      </c>
      <c r="G1749" s="10">
        <f t="shared" si="81"/>
        <v>3</v>
      </c>
      <c r="H1749" s="12">
        <v>773.86</v>
      </c>
      <c r="I1749" s="16">
        <f>IF(H1749="",VLOOKUP($D1749,Product_Dim_Cleaned!$A$2:$F$101,6,FALSE),H1749)</f>
        <v>773.86</v>
      </c>
      <c r="J1749" s="12">
        <v>0.22</v>
      </c>
      <c r="K1749" s="17">
        <f t="shared" si="82"/>
        <v>0.22</v>
      </c>
      <c r="L1749" s="12" t="s">
        <v>1824</v>
      </c>
      <c r="M1749" s="12">
        <v>1810.8324</v>
      </c>
      <c r="N1749" s="16">
        <f t="shared" si="83"/>
        <v>1810.8324</v>
      </c>
    </row>
    <row r="1750" spans="1:14" x14ac:dyDescent="0.3">
      <c r="A1750" s="9" t="s">
        <v>3574</v>
      </c>
      <c r="B1750" s="15">
        <v>45744</v>
      </c>
      <c r="C1750" s="10" t="s">
        <v>1428</v>
      </c>
      <c r="D1750" s="10" t="s">
        <v>1610</v>
      </c>
      <c r="E1750" s="10" t="s">
        <v>1801</v>
      </c>
      <c r="F1750" s="10">
        <v>2</v>
      </c>
      <c r="G1750" s="10">
        <f t="shared" si="81"/>
        <v>2</v>
      </c>
      <c r="H1750" s="10">
        <v>31.28</v>
      </c>
      <c r="I1750" s="16">
        <f>IF(H1750="",VLOOKUP($D1750,Product_Dim_Cleaned!$A$2:$F$101,6,FALSE),H1750)</f>
        <v>31.28</v>
      </c>
      <c r="J1750" s="10">
        <v>0.2</v>
      </c>
      <c r="K1750" s="17">
        <f t="shared" si="82"/>
        <v>0.2</v>
      </c>
      <c r="L1750" s="10" t="s">
        <v>1829</v>
      </c>
      <c r="M1750" s="10">
        <v>50.048000000000002</v>
      </c>
      <c r="N1750" s="16">
        <f t="shared" si="83"/>
        <v>50.048000000000002</v>
      </c>
    </row>
    <row r="1751" spans="1:14" x14ac:dyDescent="0.3">
      <c r="A1751" s="11" t="s">
        <v>3575</v>
      </c>
      <c r="B1751" s="18">
        <v>45842</v>
      </c>
      <c r="C1751" s="12" t="s">
        <v>1166</v>
      </c>
      <c r="D1751" s="12" t="s">
        <v>1712</v>
      </c>
      <c r="E1751" s="12" t="s">
        <v>1776</v>
      </c>
      <c r="F1751" s="12">
        <v>4</v>
      </c>
      <c r="G1751" s="10">
        <f t="shared" si="81"/>
        <v>4</v>
      </c>
      <c r="H1751" s="12">
        <v>389.22</v>
      </c>
      <c r="I1751" s="16">
        <f>IF(H1751="",VLOOKUP($D1751,Product_Dim_Cleaned!$A$2:$F$101,6,FALSE),H1751)</f>
        <v>389.22</v>
      </c>
      <c r="J1751" s="12">
        <v>0.18</v>
      </c>
      <c r="K1751" s="17">
        <f t="shared" si="82"/>
        <v>0.18</v>
      </c>
      <c r="L1751" s="12" t="s">
        <v>1824</v>
      </c>
      <c r="M1751" s="12">
        <v>1276.6415999999999</v>
      </c>
      <c r="N1751" s="16">
        <f t="shared" si="83"/>
        <v>1276.6415999999999</v>
      </c>
    </row>
    <row r="1752" spans="1:14" x14ac:dyDescent="0.3">
      <c r="A1752" s="9" t="s">
        <v>3576</v>
      </c>
      <c r="B1752" s="15">
        <v>45502</v>
      </c>
      <c r="C1752" s="10" t="s">
        <v>71</v>
      </c>
      <c r="D1752" s="10" t="s">
        <v>1676</v>
      </c>
      <c r="E1752" s="10" t="s">
        <v>1801</v>
      </c>
      <c r="F1752" s="10">
        <v>3</v>
      </c>
      <c r="G1752" s="10">
        <f t="shared" si="81"/>
        <v>3</v>
      </c>
      <c r="H1752" s="10">
        <v>543.44000000000005</v>
      </c>
      <c r="I1752" s="16">
        <f>IF(H1752="",VLOOKUP($D1752,Product_Dim_Cleaned!$A$2:$F$101,6,FALSE),H1752)</f>
        <v>543.44000000000005</v>
      </c>
      <c r="J1752" s="10">
        <v>0.13</v>
      </c>
      <c r="K1752" s="17">
        <f t="shared" si="82"/>
        <v>0.13</v>
      </c>
      <c r="L1752" s="10" t="s">
        <v>1826</v>
      </c>
      <c r="M1752" s="10">
        <v>1418.3784000000001</v>
      </c>
      <c r="N1752" s="16">
        <f t="shared" si="83"/>
        <v>1418.3784000000001</v>
      </c>
    </row>
    <row r="1753" spans="1:14" x14ac:dyDescent="0.3">
      <c r="A1753" s="11" t="s">
        <v>3577</v>
      </c>
      <c r="B1753" s="18">
        <v>45296</v>
      </c>
      <c r="C1753" s="12" t="s">
        <v>821</v>
      </c>
      <c r="D1753" s="12" t="s">
        <v>1742</v>
      </c>
      <c r="E1753" s="12" t="s">
        <v>1813</v>
      </c>
      <c r="F1753" s="12">
        <v>4</v>
      </c>
      <c r="G1753" s="10">
        <f t="shared" si="81"/>
        <v>4</v>
      </c>
      <c r="H1753" s="12">
        <v>715.42</v>
      </c>
      <c r="I1753" s="16">
        <f>IF(H1753="",VLOOKUP($D1753,Product_Dim_Cleaned!$A$2:$F$101,6,FALSE),H1753)</f>
        <v>715.42</v>
      </c>
      <c r="J1753" s="12">
        <v>0.28999999999999998</v>
      </c>
      <c r="K1753" s="17">
        <f t="shared" si="82"/>
        <v>0.28999999999999998</v>
      </c>
      <c r="L1753" s="12" t="s">
        <v>1826</v>
      </c>
      <c r="M1753" s="12">
        <v>2031.7927999999999</v>
      </c>
      <c r="N1753" s="16">
        <f t="shared" si="83"/>
        <v>2031.7927999999999</v>
      </c>
    </row>
    <row r="1754" spans="1:14" x14ac:dyDescent="0.3">
      <c r="A1754" s="9" t="s">
        <v>3578</v>
      </c>
      <c r="B1754" s="15">
        <v>45886</v>
      </c>
      <c r="C1754" s="10" t="s">
        <v>195</v>
      </c>
      <c r="D1754" s="10" t="s">
        <v>1572</v>
      </c>
      <c r="E1754" s="10" t="s">
        <v>1769</v>
      </c>
      <c r="F1754" s="10">
        <v>4</v>
      </c>
      <c r="G1754" s="10">
        <f t="shared" si="81"/>
        <v>4</v>
      </c>
      <c r="H1754" s="10">
        <v>676.14</v>
      </c>
      <c r="I1754" s="16">
        <f>IF(H1754="",VLOOKUP($D1754,Product_Dim_Cleaned!$A$2:$F$101,6,FALSE),H1754)</f>
        <v>676.14</v>
      </c>
      <c r="J1754" s="10">
        <v>0.11</v>
      </c>
      <c r="K1754" s="17">
        <f t="shared" si="82"/>
        <v>0.11</v>
      </c>
      <c r="L1754" s="10" t="s">
        <v>1829</v>
      </c>
      <c r="M1754" s="10">
        <v>2407.0583999999999</v>
      </c>
      <c r="N1754" s="16">
        <f t="shared" si="83"/>
        <v>2407.0583999999999</v>
      </c>
    </row>
    <row r="1755" spans="1:14" x14ac:dyDescent="0.3">
      <c r="A1755" s="11" t="s">
        <v>3579</v>
      </c>
      <c r="B1755" s="18">
        <v>45425</v>
      </c>
      <c r="C1755" s="12" t="s">
        <v>321</v>
      </c>
      <c r="D1755" s="12" t="s">
        <v>1626</v>
      </c>
      <c r="E1755" s="12" t="s">
        <v>1757</v>
      </c>
      <c r="F1755" s="12">
        <v>4</v>
      </c>
      <c r="G1755" s="10">
        <f t="shared" si="81"/>
        <v>4</v>
      </c>
      <c r="H1755" s="12">
        <v>352.72</v>
      </c>
      <c r="I1755" s="16">
        <f>IF(H1755="",VLOOKUP($D1755,Product_Dim_Cleaned!$A$2:$F$101,6,FALSE),H1755)</f>
        <v>352.72</v>
      </c>
      <c r="J1755" s="12">
        <v>0.25</v>
      </c>
      <c r="K1755" s="17">
        <f t="shared" si="82"/>
        <v>0.25</v>
      </c>
      <c r="L1755" s="12" t="s">
        <v>1824</v>
      </c>
      <c r="M1755" s="12">
        <v>1058.1600000000001</v>
      </c>
      <c r="N1755" s="16">
        <f t="shared" si="83"/>
        <v>1058.1600000000001</v>
      </c>
    </row>
    <row r="1756" spans="1:14" x14ac:dyDescent="0.3">
      <c r="A1756" s="9" t="s">
        <v>3580</v>
      </c>
      <c r="B1756" s="15">
        <v>45797</v>
      </c>
      <c r="C1756" s="10" t="s">
        <v>574</v>
      </c>
      <c r="D1756" s="10" t="s">
        <v>1570</v>
      </c>
      <c r="E1756" s="10" t="s">
        <v>1794</v>
      </c>
      <c r="F1756" s="10">
        <v>1</v>
      </c>
      <c r="G1756" s="10">
        <f t="shared" si="81"/>
        <v>1</v>
      </c>
      <c r="H1756" s="10">
        <v>470.18</v>
      </c>
      <c r="I1756" s="16">
        <f>IF(H1756="",VLOOKUP($D1756,Product_Dim_Cleaned!$A$2:$F$101,6,FALSE),H1756)</f>
        <v>470.18</v>
      </c>
      <c r="J1756" s="10">
        <v>0.19</v>
      </c>
      <c r="K1756" s="17">
        <f t="shared" si="82"/>
        <v>0.19</v>
      </c>
      <c r="L1756" s="10" t="s">
        <v>1826</v>
      </c>
      <c r="M1756" s="10">
        <v>380.84580000000011</v>
      </c>
      <c r="N1756" s="16">
        <f t="shared" si="83"/>
        <v>380.84580000000011</v>
      </c>
    </row>
    <row r="1757" spans="1:14" x14ac:dyDescent="0.3">
      <c r="A1757" s="11" t="s">
        <v>3581</v>
      </c>
      <c r="B1757" s="18">
        <v>45898</v>
      </c>
      <c r="C1757" s="12" t="s">
        <v>740</v>
      </c>
      <c r="D1757" s="12" t="s">
        <v>1680</v>
      </c>
      <c r="E1757" s="12" t="s">
        <v>1792</v>
      </c>
      <c r="F1757" s="12">
        <v>1</v>
      </c>
      <c r="G1757" s="10">
        <f t="shared" si="81"/>
        <v>1</v>
      </c>
      <c r="H1757" s="12">
        <v>891.79</v>
      </c>
      <c r="I1757" s="16">
        <f>IF(H1757="",VLOOKUP($D1757,Product_Dim_Cleaned!$A$2:$F$101,6,FALSE),H1757)</f>
        <v>891.79</v>
      </c>
      <c r="J1757" s="12">
        <v>0.03</v>
      </c>
      <c r="K1757" s="17">
        <f t="shared" si="82"/>
        <v>0.03</v>
      </c>
      <c r="L1757" s="12" t="s">
        <v>1824</v>
      </c>
      <c r="M1757" s="12">
        <v>865.03629999999998</v>
      </c>
      <c r="N1757" s="16">
        <f t="shared" si="83"/>
        <v>865.03629999999998</v>
      </c>
    </row>
    <row r="1758" spans="1:14" x14ac:dyDescent="0.3">
      <c r="A1758" s="9" t="s">
        <v>3582</v>
      </c>
      <c r="B1758" s="15">
        <v>45390</v>
      </c>
      <c r="C1758" s="10" t="s">
        <v>1092</v>
      </c>
      <c r="D1758" s="10" t="s">
        <v>1726</v>
      </c>
      <c r="E1758" s="10" t="s">
        <v>1807</v>
      </c>
      <c r="F1758" s="10">
        <v>2</v>
      </c>
      <c r="G1758" s="10">
        <f t="shared" si="81"/>
        <v>2</v>
      </c>
      <c r="H1758" s="10">
        <v>433.07</v>
      </c>
      <c r="I1758" s="16">
        <f>IF(H1758="",VLOOKUP($D1758,Product_Dim_Cleaned!$A$2:$F$101,6,FALSE),H1758)</f>
        <v>433.07</v>
      </c>
      <c r="J1758" s="10">
        <v>0.25</v>
      </c>
      <c r="K1758" s="17">
        <f t="shared" si="82"/>
        <v>0.25</v>
      </c>
      <c r="L1758" s="10" t="s">
        <v>1829</v>
      </c>
      <c r="M1758" s="10">
        <v>649.60500000000002</v>
      </c>
      <c r="N1758" s="16">
        <f t="shared" si="83"/>
        <v>649.60500000000002</v>
      </c>
    </row>
    <row r="1759" spans="1:14" x14ac:dyDescent="0.3">
      <c r="A1759" s="11" t="s">
        <v>3583</v>
      </c>
      <c r="B1759" s="18">
        <v>45355</v>
      </c>
      <c r="C1759" s="12" t="s">
        <v>59</v>
      </c>
      <c r="D1759" s="12" t="s">
        <v>1680</v>
      </c>
      <c r="E1759" s="12" t="s">
        <v>1813</v>
      </c>
      <c r="F1759" s="12">
        <v>3</v>
      </c>
      <c r="G1759" s="10">
        <f t="shared" si="81"/>
        <v>3</v>
      </c>
      <c r="H1759" s="12">
        <v>626.71</v>
      </c>
      <c r="I1759" s="16">
        <f>IF(H1759="",VLOOKUP($D1759,Product_Dim_Cleaned!$A$2:$F$101,6,FALSE),H1759)</f>
        <v>626.71</v>
      </c>
      <c r="J1759" s="12">
        <v>7.0000000000000007E-2</v>
      </c>
      <c r="K1759" s="17">
        <f t="shared" si="82"/>
        <v>7.0000000000000007E-2</v>
      </c>
      <c r="L1759" s="12" t="s">
        <v>1829</v>
      </c>
      <c r="M1759" s="12">
        <v>1748.5209</v>
      </c>
      <c r="N1759" s="16">
        <f t="shared" si="83"/>
        <v>1748.5209</v>
      </c>
    </row>
    <row r="1760" spans="1:14" x14ac:dyDescent="0.3">
      <c r="A1760" s="9" t="s">
        <v>3584</v>
      </c>
      <c r="B1760" s="15">
        <v>45916</v>
      </c>
      <c r="C1760" s="10" t="s">
        <v>278</v>
      </c>
      <c r="D1760" s="10" t="s">
        <v>1620</v>
      </c>
      <c r="E1760" s="10" t="s">
        <v>1752</v>
      </c>
      <c r="F1760" s="10">
        <v>2</v>
      </c>
      <c r="G1760" s="10">
        <f t="shared" si="81"/>
        <v>2</v>
      </c>
      <c r="H1760" s="10">
        <v>324.18</v>
      </c>
      <c r="I1760" s="16">
        <f>IF(H1760="",VLOOKUP($D1760,Product_Dim_Cleaned!$A$2:$F$101,6,FALSE),H1760)</f>
        <v>324.18</v>
      </c>
      <c r="J1760" s="10">
        <v>0.06</v>
      </c>
      <c r="K1760" s="17">
        <f t="shared" si="82"/>
        <v>0.06</v>
      </c>
      <c r="L1760" s="10" t="s">
        <v>1829</v>
      </c>
      <c r="M1760" s="10">
        <v>609.45839999999998</v>
      </c>
      <c r="N1760" s="16">
        <f t="shared" si="83"/>
        <v>609.45839999999998</v>
      </c>
    </row>
    <row r="1761" spans="1:14" x14ac:dyDescent="0.3">
      <c r="A1761" s="11" t="s">
        <v>3585</v>
      </c>
      <c r="B1761" s="18">
        <v>45448</v>
      </c>
      <c r="C1761" s="12" t="s">
        <v>63</v>
      </c>
      <c r="D1761" s="12" t="s">
        <v>1576</v>
      </c>
      <c r="E1761" s="12" t="s">
        <v>1807</v>
      </c>
      <c r="F1761" s="12">
        <v>4</v>
      </c>
      <c r="G1761" s="10">
        <f t="shared" si="81"/>
        <v>4</v>
      </c>
      <c r="H1761" s="12">
        <v>839.74</v>
      </c>
      <c r="I1761" s="16">
        <f>IF(H1761="",VLOOKUP($D1761,Product_Dim_Cleaned!$A$2:$F$101,6,FALSE),H1761)</f>
        <v>839.74</v>
      </c>
      <c r="J1761" s="12">
        <v>0.13</v>
      </c>
      <c r="K1761" s="17">
        <f t="shared" si="82"/>
        <v>0.13</v>
      </c>
      <c r="L1761" s="12" t="s">
        <v>1826</v>
      </c>
      <c r="M1761" s="12">
        <v>2922.2952</v>
      </c>
      <c r="N1761" s="16">
        <f t="shared" si="83"/>
        <v>2922.2952</v>
      </c>
    </row>
    <row r="1762" spans="1:14" x14ac:dyDescent="0.3">
      <c r="A1762" s="9" t="s">
        <v>3586</v>
      </c>
      <c r="B1762" s="15">
        <v>45402</v>
      </c>
      <c r="C1762" s="10" t="s">
        <v>523</v>
      </c>
      <c r="D1762" s="10" t="s">
        <v>1672</v>
      </c>
      <c r="E1762" s="10" t="s">
        <v>1801</v>
      </c>
      <c r="F1762" s="10">
        <v>3</v>
      </c>
      <c r="G1762" s="10">
        <f t="shared" si="81"/>
        <v>3</v>
      </c>
      <c r="H1762" s="10">
        <v>252.63</v>
      </c>
      <c r="I1762" s="16">
        <f>IF(H1762="",VLOOKUP($D1762,Product_Dim_Cleaned!$A$2:$F$101,6,FALSE),H1762)</f>
        <v>252.63</v>
      </c>
      <c r="J1762" s="10">
        <v>0.28000000000000003</v>
      </c>
      <c r="K1762" s="17">
        <f t="shared" si="82"/>
        <v>0.28000000000000003</v>
      </c>
      <c r="L1762" s="10" t="s">
        <v>1824</v>
      </c>
      <c r="M1762" s="10">
        <v>545.68079999999998</v>
      </c>
      <c r="N1762" s="16">
        <f t="shared" si="83"/>
        <v>545.68079999999998</v>
      </c>
    </row>
    <row r="1763" spans="1:14" x14ac:dyDescent="0.3">
      <c r="A1763" s="11" t="s">
        <v>3587</v>
      </c>
      <c r="B1763" s="18">
        <v>45581</v>
      </c>
      <c r="C1763" s="12" t="s">
        <v>815</v>
      </c>
      <c r="D1763" s="12" t="s">
        <v>1706</v>
      </c>
      <c r="E1763" s="12" t="s">
        <v>1813</v>
      </c>
      <c r="F1763" s="12">
        <v>2</v>
      </c>
      <c r="G1763" s="10">
        <f t="shared" si="81"/>
        <v>2</v>
      </c>
      <c r="H1763" s="12">
        <v>60.53</v>
      </c>
      <c r="I1763" s="16">
        <f>IF(H1763="",VLOOKUP($D1763,Product_Dim_Cleaned!$A$2:$F$101,6,FALSE),H1763)</f>
        <v>60.53</v>
      </c>
      <c r="J1763" s="12">
        <v>0.18</v>
      </c>
      <c r="K1763" s="17">
        <f t="shared" si="82"/>
        <v>0.18</v>
      </c>
      <c r="L1763" s="12" t="s">
        <v>1824</v>
      </c>
      <c r="M1763" s="12">
        <v>99.269200000000012</v>
      </c>
      <c r="N1763" s="16">
        <f t="shared" si="83"/>
        <v>99.269200000000012</v>
      </c>
    </row>
    <row r="1764" spans="1:14" x14ac:dyDescent="0.3">
      <c r="A1764" s="9" t="s">
        <v>3588</v>
      </c>
      <c r="B1764" s="15">
        <v>45610</v>
      </c>
      <c r="C1764" s="10" t="s">
        <v>205</v>
      </c>
      <c r="D1764" s="10" t="s">
        <v>1716</v>
      </c>
      <c r="E1764" s="10" t="s">
        <v>1797</v>
      </c>
      <c r="F1764" s="10">
        <v>4</v>
      </c>
      <c r="G1764" s="10">
        <f t="shared" si="81"/>
        <v>4</v>
      </c>
      <c r="H1764" s="10">
        <v>341.95</v>
      </c>
      <c r="I1764" s="16">
        <f>IF(H1764="",VLOOKUP($D1764,Product_Dim_Cleaned!$A$2:$F$101,6,FALSE),H1764)</f>
        <v>341.95</v>
      </c>
      <c r="J1764" s="10">
        <v>0.25</v>
      </c>
      <c r="K1764" s="17">
        <f t="shared" si="82"/>
        <v>0.25</v>
      </c>
      <c r="L1764" s="10" t="s">
        <v>1824</v>
      </c>
      <c r="M1764" s="10">
        <v>1025.8499999999999</v>
      </c>
      <c r="N1764" s="16">
        <f t="shared" si="83"/>
        <v>1025.8499999999999</v>
      </c>
    </row>
    <row r="1765" spans="1:14" x14ac:dyDescent="0.3">
      <c r="A1765" s="11" t="s">
        <v>3589</v>
      </c>
      <c r="B1765" s="18">
        <v>45438</v>
      </c>
      <c r="C1765" s="12" t="s">
        <v>899</v>
      </c>
      <c r="D1765" s="12" t="s">
        <v>1592</v>
      </c>
      <c r="E1765" s="12" t="s">
        <v>1804</v>
      </c>
      <c r="F1765" s="12">
        <v>4</v>
      </c>
      <c r="G1765" s="10">
        <f t="shared" si="81"/>
        <v>4</v>
      </c>
      <c r="H1765" s="12">
        <v>300.12</v>
      </c>
      <c r="I1765" s="16">
        <f>IF(H1765="",VLOOKUP($D1765,Product_Dim_Cleaned!$A$2:$F$101,6,FALSE),H1765)</f>
        <v>300.12</v>
      </c>
      <c r="J1765" s="12">
        <v>0.05</v>
      </c>
      <c r="K1765" s="17">
        <f t="shared" si="82"/>
        <v>0.05</v>
      </c>
      <c r="L1765" s="12" t="s">
        <v>1826</v>
      </c>
      <c r="M1765" s="12">
        <v>1140.4559999999999</v>
      </c>
      <c r="N1765" s="16">
        <f t="shared" si="83"/>
        <v>1140.4559999999999</v>
      </c>
    </row>
    <row r="1766" spans="1:14" x14ac:dyDescent="0.3">
      <c r="A1766" s="9" t="s">
        <v>3590</v>
      </c>
      <c r="B1766" s="15">
        <v>45705</v>
      </c>
      <c r="C1766" s="10" t="s">
        <v>402</v>
      </c>
      <c r="D1766" s="10" t="s">
        <v>1604</v>
      </c>
      <c r="E1766" s="10" t="s">
        <v>1807</v>
      </c>
      <c r="F1766" s="10">
        <v>2</v>
      </c>
      <c r="G1766" s="10">
        <f t="shared" si="81"/>
        <v>2</v>
      </c>
      <c r="H1766" s="10">
        <v>289.14</v>
      </c>
      <c r="I1766" s="16">
        <f>IF(H1766="",VLOOKUP($D1766,Product_Dim_Cleaned!$A$2:$F$101,6,FALSE),H1766)</f>
        <v>289.14</v>
      </c>
      <c r="J1766" s="10">
        <v>0.12</v>
      </c>
      <c r="K1766" s="17">
        <f t="shared" si="82"/>
        <v>0.12</v>
      </c>
      <c r="L1766" s="10" t="s">
        <v>1829</v>
      </c>
      <c r="M1766" s="10">
        <v>508.88639999999998</v>
      </c>
      <c r="N1766" s="16">
        <f t="shared" si="83"/>
        <v>508.88639999999998</v>
      </c>
    </row>
    <row r="1767" spans="1:14" x14ac:dyDescent="0.3">
      <c r="A1767" s="11" t="s">
        <v>3591</v>
      </c>
      <c r="B1767" s="18">
        <v>45695</v>
      </c>
      <c r="C1767" s="12" t="s">
        <v>175</v>
      </c>
      <c r="D1767" s="12" t="s">
        <v>1598</v>
      </c>
      <c r="E1767" s="12" t="s">
        <v>1752</v>
      </c>
      <c r="F1767" s="12">
        <v>2</v>
      </c>
      <c r="G1767" s="10">
        <f t="shared" si="81"/>
        <v>2</v>
      </c>
      <c r="H1767" s="12">
        <v>596.84</v>
      </c>
      <c r="I1767" s="16">
        <f>IF(H1767="",VLOOKUP($D1767,Product_Dim_Cleaned!$A$2:$F$101,6,FALSE),H1767)</f>
        <v>596.84</v>
      </c>
      <c r="J1767" s="12">
        <v>0.01</v>
      </c>
      <c r="K1767" s="17">
        <f t="shared" si="82"/>
        <v>0.01</v>
      </c>
      <c r="L1767" s="12" t="s">
        <v>1826</v>
      </c>
      <c r="M1767" s="12">
        <v>1181.7431999999999</v>
      </c>
      <c r="N1767" s="16">
        <f t="shared" si="83"/>
        <v>1181.7431999999999</v>
      </c>
    </row>
    <row r="1768" spans="1:14" x14ac:dyDescent="0.3">
      <c r="A1768" s="9" t="s">
        <v>3592</v>
      </c>
      <c r="B1768" s="15">
        <v>45571</v>
      </c>
      <c r="C1768" s="10" t="s">
        <v>1352</v>
      </c>
      <c r="D1768" s="10" t="s">
        <v>1586</v>
      </c>
      <c r="E1768" s="10" t="s">
        <v>1782</v>
      </c>
      <c r="F1768" s="10">
        <v>4</v>
      </c>
      <c r="G1768" s="10">
        <f t="shared" si="81"/>
        <v>4</v>
      </c>
      <c r="H1768" s="10">
        <v>466.24</v>
      </c>
      <c r="I1768" s="16">
        <f>IF(H1768="",VLOOKUP($D1768,Product_Dim_Cleaned!$A$2:$F$101,6,FALSE),H1768)</f>
        <v>466.24</v>
      </c>
      <c r="J1768" s="10">
        <v>0.16</v>
      </c>
      <c r="K1768" s="17">
        <f t="shared" si="82"/>
        <v>0.16</v>
      </c>
      <c r="L1768" s="10" t="s">
        <v>1824</v>
      </c>
      <c r="M1768" s="10">
        <v>1566.5663999999999</v>
      </c>
      <c r="N1768" s="16">
        <f t="shared" si="83"/>
        <v>1566.5663999999999</v>
      </c>
    </row>
    <row r="1769" spans="1:14" x14ac:dyDescent="0.3">
      <c r="A1769" s="11" t="s">
        <v>3593</v>
      </c>
      <c r="B1769" s="18">
        <v>45544</v>
      </c>
      <c r="C1769" s="12" t="s">
        <v>806</v>
      </c>
      <c r="D1769" s="12" t="s">
        <v>1574</v>
      </c>
      <c r="E1769" s="12" t="s">
        <v>1804</v>
      </c>
      <c r="F1769" s="12">
        <v>2</v>
      </c>
      <c r="G1769" s="10">
        <f t="shared" si="81"/>
        <v>2</v>
      </c>
      <c r="H1769" s="12">
        <v>330.59</v>
      </c>
      <c r="I1769" s="16">
        <f>IF(H1769="",VLOOKUP($D1769,Product_Dim_Cleaned!$A$2:$F$101,6,FALSE),H1769)</f>
        <v>330.59</v>
      </c>
      <c r="J1769" s="12">
        <v>0.14000000000000001</v>
      </c>
      <c r="K1769" s="17">
        <f t="shared" si="82"/>
        <v>0.14000000000000001</v>
      </c>
      <c r="L1769" s="12" t="s">
        <v>1824</v>
      </c>
      <c r="M1769" s="12">
        <v>568.61479999999995</v>
      </c>
      <c r="N1769" s="16">
        <f t="shared" si="83"/>
        <v>568.61479999999995</v>
      </c>
    </row>
    <row r="1770" spans="1:14" x14ac:dyDescent="0.3">
      <c r="A1770" s="9" t="s">
        <v>3594</v>
      </c>
      <c r="B1770" s="15">
        <v>45654</v>
      </c>
      <c r="C1770" s="10" t="s">
        <v>1516</v>
      </c>
      <c r="D1770" s="10" t="s">
        <v>1592</v>
      </c>
      <c r="E1770" s="10" t="s">
        <v>1776</v>
      </c>
      <c r="F1770" s="10">
        <v>2</v>
      </c>
      <c r="G1770" s="10">
        <f t="shared" si="81"/>
        <v>2</v>
      </c>
      <c r="H1770" s="10">
        <v>616.42999999999995</v>
      </c>
      <c r="I1770" s="16">
        <f>IF(H1770="",VLOOKUP($D1770,Product_Dim_Cleaned!$A$2:$F$101,6,FALSE),H1770)</f>
        <v>616.42999999999995</v>
      </c>
      <c r="J1770" s="10">
        <v>0.02</v>
      </c>
      <c r="K1770" s="17">
        <f t="shared" si="82"/>
        <v>0.02</v>
      </c>
      <c r="L1770" s="10" t="s">
        <v>1829</v>
      </c>
      <c r="M1770" s="10">
        <v>1208.2028</v>
      </c>
      <c r="N1770" s="16">
        <f t="shared" si="83"/>
        <v>1208.2028</v>
      </c>
    </row>
    <row r="1771" spans="1:14" x14ac:dyDescent="0.3">
      <c r="A1771" s="11" t="s">
        <v>3595</v>
      </c>
      <c r="B1771" s="18">
        <v>45589</v>
      </c>
      <c r="C1771" s="12" t="s">
        <v>1254</v>
      </c>
      <c r="D1771" s="12" t="s">
        <v>1674</v>
      </c>
      <c r="E1771" s="12" t="s">
        <v>1776</v>
      </c>
      <c r="F1771" s="12">
        <v>3</v>
      </c>
      <c r="G1771" s="10">
        <f t="shared" si="81"/>
        <v>3</v>
      </c>
      <c r="H1771" s="12">
        <v>195.89</v>
      </c>
      <c r="I1771" s="16">
        <f>IF(H1771="",VLOOKUP($D1771,Product_Dim_Cleaned!$A$2:$F$101,6,FALSE),H1771)</f>
        <v>195.89</v>
      </c>
      <c r="J1771" s="12">
        <v>0.16</v>
      </c>
      <c r="K1771" s="17">
        <f t="shared" si="82"/>
        <v>0.16</v>
      </c>
      <c r="L1771" s="12" t="s">
        <v>1826</v>
      </c>
      <c r="M1771" s="12">
        <v>493.64280000000002</v>
      </c>
      <c r="N1771" s="16">
        <f t="shared" si="83"/>
        <v>493.64280000000002</v>
      </c>
    </row>
    <row r="1772" spans="1:14" x14ac:dyDescent="0.3">
      <c r="A1772" s="9" t="s">
        <v>3596</v>
      </c>
      <c r="B1772" s="15">
        <v>45487</v>
      </c>
      <c r="C1772" s="10" t="s">
        <v>1077</v>
      </c>
      <c r="D1772" s="10" t="s">
        <v>1560</v>
      </c>
      <c r="E1772" s="10" t="s">
        <v>1789</v>
      </c>
      <c r="F1772" s="10">
        <v>4</v>
      </c>
      <c r="G1772" s="10">
        <f t="shared" si="81"/>
        <v>4</v>
      </c>
      <c r="H1772" s="10">
        <v>614.76</v>
      </c>
      <c r="I1772" s="16">
        <f>IF(H1772="",VLOOKUP($D1772,Product_Dim_Cleaned!$A$2:$F$101,6,FALSE),H1772)</f>
        <v>614.76</v>
      </c>
      <c r="J1772" s="10">
        <v>0.16</v>
      </c>
      <c r="K1772" s="17">
        <f t="shared" si="82"/>
        <v>0.16</v>
      </c>
      <c r="L1772" s="10" t="s">
        <v>1824</v>
      </c>
      <c r="M1772" s="10">
        <v>2065.5936000000002</v>
      </c>
      <c r="N1772" s="16">
        <f t="shared" si="83"/>
        <v>2065.5936000000002</v>
      </c>
    </row>
    <row r="1773" spans="1:14" x14ac:dyDescent="0.3">
      <c r="A1773" s="11" t="s">
        <v>3597</v>
      </c>
      <c r="B1773" s="18">
        <v>45418</v>
      </c>
      <c r="C1773" s="12" t="s">
        <v>1257</v>
      </c>
      <c r="D1773" s="12" t="s">
        <v>1706</v>
      </c>
      <c r="E1773" s="12" t="s">
        <v>1779</v>
      </c>
      <c r="F1773" s="12">
        <v>1</v>
      </c>
      <c r="G1773" s="10">
        <f t="shared" si="81"/>
        <v>1</v>
      </c>
      <c r="H1773" s="12">
        <v>224.49</v>
      </c>
      <c r="I1773" s="16">
        <f>IF(H1773="",VLOOKUP($D1773,Product_Dim_Cleaned!$A$2:$F$101,6,FALSE),H1773)</f>
        <v>224.49</v>
      </c>
      <c r="J1773" s="12">
        <v>0.11</v>
      </c>
      <c r="K1773" s="17">
        <f t="shared" si="82"/>
        <v>0.11</v>
      </c>
      <c r="L1773" s="12" t="s">
        <v>1826</v>
      </c>
      <c r="M1773" s="12">
        <v>199.7961</v>
      </c>
      <c r="N1773" s="16">
        <f t="shared" si="83"/>
        <v>199.7961</v>
      </c>
    </row>
    <row r="1774" spans="1:14" x14ac:dyDescent="0.3">
      <c r="A1774" s="9" t="s">
        <v>3598</v>
      </c>
      <c r="B1774" s="15">
        <v>45338</v>
      </c>
      <c r="C1774" s="10" t="s">
        <v>1115</v>
      </c>
      <c r="D1774" s="10" t="s">
        <v>1658</v>
      </c>
      <c r="E1774" s="10" t="s">
        <v>1794</v>
      </c>
      <c r="F1774" s="10">
        <v>1</v>
      </c>
      <c r="G1774" s="10">
        <f t="shared" si="81"/>
        <v>1</v>
      </c>
      <c r="H1774" s="10">
        <v>967.76</v>
      </c>
      <c r="I1774" s="16">
        <f>IF(H1774="",VLOOKUP($D1774,Product_Dim_Cleaned!$A$2:$F$101,6,FALSE),H1774)</f>
        <v>967.76</v>
      </c>
      <c r="J1774" s="10">
        <v>0.09</v>
      </c>
      <c r="K1774" s="17">
        <f t="shared" si="82"/>
        <v>0.09</v>
      </c>
      <c r="L1774" s="10" t="s">
        <v>1824</v>
      </c>
      <c r="M1774" s="10">
        <v>880.66160000000002</v>
      </c>
      <c r="N1774" s="16">
        <f t="shared" si="83"/>
        <v>880.66160000000002</v>
      </c>
    </row>
    <row r="1775" spans="1:14" x14ac:dyDescent="0.3">
      <c r="A1775" s="11" t="s">
        <v>3599</v>
      </c>
      <c r="B1775" s="18">
        <v>45507</v>
      </c>
      <c r="C1775" s="12" t="s">
        <v>247</v>
      </c>
      <c r="D1775" s="12" t="s">
        <v>1630</v>
      </c>
      <c r="E1775" s="12" t="s">
        <v>1813</v>
      </c>
      <c r="F1775" s="12">
        <v>2</v>
      </c>
      <c r="G1775" s="10">
        <f t="shared" si="81"/>
        <v>2</v>
      </c>
      <c r="H1775" s="12">
        <v>56.52</v>
      </c>
      <c r="I1775" s="16">
        <f>IF(H1775="",VLOOKUP($D1775,Product_Dim_Cleaned!$A$2:$F$101,6,FALSE),H1775)</f>
        <v>56.52</v>
      </c>
      <c r="J1775" s="12">
        <v>0.17</v>
      </c>
      <c r="K1775" s="17">
        <f t="shared" si="82"/>
        <v>0.17</v>
      </c>
      <c r="L1775" s="12" t="s">
        <v>1826</v>
      </c>
      <c r="M1775" s="12">
        <v>93.8232</v>
      </c>
      <c r="N1775" s="16">
        <f t="shared" si="83"/>
        <v>93.8232</v>
      </c>
    </row>
    <row r="1776" spans="1:14" x14ac:dyDescent="0.3">
      <c r="A1776" s="9" t="s">
        <v>3600</v>
      </c>
      <c r="B1776" s="15">
        <v>45275</v>
      </c>
      <c r="C1776" s="10" t="s">
        <v>1507</v>
      </c>
      <c r="D1776" s="10" t="s">
        <v>1682</v>
      </c>
      <c r="E1776" s="10" t="s">
        <v>1757</v>
      </c>
      <c r="F1776" s="10">
        <v>4</v>
      </c>
      <c r="G1776" s="10">
        <f t="shared" si="81"/>
        <v>4</v>
      </c>
      <c r="H1776" s="10">
        <v>921.84</v>
      </c>
      <c r="I1776" s="16">
        <f>IF(H1776="",VLOOKUP($D1776,Product_Dim_Cleaned!$A$2:$F$101,6,FALSE),H1776)</f>
        <v>921.84</v>
      </c>
      <c r="J1776" s="10">
        <v>0.04</v>
      </c>
      <c r="K1776" s="17">
        <f t="shared" si="82"/>
        <v>0.04</v>
      </c>
      <c r="L1776" s="10" t="s">
        <v>1824</v>
      </c>
      <c r="M1776" s="10">
        <v>3539.8656000000001</v>
      </c>
      <c r="N1776" s="16">
        <f t="shared" si="83"/>
        <v>3539.8656000000001</v>
      </c>
    </row>
    <row r="1777" spans="1:14" x14ac:dyDescent="0.3">
      <c r="A1777" s="11" t="s">
        <v>3601</v>
      </c>
      <c r="B1777" s="18">
        <v>45319</v>
      </c>
      <c r="C1777" s="12" t="s">
        <v>1032</v>
      </c>
      <c r="D1777" s="12" t="s">
        <v>1720</v>
      </c>
      <c r="E1777" s="12" t="s">
        <v>1804</v>
      </c>
      <c r="F1777" s="12">
        <v>3</v>
      </c>
      <c r="G1777" s="10">
        <f t="shared" si="81"/>
        <v>3</v>
      </c>
      <c r="H1777" s="12">
        <v>738.47</v>
      </c>
      <c r="I1777" s="16">
        <f>IF(H1777="",VLOOKUP($D1777,Product_Dim_Cleaned!$A$2:$F$101,6,FALSE),H1777)</f>
        <v>738.47</v>
      </c>
      <c r="J1777" s="12">
        <v>0.28000000000000003</v>
      </c>
      <c r="K1777" s="17">
        <f t="shared" si="82"/>
        <v>0.28000000000000003</v>
      </c>
      <c r="L1777" s="12" t="s">
        <v>1824</v>
      </c>
      <c r="M1777" s="12">
        <v>1595.0952</v>
      </c>
      <c r="N1777" s="16">
        <f t="shared" si="83"/>
        <v>1595.0952</v>
      </c>
    </row>
    <row r="1778" spans="1:14" x14ac:dyDescent="0.3">
      <c r="A1778" s="9" t="s">
        <v>3602</v>
      </c>
      <c r="B1778" s="15">
        <v>45620</v>
      </c>
      <c r="C1778" s="10" t="s">
        <v>1032</v>
      </c>
      <c r="D1778" s="10" t="s">
        <v>1555</v>
      </c>
      <c r="E1778" s="10" t="s">
        <v>1752</v>
      </c>
      <c r="F1778" s="10">
        <v>4</v>
      </c>
      <c r="G1778" s="10">
        <f t="shared" si="81"/>
        <v>4</v>
      </c>
      <c r="H1778" s="10">
        <v>477.83</v>
      </c>
      <c r="I1778" s="16">
        <f>IF(H1778="",VLOOKUP($D1778,Product_Dim_Cleaned!$A$2:$F$101,6,FALSE),H1778)</f>
        <v>477.83</v>
      </c>
      <c r="J1778" s="10">
        <v>0.05</v>
      </c>
      <c r="K1778" s="17">
        <f t="shared" si="82"/>
        <v>0.05</v>
      </c>
      <c r="L1778" s="10" t="s">
        <v>1829</v>
      </c>
      <c r="M1778" s="10">
        <v>1815.7539999999999</v>
      </c>
      <c r="N1778" s="16">
        <f t="shared" si="83"/>
        <v>1815.7539999999999</v>
      </c>
    </row>
    <row r="1779" spans="1:14" x14ac:dyDescent="0.3">
      <c r="A1779" s="11" t="s">
        <v>3603</v>
      </c>
      <c r="B1779" s="18">
        <v>45831</v>
      </c>
      <c r="C1779" s="12" t="s">
        <v>559</v>
      </c>
      <c r="D1779" s="12" t="s">
        <v>1632</v>
      </c>
      <c r="E1779" s="12" t="s">
        <v>1794</v>
      </c>
      <c r="F1779" s="12">
        <v>3</v>
      </c>
      <c r="G1779" s="10">
        <f t="shared" si="81"/>
        <v>3</v>
      </c>
      <c r="H1779" s="12">
        <v>605.83000000000004</v>
      </c>
      <c r="I1779" s="16">
        <f>IF(H1779="",VLOOKUP($D1779,Product_Dim_Cleaned!$A$2:$F$101,6,FALSE),H1779)</f>
        <v>605.83000000000004</v>
      </c>
      <c r="J1779" s="12">
        <v>0.28000000000000003</v>
      </c>
      <c r="K1779" s="17">
        <f t="shared" si="82"/>
        <v>0.28000000000000003</v>
      </c>
      <c r="L1779" s="12" t="s">
        <v>1829</v>
      </c>
      <c r="M1779" s="12">
        <v>1308.5927999999999</v>
      </c>
      <c r="N1779" s="16">
        <f t="shared" si="83"/>
        <v>1308.5927999999999</v>
      </c>
    </row>
    <row r="1780" spans="1:14" x14ac:dyDescent="0.3">
      <c r="A1780" s="9" t="s">
        <v>3604</v>
      </c>
      <c r="B1780" s="15">
        <v>45373</v>
      </c>
      <c r="C1780" s="10" t="s">
        <v>247</v>
      </c>
      <c r="D1780" s="10" t="s">
        <v>1634</v>
      </c>
      <c r="E1780" s="10" t="s">
        <v>1766</v>
      </c>
      <c r="F1780" s="10">
        <v>2</v>
      </c>
      <c r="G1780" s="10">
        <f t="shared" si="81"/>
        <v>2</v>
      </c>
      <c r="H1780" s="10">
        <v>521.44000000000005</v>
      </c>
      <c r="I1780" s="16">
        <f>IF(H1780="",VLOOKUP($D1780,Product_Dim_Cleaned!$A$2:$F$101,6,FALSE),H1780)</f>
        <v>521.44000000000005</v>
      </c>
      <c r="J1780" s="10">
        <v>0.25</v>
      </c>
      <c r="K1780" s="17">
        <f t="shared" si="82"/>
        <v>0.25</v>
      </c>
      <c r="L1780" s="10" t="s">
        <v>1829</v>
      </c>
      <c r="M1780" s="10">
        <v>782.16000000000008</v>
      </c>
      <c r="N1780" s="16">
        <f t="shared" si="83"/>
        <v>782.16000000000008</v>
      </c>
    </row>
    <row r="1781" spans="1:14" x14ac:dyDescent="0.3">
      <c r="A1781" s="11" t="s">
        <v>3605</v>
      </c>
      <c r="B1781" s="18">
        <v>45863</v>
      </c>
      <c r="C1781" s="12" t="s">
        <v>1166</v>
      </c>
      <c r="D1781" s="12" t="s">
        <v>1568</v>
      </c>
      <c r="E1781" s="12" t="s">
        <v>1779</v>
      </c>
      <c r="F1781" s="12">
        <v>4</v>
      </c>
      <c r="G1781" s="10">
        <f t="shared" si="81"/>
        <v>4</v>
      </c>
      <c r="H1781" s="12">
        <v>499.02</v>
      </c>
      <c r="I1781" s="16">
        <f>IF(H1781="",VLOOKUP($D1781,Product_Dim_Cleaned!$A$2:$F$101,6,FALSE),H1781)</f>
        <v>499.02</v>
      </c>
      <c r="J1781" s="12">
        <v>0.06</v>
      </c>
      <c r="K1781" s="17">
        <f t="shared" si="82"/>
        <v>0.06</v>
      </c>
      <c r="L1781" s="12" t="s">
        <v>1824</v>
      </c>
      <c r="M1781" s="12">
        <v>1876.3152</v>
      </c>
      <c r="N1781" s="16">
        <f t="shared" si="83"/>
        <v>1876.3152</v>
      </c>
    </row>
    <row r="1782" spans="1:14" x14ac:dyDescent="0.3">
      <c r="A1782" s="9" t="s">
        <v>3606</v>
      </c>
      <c r="B1782" s="15">
        <v>45758</v>
      </c>
      <c r="C1782" s="10" t="s">
        <v>514</v>
      </c>
      <c r="D1782" s="10" t="s">
        <v>1553</v>
      </c>
      <c r="E1782" s="10" t="s">
        <v>1810</v>
      </c>
      <c r="F1782" s="10">
        <v>4</v>
      </c>
      <c r="G1782" s="10">
        <f t="shared" si="81"/>
        <v>4</v>
      </c>
      <c r="H1782" s="10">
        <v>299.45999999999998</v>
      </c>
      <c r="I1782" s="16">
        <f>IF(H1782="",VLOOKUP($D1782,Product_Dim_Cleaned!$A$2:$F$101,6,FALSE),H1782)</f>
        <v>299.45999999999998</v>
      </c>
      <c r="J1782" s="10">
        <v>0.18</v>
      </c>
      <c r="K1782" s="17">
        <f t="shared" si="82"/>
        <v>0.18</v>
      </c>
      <c r="L1782" s="10" t="s">
        <v>1829</v>
      </c>
      <c r="M1782" s="10">
        <v>982.22879999999998</v>
      </c>
      <c r="N1782" s="16">
        <f t="shared" si="83"/>
        <v>982.22879999999998</v>
      </c>
    </row>
    <row r="1783" spans="1:14" x14ac:dyDescent="0.3">
      <c r="A1783" s="11" t="s">
        <v>3607</v>
      </c>
      <c r="B1783" s="18">
        <v>45285</v>
      </c>
      <c r="C1783" s="12" t="s">
        <v>1411</v>
      </c>
      <c r="D1783" s="12" t="s">
        <v>1626</v>
      </c>
      <c r="E1783" s="12" t="s">
        <v>1752</v>
      </c>
      <c r="F1783" s="12">
        <v>1</v>
      </c>
      <c r="G1783" s="10">
        <f t="shared" si="81"/>
        <v>1</v>
      </c>
      <c r="H1783" s="12">
        <v>609.29</v>
      </c>
      <c r="I1783" s="16">
        <f>IF(H1783="",VLOOKUP($D1783,Product_Dim_Cleaned!$A$2:$F$101,6,FALSE),H1783)</f>
        <v>609.29</v>
      </c>
      <c r="J1783" s="12">
        <v>0.15</v>
      </c>
      <c r="K1783" s="17">
        <f t="shared" si="82"/>
        <v>0.15</v>
      </c>
      <c r="L1783" s="12" t="s">
        <v>1824</v>
      </c>
      <c r="M1783" s="12">
        <v>517.89649999999995</v>
      </c>
      <c r="N1783" s="16">
        <f t="shared" si="83"/>
        <v>517.89649999999995</v>
      </c>
    </row>
    <row r="1784" spans="1:14" x14ac:dyDescent="0.3">
      <c r="A1784" s="9" t="s">
        <v>3608</v>
      </c>
      <c r="B1784" s="15">
        <v>45656</v>
      </c>
      <c r="C1784" s="10" t="s">
        <v>360</v>
      </c>
      <c r="D1784" s="10" t="s">
        <v>1549</v>
      </c>
      <c r="E1784" s="10" t="s">
        <v>1782</v>
      </c>
      <c r="F1784" s="10">
        <v>1</v>
      </c>
      <c r="G1784" s="10">
        <f t="shared" si="81"/>
        <v>1</v>
      </c>
      <c r="H1784" s="10">
        <v>213.74</v>
      </c>
      <c r="I1784" s="16">
        <f>IF(H1784="",VLOOKUP($D1784,Product_Dim_Cleaned!$A$2:$F$101,6,FALSE),H1784)</f>
        <v>213.74</v>
      </c>
      <c r="J1784" s="10">
        <v>7.0000000000000007E-2</v>
      </c>
      <c r="K1784" s="17">
        <f t="shared" si="82"/>
        <v>7.0000000000000007E-2</v>
      </c>
      <c r="L1784" s="10" t="s">
        <v>1829</v>
      </c>
      <c r="M1784" s="10">
        <v>198.7782</v>
      </c>
      <c r="N1784" s="16">
        <f t="shared" si="83"/>
        <v>198.7782</v>
      </c>
    </row>
    <row r="1785" spans="1:14" x14ac:dyDescent="0.3">
      <c r="A1785" s="11" t="s">
        <v>3609</v>
      </c>
      <c r="B1785" s="18">
        <v>45718</v>
      </c>
      <c r="C1785" s="12" t="s">
        <v>514</v>
      </c>
      <c r="D1785" s="12" t="s">
        <v>1658</v>
      </c>
      <c r="E1785" s="12" t="s">
        <v>1804</v>
      </c>
      <c r="F1785" s="12">
        <v>4</v>
      </c>
      <c r="G1785" s="10">
        <f t="shared" si="81"/>
        <v>4</v>
      </c>
      <c r="H1785" s="12">
        <v>613.16999999999996</v>
      </c>
      <c r="I1785" s="16">
        <f>IF(H1785="",VLOOKUP($D1785,Product_Dim_Cleaned!$A$2:$F$101,6,FALSE),H1785)</f>
        <v>613.16999999999996</v>
      </c>
      <c r="J1785" s="12">
        <v>0.26</v>
      </c>
      <c r="K1785" s="17">
        <f t="shared" si="82"/>
        <v>0.26</v>
      </c>
      <c r="L1785" s="12" t="s">
        <v>1824</v>
      </c>
      <c r="M1785" s="12">
        <v>1814.9831999999999</v>
      </c>
      <c r="N1785" s="16">
        <f t="shared" si="83"/>
        <v>1814.9831999999999</v>
      </c>
    </row>
    <row r="1786" spans="1:14" x14ac:dyDescent="0.3">
      <c r="A1786" s="9" t="s">
        <v>3610</v>
      </c>
      <c r="B1786" s="15">
        <v>45293</v>
      </c>
      <c r="C1786" s="10" t="s">
        <v>1118</v>
      </c>
      <c r="D1786" s="10" t="s">
        <v>1666</v>
      </c>
      <c r="E1786" s="10" t="s">
        <v>1792</v>
      </c>
      <c r="F1786" s="10">
        <v>2</v>
      </c>
      <c r="G1786" s="10">
        <f t="shared" si="81"/>
        <v>2</v>
      </c>
      <c r="H1786" s="10">
        <v>687.36</v>
      </c>
      <c r="I1786" s="16">
        <f>IF(H1786="",VLOOKUP($D1786,Product_Dim_Cleaned!$A$2:$F$101,6,FALSE),H1786)</f>
        <v>687.36</v>
      </c>
      <c r="J1786" s="10">
        <v>7.0000000000000007E-2</v>
      </c>
      <c r="K1786" s="17">
        <f t="shared" si="82"/>
        <v>7.0000000000000007E-2</v>
      </c>
      <c r="L1786" s="10" t="s">
        <v>1829</v>
      </c>
      <c r="M1786" s="10">
        <v>1278.4896000000001</v>
      </c>
      <c r="N1786" s="16">
        <f t="shared" si="83"/>
        <v>1278.4896000000001</v>
      </c>
    </row>
    <row r="1787" spans="1:14" x14ac:dyDescent="0.3">
      <c r="A1787" s="11" t="s">
        <v>3611</v>
      </c>
      <c r="B1787" s="18">
        <v>45915</v>
      </c>
      <c r="C1787" s="12" t="s">
        <v>1026</v>
      </c>
      <c r="D1787" s="12" t="s">
        <v>1682</v>
      </c>
      <c r="E1787" s="12" t="s">
        <v>1797</v>
      </c>
      <c r="F1787" s="12">
        <v>3</v>
      </c>
      <c r="G1787" s="10">
        <f t="shared" si="81"/>
        <v>3</v>
      </c>
      <c r="H1787" s="12">
        <v>115.39</v>
      </c>
      <c r="I1787" s="16">
        <f>IF(H1787="",VLOOKUP($D1787,Product_Dim_Cleaned!$A$2:$F$101,6,FALSE),H1787)</f>
        <v>115.39</v>
      </c>
      <c r="J1787" s="12">
        <v>0.02</v>
      </c>
      <c r="K1787" s="17">
        <f t="shared" si="82"/>
        <v>0.02</v>
      </c>
      <c r="L1787" s="12" t="s">
        <v>1826</v>
      </c>
      <c r="M1787" s="12">
        <v>339.2466</v>
      </c>
      <c r="N1787" s="16">
        <f t="shared" si="83"/>
        <v>339.2466</v>
      </c>
    </row>
    <row r="1788" spans="1:14" x14ac:dyDescent="0.3">
      <c r="A1788" s="9" t="s">
        <v>3612</v>
      </c>
      <c r="B1788" s="15">
        <v>45359</v>
      </c>
      <c r="C1788" s="10" t="s">
        <v>592</v>
      </c>
      <c r="D1788" s="10" t="s">
        <v>1596</v>
      </c>
      <c r="E1788" s="10" t="s">
        <v>1794</v>
      </c>
      <c r="F1788" s="10">
        <v>2</v>
      </c>
      <c r="G1788" s="10">
        <f t="shared" si="81"/>
        <v>2</v>
      </c>
      <c r="H1788" s="10">
        <v>722.06</v>
      </c>
      <c r="I1788" s="16">
        <f>IF(H1788="",VLOOKUP($D1788,Product_Dim_Cleaned!$A$2:$F$101,6,FALSE),H1788)</f>
        <v>722.06</v>
      </c>
      <c r="J1788" s="10">
        <v>7.0000000000000007E-2</v>
      </c>
      <c r="K1788" s="17">
        <f t="shared" si="82"/>
        <v>7.0000000000000007E-2</v>
      </c>
      <c r="L1788" s="10" t="s">
        <v>1824</v>
      </c>
      <c r="M1788" s="10">
        <v>1343.0316</v>
      </c>
      <c r="N1788" s="16">
        <f t="shared" si="83"/>
        <v>1343.0316</v>
      </c>
    </row>
    <row r="1789" spans="1:14" x14ac:dyDescent="0.3">
      <c r="A1789" s="11" t="s">
        <v>3613</v>
      </c>
      <c r="B1789" s="18">
        <v>45652</v>
      </c>
      <c r="C1789" s="12" t="s">
        <v>1319</v>
      </c>
      <c r="D1789" s="12" t="s">
        <v>1560</v>
      </c>
      <c r="E1789" s="12" t="s">
        <v>1801</v>
      </c>
      <c r="F1789" s="12">
        <v>1</v>
      </c>
      <c r="G1789" s="10">
        <f t="shared" si="81"/>
        <v>1</v>
      </c>
      <c r="H1789" s="12">
        <v>384.57</v>
      </c>
      <c r="I1789" s="16">
        <f>IF(H1789="",VLOOKUP($D1789,Product_Dim_Cleaned!$A$2:$F$101,6,FALSE),H1789)</f>
        <v>384.57</v>
      </c>
      <c r="J1789" s="12">
        <v>0.06</v>
      </c>
      <c r="K1789" s="17">
        <f t="shared" si="82"/>
        <v>0.06</v>
      </c>
      <c r="L1789" s="12" t="s">
        <v>1826</v>
      </c>
      <c r="M1789" s="12">
        <v>361.49579999999997</v>
      </c>
      <c r="N1789" s="16">
        <f t="shared" si="83"/>
        <v>361.49579999999997</v>
      </c>
    </row>
    <row r="1790" spans="1:14" x14ac:dyDescent="0.3">
      <c r="A1790" s="9" t="s">
        <v>3614</v>
      </c>
      <c r="B1790" s="15">
        <v>45735</v>
      </c>
      <c r="C1790" s="10" t="s">
        <v>684</v>
      </c>
      <c r="D1790" s="10" t="s">
        <v>1562</v>
      </c>
      <c r="E1790" s="10" t="s">
        <v>1797</v>
      </c>
      <c r="F1790" s="10">
        <v>2</v>
      </c>
      <c r="G1790" s="10">
        <f t="shared" si="81"/>
        <v>2</v>
      </c>
      <c r="H1790" s="10">
        <v>194.09</v>
      </c>
      <c r="I1790" s="16">
        <f>IF(H1790="",VLOOKUP($D1790,Product_Dim_Cleaned!$A$2:$F$101,6,FALSE),H1790)</f>
        <v>194.09</v>
      </c>
      <c r="J1790" s="10">
        <v>0.18</v>
      </c>
      <c r="K1790" s="17">
        <f t="shared" si="82"/>
        <v>0.18</v>
      </c>
      <c r="L1790" s="10" t="s">
        <v>1826</v>
      </c>
      <c r="M1790" s="10">
        <v>318.30759999999998</v>
      </c>
      <c r="N1790" s="16">
        <f t="shared" si="83"/>
        <v>318.30759999999998</v>
      </c>
    </row>
    <row r="1791" spans="1:14" x14ac:dyDescent="0.3">
      <c r="A1791" s="11" t="s">
        <v>3615</v>
      </c>
      <c r="B1791" s="18">
        <v>45579</v>
      </c>
      <c r="C1791" s="12" t="s">
        <v>571</v>
      </c>
      <c r="D1791" s="12" t="s">
        <v>1724</v>
      </c>
      <c r="E1791" s="12" t="s">
        <v>1766</v>
      </c>
      <c r="F1791" s="12">
        <v>2</v>
      </c>
      <c r="G1791" s="10">
        <f t="shared" si="81"/>
        <v>2</v>
      </c>
      <c r="H1791" s="12">
        <v>403.91</v>
      </c>
      <c r="I1791" s="16">
        <f>IF(H1791="",VLOOKUP($D1791,Product_Dim_Cleaned!$A$2:$F$101,6,FALSE),H1791)</f>
        <v>403.91</v>
      </c>
      <c r="J1791" s="12">
        <v>7.0000000000000007E-2</v>
      </c>
      <c r="K1791" s="17">
        <f t="shared" si="82"/>
        <v>7.0000000000000007E-2</v>
      </c>
      <c r="L1791" s="12" t="s">
        <v>1824</v>
      </c>
      <c r="M1791" s="12">
        <v>751.27260000000001</v>
      </c>
      <c r="N1791" s="16">
        <f t="shared" si="83"/>
        <v>751.27260000000001</v>
      </c>
    </row>
    <row r="1792" spans="1:14" x14ac:dyDescent="0.3">
      <c r="A1792" s="9" t="s">
        <v>3616</v>
      </c>
      <c r="B1792" s="15">
        <v>45721</v>
      </c>
      <c r="C1792" s="10" t="s">
        <v>278</v>
      </c>
      <c r="D1792" s="10" t="s">
        <v>1582</v>
      </c>
      <c r="E1792" s="10" t="s">
        <v>1799</v>
      </c>
      <c r="F1792" s="10">
        <v>1</v>
      </c>
      <c r="G1792" s="10">
        <f t="shared" si="81"/>
        <v>1</v>
      </c>
      <c r="H1792" s="10">
        <v>878.69</v>
      </c>
      <c r="I1792" s="16">
        <f>IF(H1792="",VLOOKUP($D1792,Product_Dim_Cleaned!$A$2:$F$101,6,FALSE),H1792)</f>
        <v>878.69</v>
      </c>
      <c r="J1792" s="10">
        <v>0.3</v>
      </c>
      <c r="K1792" s="17">
        <f t="shared" si="82"/>
        <v>0.3</v>
      </c>
      <c r="L1792" s="10" t="s">
        <v>1826</v>
      </c>
      <c r="M1792" s="10">
        <v>615.08299999999997</v>
      </c>
      <c r="N1792" s="16">
        <f t="shared" si="83"/>
        <v>615.08299999999997</v>
      </c>
    </row>
    <row r="1793" spans="1:14" x14ac:dyDescent="0.3">
      <c r="A1793" s="11" t="s">
        <v>3617</v>
      </c>
      <c r="B1793" s="18">
        <v>45446</v>
      </c>
      <c r="C1793" s="12" t="s">
        <v>1190</v>
      </c>
      <c r="D1793" s="12" t="s">
        <v>1614</v>
      </c>
      <c r="E1793" s="12" t="s">
        <v>1801</v>
      </c>
      <c r="F1793" s="12">
        <v>1</v>
      </c>
      <c r="G1793" s="10">
        <f t="shared" si="81"/>
        <v>1</v>
      </c>
      <c r="H1793" s="12">
        <v>161.16999999999999</v>
      </c>
      <c r="I1793" s="16">
        <f>IF(H1793="",VLOOKUP($D1793,Product_Dim_Cleaned!$A$2:$F$101,6,FALSE),H1793)</f>
        <v>161.16999999999999</v>
      </c>
      <c r="J1793" s="12">
        <v>0.05</v>
      </c>
      <c r="K1793" s="17">
        <f t="shared" si="82"/>
        <v>0.05</v>
      </c>
      <c r="L1793" s="12" t="s">
        <v>1824</v>
      </c>
      <c r="M1793" s="12">
        <v>153.11150000000001</v>
      </c>
      <c r="N1793" s="16">
        <f t="shared" si="83"/>
        <v>153.11150000000001</v>
      </c>
    </row>
    <row r="1794" spans="1:14" x14ac:dyDescent="0.3">
      <c r="A1794" s="9" t="s">
        <v>3618</v>
      </c>
      <c r="B1794" s="15">
        <v>45387</v>
      </c>
      <c r="C1794" s="10" t="s">
        <v>696</v>
      </c>
      <c r="D1794" s="10" t="s">
        <v>1694</v>
      </c>
      <c r="E1794" s="10" t="s">
        <v>1799</v>
      </c>
      <c r="F1794" s="10">
        <v>2</v>
      </c>
      <c r="G1794" s="10">
        <f t="shared" ref="G1794:G1857" si="84">IF(F1794="",M1794/(I1794*(1-J1794)),F1794)</f>
        <v>2</v>
      </c>
      <c r="H1794" s="10">
        <v>720.15</v>
      </c>
      <c r="I1794" s="16">
        <f>IF(H1794="",VLOOKUP($D1794,Product_Dim_Cleaned!$A$2:$F$101,6,FALSE),H1794)</f>
        <v>720.15</v>
      </c>
      <c r="J1794" s="10">
        <v>0.22</v>
      </c>
      <c r="K1794" s="17">
        <f t="shared" ref="K1794:K1857" si="85">IF(J1794="",1-(M1794/(G1794*I1794)),J1794)</f>
        <v>0.22</v>
      </c>
      <c r="L1794" s="10" t="s">
        <v>1829</v>
      </c>
      <c r="M1794" s="10">
        <v>1123.434</v>
      </c>
      <c r="N1794" s="16">
        <f t="shared" ref="N1794:N1857" si="86">IF(M1794="",G1794*I1794*(1-K1794),M1794)</f>
        <v>1123.434</v>
      </c>
    </row>
    <row r="1795" spans="1:14" x14ac:dyDescent="0.3">
      <c r="A1795" s="11" t="s">
        <v>3619</v>
      </c>
      <c r="B1795" s="18">
        <v>45222</v>
      </c>
      <c r="C1795" s="12" t="s">
        <v>1089</v>
      </c>
      <c r="D1795" s="12" t="s">
        <v>1600</v>
      </c>
      <c r="E1795" s="12" t="s">
        <v>1782</v>
      </c>
      <c r="F1795" s="12">
        <v>1</v>
      </c>
      <c r="G1795" s="10">
        <f t="shared" si="84"/>
        <v>1</v>
      </c>
      <c r="H1795" s="12">
        <v>361.8</v>
      </c>
      <c r="I1795" s="16">
        <f>IF(H1795="",VLOOKUP($D1795,Product_Dim_Cleaned!$A$2:$F$101,6,FALSE),H1795)</f>
        <v>361.8</v>
      </c>
      <c r="J1795" s="12">
        <v>0.02</v>
      </c>
      <c r="K1795" s="17">
        <f t="shared" si="85"/>
        <v>0.02</v>
      </c>
      <c r="L1795" s="12" t="s">
        <v>1829</v>
      </c>
      <c r="M1795" s="12">
        <v>354.56400000000002</v>
      </c>
      <c r="N1795" s="16">
        <f t="shared" si="86"/>
        <v>354.56400000000002</v>
      </c>
    </row>
    <row r="1796" spans="1:14" x14ac:dyDescent="0.3">
      <c r="A1796" s="9" t="s">
        <v>3620</v>
      </c>
      <c r="B1796" s="15">
        <v>45402</v>
      </c>
      <c r="C1796" s="10" t="s">
        <v>740</v>
      </c>
      <c r="D1796" s="10" t="s">
        <v>1738</v>
      </c>
      <c r="E1796" s="10" t="s">
        <v>1776</v>
      </c>
      <c r="F1796" s="10">
        <v>1</v>
      </c>
      <c r="G1796" s="10">
        <f t="shared" si="84"/>
        <v>1</v>
      </c>
      <c r="H1796" s="10">
        <v>779.84</v>
      </c>
      <c r="I1796" s="16">
        <f>IF(H1796="",VLOOKUP($D1796,Product_Dim_Cleaned!$A$2:$F$101,6,FALSE),H1796)</f>
        <v>779.84</v>
      </c>
      <c r="J1796" s="10">
        <v>0.28999999999999998</v>
      </c>
      <c r="K1796" s="17">
        <f t="shared" si="85"/>
        <v>0.28999999999999998</v>
      </c>
      <c r="L1796" s="10" t="s">
        <v>1826</v>
      </c>
      <c r="M1796" s="10">
        <v>553.68640000000005</v>
      </c>
      <c r="N1796" s="16">
        <f t="shared" si="86"/>
        <v>553.68640000000005</v>
      </c>
    </row>
    <row r="1797" spans="1:14" x14ac:dyDescent="0.3">
      <c r="A1797" s="11" t="s">
        <v>3621</v>
      </c>
      <c r="B1797" s="18">
        <v>45455</v>
      </c>
      <c r="C1797" s="12" t="s">
        <v>27</v>
      </c>
      <c r="D1797" s="12" t="s">
        <v>1740</v>
      </c>
      <c r="E1797" s="12" t="s">
        <v>1769</v>
      </c>
      <c r="F1797" s="12">
        <v>2</v>
      </c>
      <c r="G1797" s="10">
        <f t="shared" si="84"/>
        <v>2</v>
      </c>
      <c r="H1797" s="12">
        <v>649.89</v>
      </c>
      <c r="I1797" s="16">
        <f>IF(H1797="",VLOOKUP($D1797,Product_Dim_Cleaned!$A$2:$F$101,6,FALSE),H1797)</f>
        <v>649.89</v>
      </c>
      <c r="J1797" s="12">
        <v>0.17</v>
      </c>
      <c r="K1797" s="17">
        <f t="shared" si="85"/>
        <v>0.17</v>
      </c>
      <c r="L1797" s="12" t="s">
        <v>1829</v>
      </c>
      <c r="M1797" s="12">
        <v>1078.8173999999999</v>
      </c>
      <c r="N1797" s="16">
        <f t="shared" si="86"/>
        <v>1078.8173999999999</v>
      </c>
    </row>
    <row r="1798" spans="1:14" x14ac:dyDescent="0.3">
      <c r="A1798" s="9" t="s">
        <v>3622</v>
      </c>
      <c r="B1798" s="15">
        <v>45877</v>
      </c>
      <c r="C1798" s="10" t="s">
        <v>666</v>
      </c>
      <c r="D1798" s="10" t="s">
        <v>1654</v>
      </c>
      <c r="E1798" s="10" t="s">
        <v>1776</v>
      </c>
      <c r="F1798" s="10">
        <v>1</v>
      </c>
      <c r="G1798" s="10">
        <f t="shared" si="84"/>
        <v>1</v>
      </c>
      <c r="H1798" s="10">
        <v>952.73</v>
      </c>
      <c r="I1798" s="16">
        <f>IF(H1798="",VLOOKUP($D1798,Product_Dim_Cleaned!$A$2:$F$101,6,FALSE),H1798)</f>
        <v>952.73</v>
      </c>
      <c r="J1798" s="10">
        <v>0.17</v>
      </c>
      <c r="K1798" s="17">
        <f t="shared" si="85"/>
        <v>0.17</v>
      </c>
      <c r="L1798" s="10" t="s">
        <v>1824</v>
      </c>
      <c r="M1798" s="10">
        <v>790.76589999999999</v>
      </c>
      <c r="N1798" s="16">
        <f t="shared" si="86"/>
        <v>790.76589999999999</v>
      </c>
    </row>
    <row r="1799" spans="1:14" x14ac:dyDescent="0.3">
      <c r="A1799" s="11" t="s">
        <v>3623</v>
      </c>
      <c r="B1799" s="18">
        <v>45875</v>
      </c>
      <c r="C1799" s="12" t="s">
        <v>304</v>
      </c>
      <c r="D1799" s="12" t="s">
        <v>1746</v>
      </c>
      <c r="E1799" s="12" t="s">
        <v>1804</v>
      </c>
      <c r="F1799" s="12">
        <v>4</v>
      </c>
      <c r="G1799" s="10">
        <f t="shared" si="84"/>
        <v>4</v>
      </c>
      <c r="H1799" s="12">
        <v>820.78</v>
      </c>
      <c r="I1799" s="16">
        <f>IF(H1799="",VLOOKUP($D1799,Product_Dim_Cleaned!$A$2:$F$101,6,FALSE),H1799)</f>
        <v>820.78</v>
      </c>
      <c r="J1799" s="12">
        <v>0.25</v>
      </c>
      <c r="K1799" s="17">
        <f t="shared" si="85"/>
        <v>0.25</v>
      </c>
      <c r="L1799" s="12" t="s">
        <v>1824</v>
      </c>
      <c r="M1799" s="12">
        <v>2462.34</v>
      </c>
      <c r="N1799" s="16">
        <f t="shared" si="86"/>
        <v>2462.34</v>
      </c>
    </row>
    <row r="1800" spans="1:14" x14ac:dyDescent="0.3">
      <c r="A1800" s="9" t="s">
        <v>3624</v>
      </c>
      <c r="B1800" s="15">
        <v>45592</v>
      </c>
      <c r="C1800" s="10" t="s">
        <v>1074</v>
      </c>
      <c r="D1800" s="10" t="s">
        <v>1624</v>
      </c>
      <c r="E1800" s="10" t="s">
        <v>1766</v>
      </c>
      <c r="F1800" s="10">
        <v>4</v>
      </c>
      <c r="G1800" s="10">
        <f t="shared" si="84"/>
        <v>4</v>
      </c>
      <c r="H1800" s="10">
        <v>247.55</v>
      </c>
      <c r="I1800" s="16">
        <f>IF(H1800="",VLOOKUP($D1800,Product_Dim_Cleaned!$A$2:$F$101,6,FALSE),H1800)</f>
        <v>247.55</v>
      </c>
      <c r="J1800" s="10">
        <v>0.05</v>
      </c>
      <c r="K1800" s="17">
        <f t="shared" si="85"/>
        <v>0.05</v>
      </c>
      <c r="L1800" s="10" t="s">
        <v>1824</v>
      </c>
      <c r="M1800" s="10">
        <v>940.69</v>
      </c>
      <c r="N1800" s="16">
        <f t="shared" si="86"/>
        <v>940.69</v>
      </c>
    </row>
    <row r="1801" spans="1:14" x14ac:dyDescent="0.3">
      <c r="A1801" s="11" t="s">
        <v>3625</v>
      </c>
      <c r="B1801" s="18">
        <v>45369</v>
      </c>
      <c r="C1801" s="12" t="s">
        <v>732</v>
      </c>
      <c r="D1801" s="12" t="s">
        <v>1746</v>
      </c>
      <c r="E1801" s="12" t="s">
        <v>1782</v>
      </c>
      <c r="F1801" s="12">
        <v>3</v>
      </c>
      <c r="G1801" s="10">
        <f t="shared" si="84"/>
        <v>3</v>
      </c>
      <c r="H1801" s="12">
        <v>561.44000000000005</v>
      </c>
      <c r="I1801" s="16">
        <f>IF(H1801="",VLOOKUP($D1801,Product_Dim_Cleaned!$A$2:$F$101,6,FALSE),H1801)</f>
        <v>561.44000000000005</v>
      </c>
      <c r="J1801" s="12">
        <v>0.2</v>
      </c>
      <c r="K1801" s="17">
        <f t="shared" si="85"/>
        <v>0.2</v>
      </c>
      <c r="L1801" s="12" t="s">
        <v>1829</v>
      </c>
      <c r="M1801" s="12">
        <v>1347.4559999999999</v>
      </c>
      <c r="N1801" s="16">
        <f t="shared" si="86"/>
        <v>1347.4559999999999</v>
      </c>
    </row>
    <row r="1802" spans="1:14" x14ac:dyDescent="0.3">
      <c r="A1802" s="9" t="s">
        <v>3626</v>
      </c>
      <c r="B1802" s="15">
        <v>45249</v>
      </c>
      <c r="C1802" s="10" t="s">
        <v>893</v>
      </c>
      <c r="D1802" s="10" t="s">
        <v>1692</v>
      </c>
      <c r="E1802" s="10" t="s">
        <v>1782</v>
      </c>
      <c r="F1802" s="10">
        <v>4</v>
      </c>
      <c r="G1802" s="10">
        <f t="shared" si="84"/>
        <v>4</v>
      </c>
      <c r="H1802" s="10">
        <v>214.37</v>
      </c>
      <c r="I1802" s="16">
        <f>IF(H1802="",VLOOKUP($D1802,Product_Dim_Cleaned!$A$2:$F$101,6,FALSE),H1802)</f>
        <v>214.37</v>
      </c>
      <c r="J1802" s="10">
        <v>0.11</v>
      </c>
      <c r="K1802" s="17">
        <f t="shared" si="85"/>
        <v>0.11</v>
      </c>
      <c r="L1802" s="10" t="s">
        <v>1829</v>
      </c>
      <c r="M1802" s="10">
        <v>763.15719999999999</v>
      </c>
      <c r="N1802" s="16">
        <f t="shared" si="86"/>
        <v>763.15719999999999</v>
      </c>
    </row>
    <row r="1803" spans="1:14" x14ac:dyDescent="0.3">
      <c r="A1803" s="11" t="s">
        <v>3627</v>
      </c>
      <c r="B1803" s="18">
        <v>45741</v>
      </c>
      <c r="C1803" s="12" t="s">
        <v>1295</v>
      </c>
      <c r="D1803" s="12" t="s">
        <v>1582</v>
      </c>
      <c r="E1803" s="12" t="s">
        <v>1804</v>
      </c>
      <c r="F1803" s="12">
        <v>3</v>
      </c>
      <c r="G1803" s="10">
        <f t="shared" si="84"/>
        <v>3</v>
      </c>
      <c r="H1803" s="12">
        <v>123.74</v>
      </c>
      <c r="I1803" s="16">
        <f>IF(H1803="",VLOOKUP($D1803,Product_Dim_Cleaned!$A$2:$F$101,6,FALSE),H1803)</f>
        <v>123.74</v>
      </c>
      <c r="J1803" s="12">
        <v>0.23</v>
      </c>
      <c r="K1803" s="17">
        <f t="shared" si="85"/>
        <v>0.23</v>
      </c>
      <c r="L1803" s="12" t="s">
        <v>1826</v>
      </c>
      <c r="M1803" s="12">
        <v>285.83940000000001</v>
      </c>
      <c r="N1803" s="16">
        <f t="shared" si="86"/>
        <v>285.83940000000001</v>
      </c>
    </row>
    <row r="1804" spans="1:14" x14ac:dyDescent="0.3">
      <c r="A1804" s="9" t="s">
        <v>3628</v>
      </c>
      <c r="B1804" s="15">
        <v>45427</v>
      </c>
      <c r="C1804" s="10" t="s">
        <v>63</v>
      </c>
      <c r="D1804" s="10" t="s">
        <v>1682</v>
      </c>
      <c r="E1804" s="10" t="s">
        <v>1792</v>
      </c>
      <c r="F1804" s="10">
        <v>4</v>
      </c>
      <c r="G1804" s="10">
        <f t="shared" si="84"/>
        <v>4</v>
      </c>
      <c r="H1804" s="10">
        <v>645.71</v>
      </c>
      <c r="I1804" s="16">
        <f>IF(H1804="",VLOOKUP($D1804,Product_Dim_Cleaned!$A$2:$F$101,6,FALSE),H1804)</f>
        <v>645.71</v>
      </c>
      <c r="J1804" s="10">
        <v>0.1</v>
      </c>
      <c r="K1804" s="17">
        <f t="shared" si="85"/>
        <v>0.1</v>
      </c>
      <c r="L1804" s="10" t="s">
        <v>1826</v>
      </c>
      <c r="M1804" s="10">
        <v>2324.556</v>
      </c>
      <c r="N1804" s="16">
        <f t="shared" si="86"/>
        <v>2324.556</v>
      </c>
    </row>
    <row r="1805" spans="1:14" x14ac:dyDescent="0.3">
      <c r="A1805" s="11" t="s">
        <v>3629</v>
      </c>
      <c r="B1805" s="18">
        <v>45736</v>
      </c>
      <c r="C1805" s="12" t="s">
        <v>134</v>
      </c>
      <c r="D1805" s="12" t="s">
        <v>1590</v>
      </c>
      <c r="E1805" s="12" t="s">
        <v>1794</v>
      </c>
      <c r="F1805" s="12">
        <v>3</v>
      </c>
      <c r="G1805" s="10">
        <f t="shared" si="84"/>
        <v>3</v>
      </c>
      <c r="H1805" s="12">
        <v>587.12</v>
      </c>
      <c r="I1805" s="16">
        <f>IF(H1805="",VLOOKUP($D1805,Product_Dim_Cleaned!$A$2:$F$101,6,FALSE),H1805)</f>
        <v>587.12</v>
      </c>
      <c r="J1805" s="12">
        <v>0.3</v>
      </c>
      <c r="K1805" s="17">
        <f t="shared" si="85"/>
        <v>0.3</v>
      </c>
      <c r="L1805" s="12" t="s">
        <v>1824</v>
      </c>
      <c r="M1805" s="12">
        <v>1232.952</v>
      </c>
      <c r="N1805" s="16">
        <f t="shared" si="86"/>
        <v>1232.952</v>
      </c>
    </row>
    <row r="1806" spans="1:14" x14ac:dyDescent="0.3">
      <c r="A1806" s="9" t="s">
        <v>3630</v>
      </c>
      <c r="B1806" s="15">
        <v>45941</v>
      </c>
      <c r="C1806" s="10" t="s">
        <v>773</v>
      </c>
      <c r="D1806" s="10" t="s">
        <v>1598</v>
      </c>
      <c r="E1806" s="10" t="s">
        <v>1810</v>
      </c>
      <c r="F1806" s="10">
        <v>1</v>
      </c>
      <c r="G1806" s="10">
        <f t="shared" si="84"/>
        <v>1</v>
      </c>
      <c r="H1806" s="10">
        <v>401.18</v>
      </c>
      <c r="I1806" s="16">
        <f>IF(H1806="",VLOOKUP($D1806,Product_Dim_Cleaned!$A$2:$F$101,6,FALSE),H1806)</f>
        <v>401.18</v>
      </c>
      <c r="J1806" s="10">
        <v>0.15</v>
      </c>
      <c r="K1806" s="17">
        <f t="shared" si="85"/>
        <v>0.15</v>
      </c>
      <c r="L1806" s="10" t="s">
        <v>1829</v>
      </c>
      <c r="M1806" s="10">
        <v>341.00299999999999</v>
      </c>
      <c r="N1806" s="16">
        <f t="shared" si="86"/>
        <v>341.00299999999999</v>
      </c>
    </row>
    <row r="1807" spans="1:14" x14ac:dyDescent="0.3">
      <c r="A1807" s="11" t="s">
        <v>3631</v>
      </c>
      <c r="B1807" s="18">
        <v>45486</v>
      </c>
      <c r="C1807" s="12" t="s">
        <v>1145</v>
      </c>
      <c r="D1807" s="12" t="s">
        <v>1664</v>
      </c>
      <c r="E1807" s="12" t="s">
        <v>1810</v>
      </c>
      <c r="F1807" s="12">
        <v>3</v>
      </c>
      <c r="G1807" s="10">
        <f t="shared" si="84"/>
        <v>3</v>
      </c>
      <c r="H1807" s="12">
        <v>658.33</v>
      </c>
      <c r="I1807" s="16">
        <f>IF(H1807="",VLOOKUP($D1807,Product_Dim_Cleaned!$A$2:$F$101,6,FALSE),H1807)</f>
        <v>658.33</v>
      </c>
      <c r="J1807" s="12">
        <v>0.12</v>
      </c>
      <c r="K1807" s="17">
        <f t="shared" si="85"/>
        <v>0.12</v>
      </c>
      <c r="L1807" s="12" t="s">
        <v>1829</v>
      </c>
      <c r="M1807" s="12">
        <v>1737.9911999999999</v>
      </c>
      <c r="N1807" s="16">
        <f t="shared" si="86"/>
        <v>1737.9911999999999</v>
      </c>
    </row>
    <row r="1808" spans="1:14" x14ac:dyDescent="0.3">
      <c r="A1808" s="9" t="s">
        <v>3632</v>
      </c>
      <c r="B1808" s="15">
        <v>45474</v>
      </c>
      <c r="C1808" s="10" t="s">
        <v>657</v>
      </c>
      <c r="D1808" s="10" t="s">
        <v>1646</v>
      </c>
      <c r="E1808" s="10" t="s">
        <v>1792</v>
      </c>
      <c r="F1808" s="10">
        <v>4</v>
      </c>
      <c r="G1808" s="10">
        <f t="shared" si="84"/>
        <v>4</v>
      </c>
      <c r="H1808" s="10">
        <v>450.3</v>
      </c>
      <c r="I1808" s="16">
        <f>IF(H1808="",VLOOKUP($D1808,Product_Dim_Cleaned!$A$2:$F$101,6,FALSE),H1808)</f>
        <v>450.3</v>
      </c>
      <c r="J1808" s="10">
        <v>0.02</v>
      </c>
      <c r="K1808" s="17">
        <f t="shared" si="85"/>
        <v>0.02</v>
      </c>
      <c r="L1808" s="10" t="s">
        <v>1824</v>
      </c>
      <c r="M1808" s="10">
        <v>1765.1759999999999</v>
      </c>
      <c r="N1808" s="16">
        <f t="shared" si="86"/>
        <v>1765.1759999999999</v>
      </c>
    </row>
    <row r="1809" spans="1:14" x14ac:dyDescent="0.3">
      <c r="A1809" s="11" t="s">
        <v>3633</v>
      </c>
      <c r="B1809" s="18">
        <v>45757</v>
      </c>
      <c r="C1809" s="12" t="s">
        <v>490</v>
      </c>
      <c r="D1809" s="12" t="s">
        <v>1736</v>
      </c>
      <c r="E1809" s="12" t="s">
        <v>1789</v>
      </c>
      <c r="F1809" s="12">
        <v>4</v>
      </c>
      <c r="G1809" s="10">
        <f t="shared" si="84"/>
        <v>4</v>
      </c>
      <c r="H1809" s="12">
        <v>33.630000000000003</v>
      </c>
      <c r="I1809" s="16">
        <f>IF(H1809="",VLOOKUP($D1809,Product_Dim_Cleaned!$A$2:$F$101,6,FALSE),H1809)</f>
        <v>33.630000000000003</v>
      </c>
      <c r="J1809" s="12">
        <v>0.05</v>
      </c>
      <c r="K1809" s="17">
        <f t="shared" si="85"/>
        <v>0.05</v>
      </c>
      <c r="L1809" s="12" t="s">
        <v>1824</v>
      </c>
      <c r="M1809" s="12">
        <v>127.794</v>
      </c>
      <c r="N1809" s="16">
        <f t="shared" si="86"/>
        <v>127.794</v>
      </c>
    </row>
    <row r="1810" spans="1:14" x14ac:dyDescent="0.3">
      <c r="A1810" s="9" t="s">
        <v>3634</v>
      </c>
      <c r="B1810" s="15">
        <v>45475</v>
      </c>
      <c r="C1810" s="10" t="s">
        <v>141</v>
      </c>
      <c r="D1810" s="10" t="s">
        <v>1580</v>
      </c>
      <c r="E1810" s="10" t="s">
        <v>1752</v>
      </c>
      <c r="F1810" s="10">
        <v>3</v>
      </c>
      <c r="G1810" s="10">
        <f t="shared" si="84"/>
        <v>3</v>
      </c>
      <c r="H1810" s="10">
        <v>168.89</v>
      </c>
      <c r="I1810" s="16">
        <f>IF(H1810="",VLOOKUP($D1810,Product_Dim_Cleaned!$A$2:$F$101,6,FALSE),H1810)</f>
        <v>168.89</v>
      </c>
      <c r="J1810" s="10">
        <v>0.03</v>
      </c>
      <c r="K1810" s="17">
        <f t="shared" si="85"/>
        <v>0.03</v>
      </c>
      <c r="L1810" s="10" t="s">
        <v>1829</v>
      </c>
      <c r="M1810" s="10">
        <v>491.46989999999988</v>
      </c>
      <c r="N1810" s="16">
        <f t="shared" si="86"/>
        <v>491.46989999999988</v>
      </c>
    </row>
    <row r="1811" spans="1:14" x14ac:dyDescent="0.3">
      <c r="A1811" s="11" t="s">
        <v>3635</v>
      </c>
      <c r="B1811" s="18">
        <v>45546</v>
      </c>
      <c r="C1811" s="12" t="s">
        <v>341</v>
      </c>
      <c r="D1811" s="12" t="s">
        <v>1668</v>
      </c>
      <c r="E1811" s="12" t="s">
        <v>1792</v>
      </c>
      <c r="F1811" s="12">
        <v>1</v>
      </c>
      <c r="G1811" s="10">
        <f t="shared" si="84"/>
        <v>1</v>
      </c>
      <c r="H1811" s="12">
        <v>141.85</v>
      </c>
      <c r="I1811" s="16">
        <f>IF(H1811="",VLOOKUP($D1811,Product_Dim_Cleaned!$A$2:$F$101,6,FALSE),H1811)</f>
        <v>141.85</v>
      </c>
      <c r="J1811" s="12">
        <v>0.06</v>
      </c>
      <c r="K1811" s="17">
        <f t="shared" si="85"/>
        <v>0.06</v>
      </c>
      <c r="L1811" s="12" t="s">
        <v>1826</v>
      </c>
      <c r="M1811" s="12">
        <v>133.339</v>
      </c>
      <c r="N1811" s="16">
        <f t="shared" si="86"/>
        <v>133.339</v>
      </c>
    </row>
    <row r="1812" spans="1:14" x14ac:dyDescent="0.3">
      <c r="A1812" s="9" t="s">
        <v>3636</v>
      </c>
      <c r="B1812" s="15">
        <v>45520</v>
      </c>
      <c r="C1812" s="10" t="s">
        <v>966</v>
      </c>
      <c r="D1812" s="10" t="s">
        <v>1618</v>
      </c>
      <c r="E1812" s="10" t="s">
        <v>1779</v>
      </c>
      <c r="F1812" s="10">
        <v>1</v>
      </c>
      <c r="G1812" s="10">
        <f t="shared" si="84"/>
        <v>1</v>
      </c>
      <c r="H1812" s="10">
        <v>617.4</v>
      </c>
      <c r="I1812" s="16">
        <f>IF(H1812="",VLOOKUP($D1812,Product_Dim_Cleaned!$A$2:$F$101,6,FALSE),H1812)</f>
        <v>617.4</v>
      </c>
      <c r="J1812" s="10">
        <v>0.21</v>
      </c>
      <c r="K1812" s="17">
        <f t="shared" si="85"/>
        <v>0.21</v>
      </c>
      <c r="L1812" s="10" t="s">
        <v>1824</v>
      </c>
      <c r="M1812" s="10">
        <v>487.74599999999998</v>
      </c>
      <c r="N1812" s="16">
        <f t="shared" si="86"/>
        <v>487.74599999999998</v>
      </c>
    </row>
    <row r="1813" spans="1:14" x14ac:dyDescent="0.3">
      <c r="A1813" s="11" t="s">
        <v>3637</v>
      </c>
      <c r="B1813" s="18">
        <v>45534</v>
      </c>
      <c r="C1813" s="12" t="s">
        <v>496</v>
      </c>
      <c r="D1813" s="12" t="s">
        <v>1654</v>
      </c>
      <c r="E1813" s="12" t="s">
        <v>1757</v>
      </c>
      <c r="F1813" s="12">
        <v>3</v>
      </c>
      <c r="G1813" s="10">
        <f t="shared" si="84"/>
        <v>3</v>
      </c>
      <c r="H1813" s="12">
        <v>841.47</v>
      </c>
      <c r="I1813" s="16">
        <f>IF(H1813="",VLOOKUP($D1813,Product_Dim_Cleaned!$A$2:$F$101,6,FALSE),H1813)</f>
        <v>841.47</v>
      </c>
      <c r="J1813" s="12">
        <v>0.15</v>
      </c>
      <c r="K1813" s="17">
        <f t="shared" si="85"/>
        <v>0.15</v>
      </c>
      <c r="L1813" s="12" t="s">
        <v>1829</v>
      </c>
      <c r="M1813" s="12">
        <v>2145.7485000000001</v>
      </c>
      <c r="N1813" s="16">
        <f t="shared" si="86"/>
        <v>2145.7485000000001</v>
      </c>
    </row>
    <row r="1814" spans="1:14" x14ac:dyDescent="0.3">
      <c r="A1814" s="9" t="s">
        <v>3638</v>
      </c>
      <c r="B1814" s="15">
        <v>45334</v>
      </c>
      <c r="C1814" s="10" t="s">
        <v>221</v>
      </c>
      <c r="D1814" s="10" t="s">
        <v>1590</v>
      </c>
      <c r="E1814" s="10" t="s">
        <v>1797</v>
      </c>
      <c r="F1814" s="10">
        <v>2</v>
      </c>
      <c r="G1814" s="10">
        <f t="shared" si="84"/>
        <v>2</v>
      </c>
      <c r="H1814" s="10">
        <v>960.41</v>
      </c>
      <c r="I1814" s="16">
        <f>IF(H1814="",VLOOKUP($D1814,Product_Dim_Cleaned!$A$2:$F$101,6,FALSE),H1814)</f>
        <v>960.41</v>
      </c>
      <c r="J1814" s="10">
        <v>0.18</v>
      </c>
      <c r="K1814" s="17">
        <f t="shared" si="85"/>
        <v>0.18</v>
      </c>
      <c r="L1814" s="10" t="s">
        <v>1824</v>
      </c>
      <c r="M1814" s="10">
        <v>1575.0724</v>
      </c>
      <c r="N1814" s="16">
        <f t="shared" si="86"/>
        <v>1575.0724</v>
      </c>
    </row>
    <row r="1815" spans="1:14" x14ac:dyDescent="0.3">
      <c r="A1815" s="11" t="s">
        <v>3639</v>
      </c>
      <c r="B1815" s="18">
        <v>45289</v>
      </c>
      <c r="C1815" s="12" t="s">
        <v>1395</v>
      </c>
      <c r="D1815" s="12" t="s">
        <v>1698</v>
      </c>
      <c r="E1815" s="12" t="s">
        <v>1810</v>
      </c>
      <c r="F1815" s="12">
        <v>3</v>
      </c>
      <c r="G1815" s="10">
        <f t="shared" si="84"/>
        <v>3</v>
      </c>
      <c r="H1815" s="12">
        <v>717.22</v>
      </c>
      <c r="I1815" s="16">
        <f>IF(H1815="",VLOOKUP($D1815,Product_Dim_Cleaned!$A$2:$F$101,6,FALSE),H1815)</f>
        <v>717.22</v>
      </c>
      <c r="J1815" s="12">
        <v>0.24</v>
      </c>
      <c r="K1815" s="17">
        <f t="shared" si="85"/>
        <v>0.24</v>
      </c>
      <c r="L1815" s="12" t="s">
        <v>1826</v>
      </c>
      <c r="M1815" s="12">
        <v>1635.2616</v>
      </c>
      <c r="N1815" s="16">
        <f t="shared" si="86"/>
        <v>1635.2616</v>
      </c>
    </row>
    <row r="1816" spans="1:14" x14ac:dyDescent="0.3">
      <c r="A1816" s="9" t="s">
        <v>3640</v>
      </c>
      <c r="B1816" s="15">
        <v>45832</v>
      </c>
      <c r="C1816" s="10" t="s">
        <v>402</v>
      </c>
      <c r="D1816" s="10" t="s">
        <v>1572</v>
      </c>
      <c r="E1816" s="10" t="s">
        <v>1752</v>
      </c>
      <c r="F1816" s="10">
        <v>1</v>
      </c>
      <c r="G1816" s="10">
        <f t="shared" si="84"/>
        <v>1</v>
      </c>
      <c r="H1816" s="10">
        <v>281.83</v>
      </c>
      <c r="I1816" s="16">
        <f>IF(H1816="",VLOOKUP($D1816,Product_Dim_Cleaned!$A$2:$F$101,6,FALSE),H1816)</f>
        <v>281.83</v>
      </c>
      <c r="J1816" s="10">
        <v>0.16</v>
      </c>
      <c r="K1816" s="17">
        <f t="shared" si="85"/>
        <v>0.16</v>
      </c>
      <c r="L1816" s="10" t="s">
        <v>1829</v>
      </c>
      <c r="M1816" s="10">
        <v>236.7372</v>
      </c>
      <c r="N1816" s="16">
        <f t="shared" si="86"/>
        <v>236.7372</v>
      </c>
    </row>
    <row r="1817" spans="1:14" x14ac:dyDescent="0.3">
      <c r="A1817" s="11" t="s">
        <v>3641</v>
      </c>
      <c r="B1817" s="18">
        <v>45400</v>
      </c>
      <c r="C1817" s="12" t="s">
        <v>666</v>
      </c>
      <c r="D1817" s="12" t="s">
        <v>1666</v>
      </c>
      <c r="E1817" s="12" t="s">
        <v>1799</v>
      </c>
      <c r="F1817" s="12">
        <v>1</v>
      </c>
      <c r="G1817" s="10">
        <f t="shared" si="84"/>
        <v>1</v>
      </c>
      <c r="H1817" s="12">
        <v>509.08</v>
      </c>
      <c r="I1817" s="16">
        <f>IF(H1817="",VLOOKUP($D1817,Product_Dim_Cleaned!$A$2:$F$101,6,FALSE),H1817)</f>
        <v>509.08</v>
      </c>
      <c r="J1817" s="12">
        <v>0.04</v>
      </c>
      <c r="K1817" s="17">
        <f t="shared" si="85"/>
        <v>0.04</v>
      </c>
      <c r="L1817" s="12" t="s">
        <v>1826</v>
      </c>
      <c r="M1817" s="12">
        <v>488.71679999999998</v>
      </c>
      <c r="N1817" s="16">
        <f t="shared" si="86"/>
        <v>488.71679999999998</v>
      </c>
    </row>
    <row r="1818" spans="1:14" x14ac:dyDescent="0.3">
      <c r="A1818" s="9" t="s">
        <v>3642</v>
      </c>
      <c r="B1818" s="15">
        <v>45930</v>
      </c>
      <c r="C1818" s="10" t="s">
        <v>1246</v>
      </c>
      <c r="D1818" s="10" t="s">
        <v>1740</v>
      </c>
      <c r="E1818" s="10" t="s">
        <v>1761</v>
      </c>
      <c r="F1818" s="10">
        <v>4</v>
      </c>
      <c r="G1818" s="10">
        <f t="shared" si="84"/>
        <v>4</v>
      </c>
      <c r="H1818" s="10">
        <v>827.09</v>
      </c>
      <c r="I1818" s="16">
        <f>IF(H1818="",VLOOKUP($D1818,Product_Dim_Cleaned!$A$2:$F$101,6,FALSE),H1818)</f>
        <v>827.09</v>
      </c>
      <c r="J1818" s="10">
        <v>0.3</v>
      </c>
      <c r="K1818" s="17">
        <f t="shared" si="85"/>
        <v>0.3</v>
      </c>
      <c r="L1818" s="10" t="s">
        <v>1824</v>
      </c>
      <c r="M1818" s="10">
        <v>2315.8519999999999</v>
      </c>
      <c r="N1818" s="16">
        <f t="shared" si="86"/>
        <v>2315.8519999999999</v>
      </c>
    </row>
    <row r="1819" spans="1:14" x14ac:dyDescent="0.3">
      <c r="A1819" s="11" t="s">
        <v>3643</v>
      </c>
      <c r="B1819" s="18">
        <v>45935</v>
      </c>
      <c r="C1819" s="12" t="s">
        <v>684</v>
      </c>
      <c r="D1819" s="12" t="s">
        <v>1606</v>
      </c>
      <c r="E1819" s="12" t="s">
        <v>1769</v>
      </c>
      <c r="F1819" s="12">
        <v>2</v>
      </c>
      <c r="G1819" s="10">
        <f t="shared" si="84"/>
        <v>2</v>
      </c>
      <c r="H1819" s="12">
        <v>823.36</v>
      </c>
      <c r="I1819" s="16">
        <f>IF(H1819="",VLOOKUP($D1819,Product_Dim_Cleaned!$A$2:$F$101,6,FALSE),H1819)</f>
        <v>823.36</v>
      </c>
      <c r="J1819" s="12">
        <v>0.23</v>
      </c>
      <c r="K1819" s="17">
        <f t="shared" si="85"/>
        <v>0.23</v>
      </c>
      <c r="L1819" s="12" t="s">
        <v>1824</v>
      </c>
      <c r="M1819" s="12">
        <v>1267.9744000000001</v>
      </c>
      <c r="N1819" s="16">
        <f t="shared" si="86"/>
        <v>1267.9744000000001</v>
      </c>
    </row>
    <row r="1820" spans="1:14" x14ac:dyDescent="0.3">
      <c r="A1820" s="9" t="s">
        <v>3644</v>
      </c>
      <c r="B1820" s="15">
        <v>45814</v>
      </c>
      <c r="C1820" s="10" t="s">
        <v>467</v>
      </c>
      <c r="D1820" s="10" t="s">
        <v>1600</v>
      </c>
      <c r="E1820" s="10" t="s">
        <v>1773</v>
      </c>
      <c r="F1820" s="10">
        <v>4</v>
      </c>
      <c r="G1820" s="10">
        <f t="shared" si="84"/>
        <v>4</v>
      </c>
      <c r="H1820" s="10">
        <v>282.18</v>
      </c>
      <c r="I1820" s="16">
        <f>IF(H1820="",VLOOKUP($D1820,Product_Dim_Cleaned!$A$2:$F$101,6,FALSE),H1820)</f>
        <v>282.18</v>
      </c>
      <c r="J1820" s="10">
        <v>0.13</v>
      </c>
      <c r="K1820" s="17">
        <f t="shared" si="85"/>
        <v>0.13</v>
      </c>
      <c r="L1820" s="10" t="s">
        <v>1829</v>
      </c>
      <c r="M1820" s="10">
        <v>981.9864</v>
      </c>
      <c r="N1820" s="16">
        <f t="shared" si="86"/>
        <v>981.9864</v>
      </c>
    </row>
    <row r="1821" spans="1:14" x14ac:dyDescent="0.3">
      <c r="A1821" s="11" t="s">
        <v>3645</v>
      </c>
      <c r="B1821" s="18">
        <v>45323</v>
      </c>
      <c r="C1821" s="12" t="s">
        <v>571</v>
      </c>
      <c r="D1821" s="12" t="s">
        <v>1590</v>
      </c>
      <c r="E1821" s="12" t="s">
        <v>1757</v>
      </c>
      <c r="F1821" s="12">
        <v>1</v>
      </c>
      <c r="G1821" s="10">
        <f t="shared" si="84"/>
        <v>1</v>
      </c>
      <c r="H1821" s="12">
        <v>486.39</v>
      </c>
      <c r="I1821" s="16">
        <f>IF(H1821="",VLOOKUP($D1821,Product_Dim_Cleaned!$A$2:$F$101,6,FALSE),H1821)</f>
        <v>486.39</v>
      </c>
      <c r="J1821" s="12">
        <v>0.09</v>
      </c>
      <c r="K1821" s="17">
        <f t="shared" si="85"/>
        <v>0.09</v>
      </c>
      <c r="L1821" s="12" t="s">
        <v>1829</v>
      </c>
      <c r="M1821" s="12">
        <v>442.61489999999998</v>
      </c>
      <c r="N1821" s="16">
        <f t="shared" si="86"/>
        <v>442.61489999999998</v>
      </c>
    </row>
    <row r="1822" spans="1:14" x14ac:dyDescent="0.3">
      <c r="A1822" s="9" t="s">
        <v>3646</v>
      </c>
      <c r="B1822" s="15">
        <v>45312</v>
      </c>
      <c r="C1822" s="10" t="s">
        <v>172</v>
      </c>
      <c r="D1822" s="10" t="s">
        <v>1584</v>
      </c>
      <c r="E1822" s="10" t="s">
        <v>1766</v>
      </c>
      <c r="F1822" s="10">
        <v>2</v>
      </c>
      <c r="G1822" s="10">
        <f t="shared" si="84"/>
        <v>2</v>
      </c>
      <c r="H1822" s="10">
        <v>603.62</v>
      </c>
      <c r="I1822" s="16">
        <f>IF(H1822="",VLOOKUP($D1822,Product_Dim_Cleaned!$A$2:$F$101,6,FALSE),H1822)</f>
        <v>603.62</v>
      </c>
      <c r="J1822" s="10">
        <v>0.18</v>
      </c>
      <c r="K1822" s="17">
        <f t="shared" si="85"/>
        <v>0.18</v>
      </c>
      <c r="L1822" s="10" t="s">
        <v>1829</v>
      </c>
      <c r="M1822" s="10">
        <v>989.93680000000006</v>
      </c>
      <c r="N1822" s="16">
        <f t="shared" si="86"/>
        <v>989.93680000000006</v>
      </c>
    </row>
    <row r="1823" spans="1:14" x14ac:dyDescent="0.3">
      <c r="A1823" s="11" t="s">
        <v>3647</v>
      </c>
      <c r="B1823" s="18">
        <v>45554</v>
      </c>
      <c r="C1823" s="12" t="s">
        <v>496</v>
      </c>
      <c r="D1823" s="12" t="s">
        <v>1622</v>
      </c>
      <c r="E1823" s="12" t="s">
        <v>1782</v>
      </c>
      <c r="F1823" s="12">
        <v>3</v>
      </c>
      <c r="G1823" s="10">
        <f t="shared" si="84"/>
        <v>3</v>
      </c>
      <c r="H1823" s="12">
        <v>204.17</v>
      </c>
      <c r="I1823" s="16">
        <f>IF(H1823="",VLOOKUP($D1823,Product_Dim_Cleaned!$A$2:$F$101,6,FALSE),H1823)</f>
        <v>204.17</v>
      </c>
      <c r="J1823" s="12">
        <v>0.1</v>
      </c>
      <c r="K1823" s="17">
        <f t="shared" si="85"/>
        <v>0.1</v>
      </c>
      <c r="L1823" s="12" t="s">
        <v>1826</v>
      </c>
      <c r="M1823" s="12">
        <v>551.25900000000001</v>
      </c>
      <c r="N1823" s="16">
        <f t="shared" si="86"/>
        <v>551.25900000000001</v>
      </c>
    </row>
    <row r="1824" spans="1:14" x14ac:dyDescent="0.3">
      <c r="A1824" s="9" t="s">
        <v>3648</v>
      </c>
      <c r="B1824" s="15">
        <v>45310</v>
      </c>
      <c r="C1824" s="10" t="s">
        <v>467</v>
      </c>
      <c r="D1824" s="10" t="s">
        <v>1562</v>
      </c>
      <c r="E1824" s="10" t="s">
        <v>1801</v>
      </c>
      <c r="F1824" s="10">
        <v>1</v>
      </c>
      <c r="G1824" s="10">
        <f t="shared" si="84"/>
        <v>1</v>
      </c>
      <c r="H1824" s="10">
        <v>43.58</v>
      </c>
      <c r="I1824" s="16">
        <f>IF(H1824="",VLOOKUP($D1824,Product_Dim_Cleaned!$A$2:$F$101,6,FALSE),H1824)</f>
        <v>43.58</v>
      </c>
      <c r="J1824" s="10">
        <v>0.01</v>
      </c>
      <c r="K1824" s="17">
        <f t="shared" si="85"/>
        <v>0.01</v>
      </c>
      <c r="L1824" s="10" t="s">
        <v>1829</v>
      </c>
      <c r="M1824" s="10">
        <v>43.144199999999998</v>
      </c>
      <c r="N1824" s="16">
        <f t="shared" si="86"/>
        <v>43.144199999999998</v>
      </c>
    </row>
    <row r="1825" spans="1:14" x14ac:dyDescent="0.3">
      <c r="A1825" s="11" t="s">
        <v>3649</v>
      </c>
      <c r="B1825" s="18">
        <v>45594</v>
      </c>
      <c r="C1825" s="12" t="s">
        <v>1044</v>
      </c>
      <c r="D1825" s="12" t="s">
        <v>1642</v>
      </c>
      <c r="E1825" s="12" t="s">
        <v>1761</v>
      </c>
      <c r="F1825" s="12">
        <v>3</v>
      </c>
      <c r="G1825" s="10">
        <f t="shared" si="84"/>
        <v>3</v>
      </c>
      <c r="H1825" s="12">
        <v>469.33</v>
      </c>
      <c r="I1825" s="16">
        <f>IF(H1825="",VLOOKUP($D1825,Product_Dim_Cleaned!$A$2:$F$101,6,FALSE),H1825)</f>
        <v>469.33</v>
      </c>
      <c r="J1825" s="12">
        <v>0.14000000000000001</v>
      </c>
      <c r="K1825" s="17">
        <f t="shared" si="85"/>
        <v>0.14000000000000001</v>
      </c>
      <c r="L1825" s="12" t="s">
        <v>1826</v>
      </c>
      <c r="M1825" s="12">
        <v>1210.8714</v>
      </c>
      <c r="N1825" s="16">
        <f t="shared" si="86"/>
        <v>1210.8714</v>
      </c>
    </row>
    <row r="1826" spans="1:14" x14ac:dyDescent="0.3">
      <c r="A1826" s="9" t="s">
        <v>3650</v>
      </c>
      <c r="B1826" s="15">
        <v>45840</v>
      </c>
      <c r="C1826" s="10" t="s">
        <v>681</v>
      </c>
      <c r="D1826" s="10" t="s">
        <v>1562</v>
      </c>
      <c r="E1826" s="10" t="s">
        <v>1782</v>
      </c>
      <c r="F1826" s="10">
        <v>4</v>
      </c>
      <c r="G1826" s="10">
        <f t="shared" si="84"/>
        <v>4</v>
      </c>
      <c r="H1826" s="10">
        <v>836.23</v>
      </c>
      <c r="I1826" s="16">
        <f>IF(H1826="",VLOOKUP($D1826,Product_Dim_Cleaned!$A$2:$F$101,6,FALSE),H1826)</f>
        <v>836.23</v>
      </c>
      <c r="J1826" s="10">
        <v>0.12</v>
      </c>
      <c r="K1826" s="17">
        <f t="shared" si="85"/>
        <v>0.12</v>
      </c>
      <c r="L1826" s="10" t="s">
        <v>1824</v>
      </c>
      <c r="M1826" s="10">
        <v>2943.5295999999998</v>
      </c>
      <c r="N1826" s="16">
        <f t="shared" si="86"/>
        <v>2943.5295999999998</v>
      </c>
    </row>
    <row r="1827" spans="1:14" x14ac:dyDescent="0.3">
      <c r="A1827" s="11" t="s">
        <v>3651</v>
      </c>
      <c r="B1827" s="18">
        <v>45549</v>
      </c>
      <c r="C1827" s="12" t="s">
        <v>589</v>
      </c>
      <c r="D1827" s="12" t="s">
        <v>1682</v>
      </c>
      <c r="E1827" s="12" t="s">
        <v>1813</v>
      </c>
      <c r="F1827" s="12">
        <v>2</v>
      </c>
      <c r="G1827" s="10">
        <f t="shared" si="84"/>
        <v>2</v>
      </c>
      <c r="H1827" s="12">
        <v>661.53</v>
      </c>
      <c r="I1827" s="16">
        <f>IF(H1827="",VLOOKUP($D1827,Product_Dim_Cleaned!$A$2:$F$101,6,FALSE),H1827)</f>
        <v>661.53</v>
      </c>
      <c r="J1827" s="12">
        <v>0.2</v>
      </c>
      <c r="K1827" s="17">
        <f t="shared" si="85"/>
        <v>0.2</v>
      </c>
      <c r="L1827" s="12" t="s">
        <v>1826</v>
      </c>
      <c r="M1827" s="12">
        <v>1058.4480000000001</v>
      </c>
      <c r="N1827" s="16">
        <f t="shared" si="86"/>
        <v>1058.4480000000001</v>
      </c>
    </row>
    <row r="1828" spans="1:14" x14ac:dyDescent="0.3">
      <c r="A1828" s="9" t="s">
        <v>3652</v>
      </c>
      <c r="B1828" s="15">
        <v>45903</v>
      </c>
      <c r="C1828" s="10" t="s">
        <v>411</v>
      </c>
      <c r="D1828" s="10" t="s">
        <v>1660</v>
      </c>
      <c r="E1828" s="10" t="s">
        <v>1804</v>
      </c>
      <c r="F1828" s="10">
        <v>3</v>
      </c>
      <c r="G1828" s="10">
        <f t="shared" si="84"/>
        <v>3</v>
      </c>
      <c r="H1828" s="10">
        <v>753.47</v>
      </c>
      <c r="I1828" s="16">
        <f>IF(H1828="",VLOOKUP($D1828,Product_Dim_Cleaned!$A$2:$F$101,6,FALSE),H1828)</f>
        <v>753.47</v>
      </c>
      <c r="J1828" s="10">
        <v>0.25</v>
      </c>
      <c r="K1828" s="17">
        <f t="shared" si="85"/>
        <v>0.25</v>
      </c>
      <c r="L1828" s="10" t="s">
        <v>1826</v>
      </c>
      <c r="M1828" s="10">
        <v>1695.3074999999999</v>
      </c>
      <c r="N1828" s="16">
        <f t="shared" si="86"/>
        <v>1695.3074999999999</v>
      </c>
    </row>
    <row r="1829" spans="1:14" x14ac:dyDescent="0.3">
      <c r="A1829" s="11" t="s">
        <v>3653</v>
      </c>
      <c r="B1829" s="18">
        <v>45673</v>
      </c>
      <c r="C1829" s="12" t="s">
        <v>523</v>
      </c>
      <c r="D1829" s="12" t="s">
        <v>1676</v>
      </c>
      <c r="E1829" s="12" t="s">
        <v>1752</v>
      </c>
      <c r="F1829" s="12">
        <v>3</v>
      </c>
      <c r="G1829" s="10">
        <f t="shared" si="84"/>
        <v>3</v>
      </c>
      <c r="H1829" s="12">
        <v>713.95</v>
      </c>
      <c r="I1829" s="16">
        <f>IF(H1829="",VLOOKUP($D1829,Product_Dim_Cleaned!$A$2:$F$101,6,FALSE),H1829)</f>
        <v>713.95</v>
      </c>
      <c r="J1829" s="12">
        <v>0</v>
      </c>
      <c r="K1829" s="17">
        <f t="shared" si="85"/>
        <v>0</v>
      </c>
      <c r="L1829" s="12" t="s">
        <v>1824</v>
      </c>
      <c r="M1829" s="12">
        <v>2141.85</v>
      </c>
      <c r="N1829" s="16">
        <f t="shared" si="86"/>
        <v>2141.85</v>
      </c>
    </row>
    <row r="1830" spans="1:14" x14ac:dyDescent="0.3">
      <c r="A1830" s="9" t="s">
        <v>3654</v>
      </c>
      <c r="B1830" s="15">
        <v>45395</v>
      </c>
      <c r="C1830" s="10" t="s">
        <v>353</v>
      </c>
      <c r="D1830" s="10" t="s">
        <v>1570</v>
      </c>
      <c r="E1830" s="10" t="s">
        <v>1773</v>
      </c>
      <c r="F1830" s="10">
        <v>3</v>
      </c>
      <c r="G1830" s="10">
        <f t="shared" si="84"/>
        <v>3</v>
      </c>
      <c r="H1830" s="10">
        <v>596</v>
      </c>
      <c r="I1830" s="16">
        <f>IF(H1830="",VLOOKUP($D1830,Product_Dim_Cleaned!$A$2:$F$101,6,FALSE),H1830)</f>
        <v>596</v>
      </c>
      <c r="J1830" s="10">
        <v>0.28000000000000003</v>
      </c>
      <c r="K1830" s="17">
        <f t="shared" si="85"/>
        <v>0.28000000000000003</v>
      </c>
      <c r="L1830" s="10" t="s">
        <v>1829</v>
      </c>
      <c r="M1830" s="10">
        <v>1287.3599999999999</v>
      </c>
      <c r="N1830" s="16">
        <f t="shared" si="86"/>
        <v>1287.3599999999999</v>
      </c>
    </row>
    <row r="1831" spans="1:14" x14ac:dyDescent="0.3">
      <c r="A1831" s="11" t="s">
        <v>3655</v>
      </c>
      <c r="B1831" s="18">
        <v>45379</v>
      </c>
      <c r="C1831" s="12" t="s">
        <v>1050</v>
      </c>
      <c r="D1831" s="12" t="s">
        <v>1565</v>
      </c>
      <c r="E1831" s="12" t="s">
        <v>1786</v>
      </c>
      <c r="F1831" s="12">
        <v>2</v>
      </c>
      <c r="G1831" s="10">
        <f t="shared" si="84"/>
        <v>2</v>
      </c>
      <c r="H1831" s="12">
        <v>169.46</v>
      </c>
      <c r="I1831" s="16">
        <f>IF(H1831="",VLOOKUP($D1831,Product_Dim_Cleaned!$A$2:$F$101,6,FALSE),H1831)</f>
        <v>169.46</v>
      </c>
      <c r="J1831" s="12">
        <v>0.03</v>
      </c>
      <c r="K1831" s="17">
        <f t="shared" si="85"/>
        <v>0.03</v>
      </c>
      <c r="L1831" s="12" t="s">
        <v>1826</v>
      </c>
      <c r="M1831" s="12">
        <v>328.75240000000002</v>
      </c>
      <c r="N1831" s="16">
        <f t="shared" si="86"/>
        <v>328.75240000000002</v>
      </c>
    </row>
    <row r="1832" spans="1:14" x14ac:dyDescent="0.3">
      <c r="A1832" s="9" t="s">
        <v>3656</v>
      </c>
      <c r="B1832" s="15">
        <v>45860</v>
      </c>
      <c r="C1832" s="10" t="s">
        <v>948</v>
      </c>
      <c r="D1832" s="10" t="s">
        <v>1678</v>
      </c>
      <c r="E1832" s="10" t="s">
        <v>1799</v>
      </c>
      <c r="F1832" s="10">
        <v>4</v>
      </c>
      <c r="G1832" s="10">
        <f t="shared" si="84"/>
        <v>4</v>
      </c>
      <c r="H1832" s="10">
        <v>611.91999999999996</v>
      </c>
      <c r="I1832" s="16">
        <f>IF(H1832="",VLOOKUP($D1832,Product_Dim_Cleaned!$A$2:$F$101,6,FALSE),H1832)</f>
        <v>611.91999999999996</v>
      </c>
      <c r="J1832" s="10">
        <v>0.2</v>
      </c>
      <c r="K1832" s="17">
        <f t="shared" si="85"/>
        <v>0.2</v>
      </c>
      <c r="L1832" s="10" t="s">
        <v>1826</v>
      </c>
      <c r="M1832" s="10">
        <v>1958.144</v>
      </c>
      <c r="N1832" s="16">
        <f t="shared" si="86"/>
        <v>1958.144</v>
      </c>
    </row>
    <row r="1833" spans="1:14" x14ac:dyDescent="0.3">
      <c r="A1833" s="11" t="s">
        <v>3657</v>
      </c>
      <c r="B1833" s="18">
        <v>45704</v>
      </c>
      <c r="C1833" s="12" t="s">
        <v>23</v>
      </c>
      <c r="D1833" s="12" t="s">
        <v>1696</v>
      </c>
      <c r="E1833" s="12" t="s">
        <v>1801</v>
      </c>
      <c r="F1833" s="12">
        <v>2</v>
      </c>
      <c r="G1833" s="10">
        <f t="shared" si="84"/>
        <v>2</v>
      </c>
      <c r="H1833" s="12">
        <v>25.3</v>
      </c>
      <c r="I1833" s="16">
        <f>IF(H1833="",VLOOKUP($D1833,Product_Dim_Cleaned!$A$2:$F$101,6,FALSE),H1833)</f>
        <v>25.3</v>
      </c>
      <c r="J1833" s="12">
        <v>0.21</v>
      </c>
      <c r="K1833" s="17">
        <f t="shared" si="85"/>
        <v>0.21</v>
      </c>
      <c r="L1833" s="12" t="s">
        <v>1824</v>
      </c>
      <c r="M1833" s="12">
        <v>39.973999999999997</v>
      </c>
      <c r="N1833" s="16">
        <f t="shared" si="86"/>
        <v>39.973999999999997</v>
      </c>
    </row>
    <row r="1834" spans="1:14" x14ac:dyDescent="0.3">
      <c r="A1834" s="9" t="s">
        <v>3658</v>
      </c>
      <c r="B1834" s="15">
        <v>45327</v>
      </c>
      <c r="C1834" s="10" t="s">
        <v>1343</v>
      </c>
      <c r="D1834" s="10" t="s">
        <v>1694</v>
      </c>
      <c r="E1834" s="10" t="s">
        <v>1789</v>
      </c>
      <c r="F1834" s="10">
        <v>4</v>
      </c>
      <c r="G1834" s="10">
        <f t="shared" si="84"/>
        <v>4</v>
      </c>
      <c r="H1834" s="10">
        <v>166.93</v>
      </c>
      <c r="I1834" s="16">
        <f>IF(H1834="",VLOOKUP($D1834,Product_Dim_Cleaned!$A$2:$F$101,6,FALSE),H1834)</f>
        <v>166.93</v>
      </c>
      <c r="J1834" s="10">
        <v>0.02</v>
      </c>
      <c r="K1834" s="17">
        <f t="shared" si="85"/>
        <v>0.02</v>
      </c>
      <c r="L1834" s="10" t="s">
        <v>1826</v>
      </c>
      <c r="M1834" s="10">
        <v>654.36559999999997</v>
      </c>
      <c r="N1834" s="16">
        <f t="shared" si="86"/>
        <v>654.36559999999997</v>
      </c>
    </row>
    <row r="1835" spans="1:14" x14ac:dyDescent="0.3">
      <c r="A1835" s="11" t="s">
        <v>3659</v>
      </c>
      <c r="B1835" s="18">
        <v>45721</v>
      </c>
      <c r="C1835" s="12" t="s">
        <v>890</v>
      </c>
      <c r="D1835" s="12" t="s">
        <v>1668</v>
      </c>
      <c r="E1835" s="12" t="s">
        <v>1792</v>
      </c>
      <c r="F1835" s="12">
        <v>4</v>
      </c>
      <c r="G1835" s="10">
        <f t="shared" si="84"/>
        <v>4</v>
      </c>
      <c r="H1835" s="12">
        <v>861.55</v>
      </c>
      <c r="I1835" s="16">
        <f>IF(H1835="",VLOOKUP($D1835,Product_Dim_Cleaned!$A$2:$F$101,6,FALSE),H1835)</f>
        <v>861.55</v>
      </c>
      <c r="J1835" s="12">
        <v>0.12</v>
      </c>
      <c r="K1835" s="17">
        <f t="shared" si="85"/>
        <v>0.12</v>
      </c>
      <c r="L1835" s="12" t="s">
        <v>1824</v>
      </c>
      <c r="M1835" s="12">
        <v>3032.6559999999999</v>
      </c>
      <c r="N1835" s="16">
        <f t="shared" si="86"/>
        <v>3032.6559999999999</v>
      </c>
    </row>
    <row r="1836" spans="1:14" x14ac:dyDescent="0.3">
      <c r="A1836" s="9" t="s">
        <v>3660</v>
      </c>
      <c r="B1836" s="15">
        <v>45842</v>
      </c>
      <c r="C1836" s="10" t="s">
        <v>1127</v>
      </c>
      <c r="D1836" s="10" t="s">
        <v>1634</v>
      </c>
      <c r="E1836" s="10" t="s">
        <v>1773</v>
      </c>
      <c r="F1836" s="10">
        <v>3</v>
      </c>
      <c r="G1836" s="10">
        <f t="shared" si="84"/>
        <v>3</v>
      </c>
      <c r="H1836" s="10">
        <v>56.17</v>
      </c>
      <c r="I1836" s="16">
        <f>IF(H1836="",VLOOKUP($D1836,Product_Dim_Cleaned!$A$2:$F$101,6,FALSE),H1836)</f>
        <v>56.17</v>
      </c>
      <c r="J1836" s="10">
        <v>0.01</v>
      </c>
      <c r="K1836" s="17">
        <f t="shared" si="85"/>
        <v>0.01</v>
      </c>
      <c r="L1836" s="10" t="s">
        <v>1829</v>
      </c>
      <c r="M1836" s="10">
        <v>166.82490000000001</v>
      </c>
      <c r="N1836" s="16">
        <f t="shared" si="86"/>
        <v>166.82490000000001</v>
      </c>
    </row>
    <row r="1837" spans="1:14" x14ac:dyDescent="0.3">
      <c r="A1837" s="11" t="s">
        <v>3661</v>
      </c>
      <c r="B1837" s="18">
        <v>45862</v>
      </c>
      <c r="C1837" s="12" t="s">
        <v>849</v>
      </c>
      <c r="D1837" s="12" t="s">
        <v>1578</v>
      </c>
      <c r="E1837" s="12" t="s">
        <v>1813</v>
      </c>
      <c r="F1837" s="12">
        <v>1</v>
      </c>
      <c r="G1837" s="10">
        <f t="shared" si="84"/>
        <v>1</v>
      </c>
      <c r="H1837" s="12">
        <v>582.29</v>
      </c>
      <c r="I1837" s="16">
        <f>IF(H1837="",VLOOKUP($D1837,Product_Dim_Cleaned!$A$2:$F$101,6,FALSE),H1837)</f>
        <v>582.29</v>
      </c>
      <c r="J1837" s="12">
        <v>0.2</v>
      </c>
      <c r="K1837" s="17">
        <f t="shared" si="85"/>
        <v>0.2</v>
      </c>
      <c r="L1837" s="12" t="s">
        <v>1824</v>
      </c>
      <c r="M1837" s="12">
        <v>465.83199999999999</v>
      </c>
      <c r="N1837" s="16">
        <f t="shared" si="86"/>
        <v>465.83199999999999</v>
      </c>
    </row>
    <row r="1838" spans="1:14" x14ac:dyDescent="0.3">
      <c r="A1838" s="9" t="s">
        <v>3662</v>
      </c>
      <c r="B1838" s="15">
        <v>45681</v>
      </c>
      <c r="C1838" s="10" t="s">
        <v>833</v>
      </c>
      <c r="D1838" s="10" t="s">
        <v>1714</v>
      </c>
      <c r="E1838" s="10" t="s">
        <v>1752</v>
      </c>
      <c r="F1838" s="10">
        <v>3</v>
      </c>
      <c r="G1838" s="10">
        <f t="shared" si="84"/>
        <v>3</v>
      </c>
      <c r="H1838" s="10">
        <v>63.96</v>
      </c>
      <c r="I1838" s="16">
        <f>IF(H1838="",VLOOKUP($D1838,Product_Dim_Cleaned!$A$2:$F$101,6,FALSE),H1838)</f>
        <v>63.96</v>
      </c>
      <c r="J1838" s="10">
        <v>0.02</v>
      </c>
      <c r="K1838" s="17">
        <f t="shared" si="85"/>
        <v>0.02</v>
      </c>
      <c r="L1838" s="10" t="s">
        <v>1824</v>
      </c>
      <c r="M1838" s="10">
        <v>188.04239999999999</v>
      </c>
      <c r="N1838" s="16">
        <f t="shared" si="86"/>
        <v>188.04239999999999</v>
      </c>
    </row>
    <row r="1839" spans="1:14" x14ac:dyDescent="0.3">
      <c r="A1839" s="11" t="s">
        <v>3663</v>
      </c>
      <c r="B1839" s="18">
        <v>45392</v>
      </c>
      <c r="C1839" s="12" t="s">
        <v>241</v>
      </c>
      <c r="D1839" s="12" t="s">
        <v>1565</v>
      </c>
      <c r="E1839" s="12" t="s">
        <v>1794</v>
      </c>
      <c r="F1839" s="12">
        <v>1</v>
      </c>
      <c r="G1839" s="10">
        <f t="shared" si="84"/>
        <v>1</v>
      </c>
      <c r="H1839" s="12">
        <v>829.83</v>
      </c>
      <c r="I1839" s="16">
        <f>IF(H1839="",VLOOKUP($D1839,Product_Dim_Cleaned!$A$2:$F$101,6,FALSE),H1839)</f>
        <v>829.83</v>
      </c>
      <c r="J1839" s="12">
        <v>0.26</v>
      </c>
      <c r="K1839" s="17">
        <f t="shared" si="85"/>
        <v>0.26</v>
      </c>
      <c r="L1839" s="12" t="s">
        <v>1829</v>
      </c>
      <c r="M1839" s="12">
        <v>614.07420000000002</v>
      </c>
      <c r="N1839" s="16">
        <f t="shared" si="86"/>
        <v>614.07420000000002</v>
      </c>
    </row>
    <row r="1840" spans="1:14" x14ac:dyDescent="0.3">
      <c r="A1840" s="9" t="s">
        <v>3664</v>
      </c>
      <c r="B1840" s="15">
        <v>45586</v>
      </c>
      <c r="C1840" s="10" t="s">
        <v>1157</v>
      </c>
      <c r="D1840" s="10" t="s">
        <v>1616</v>
      </c>
      <c r="E1840" s="10" t="s">
        <v>1804</v>
      </c>
      <c r="F1840" s="10">
        <v>2</v>
      </c>
      <c r="G1840" s="10">
        <f t="shared" si="84"/>
        <v>2</v>
      </c>
      <c r="H1840" s="10">
        <v>858.15</v>
      </c>
      <c r="I1840" s="16">
        <f>IF(H1840="",VLOOKUP($D1840,Product_Dim_Cleaned!$A$2:$F$101,6,FALSE),H1840)</f>
        <v>858.15</v>
      </c>
      <c r="J1840" s="10">
        <v>0.03</v>
      </c>
      <c r="K1840" s="17">
        <f t="shared" si="85"/>
        <v>0.03</v>
      </c>
      <c r="L1840" s="10" t="s">
        <v>1824</v>
      </c>
      <c r="M1840" s="10">
        <v>1664.8109999999999</v>
      </c>
      <c r="N1840" s="16">
        <f t="shared" si="86"/>
        <v>1664.8109999999999</v>
      </c>
    </row>
    <row r="1841" spans="1:14" x14ac:dyDescent="0.3">
      <c r="A1841" s="11" t="s">
        <v>3665</v>
      </c>
      <c r="B1841" s="18">
        <v>45340</v>
      </c>
      <c r="C1841" s="12" t="s">
        <v>1124</v>
      </c>
      <c r="D1841" s="12" t="s">
        <v>1694</v>
      </c>
      <c r="E1841" s="12" t="s">
        <v>1797</v>
      </c>
      <c r="F1841" s="12">
        <v>3</v>
      </c>
      <c r="G1841" s="10">
        <f t="shared" si="84"/>
        <v>3</v>
      </c>
      <c r="H1841" s="12">
        <v>717.32</v>
      </c>
      <c r="I1841" s="16">
        <f>IF(H1841="",VLOOKUP($D1841,Product_Dim_Cleaned!$A$2:$F$101,6,FALSE),H1841)</f>
        <v>717.32</v>
      </c>
      <c r="J1841" s="12">
        <v>0.23</v>
      </c>
      <c r="K1841" s="17">
        <f t="shared" si="85"/>
        <v>0.23</v>
      </c>
      <c r="L1841" s="12" t="s">
        <v>1829</v>
      </c>
      <c r="M1841" s="12">
        <v>1657.0092</v>
      </c>
      <c r="N1841" s="16">
        <f t="shared" si="86"/>
        <v>1657.0092</v>
      </c>
    </row>
    <row r="1842" spans="1:14" x14ac:dyDescent="0.3">
      <c r="A1842" s="9" t="s">
        <v>3666</v>
      </c>
      <c r="B1842" s="15">
        <v>45853</v>
      </c>
      <c r="C1842" s="10" t="s">
        <v>1328</v>
      </c>
      <c r="D1842" s="10" t="s">
        <v>1714</v>
      </c>
      <c r="E1842" s="10" t="s">
        <v>1794</v>
      </c>
      <c r="F1842" s="10">
        <v>1</v>
      </c>
      <c r="G1842" s="10">
        <f t="shared" si="84"/>
        <v>1</v>
      </c>
      <c r="H1842" s="10">
        <v>163.19999999999999</v>
      </c>
      <c r="I1842" s="16">
        <f>IF(H1842="",VLOOKUP($D1842,Product_Dim_Cleaned!$A$2:$F$101,6,FALSE),H1842)</f>
        <v>163.19999999999999</v>
      </c>
      <c r="J1842" s="10">
        <v>0.22</v>
      </c>
      <c r="K1842" s="17">
        <f t="shared" si="85"/>
        <v>0.22</v>
      </c>
      <c r="L1842" s="10" t="s">
        <v>1826</v>
      </c>
      <c r="M1842" s="10">
        <v>127.29600000000001</v>
      </c>
      <c r="N1842" s="16">
        <f t="shared" si="86"/>
        <v>127.29600000000001</v>
      </c>
    </row>
    <row r="1843" spans="1:14" x14ac:dyDescent="0.3">
      <c r="A1843" s="11" t="s">
        <v>3667</v>
      </c>
      <c r="B1843" s="18">
        <v>45489</v>
      </c>
      <c r="C1843" s="12" t="s">
        <v>435</v>
      </c>
      <c r="D1843" s="12" t="s">
        <v>1710</v>
      </c>
      <c r="E1843" s="12" t="s">
        <v>1794</v>
      </c>
      <c r="F1843" s="12">
        <v>2</v>
      </c>
      <c r="G1843" s="10">
        <f t="shared" si="84"/>
        <v>2</v>
      </c>
      <c r="H1843" s="12">
        <v>966.71</v>
      </c>
      <c r="I1843" s="16">
        <f>IF(H1843="",VLOOKUP($D1843,Product_Dim_Cleaned!$A$2:$F$101,6,FALSE),H1843)</f>
        <v>966.71</v>
      </c>
      <c r="J1843" s="12">
        <v>0.11</v>
      </c>
      <c r="K1843" s="17">
        <f t="shared" si="85"/>
        <v>0.11</v>
      </c>
      <c r="L1843" s="12" t="s">
        <v>1824</v>
      </c>
      <c r="M1843" s="12">
        <v>1720.7438</v>
      </c>
      <c r="N1843" s="16">
        <f t="shared" si="86"/>
        <v>1720.7438</v>
      </c>
    </row>
    <row r="1844" spans="1:14" x14ac:dyDescent="0.3">
      <c r="A1844" s="9" t="s">
        <v>3668</v>
      </c>
      <c r="B1844" s="15">
        <v>45761</v>
      </c>
      <c r="C1844" s="10" t="s">
        <v>1092</v>
      </c>
      <c r="D1844" s="10" t="s">
        <v>1618</v>
      </c>
      <c r="E1844" s="10" t="s">
        <v>1797</v>
      </c>
      <c r="F1844" s="10">
        <v>2</v>
      </c>
      <c r="G1844" s="10">
        <f t="shared" si="84"/>
        <v>2</v>
      </c>
      <c r="H1844" s="10">
        <v>873.94</v>
      </c>
      <c r="I1844" s="16">
        <f>IF(H1844="",VLOOKUP($D1844,Product_Dim_Cleaned!$A$2:$F$101,6,FALSE),H1844)</f>
        <v>873.94</v>
      </c>
      <c r="J1844" s="10">
        <v>0.14000000000000001</v>
      </c>
      <c r="K1844" s="17">
        <f t="shared" si="85"/>
        <v>0.14000000000000001</v>
      </c>
      <c r="L1844" s="10" t="s">
        <v>1829</v>
      </c>
      <c r="M1844" s="10">
        <v>1503.1768</v>
      </c>
      <c r="N1844" s="16">
        <f t="shared" si="86"/>
        <v>1503.1768</v>
      </c>
    </row>
    <row r="1845" spans="1:14" x14ac:dyDescent="0.3">
      <c r="A1845" s="11" t="s">
        <v>3669</v>
      </c>
      <c r="B1845" s="18">
        <v>45379</v>
      </c>
      <c r="C1845" s="12" t="s">
        <v>502</v>
      </c>
      <c r="D1845" s="12" t="s">
        <v>1543</v>
      </c>
      <c r="E1845" s="12" t="s">
        <v>1766</v>
      </c>
      <c r="F1845" s="12">
        <v>1</v>
      </c>
      <c r="G1845" s="10">
        <f t="shared" si="84"/>
        <v>1</v>
      </c>
      <c r="H1845" s="12">
        <v>140.24</v>
      </c>
      <c r="I1845" s="16">
        <f>IF(H1845="",VLOOKUP($D1845,Product_Dim_Cleaned!$A$2:$F$101,6,FALSE),H1845)</f>
        <v>140.24</v>
      </c>
      <c r="J1845" s="12">
        <v>0.27</v>
      </c>
      <c r="K1845" s="17">
        <f t="shared" si="85"/>
        <v>0.27</v>
      </c>
      <c r="L1845" s="12" t="s">
        <v>1824</v>
      </c>
      <c r="M1845" s="12">
        <v>102.37520000000001</v>
      </c>
      <c r="N1845" s="16">
        <f t="shared" si="86"/>
        <v>102.37520000000001</v>
      </c>
    </row>
    <row r="1846" spans="1:14" x14ac:dyDescent="0.3">
      <c r="A1846" s="9" t="s">
        <v>3670</v>
      </c>
      <c r="B1846" s="15">
        <v>45716</v>
      </c>
      <c r="C1846" s="10" t="s">
        <v>657</v>
      </c>
      <c r="D1846" s="10" t="s">
        <v>1634</v>
      </c>
      <c r="E1846" s="10" t="s">
        <v>1773</v>
      </c>
      <c r="F1846" s="10">
        <v>2</v>
      </c>
      <c r="G1846" s="10">
        <f t="shared" si="84"/>
        <v>2</v>
      </c>
      <c r="H1846" s="10">
        <v>549.91999999999996</v>
      </c>
      <c r="I1846" s="16">
        <f>IF(H1846="",VLOOKUP($D1846,Product_Dim_Cleaned!$A$2:$F$101,6,FALSE),H1846)</f>
        <v>549.91999999999996</v>
      </c>
      <c r="J1846" s="10">
        <v>0.28000000000000003</v>
      </c>
      <c r="K1846" s="17">
        <f t="shared" si="85"/>
        <v>0.28000000000000003</v>
      </c>
      <c r="L1846" s="10" t="s">
        <v>1824</v>
      </c>
      <c r="M1846" s="10">
        <v>791.88479999999993</v>
      </c>
      <c r="N1846" s="16">
        <f t="shared" si="86"/>
        <v>791.88479999999993</v>
      </c>
    </row>
    <row r="1847" spans="1:14" x14ac:dyDescent="0.3">
      <c r="A1847" s="11" t="s">
        <v>3671</v>
      </c>
      <c r="B1847" s="18">
        <v>45364</v>
      </c>
      <c r="C1847" s="12" t="s">
        <v>390</v>
      </c>
      <c r="D1847" s="12" t="s">
        <v>1582</v>
      </c>
      <c r="E1847" s="12" t="s">
        <v>1773</v>
      </c>
      <c r="F1847" s="12">
        <v>4</v>
      </c>
      <c r="G1847" s="10">
        <f t="shared" si="84"/>
        <v>4</v>
      </c>
      <c r="H1847" s="12">
        <v>715.88</v>
      </c>
      <c r="I1847" s="16">
        <f>IF(H1847="",VLOOKUP($D1847,Product_Dim_Cleaned!$A$2:$F$101,6,FALSE),H1847)</f>
        <v>715.88</v>
      </c>
      <c r="J1847" s="12">
        <v>0.19</v>
      </c>
      <c r="K1847" s="17">
        <f t="shared" si="85"/>
        <v>0.19</v>
      </c>
      <c r="L1847" s="12" t="s">
        <v>1826</v>
      </c>
      <c r="M1847" s="12">
        <v>2319.4512</v>
      </c>
      <c r="N1847" s="16">
        <f t="shared" si="86"/>
        <v>2319.4512</v>
      </c>
    </row>
    <row r="1848" spans="1:14" x14ac:dyDescent="0.3">
      <c r="A1848" s="9" t="s">
        <v>3672</v>
      </c>
      <c r="B1848" s="15">
        <v>45752</v>
      </c>
      <c r="C1848" s="10" t="s">
        <v>1160</v>
      </c>
      <c r="D1848" s="10" t="s">
        <v>1549</v>
      </c>
      <c r="E1848" s="10" t="s">
        <v>1782</v>
      </c>
      <c r="F1848" s="10">
        <v>3</v>
      </c>
      <c r="G1848" s="10">
        <f t="shared" si="84"/>
        <v>3</v>
      </c>
      <c r="H1848" s="10">
        <v>591.9</v>
      </c>
      <c r="I1848" s="16">
        <f>IF(H1848="",VLOOKUP($D1848,Product_Dim_Cleaned!$A$2:$F$101,6,FALSE),H1848)</f>
        <v>591.9</v>
      </c>
      <c r="J1848" s="10">
        <v>0.27</v>
      </c>
      <c r="K1848" s="17">
        <f t="shared" si="85"/>
        <v>0.27</v>
      </c>
      <c r="L1848" s="10" t="s">
        <v>1824</v>
      </c>
      <c r="M1848" s="10">
        <v>1296.261</v>
      </c>
      <c r="N1848" s="16">
        <f t="shared" si="86"/>
        <v>1296.261</v>
      </c>
    </row>
    <row r="1849" spans="1:14" x14ac:dyDescent="0.3">
      <c r="A1849" s="11" t="s">
        <v>3673</v>
      </c>
      <c r="B1849" s="18">
        <v>45883</v>
      </c>
      <c r="C1849" s="12" t="s">
        <v>1172</v>
      </c>
      <c r="D1849" s="12" t="s">
        <v>1592</v>
      </c>
      <c r="E1849" s="12" t="s">
        <v>1789</v>
      </c>
      <c r="F1849" s="12">
        <v>2</v>
      </c>
      <c r="G1849" s="10">
        <f t="shared" si="84"/>
        <v>2</v>
      </c>
      <c r="H1849" s="12">
        <v>523.14</v>
      </c>
      <c r="I1849" s="16">
        <f>IF(H1849="",VLOOKUP($D1849,Product_Dim_Cleaned!$A$2:$F$101,6,FALSE),H1849)</f>
        <v>523.14</v>
      </c>
      <c r="J1849" s="12">
        <v>0.13</v>
      </c>
      <c r="K1849" s="17">
        <f t="shared" si="85"/>
        <v>0.13</v>
      </c>
      <c r="L1849" s="12" t="s">
        <v>1826</v>
      </c>
      <c r="M1849" s="12">
        <v>910.2636</v>
      </c>
      <c r="N1849" s="16">
        <f t="shared" si="86"/>
        <v>910.2636</v>
      </c>
    </row>
    <row r="1850" spans="1:14" x14ac:dyDescent="0.3">
      <c r="A1850" s="9" t="s">
        <v>3674</v>
      </c>
      <c r="B1850" s="15">
        <v>45477</v>
      </c>
      <c r="C1850" s="10" t="s">
        <v>730</v>
      </c>
      <c r="D1850" s="10" t="s">
        <v>1686</v>
      </c>
      <c r="E1850" s="10" t="s">
        <v>1799</v>
      </c>
      <c r="F1850" s="10">
        <v>2</v>
      </c>
      <c r="G1850" s="10">
        <f t="shared" si="84"/>
        <v>2</v>
      </c>
      <c r="H1850" s="10">
        <v>478.62</v>
      </c>
      <c r="I1850" s="16">
        <f>IF(H1850="",VLOOKUP($D1850,Product_Dim_Cleaned!$A$2:$F$101,6,FALSE),H1850)</f>
        <v>478.62</v>
      </c>
      <c r="J1850" s="10">
        <v>0.17</v>
      </c>
      <c r="K1850" s="17">
        <f t="shared" si="85"/>
        <v>0.17</v>
      </c>
      <c r="L1850" s="10" t="s">
        <v>1829</v>
      </c>
      <c r="M1850" s="10">
        <v>794.50919999999996</v>
      </c>
      <c r="N1850" s="16">
        <f t="shared" si="86"/>
        <v>794.50919999999996</v>
      </c>
    </row>
    <row r="1851" spans="1:14" x14ac:dyDescent="0.3">
      <c r="A1851" s="11" t="s">
        <v>3675</v>
      </c>
      <c r="B1851" s="18">
        <v>45556</v>
      </c>
      <c r="C1851" s="12" t="s">
        <v>945</v>
      </c>
      <c r="D1851" s="12" t="s">
        <v>1712</v>
      </c>
      <c r="E1851" s="12" t="s">
        <v>1757</v>
      </c>
      <c r="F1851" s="12">
        <v>4</v>
      </c>
      <c r="G1851" s="10">
        <f t="shared" si="84"/>
        <v>4</v>
      </c>
      <c r="H1851" s="12">
        <v>740.5</v>
      </c>
      <c r="I1851" s="16">
        <f>IF(H1851="",VLOOKUP($D1851,Product_Dim_Cleaned!$A$2:$F$101,6,FALSE),H1851)</f>
        <v>740.5</v>
      </c>
      <c r="J1851" s="12">
        <v>0.17</v>
      </c>
      <c r="K1851" s="17">
        <f t="shared" si="85"/>
        <v>0.17</v>
      </c>
      <c r="L1851" s="12" t="s">
        <v>1826</v>
      </c>
      <c r="M1851" s="12">
        <v>2458.46</v>
      </c>
      <c r="N1851" s="16">
        <f t="shared" si="86"/>
        <v>2458.46</v>
      </c>
    </row>
    <row r="1852" spans="1:14" x14ac:dyDescent="0.3">
      <c r="A1852" s="9" t="s">
        <v>3676</v>
      </c>
      <c r="B1852" s="15">
        <v>45465</v>
      </c>
      <c r="C1852" s="10" t="s">
        <v>393</v>
      </c>
      <c r="D1852" s="10" t="s">
        <v>1640</v>
      </c>
      <c r="E1852" s="10" t="s">
        <v>1761</v>
      </c>
      <c r="F1852" s="10">
        <v>1</v>
      </c>
      <c r="G1852" s="10">
        <f t="shared" si="84"/>
        <v>1</v>
      </c>
      <c r="H1852" s="10">
        <v>780.24</v>
      </c>
      <c r="I1852" s="16">
        <f>IF(H1852="",VLOOKUP($D1852,Product_Dim_Cleaned!$A$2:$F$101,6,FALSE),H1852)</f>
        <v>780.24</v>
      </c>
      <c r="J1852" s="10">
        <v>0.04</v>
      </c>
      <c r="K1852" s="17">
        <f t="shared" si="85"/>
        <v>0.04</v>
      </c>
      <c r="L1852" s="10" t="s">
        <v>1829</v>
      </c>
      <c r="M1852" s="10">
        <v>749.03039999999999</v>
      </c>
      <c r="N1852" s="16">
        <f t="shared" si="86"/>
        <v>749.03039999999999</v>
      </c>
    </row>
    <row r="1853" spans="1:14" x14ac:dyDescent="0.3">
      <c r="A1853" s="11" t="s">
        <v>3677</v>
      </c>
      <c r="B1853" s="18">
        <v>45552</v>
      </c>
      <c r="C1853" s="12" t="s">
        <v>378</v>
      </c>
      <c r="D1853" s="12" t="s">
        <v>1688</v>
      </c>
      <c r="E1853" s="12" t="s">
        <v>1804</v>
      </c>
      <c r="F1853" s="12">
        <v>4</v>
      </c>
      <c r="G1853" s="10">
        <f t="shared" si="84"/>
        <v>4</v>
      </c>
      <c r="H1853" s="12">
        <v>579.24</v>
      </c>
      <c r="I1853" s="16">
        <f>IF(H1853="",VLOOKUP($D1853,Product_Dim_Cleaned!$A$2:$F$101,6,FALSE),H1853)</f>
        <v>579.24</v>
      </c>
      <c r="J1853" s="12">
        <v>0.04</v>
      </c>
      <c r="K1853" s="17">
        <f t="shared" si="85"/>
        <v>0.04</v>
      </c>
      <c r="L1853" s="12" t="s">
        <v>1829</v>
      </c>
      <c r="M1853" s="12">
        <v>2224.2815999999998</v>
      </c>
      <c r="N1853" s="16">
        <f t="shared" si="86"/>
        <v>2224.2815999999998</v>
      </c>
    </row>
    <row r="1854" spans="1:14" x14ac:dyDescent="0.3">
      <c r="A1854" s="9" t="s">
        <v>3678</v>
      </c>
      <c r="B1854" s="15">
        <v>45635</v>
      </c>
      <c r="C1854" s="10" t="s">
        <v>1160</v>
      </c>
      <c r="D1854" s="10" t="s">
        <v>1546</v>
      </c>
      <c r="E1854" s="10" t="s">
        <v>1761</v>
      </c>
      <c r="F1854" s="10">
        <v>3</v>
      </c>
      <c r="G1854" s="10">
        <f t="shared" si="84"/>
        <v>3</v>
      </c>
      <c r="H1854" s="10">
        <v>268.95</v>
      </c>
      <c r="I1854" s="16">
        <f>IF(H1854="",VLOOKUP($D1854,Product_Dim_Cleaned!$A$2:$F$101,6,FALSE),H1854)</f>
        <v>268.95</v>
      </c>
      <c r="J1854" s="10">
        <v>0.04</v>
      </c>
      <c r="K1854" s="17">
        <f t="shared" si="85"/>
        <v>0.04</v>
      </c>
      <c r="L1854" s="10" t="s">
        <v>1826</v>
      </c>
      <c r="M1854" s="10">
        <v>774.57599999999991</v>
      </c>
      <c r="N1854" s="16">
        <f t="shared" si="86"/>
        <v>774.57599999999991</v>
      </c>
    </row>
    <row r="1855" spans="1:14" x14ac:dyDescent="0.3">
      <c r="A1855" s="11" t="s">
        <v>3679</v>
      </c>
      <c r="B1855" s="18">
        <v>45740</v>
      </c>
      <c r="C1855" s="12" t="s">
        <v>963</v>
      </c>
      <c r="D1855" s="12" t="s">
        <v>1555</v>
      </c>
      <c r="E1855" s="12" t="s">
        <v>1769</v>
      </c>
      <c r="F1855" s="12">
        <v>1</v>
      </c>
      <c r="G1855" s="10">
        <f t="shared" si="84"/>
        <v>1</v>
      </c>
      <c r="H1855" s="12">
        <v>47.47</v>
      </c>
      <c r="I1855" s="16">
        <f>IF(H1855="",VLOOKUP($D1855,Product_Dim_Cleaned!$A$2:$F$101,6,FALSE),H1855)</f>
        <v>47.47</v>
      </c>
      <c r="J1855" s="12">
        <v>0.28000000000000003</v>
      </c>
      <c r="K1855" s="17">
        <f t="shared" si="85"/>
        <v>0.28000000000000003</v>
      </c>
      <c r="L1855" s="12" t="s">
        <v>1824</v>
      </c>
      <c r="M1855" s="12">
        <v>34.178400000000003</v>
      </c>
      <c r="N1855" s="16">
        <f t="shared" si="86"/>
        <v>34.178400000000003</v>
      </c>
    </row>
    <row r="1856" spans="1:14" x14ac:dyDescent="0.3">
      <c r="A1856" s="9" t="s">
        <v>3680</v>
      </c>
      <c r="B1856" s="15">
        <v>45796</v>
      </c>
      <c r="C1856" s="10" t="s">
        <v>821</v>
      </c>
      <c r="D1856" s="10" t="s">
        <v>1614</v>
      </c>
      <c r="E1856" s="10" t="s">
        <v>1807</v>
      </c>
      <c r="F1856" s="10">
        <v>3</v>
      </c>
      <c r="G1856" s="10">
        <f t="shared" si="84"/>
        <v>3</v>
      </c>
      <c r="H1856" s="10">
        <v>858.81</v>
      </c>
      <c r="I1856" s="16">
        <f>IF(H1856="",VLOOKUP($D1856,Product_Dim_Cleaned!$A$2:$F$101,6,FALSE),H1856)</f>
        <v>858.81</v>
      </c>
      <c r="J1856" s="10">
        <v>7.0000000000000007E-2</v>
      </c>
      <c r="K1856" s="17">
        <f t="shared" si="85"/>
        <v>7.0000000000000007E-2</v>
      </c>
      <c r="L1856" s="10" t="s">
        <v>1824</v>
      </c>
      <c r="M1856" s="10">
        <v>2396.0799000000002</v>
      </c>
      <c r="N1856" s="16">
        <f t="shared" si="86"/>
        <v>2396.0799000000002</v>
      </c>
    </row>
    <row r="1857" spans="1:14" x14ac:dyDescent="0.3">
      <c r="A1857" s="11" t="s">
        <v>3681</v>
      </c>
      <c r="B1857" s="18">
        <v>45710</v>
      </c>
      <c r="C1857" s="12" t="s">
        <v>978</v>
      </c>
      <c r="D1857" s="12" t="s">
        <v>1586</v>
      </c>
      <c r="E1857" s="12" t="s">
        <v>1789</v>
      </c>
      <c r="F1857" s="12">
        <v>3</v>
      </c>
      <c r="G1857" s="10">
        <f t="shared" si="84"/>
        <v>3</v>
      </c>
      <c r="H1857" s="12">
        <v>569.98</v>
      </c>
      <c r="I1857" s="16">
        <f>IF(H1857="",VLOOKUP($D1857,Product_Dim_Cleaned!$A$2:$F$101,6,FALSE),H1857)</f>
        <v>569.98</v>
      </c>
      <c r="J1857" s="12">
        <v>0.05</v>
      </c>
      <c r="K1857" s="17">
        <f t="shared" si="85"/>
        <v>0.05</v>
      </c>
      <c r="L1857" s="12" t="s">
        <v>1824</v>
      </c>
      <c r="M1857" s="12">
        <v>1624.443</v>
      </c>
      <c r="N1857" s="16">
        <f t="shared" si="86"/>
        <v>1624.443</v>
      </c>
    </row>
    <row r="1858" spans="1:14" x14ac:dyDescent="0.3">
      <c r="A1858" s="9" t="s">
        <v>3682</v>
      </c>
      <c r="B1858" s="15">
        <v>45596</v>
      </c>
      <c r="C1858" s="10" t="s">
        <v>1029</v>
      </c>
      <c r="D1858" s="10" t="s">
        <v>1696</v>
      </c>
      <c r="E1858" s="10" t="s">
        <v>1794</v>
      </c>
      <c r="F1858" s="10">
        <v>3</v>
      </c>
      <c r="G1858" s="10">
        <f t="shared" ref="G1858:G1921" si="87">IF(F1858="",M1858/(I1858*(1-J1858)),F1858)</f>
        <v>3</v>
      </c>
      <c r="H1858" s="10">
        <v>306.52</v>
      </c>
      <c r="I1858" s="16">
        <f>IF(H1858="",VLOOKUP($D1858,Product_Dim_Cleaned!$A$2:$F$101,6,FALSE),H1858)</f>
        <v>306.52</v>
      </c>
      <c r="J1858" s="10">
        <v>0.01</v>
      </c>
      <c r="K1858" s="17">
        <f t="shared" ref="K1858:K1921" si="88">IF(J1858="",1-(M1858/(G1858*I1858)),J1858)</f>
        <v>0.01</v>
      </c>
      <c r="L1858" s="10" t="s">
        <v>1829</v>
      </c>
      <c r="M1858" s="10">
        <v>910.36439999999993</v>
      </c>
      <c r="N1858" s="16">
        <f t="shared" ref="N1858:N1921" si="89">IF(M1858="",G1858*I1858*(1-K1858),M1858)</f>
        <v>910.36439999999993</v>
      </c>
    </row>
    <row r="1859" spans="1:14" x14ac:dyDescent="0.3">
      <c r="A1859" s="11" t="s">
        <v>3683</v>
      </c>
      <c r="B1859" s="18">
        <v>45354</v>
      </c>
      <c r="C1859" s="12" t="s">
        <v>238</v>
      </c>
      <c r="D1859" s="12" t="s">
        <v>1660</v>
      </c>
      <c r="E1859" s="12" t="s">
        <v>1797</v>
      </c>
      <c r="F1859" s="12">
        <v>3</v>
      </c>
      <c r="G1859" s="10">
        <f t="shared" si="87"/>
        <v>3</v>
      </c>
      <c r="H1859" s="12">
        <v>184.67</v>
      </c>
      <c r="I1859" s="16">
        <f>IF(H1859="",VLOOKUP($D1859,Product_Dim_Cleaned!$A$2:$F$101,6,FALSE),H1859)</f>
        <v>184.67</v>
      </c>
      <c r="J1859" s="12">
        <v>0.03</v>
      </c>
      <c r="K1859" s="17">
        <f t="shared" si="88"/>
        <v>0.03</v>
      </c>
      <c r="L1859" s="12" t="s">
        <v>1829</v>
      </c>
      <c r="M1859" s="12">
        <v>537.38969999999995</v>
      </c>
      <c r="N1859" s="16">
        <f t="shared" si="89"/>
        <v>537.38969999999995</v>
      </c>
    </row>
    <row r="1860" spans="1:14" x14ac:dyDescent="0.3">
      <c r="A1860" s="9" t="s">
        <v>3684</v>
      </c>
      <c r="B1860" s="15">
        <v>45428</v>
      </c>
      <c r="C1860" s="10" t="s">
        <v>1484</v>
      </c>
      <c r="D1860" s="10" t="s">
        <v>1600</v>
      </c>
      <c r="E1860" s="10" t="s">
        <v>1773</v>
      </c>
      <c r="F1860" s="10">
        <v>4</v>
      </c>
      <c r="G1860" s="10">
        <f t="shared" si="87"/>
        <v>4</v>
      </c>
      <c r="H1860" s="10">
        <v>189.56</v>
      </c>
      <c r="I1860" s="16">
        <f>IF(H1860="",VLOOKUP($D1860,Product_Dim_Cleaned!$A$2:$F$101,6,FALSE),H1860)</f>
        <v>189.56</v>
      </c>
      <c r="J1860" s="10">
        <v>0</v>
      </c>
      <c r="K1860" s="17">
        <f t="shared" si="88"/>
        <v>0</v>
      </c>
      <c r="L1860" s="10" t="s">
        <v>1829</v>
      </c>
      <c r="M1860" s="10">
        <v>758.24</v>
      </c>
      <c r="N1860" s="16">
        <f t="shared" si="89"/>
        <v>758.24</v>
      </c>
    </row>
    <row r="1861" spans="1:14" x14ac:dyDescent="0.3">
      <c r="A1861" s="11" t="s">
        <v>3685</v>
      </c>
      <c r="B1861" s="18">
        <v>45511</v>
      </c>
      <c r="C1861" s="12" t="s">
        <v>678</v>
      </c>
      <c r="D1861" s="12" t="s">
        <v>1698</v>
      </c>
      <c r="E1861" s="12" t="s">
        <v>1773</v>
      </c>
      <c r="F1861" s="12">
        <v>1</v>
      </c>
      <c r="G1861" s="10">
        <f t="shared" si="87"/>
        <v>1</v>
      </c>
      <c r="H1861" s="12">
        <v>805.24</v>
      </c>
      <c r="I1861" s="16">
        <f>IF(H1861="",VLOOKUP($D1861,Product_Dim_Cleaned!$A$2:$F$101,6,FALSE),H1861)</f>
        <v>805.24</v>
      </c>
      <c r="J1861" s="12">
        <v>0.04</v>
      </c>
      <c r="K1861" s="17">
        <f t="shared" si="88"/>
        <v>0.04</v>
      </c>
      <c r="L1861" s="12" t="s">
        <v>1826</v>
      </c>
      <c r="M1861" s="12">
        <v>773.03039999999999</v>
      </c>
      <c r="N1861" s="16">
        <f t="shared" si="89"/>
        <v>773.03039999999999</v>
      </c>
    </row>
    <row r="1862" spans="1:14" x14ac:dyDescent="0.3">
      <c r="A1862" s="9" t="s">
        <v>3686</v>
      </c>
      <c r="B1862" s="15">
        <v>45549</v>
      </c>
      <c r="C1862" s="10" t="s">
        <v>619</v>
      </c>
      <c r="D1862" s="10" t="s">
        <v>1656</v>
      </c>
      <c r="E1862" s="10" t="s">
        <v>1807</v>
      </c>
      <c r="F1862" s="10">
        <v>3</v>
      </c>
      <c r="G1862" s="10">
        <f t="shared" si="87"/>
        <v>3</v>
      </c>
      <c r="H1862" s="10">
        <v>683.74</v>
      </c>
      <c r="I1862" s="16">
        <f>IF(H1862="",VLOOKUP($D1862,Product_Dim_Cleaned!$A$2:$F$101,6,FALSE),H1862)</f>
        <v>683.74</v>
      </c>
      <c r="J1862" s="10">
        <v>0.24</v>
      </c>
      <c r="K1862" s="17">
        <f t="shared" si="88"/>
        <v>0.24</v>
      </c>
      <c r="L1862" s="10" t="s">
        <v>1824</v>
      </c>
      <c r="M1862" s="10">
        <v>1558.9272000000001</v>
      </c>
      <c r="N1862" s="16">
        <f t="shared" si="89"/>
        <v>1558.9272000000001</v>
      </c>
    </row>
    <row r="1863" spans="1:14" x14ac:dyDescent="0.3">
      <c r="A1863" s="11" t="s">
        <v>3687</v>
      </c>
      <c r="B1863" s="18">
        <v>45573</v>
      </c>
      <c r="C1863" s="12" t="s">
        <v>684</v>
      </c>
      <c r="D1863" s="12" t="s">
        <v>1660</v>
      </c>
      <c r="E1863" s="12" t="s">
        <v>1810</v>
      </c>
      <c r="F1863" s="12">
        <v>3</v>
      </c>
      <c r="G1863" s="10">
        <f t="shared" si="87"/>
        <v>3</v>
      </c>
      <c r="H1863" s="12">
        <v>439.21</v>
      </c>
      <c r="I1863" s="16">
        <f>IF(H1863="",VLOOKUP($D1863,Product_Dim_Cleaned!$A$2:$F$101,6,FALSE),H1863)</f>
        <v>439.21</v>
      </c>
      <c r="J1863" s="12">
        <v>0.28000000000000003</v>
      </c>
      <c r="K1863" s="17">
        <f t="shared" si="88"/>
        <v>0.28000000000000003</v>
      </c>
      <c r="L1863" s="12" t="s">
        <v>1829</v>
      </c>
      <c r="M1863" s="12">
        <v>948.69359999999983</v>
      </c>
      <c r="N1863" s="16">
        <f t="shared" si="89"/>
        <v>948.69359999999983</v>
      </c>
    </row>
    <row r="1864" spans="1:14" x14ac:dyDescent="0.3">
      <c r="A1864" s="9" t="s">
        <v>3688</v>
      </c>
      <c r="B1864" s="15">
        <v>45904</v>
      </c>
      <c r="C1864" s="10" t="s">
        <v>414</v>
      </c>
      <c r="D1864" s="10" t="s">
        <v>1680</v>
      </c>
      <c r="E1864" s="10" t="s">
        <v>1776</v>
      </c>
      <c r="F1864" s="10">
        <v>1</v>
      </c>
      <c r="G1864" s="10">
        <f t="shared" si="87"/>
        <v>1</v>
      </c>
      <c r="H1864" s="10">
        <v>126.92</v>
      </c>
      <c r="I1864" s="16">
        <f>IF(H1864="",VLOOKUP($D1864,Product_Dim_Cleaned!$A$2:$F$101,6,FALSE),H1864)</f>
        <v>126.92</v>
      </c>
      <c r="J1864" s="10">
        <v>0.24</v>
      </c>
      <c r="K1864" s="17">
        <f t="shared" si="88"/>
        <v>0.24</v>
      </c>
      <c r="L1864" s="10" t="s">
        <v>1829</v>
      </c>
      <c r="M1864" s="10">
        <v>96.459199999999996</v>
      </c>
      <c r="N1864" s="16">
        <f t="shared" si="89"/>
        <v>96.459199999999996</v>
      </c>
    </row>
    <row r="1865" spans="1:14" x14ac:dyDescent="0.3">
      <c r="A1865" s="11" t="s">
        <v>3689</v>
      </c>
      <c r="B1865" s="18">
        <v>45489</v>
      </c>
      <c r="C1865" s="12" t="s">
        <v>27</v>
      </c>
      <c r="D1865" s="12" t="s">
        <v>1694</v>
      </c>
      <c r="E1865" s="12" t="s">
        <v>1769</v>
      </c>
      <c r="F1865" s="12">
        <v>4</v>
      </c>
      <c r="G1865" s="10">
        <f t="shared" si="87"/>
        <v>4</v>
      </c>
      <c r="H1865" s="12">
        <v>834.7</v>
      </c>
      <c r="I1865" s="16">
        <f>IF(H1865="",VLOOKUP($D1865,Product_Dim_Cleaned!$A$2:$F$101,6,FALSE),H1865)</f>
        <v>834.7</v>
      </c>
      <c r="J1865" s="12">
        <v>0.14000000000000001</v>
      </c>
      <c r="K1865" s="17">
        <f t="shared" si="88"/>
        <v>0.14000000000000001</v>
      </c>
      <c r="L1865" s="12" t="s">
        <v>1824</v>
      </c>
      <c r="M1865" s="12">
        <v>2871.3679999999999</v>
      </c>
      <c r="N1865" s="16">
        <f t="shared" si="89"/>
        <v>2871.3679999999999</v>
      </c>
    </row>
    <row r="1866" spans="1:14" x14ac:dyDescent="0.3">
      <c r="A1866" s="9" t="s">
        <v>3690</v>
      </c>
      <c r="B1866" s="15">
        <v>45909</v>
      </c>
      <c r="C1866" s="10" t="s">
        <v>1071</v>
      </c>
      <c r="D1866" s="10" t="s">
        <v>1632</v>
      </c>
      <c r="E1866" s="10" t="s">
        <v>1792</v>
      </c>
      <c r="F1866" s="10">
        <v>2</v>
      </c>
      <c r="G1866" s="10">
        <f t="shared" si="87"/>
        <v>2</v>
      </c>
      <c r="H1866" s="10">
        <v>271.88</v>
      </c>
      <c r="I1866" s="16">
        <f>IF(H1866="",VLOOKUP($D1866,Product_Dim_Cleaned!$A$2:$F$101,6,FALSE),H1866)</f>
        <v>271.88</v>
      </c>
      <c r="J1866" s="10">
        <v>0.11</v>
      </c>
      <c r="K1866" s="17">
        <f t="shared" si="88"/>
        <v>0.11</v>
      </c>
      <c r="L1866" s="10" t="s">
        <v>1829</v>
      </c>
      <c r="M1866" s="10">
        <v>483.94639999999998</v>
      </c>
      <c r="N1866" s="16">
        <f t="shared" si="89"/>
        <v>483.94639999999998</v>
      </c>
    </row>
    <row r="1867" spans="1:14" x14ac:dyDescent="0.3">
      <c r="A1867" s="11" t="s">
        <v>3691</v>
      </c>
      <c r="B1867" s="18">
        <v>45720</v>
      </c>
      <c r="C1867" s="12" t="s">
        <v>1478</v>
      </c>
      <c r="D1867" s="12" t="s">
        <v>1570</v>
      </c>
      <c r="E1867" s="12" t="s">
        <v>1757</v>
      </c>
      <c r="F1867" s="12">
        <v>4</v>
      </c>
      <c r="G1867" s="10">
        <f t="shared" si="87"/>
        <v>4</v>
      </c>
      <c r="H1867" s="12">
        <v>972.14</v>
      </c>
      <c r="I1867" s="16">
        <f>IF(H1867="",VLOOKUP($D1867,Product_Dim_Cleaned!$A$2:$F$101,6,FALSE),H1867)</f>
        <v>972.14</v>
      </c>
      <c r="J1867" s="12">
        <v>0.25</v>
      </c>
      <c r="K1867" s="17">
        <f t="shared" si="88"/>
        <v>0.25</v>
      </c>
      <c r="L1867" s="12" t="s">
        <v>1824</v>
      </c>
      <c r="M1867" s="12">
        <v>2916.42</v>
      </c>
      <c r="N1867" s="16">
        <f t="shared" si="89"/>
        <v>2916.42</v>
      </c>
    </row>
    <row r="1868" spans="1:14" x14ac:dyDescent="0.3">
      <c r="A1868" s="9" t="s">
        <v>3692</v>
      </c>
      <c r="B1868" s="15">
        <v>45831</v>
      </c>
      <c r="C1868" s="10" t="s">
        <v>335</v>
      </c>
      <c r="D1868" s="10" t="s">
        <v>1634</v>
      </c>
      <c r="E1868" s="10" t="s">
        <v>1769</v>
      </c>
      <c r="F1868" s="10">
        <v>3</v>
      </c>
      <c r="G1868" s="10">
        <f t="shared" si="87"/>
        <v>3</v>
      </c>
      <c r="H1868" s="10">
        <v>523.66</v>
      </c>
      <c r="I1868" s="16">
        <f>IF(H1868="",VLOOKUP($D1868,Product_Dim_Cleaned!$A$2:$F$101,6,FALSE),H1868)</f>
        <v>523.66</v>
      </c>
      <c r="J1868" s="10">
        <v>0.27</v>
      </c>
      <c r="K1868" s="17">
        <f t="shared" si="88"/>
        <v>0.27</v>
      </c>
      <c r="L1868" s="10" t="s">
        <v>1826</v>
      </c>
      <c r="M1868" s="10">
        <v>1146.8154</v>
      </c>
      <c r="N1868" s="16">
        <f t="shared" si="89"/>
        <v>1146.8154</v>
      </c>
    </row>
    <row r="1869" spans="1:14" x14ac:dyDescent="0.3">
      <c r="A1869" s="11" t="s">
        <v>3693</v>
      </c>
      <c r="B1869" s="18">
        <v>45602</v>
      </c>
      <c r="C1869" s="12" t="s">
        <v>499</v>
      </c>
      <c r="D1869" s="12" t="s">
        <v>1676</v>
      </c>
      <c r="E1869" s="12" t="s">
        <v>1761</v>
      </c>
      <c r="F1869" s="12">
        <v>4</v>
      </c>
      <c r="G1869" s="10">
        <f t="shared" si="87"/>
        <v>4</v>
      </c>
      <c r="H1869" s="12">
        <v>838.99</v>
      </c>
      <c r="I1869" s="16">
        <f>IF(H1869="",VLOOKUP($D1869,Product_Dim_Cleaned!$A$2:$F$101,6,FALSE),H1869)</f>
        <v>838.99</v>
      </c>
      <c r="J1869" s="12">
        <v>0.16</v>
      </c>
      <c r="K1869" s="17">
        <f t="shared" si="88"/>
        <v>0.16</v>
      </c>
      <c r="L1869" s="12" t="s">
        <v>1824</v>
      </c>
      <c r="M1869" s="12">
        <v>2819.0064000000002</v>
      </c>
      <c r="N1869" s="16">
        <f t="shared" si="89"/>
        <v>2819.0064000000002</v>
      </c>
    </row>
    <row r="1870" spans="1:14" x14ac:dyDescent="0.3">
      <c r="A1870" s="9" t="s">
        <v>3694</v>
      </c>
      <c r="B1870" s="15">
        <v>45722</v>
      </c>
      <c r="C1870" s="10" t="s">
        <v>461</v>
      </c>
      <c r="D1870" s="10" t="s">
        <v>1570</v>
      </c>
      <c r="E1870" s="10" t="s">
        <v>1807</v>
      </c>
      <c r="F1870" s="10">
        <v>4</v>
      </c>
      <c r="G1870" s="10">
        <f t="shared" si="87"/>
        <v>4</v>
      </c>
      <c r="H1870" s="10">
        <v>838.7</v>
      </c>
      <c r="I1870" s="16">
        <f>IF(H1870="",VLOOKUP($D1870,Product_Dim_Cleaned!$A$2:$F$101,6,FALSE),H1870)</f>
        <v>838.7</v>
      </c>
      <c r="J1870" s="10">
        <v>0.21</v>
      </c>
      <c r="K1870" s="17">
        <f t="shared" si="88"/>
        <v>0.21</v>
      </c>
      <c r="L1870" s="10" t="s">
        <v>1829</v>
      </c>
      <c r="M1870" s="10">
        <v>2650.2919999999999</v>
      </c>
      <c r="N1870" s="16">
        <f t="shared" si="89"/>
        <v>2650.2919999999999</v>
      </c>
    </row>
    <row r="1871" spans="1:14" x14ac:dyDescent="0.3">
      <c r="A1871" s="11" t="s">
        <v>3695</v>
      </c>
      <c r="B1871" s="18">
        <v>45794</v>
      </c>
      <c r="C1871" s="12" t="s">
        <v>1304</v>
      </c>
      <c r="D1871" s="12" t="s">
        <v>1696</v>
      </c>
      <c r="E1871" s="12" t="s">
        <v>1782</v>
      </c>
      <c r="F1871" s="12">
        <v>3</v>
      </c>
      <c r="G1871" s="10">
        <f t="shared" si="87"/>
        <v>3</v>
      </c>
      <c r="H1871" s="12">
        <v>943.24</v>
      </c>
      <c r="I1871" s="16">
        <f>IF(H1871="",VLOOKUP($D1871,Product_Dim_Cleaned!$A$2:$F$101,6,FALSE),H1871)</f>
        <v>943.24</v>
      </c>
      <c r="J1871" s="12">
        <v>0.21</v>
      </c>
      <c r="K1871" s="17">
        <f t="shared" si="88"/>
        <v>0.21</v>
      </c>
      <c r="L1871" s="12" t="s">
        <v>1824</v>
      </c>
      <c r="M1871" s="12">
        <v>2235.4787999999999</v>
      </c>
      <c r="N1871" s="16">
        <f t="shared" si="89"/>
        <v>2235.4787999999999</v>
      </c>
    </row>
    <row r="1872" spans="1:14" x14ac:dyDescent="0.3">
      <c r="A1872" s="9" t="s">
        <v>3696</v>
      </c>
      <c r="B1872" s="15">
        <v>45659</v>
      </c>
      <c r="C1872" s="10" t="s">
        <v>945</v>
      </c>
      <c r="D1872" s="10" t="s">
        <v>1543</v>
      </c>
      <c r="E1872" s="10" t="s">
        <v>1807</v>
      </c>
      <c r="F1872" s="10">
        <v>2</v>
      </c>
      <c r="G1872" s="10">
        <f t="shared" si="87"/>
        <v>2</v>
      </c>
      <c r="H1872" s="10">
        <v>310.33</v>
      </c>
      <c r="I1872" s="16">
        <f>IF(H1872="",VLOOKUP($D1872,Product_Dim_Cleaned!$A$2:$F$101,6,FALSE),H1872)</f>
        <v>310.33</v>
      </c>
      <c r="J1872" s="10">
        <v>0.26</v>
      </c>
      <c r="K1872" s="17">
        <f t="shared" si="88"/>
        <v>0.26</v>
      </c>
      <c r="L1872" s="10" t="s">
        <v>1824</v>
      </c>
      <c r="M1872" s="10">
        <v>459.28840000000002</v>
      </c>
      <c r="N1872" s="16">
        <f t="shared" si="89"/>
        <v>459.28840000000002</v>
      </c>
    </row>
    <row r="1873" spans="1:14" x14ac:dyDescent="0.3">
      <c r="A1873" s="11" t="s">
        <v>3697</v>
      </c>
      <c r="B1873" s="18">
        <v>45501</v>
      </c>
      <c r="C1873" s="12" t="s">
        <v>1086</v>
      </c>
      <c r="D1873" s="12" t="s">
        <v>1638</v>
      </c>
      <c r="E1873" s="12" t="s">
        <v>1752</v>
      </c>
      <c r="F1873" s="12">
        <v>3</v>
      </c>
      <c r="G1873" s="10">
        <f t="shared" si="87"/>
        <v>3</v>
      </c>
      <c r="H1873" s="12">
        <v>201.05</v>
      </c>
      <c r="I1873" s="16">
        <f>IF(H1873="",VLOOKUP($D1873,Product_Dim_Cleaned!$A$2:$F$101,6,FALSE),H1873)</f>
        <v>201.05</v>
      </c>
      <c r="J1873" s="12">
        <v>0.23</v>
      </c>
      <c r="K1873" s="17">
        <f t="shared" si="88"/>
        <v>0.23</v>
      </c>
      <c r="L1873" s="12" t="s">
        <v>1826</v>
      </c>
      <c r="M1873" s="12">
        <v>464.42550000000011</v>
      </c>
      <c r="N1873" s="16">
        <f t="shared" si="89"/>
        <v>464.42550000000011</v>
      </c>
    </row>
    <row r="1874" spans="1:14" x14ac:dyDescent="0.3">
      <c r="A1874" s="9" t="s">
        <v>3698</v>
      </c>
      <c r="B1874" s="15">
        <v>45408</v>
      </c>
      <c r="C1874" s="10" t="s">
        <v>806</v>
      </c>
      <c r="D1874" s="10" t="s">
        <v>1664</v>
      </c>
      <c r="E1874" s="10" t="s">
        <v>1807</v>
      </c>
      <c r="F1874" s="10">
        <v>1</v>
      </c>
      <c r="G1874" s="10">
        <f t="shared" si="87"/>
        <v>1</v>
      </c>
      <c r="H1874" s="10">
        <v>803.37</v>
      </c>
      <c r="I1874" s="16">
        <f>IF(H1874="",VLOOKUP($D1874,Product_Dim_Cleaned!$A$2:$F$101,6,FALSE),H1874)</f>
        <v>803.37</v>
      </c>
      <c r="J1874" s="10">
        <v>0.3</v>
      </c>
      <c r="K1874" s="17">
        <f t="shared" si="88"/>
        <v>0.3</v>
      </c>
      <c r="L1874" s="10" t="s">
        <v>1826</v>
      </c>
      <c r="M1874" s="10">
        <v>562.35899999999992</v>
      </c>
      <c r="N1874" s="16">
        <f t="shared" si="89"/>
        <v>562.35899999999992</v>
      </c>
    </row>
    <row r="1875" spans="1:14" x14ac:dyDescent="0.3">
      <c r="A1875" s="11" t="s">
        <v>3699</v>
      </c>
      <c r="B1875" s="18">
        <v>45886</v>
      </c>
      <c r="C1875" s="12" t="s">
        <v>144</v>
      </c>
      <c r="D1875" s="12" t="s">
        <v>1670</v>
      </c>
      <c r="E1875" s="12" t="s">
        <v>1801</v>
      </c>
      <c r="F1875" s="12">
        <v>3</v>
      </c>
      <c r="G1875" s="10">
        <f t="shared" si="87"/>
        <v>3</v>
      </c>
      <c r="H1875" s="12">
        <v>259.98</v>
      </c>
      <c r="I1875" s="16">
        <f>IF(H1875="",VLOOKUP($D1875,Product_Dim_Cleaned!$A$2:$F$101,6,FALSE),H1875)</f>
        <v>259.98</v>
      </c>
      <c r="J1875" s="12">
        <v>7.0000000000000007E-2</v>
      </c>
      <c r="K1875" s="17">
        <f t="shared" si="88"/>
        <v>7.0000000000000007E-2</v>
      </c>
      <c r="L1875" s="12" t="s">
        <v>1829</v>
      </c>
      <c r="M1875" s="12">
        <v>725.3442</v>
      </c>
      <c r="N1875" s="16">
        <f t="shared" si="89"/>
        <v>725.3442</v>
      </c>
    </row>
    <row r="1876" spans="1:14" x14ac:dyDescent="0.3">
      <c r="A1876" s="9" t="s">
        <v>3700</v>
      </c>
      <c r="B1876" s="15">
        <v>45426</v>
      </c>
      <c r="C1876" s="10" t="s">
        <v>428</v>
      </c>
      <c r="D1876" s="10" t="s">
        <v>1549</v>
      </c>
      <c r="E1876" s="10" t="s">
        <v>1766</v>
      </c>
      <c r="F1876" s="10">
        <v>4</v>
      </c>
      <c r="G1876" s="10">
        <f t="shared" si="87"/>
        <v>4</v>
      </c>
      <c r="H1876" s="10">
        <v>591.9</v>
      </c>
      <c r="I1876" s="16">
        <f>IF(H1876="",VLOOKUP($D1876,Product_Dim_Cleaned!$A$2:$F$101,6,FALSE),H1876)</f>
        <v>591.9</v>
      </c>
      <c r="J1876" s="10">
        <v>0.2</v>
      </c>
      <c r="K1876" s="17">
        <f t="shared" si="88"/>
        <v>0.2</v>
      </c>
      <c r="L1876" s="10" t="s">
        <v>1826</v>
      </c>
      <c r="M1876" s="10">
        <v>1894.08</v>
      </c>
      <c r="N1876" s="16">
        <f t="shared" si="89"/>
        <v>1894.08</v>
      </c>
    </row>
    <row r="1877" spans="1:14" x14ac:dyDescent="0.3">
      <c r="A1877" s="11" t="s">
        <v>3701</v>
      </c>
      <c r="B1877" s="18">
        <v>45730</v>
      </c>
      <c r="C1877" s="12" t="s">
        <v>127</v>
      </c>
      <c r="D1877" s="12" t="s">
        <v>1668</v>
      </c>
      <c r="E1877" s="12" t="s">
        <v>1794</v>
      </c>
      <c r="F1877" s="12">
        <v>2</v>
      </c>
      <c r="G1877" s="10">
        <f t="shared" si="87"/>
        <v>2</v>
      </c>
      <c r="H1877" s="12">
        <v>396.9</v>
      </c>
      <c r="I1877" s="16">
        <f>IF(H1877="",VLOOKUP($D1877,Product_Dim_Cleaned!$A$2:$F$101,6,FALSE),H1877)</f>
        <v>396.9</v>
      </c>
      <c r="J1877" s="12">
        <v>0.18</v>
      </c>
      <c r="K1877" s="17">
        <f t="shared" si="88"/>
        <v>0.18</v>
      </c>
      <c r="L1877" s="12" t="s">
        <v>1826</v>
      </c>
      <c r="M1877" s="12">
        <v>650.91600000000005</v>
      </c>
      <c r="N1877" s="16">
        <f t="shared" si="89"/>
        <v>650.91600000000005</v>
      </c>
    </row>
    <row r="1878" spans="1:14" x14ac:dyDescent="0.3">
      <c r="A1878" s="9" t="s">
        <v>3702</v>
      </c>
      <c r="B1878" s="15">
        <v>45731</v>
      </c>
      <c r="C1878" s="10" t="s">
        <v>1400</v>
      </c>
      <c r="D1878" s="10" t="s">
        <v>1744</v>
      </c>
      <c r="E1878" s="10" t="s">
        <v>1761</v>
      </c>
      <c r="F1878" s="10">
        <v>1</v>
      </c>
      <c r="G1878" s="10">
        <f t="shared" si="87"/>
        <v>1</v>
      </c>
      <c r="H1878" s="10">
        <v>176.84</v>
      </c>
      <c r="I1878" s="16">
        <f>IF(H1878="",VLOOKUP($D1878,Product_Dim_Cleaned!$A$2:$F$101,6,FALSE),H1878)</f>
        <v>176.84</v>
      </c>
      <c r="J1878" s="10">
        <v>0.19</v>
      </c>
      <c r="K1878" s="17">
        <f t="shared" si="88"/>
        <v>0.19</v>
      </c>
      <c r="L1878" s="10" t="s">
        <v>1824</v>
      </c>
      <c r="M1878" s="10">
        <v>143.24039999999999</v>
      </c>
      <c r="N1878" s="16">
        <f t="shared" si="89"/>
        <v>143.24039999999999</v>
      </c>
    </row>
    <row r="1879" spans="1:14" x14ac:dyDescent="0.3">
      <c r="A1879" s="11" t="s">
        <v>3703</v>
      </c>
      <c r="B1879" s="18">
        <v>45272</v>
      </c>
      <c r="C1879" s="12" t="s">
        <v>812</v>
      </c>
      <c r="D1879" s="12" t="s">
        <v>1600</v>
      </c>
      <c r="E1879" s="12" t="s">
        <v>1752</v>
      </c>
      <c r="F1879" s="12">
        <v>2</v>
      </c>
      <c r="G1879" s="10">
        <f t="shared" si="87"/>
        <v>2</v>
      </c>
      <c r="H1879" s="12">
        <v>614.21</v>
      </c>
      <c r="I1879" s="16">
        <f>IF(H1879="",VLOOKUP($D1879,Product_Dim_Cleaned!$A$2:$F$101,6,FALSE),H1879)</f>
        <v>614.21</v>
      </c>
      <c r="J1879" s="12">
        <v>0.11</v>
      </c>
      <c r="K1879" s="17">
        <f t="shared" si="88"/>
        <v>0.11</v>
      </c>
      <c r="L1879" s="12" t="s">
        <v>1826</v>
      </c>
      <c r="M1879" s="12">
        <v>1093.2937999999999</v>
      </c>
      <c r="N1879" s="16">
        <f t="shared" si="89"/>
        <v>1093.2937999999999</v>
      </c>
    </row>
    <row r="1880" spans="1:14" x14ac:dyDescent="0.3">
      <c r="A1880" s="9" t="s">
        <v>3704</v>
      </c>
      <c r="B1880" s="15">
        <v>45584</v>
      </c>
      <c r="C1880" s="10" t="s">
        <v>381</v>
      </c>
      <c r="D1880" s="10" t="s">
        <v>1551</v>
      </c>
      <c r="E1880" s="10" t="s">
        <v>1779</v>
      </c>
      <c r="F1880" s="10">
        <v>3</v>
      </c>
      <c r="G1880" s="10">
        <f t="shared" si="87"/>
        <v>3</v>
      </c>
      <c r="H1880" s="10">
        <v>604.66</v>
      </c>
      <c r="I1880" s="16">
        <f>IF(H1880="",VLOOKUP($D1880,Product_Dim_Cleaned!$A$2:$F$101,6,FALSE),H1880)</f>
        <v>604.66</v>
      </c>
      <c r="J1880" s="10">
        <v>0.18</v>
      </c>
      <c r="K1880" s="17">
        <f t="shared" si="88"/>
        <v>0.18</v>
      </c>
      <c r="L1880" s="10" t="s">
        <v>1829</v>
      </c>
      <c r="M1880" s="10">
        <v>1487.4636</v>
      </c>
      <c r="N1880" s="16">
        <f t="shared" si="89"/>
        <v>1487.4636</v>
      </c>
    </row>
    <row r="1881" spans="1:14" x14ac:dyDescent="0.3">
      <c r="A1881" s="11" t="s">
        <v>3705</v>
      </c>
      <c r="B1881" s="18">
        <v>45534</v>
      </c>
      <c r="C1881" s="12" t="s">
        <v>1530</v>
      </c>
      <c r="D1881" s="12" t="s">
        <v>1549</v>
      </c>
      <c r="E1881" s="12" t="s">
        <v>1794</v>
      </c>
      <c r="F1881" s="12">
        <v>3</v>
      </c>
      <c r="G1881" s="10">
        <f t="shared" si="87"/>
        <v>3</v>
      </c>
      <c r="H1881" s="12">
        <v>24.29</v>
      </c>
      <c r="I1881" s="16">
        <f>IF(H1881="",VLOOKUP($D1881,Product_Dim_Cleaned!$A$2:$F$101,6,FALSE),H1881)</f>
        <v>24.29</v>
      </c>
      <c r="J1881" s="12">
        <v>0.12</v>
      </c>
      <c r="K1881" s="17">
        <f t="shared" si="88"/>
        <v>0.12</v>
      </c>
      <c r="L1881" s="12" t="s">
        <v>1826</v>
      </c>
      <c r="M1881" s="12">
        <v>64.125600000000006</v>
      </c>
      <c r="N1881" s="16">
        <f t="shared" si="89"/>
        <v>64.125600000000006</v>
      </c>
    </row>
    <row r="1882" spans="1:14" x14ac:dyDescent="0.3">
      <c r="A1882" s="9" t="s">
        <v>3706</v>
      </c>
      <c r="B1882" s="15">
        <v>45482</v>
      </c>
      <c r="C1882" s="10" t="s">
        <v>419</v>
      </c>
      <c r="D1882" s="10" t="s">
        <v>1674</v>
      </c>
      <c r="E1882" s="10" t="s">
        <v>1792</v>
      </c>
      <c r="F1882" s="10">
        <v>1</v>
      </c>
      <c r="G1882" s="10">
        <f t="shared" si="87"/>
        <v>1</v>
      </c>
      <c r="H1882" s="10">
        <v>503.95</v>
      </c>
      <c r="I1882" s="16">
        <f>IF(H1882="",VLOOKUP($D1882,Product_Dim_Cleaned!$A$2:$F$101,6,FALSE),H1882)</f>
        <v>503.95</v>
      </c>
      <c r="J1882" s="10">
        <v>0.24</v>
      </c>
      <c r="K1882" s="17">
        <f t="shared" si="88"/>
        <v>0.24</v>
      </c>
      <c r="L1882" s="10" t="s">
        <v>1826</v>
      </c>
      <c r="M1882" s="10">
        <v>383.00200000000001</v>
      </c>
      <c r="N1882" s="16">
        <f t="shared" si="89"/>
        <v>383.00200000000001</v>
      </c>
    </row>
    <row r="1883" spans="1:14" x14ac:dyDescent="0.3">
      <c r="A1883" s="11" t="s">
        <v>3707</v>
      </c>
      <c r="B1883" s="18">
        <v>45475</v>
      </c>
      <c r="C1883" s="12" t="s">
        <v>1005</v>
      </c>
      <c r="D1883" s="12" t="s">
        <v>1650</v>
      </c>
      <c r="E1883" s="12" t="s">
        <v>1799</v>
      </c>
      <c r="F1883" s="12">
        <v>4</v>
      </c>
      <c r="G1883" s="10">
        <f t="shared" si="87"/>
        <v>4</v>
      </c>
      <c r="H1883" s="12">
        <v>860.78</v>
      </c>
      <c r="I1883" s="16">
        <f>IF(H1883="",VLOOKUP($D1883,Product_Dim_Cleaned!$A$2:$F$101,6,FALSE),H1883)</f>
        <v>860.78</v>
      </c>
      <c r="J1883" s="12">
        <v>0.03</v>
      </c>
      <c r="K1883" s="17">
        <f t="shared" si="88"/>
        <v>0.03</v>
      </c>
      <c r="L1883" s="12" t="s">
        <v>1824</v>
      </c>
      <c r="M1883" s="12">
        <v>3339.8263999999999</v>
      </c>
      <c r="N1883" s="16">
        <f t="shared" si="89"/>
        <v>3339.8263999999999</v>
      </c>
    </row>
    <row r="1884" spans="1:14" x14ac:dyDescent="0.3">
      <c r="A1884" s="9" t="s">
        <v>3708</v>
      </c>
      <c r="B1884" s="15">
        <v>45234</v>
      </c>
      <c r="C1884" s="10" t="s">
        <v>646</v>
      </c>
      <c r="D1884" s="10" t="s">
        <v>1632</v>
      </c>
      <c r="E1884" s="10" t="s">
        <v>1766</v>
      </c>
      <c r="F1884" s="10">
        <v>3</v>
      </c>
      <c r="G1884" s="10">
        <f t="shared" si="87"/>
        <v>3</v>
      </c>
      <c r="H1884" s="10">
        <v>41.97</v>
      </c>
      <c r="I1884" s="16">
        <f>IF(H1884="",VLOOKUP($D1884,Product_Dim_Cleaned!$A$2:$F$101,6,FALSE),H1884)</f>
        <v>41.97</v>
      </c>
      <c r="J1884" s="10">
        <v>0.03</v>
      </c>
      <c r="K1884" s="17">
        <f t="shared" si="88"/>
        <v>0.03</v>
      </c>
      <c r="L1884" s="10" t="s">
        <v>1829</v>
      </c>
      <c r="M1884" s="10">
        <v>122.1327</v>
      </c>
      <c r="N1884" s="16">
        <f t="shared" si="89"/>
        <v>122.1327</v>
      </c>
    </row>
    <row r="1885" spans="1:14" x14ac:dyDescent="0.3">
      <c r="A1885" s="11" t="s">
        <v>3709</v>
      </c>
      <c r="B1885" s="18">
        <v>45397</v>
      </c>
      <c r="C1885" s="12" t="s">
        <v>134</v>
      </c>
      <c r="D1885" s="12" t="s">
        <v>1578</v>
      </c>
      <c r="E1885" s="12" t="s">
        <v>1773</v>
      </c>
      <c r="F1885" s="12">
        <v>1</v>
      </c>
      <c r="G1885" s="10">
        <f t="shared" si="87"/>
        <v>1</v>
      </c>
      <c r="H1885" s="12">
        <v>649.59</v>
      </c>
      <c r="I1885" s="16">
        <f>IF(H1885="",VLOOKUP($D1885,Product_Dim_Cleaned!$A$2:$F$101,6,FALSE),H1885)</f>
        <v>649.59</v>
      </c>
      <c r="J1885" s="12">
        <v>0.12</v>
      </c>
      <c r="K1885" s="17">
        <f t="shared" si="88"/>
        <v>0.12</v>
      </c>
      <c r="L1885" s="12" t="s">
        <v>1829</v>
      </c>
      <c r="M1885" s="12">
        <v>571.63920000000007</v>
      </c>
      <c r="N1885" s="16">
        <f t="shared" si="89"/>
        <v>571.63920000000007</v>
      </c>
    </row>
    <row r="1886" spans="1:14" x14ac:dyDescent="0.3">
      <c r="A1886" s="9" t="s">
        <v>3710</v>
      </c>
      <c r="B1886" s="15">
        <v>45502</v>
      </c>
      <c r="C1886" s="10" t="s">
        <v>202</v>
      </c>
      <c r="D1886" s="10" t="s">
        <v>1674</v>
      </c>
      <c r="E1886" s="10" t="s">
        <v>1786</v>
      </c>
      <c r="F1886" s="10">
        <v>2</v>
      </c>
      <c r="G1886" s="10">
        <f t="shared" si="87"/>
        <v>2</v>
      </c>
      <c r="H1886" s="10">
        <v>386.09</v>
      </c>
      <c r="I1886" s="16">
        <f>IF(H1886="",VLOOKUP($D1886,Product_Dim_Cleaned!$A$2:$F$101,6,FALSE),H1886)</f>
        <v>386.09</v>
      </c>
      <c r="J1886" s="10">
        <v>0.19</v>
      </c>
      <c r="K1886" s="17">
        <f t="shared" si="88"/>
        <v>0.19</v>
      </c>
      <c r="L1886" s="10" t="s">
        <v>1826</v>
      </c>
      <c r="M1886" s="10">
        <v>625.46579999999994</v>
      </c>
      <c r="N1886" s="16">
        <f t="shared" si="89"/>
        <v>625.46579999999994</v>
      </c>
    </row>
    <row r="1887" spans="1:14" x14ac:dyDescent="0.3">
      <c r="A1887" s="11" t="s">
        <v>3711</v>
      </c>
      <c r="B1887" s="18">
        <v>45644</v>
      </c>
      <c r="C1887" s="12" t="s">
        <v>353</v>
      </c>
      <c r="D1887" s="12" t="s">
        <v>1650</v>
      </c>
      <c r="E1887" s="12" t="s">
        <v>1794</v>
      </c>
      <c r="F1887" s="12">
        <v>1</v>
      </c>
      <c r="G1887" s="10">
        <f t="shared" si="87"/>
        <v>1</v>
      </c>
      <c r="H1887" s="12">
        <v>891.62</v>
      </c>
      <c r="I1887" s="16">
        <f>IF(H1887="",VLOOKUP($D1887,Product_Dim_Cleaned!$A$2:$F$101,6,FALSE),H1887)</f>
        <v>891.62</v>
      </c>
      <c r="J1887" s="12">
        <v>0.06</v>
      </c>
      <c r="K1887" s="17">
        <f t="shared" si="88"/>
        <v>0.06</v>
      </c>
      <c r="L1887" s="12" t="s">
        <v>1826</v>
      </c>
      <c r="M1887" s="12">
        <v>838.12279999999998</v>
      </c>
      <c r="N1887" s="16">
        <f t="shared" si="89"/>
        <v>838.12279999999998</v>
      </c>
    </row>
    <row r="1888" spans="1:14" x14ac:dyDescent="0.3">
      <c r="A1888" s="9" t="s">
        <v>3712</v>
      </c>
      <c r="B1888" s="15">
        <v>45617</v>
      </c>
      <c r="C1888" s="10" t="s">
        <v>1190</v>
      </c>
      <c r="D1888" s="10" t="s">
        <v>1676</v>
      </c>
      <c r="E1888" s="10" t="s">
        <v>1801</v>
      </c>
      <c r="F1888" s="10">
        <v>2</v>
      </c>
      <c r="G1888" s="10">
        <f t="shared" si="87"/>
        <v>2</v>
      </c>
      <c r="H1888" s="10">
        <v>558.9</v>
      </c>
      <c r="I1888" s="16">
        <f>IF(H1888="",VLOOKUP($D1888,Product_Dim_Cleaned!$A$2:$F$101,6,FALSE),H1888)</f>
        <v>558.9</v>
      </c>
      <c r="J1888" s="10">
        <v>0.05</v>
      </c>
      <c r="K1888" s="17">
        <f t="shared" si="88"/>
        <v>0.05</v>
      </c>
      <c r="L1888" s="10" t="s">
        <v>1829</v>
      </c>
      <c r="M1888" s="10">
        <v>1061.9100000000001</v>
      </c>
      <c r="N1888" s="16">
        <f t="shared" si="89"/>
        <v>1061.9100000000001</v>
      </c>
    </row>
    <row r="1889" spans="1:14" x14ac:dyDescent="0.3">
      <c r="A1889" s="11" t="s">
        <v>3713</v>
      </c>
      <c r="B1889" s="18">
        <v>45797</v>
      </c>
      <c r="C1889" s="12" t="s">
        <v>1104</v>
      </c>
      <c r="D1889" s="12" t="s">
        <v>1546</v>
      </c>
      <c r="E1889" s="12" t="s">
        <v>1766</v>
      </c>
      <c r="F1889" s="12">
        <v>2</v>
      </c>
      <c r="G1889" s="10">
        <f t="shared" si="87"/>
        <v>2</v>
      </c>
      <c r="H1889" s="12">
        <v>99.04</v>
      </c>
      <c r="I1889" s="16">
        <f>IF(H1889="",VLOOKUP($D1889,Product_Dim_Cleaned!$A$2:$F$101,6,FALSE),H1889)</f>
        <v>99.04</v>
      </c>
      <c r="J1889" s="12">
        <v>0.26</v>
      </c>
      <c r="K1889" s="17">
        <f t="shared" si="88"/>
        <v>0.26</v>
      </c>
      <c r="L1889" s="12" t="s">
        <v>1829</v>
      </c>
      <c r="M1889" s="12">
        <v>146.57919999999999</v>
      </c>
      <c r="N1889" s="16">
        <f t="shared" si="89"/>
        <v>146.57919999999999</v>
      </c>
    </row>
    <row r="1890" spans="1:14" x14ac:dyDescent="0.3">
      <c r="A1890" s="9" t="s">
        <v>3714</v>
      </c>
      <c r="B1890" s="15">
        <v>45740</v>
      </c>
      <c r="C1890" s="10" t="s">
        <v>923</v>
      </c>
      <c r="D1890" s="10" t="s">
        <v>1551</v>
      </c>
      <c r="E1890" s="10" t="s">
        <v>1782</v>
      </c>
      <c r="F1890" s="10">
        <v>4</v>
      </c>
      <c r="G1890" s="10">
        <f t="shared" si="87"/>
        <v>4</v>
      </c>
      <c r="H1890" s="10">
        <v>625.13</v>
      </c>
      <c r="I1890" s="16">
        <f>IF(H1890="",VLOOKUP($D1890,Product_Dim_Cleaned!$A$2:$F$101,6,FALSE),H1890)</f>
        <v>625.13</v>
      </c>
      <c r="J1890" s="10">
        <v>0.06</v>
      </c>
      <c r="K1890" s="17">
        <f t="shared" si="88"/>
        <v>0.06</v>
      </c>
      <c r="L1890" s="10" t="s">
        <v>1824</v>
      </c>
      <c r="M1890" s="10">
        <v>2350.4888000000001</v>
      </c>
      <c r="N1890" s="16">
        <f t="shared" si="89"/>
        <v>2350.4888000000001</v>
      </c>
    </row>
    <row r="1891" spans="1:14" x14ac:dyDescent="0.3">
      <c r="A1891" s="11" t="s">
        <v>3715</v>
      </c>
      <c r="B1891" s="18">
        <v>45824</v>
      </c>
      <c r="C1891" s="12" t="s">
        <v>144</v>
      </c>
      <c r="D1891" s="12" t="s">
        <v>1628</v>
      </c>
      <c r="E1891" s="12" t="s">
        <v>1810</v>
      </c>
      <c r="F1891" s="12">
        <v>4</v>
      </c>
      <c r="G1891" s="10">
        <f t="shared" si="87"/>
        <v>4</v>
      </c>
      <c r="H1891" s="12">
        <v>38.380000000000003</v>
      </c>
      <c r="I1891" s="16">
        <f>IF(H1891="",VLOOKUP($D1891,Product_Dim_Cleaned!$A$2:$F$101,6,FALSE),H1891)</f>
        <v>38.380000000000003</v>
      </c>
      <c r="J1891" s="12">
        <v>0.16</v>
      </c>
      <c r="K1891" s="17">
        <f t="shared" si="88"/>
        <v>0.16</v>
      </c>
      <c r="L1891" s="12" t="s">
        <v>1829</v>
      </c>
      <c r="M1891" s="12">
        <v>128.95679999999999</v>
      </c>
      <c r="N1891" s="16">
        <f t="shared" si="89"/>
        <v>128.95679999999999</v>
      </c>
    </row>
    <row r="1892" spans="1:14" x14ac:dyDescent="0.3">
      <c r="A1892" s="9" t="s">
        <v>3716</v>
      </c>
      <c r="B1892" s="15">
        <v>45404</v>
      </c>
      <c r="C1892" s="10" t="s">
        <v>1513</v>
      </c>
      <c r="D1892" s="10" t="s">
        <v>1736</v>
      </c>
      <c r="E1892" s="10" t="s">
        <v>1789</v>
      </c>
      <c r="F1892" s="10">
        <v>4</v>
      </c>
      <c r="G1892" s="10">
        <f t="shared" si="87"/>
        <v>4</v>
      </c>
      <c r="H1892" s="10">
        <v>731.72</v>
      </c>
      <c r="I1892" s="16">
        <f>IF(H1892="",VLOOKUP($D1892,Product_Dim_Cleaned!$A$2:$F$101,6,FALSE),H1892)</f>
        <v>731.72</v>
      </c>
      <c r="J1892" s="10">
        <v>0.22</v>
      </c>
      <c r="K1892" s="17">
        <f t="shared" si="88"/>
        <v>0.22</v>
      </c>
      <c r="L1892" s="10" t="s">
        <v>1829</v>
      </c>
      <c r="M1892" s="10">
        <v>2282.9663999999998</v>
      </c>
      <c r="N1892" s="16">
        <f t="shared" si="89"/>
        <v>2282.9663999999998</v>
      </c>
    </row>
    <row r="1893" spans="1:14" x14ac:dyDescent="0.3">
      <c r="A1893" s="11" t="s">
        <v>3717</v>
      </c>
      <c r="B1893" s="18">
        <v>45916</v>
      </c>
      <c r="C1893" s="12" t="s">
        <v>1411</v>
      </c>
      <c r="D1893" s="12" t="s">
        <v>1710</v>
      </c>
      <c r="E1893" s="12" t="s">
        <v>1813</v>
      </c>
      <c r="F1893" s="12">
        <v>3</v>
      </c>
      <c r="G1893" s="10">
        <f t="shared" si="87"/>
        <v>3</v>
      </c>
      <c r="H1893" s="12">
        <v>825.33</v>
      </c>
      <c r="I1893" s="16">
        <f>IF(H1893="",VLOOKUP($D1893,Product_Dim_Cleaned!$A$2:$F$101,6,FALSE),H1893)</f>
        <v>825.33</v>
      </c>
      <c r="J1893" s="12">
        <v>0.21</v>
      </c>
      <c r="K1893" s="17">
        <f t="shared" si="88"/>
        <v>0.21</v>
      </c>
      <c r="L1893" s="12" t="s">
        <v>1824</v>
      </c>
      <c r="M1893" s="12">
        <v>1956.0320999999999</v>
      </c>
      <c r="N1893" s="16">
        <f t="shared" si="89"/>
        <v>1956.0320999999999</v>
      </c>
    </row>
    <row r="1894" spans="1:14" x14ac:dyDescent="0.3">
      <c r="A1894" s="9" t="s">
        <v>3718</v>
      </c>
      <c r="B1894" s="15">
        <v>45269</v>
      </c>
      <c r="C1894" s="10" t="s">
        <v>221</v>
      </c>
      <c r="D1894" s="10" t="s">
        <v>1688</v>
      </c>
      <c r="E1894" s="10" t="s">
        <v>1799</v>
      </c>
      <c r="F1894" s="10">
        <v>2</v>
      </c>
      <c r="G1894" s="10">
        <f t="shared" si="87"/>
        <v>2</v>
      </c>
      <c r="H1894" s="10">
        <v>47.3</v>
      </c>
      <c r="I1894" s="16">
        <f>IF(H1894="",VLOOKUP($D1894,Product_Dim_Cleaned!$A$2:$F$101,6,FALSE),H1894)</f>
        <v>47.3</v>
      </c>
      <c r="J1894" s="10">
        <v>0.01</v>
      </c>
      <c r="K1894" s="17">
        <f t="shared" si="88"/>
        <v>0.01</v>
      </c>
      <c r="L1894" s="10" t="s">
        <v>1826</v>
      </c>
      <c r="M1894" s="10">
        <v>93.653999999999996</v>
      </c>
      <c r="N1894" s="16">
        <f t="shared" si="89"/>
        <v>93.653999999999996</v>
      </c>
    </row>
    <row r="1895" spans="1:14" x14ac:dyDescent="0.3">
      <c r="A1895" s="11" t="s">
        <v>3719</v>
      </c>
      <c r="B1895" s="18">
        <v>45493</v>
      </c>
      <c r="C1895" s="12" t="s">
        <v>568</v>
      </c>
      <c r="D1895" s="12" t="s">
        <v>1692</v>
      </c>
      <c r="E1895" s="12" t="s">
        <v>1807</v>
      </c>
      <c r="F1895" s="12">
        <v>1</v>
      </c>
      <c r="G1895" s="10">
        <f t="shared" si="87"/>
        <v>1</v>
      </c>
      <c r="H1895" s="12">
        <v>389.12</v>
      </c>
      <c r="I1895" s="16">
        <f>IF(H1895="",VLOOKUP($D1895,Product_Dim_Cleaned!$A$2:$F$101,6,FALSE),H1895)</f>
        <v>389.12</v>
      </c>
      <c r="J1895" s="12">
        <v>0.18</v>
      </c>
      <c r="K1895" s="17">
        <f t="shared" si="88"/>
        <v>0.18</v>
      </c>
      <c r="L1895" s="12" t="s">
        <v>1826</v>
      </c>
      <c r="M1895" s="12">
        <v>319.07839999999999</v>
      </c>
      <c r="N1895" s="16">
        <f t="shared" si="89"/>
        <v>319.07839999999999</v>
      </c>
    </row>
    <row r="1896" spans="1:14" x14ac:dyDescent="0.3">
      <c r="A1896" s="9" t="s">
        <v>3720</v>
      </c>
      <c r="B1896" s="15">
        <v>45558</v>
      </c>
      <c r="C1896" s="10" t="s">
        <v>1414</v>
      </c>
      <c r="D1896" s="10" t="s">
        <v>1712</v>
      </c>
      <c r="E1896" s="10" t="s">
        <v>1810</v>
      </c>
      <c r="F1896" s="10">
        <v>3</v>
      </c>
      <c r="G1896" s="10">
        <f t="shared" si="87"/>
        <v>3</v>
      </c>
      <c r="H1896" s="10">
        <v>543.83000000000004</v>
      </c>
      <c r="I1896" s="16">
        <f>IF(H1896="",VLOOKUP($D1896,Product_Dim_Cleaned!$A$2:$F$101,6,FALSE),H1896)</f>
        <v>543.83000000000004</v>
      </c>
      <c r="J1896" s="10">
        <v>0.05</v>
      </c>
      <c r="K1896" s="17">
        <f t="shared" si="88"/>
        <v>0.05</v>
      </c>
      <c r="L1896" s="10" t="s">
        <v>1824</v>
      </c>
      <c r="M1896" s="10">
        <v>1549.9155000000001</v>
      </c>
      <c r="N1896" s="16">
        <f t="shared" si="89"/>
        <v>1549.9155000000001</v>
      </c>
    </row>
    <row r="1897" spans="1:14" x14ac:dyDescent="0.3">
      <c r="A1897" s="11" t="s">
        <v>3721</v>
      </c>
      <c r="B1897" s="18">
        <v>45423</v>
      </c>
      <c r="C1897" s="12" t="s">
        <v>103</v>
      </c>
      <c r="D1897" s="12" t="s">
        <v>1576</v>
      </c>
      <c r="E1897" s="12" t="s">
        <v>1757</v>
      </c>
      <c r="F1897" s="12">
        <v>2</v>
      </c>
      <c r="G1897" s="10">
        <f t="shared" si="87"/>
        <v>2</v>
      </c>
      <c r="H1897" s="12">
        <v>660.27</v>
      </c>
      <c r="I1897" s="16">
        <f>IF(H1897="",VLOOKUP($D1897,Product_Dim_Cleaned!$A$2:$F$101,6,FALSE),H1897)</f>
        <v>660.27</v>
      </c>
      <c r="J1897" s="12">
        <v>0.01</v>
      </c>
      <c r="K1897" s="17">
        <f t="shared" si="88"/>
        <v>0.01</v>
      </c>
      <c r="L1897" s="12" t="s">
        <v>1826</v>
      </c>
      <c r="M1897" s="12">
        <v>1307.3345999999999</v>
      </c>
      <c r="N1897" s="16">
        <f t="shared" si="89"/>
        <v>1307.3345999999999</v>
      </c>
    </row>
    <row r="1898" spans="1:14" x14ac:dyDescent="0.3">
      <c r="A1898" s="9" t="s">
        <v>3722</v>
      </c>
      <c r="B1898" s="15">
        <v>45780</v>
      </c>
      <c r="C1898" s="10" t="s">
        <v>1346</v>
      </c>
      <c r="D1898" s="10" t="s">
        <v>1574</v>
      </c>
      <c r="E1898" s="10" t="s">
        <v>1782</v>
      </c>
      <c r="F1898" s="10">
        <v>4</v>
      </c>
      <c r="G1898" s="10">
        <f t="shared" si="87"/>
        <v>4</v>
      </c>
      <c r="H1898" s="10">
        <v>729.31</v>
      </c>
      <c r="I1898" s="16">
        <f>IF(H1898="",VLOOKUP($D1898,Product_Dim_Cleaned!$A$2:$F$101,6,FALSE),H1898)</f>
        <v>729.31</v>
      </c>
      <c r="J1898" s="10">
        <v>0.03</v>
      </c>
      <c r="K1898" s="17">
        <f t="shared" si="88"/>
        <v>0.03</v>
      </c>
      <c r="L1898" s="10" t="s">
        <v>1824</v>
      </c>
      <c r="M1898" s="10">
        <v>2829.7228</v>
      </c>
      <c r="N1898" s="16">
        <f t="shared" si="89"/>
        <v>2829.7228</v>
      </c>
    </row>
    <row r="1899" spans="1:14" x14ac:dyDescent="0.3">
      <c r="A1899" s="11" t="s">
        <v>3723</v>
      </c>
      <c r="B1899" s="18">
        <v>45345</v>
      </c>
      <c r="C1899" s="12" t="s">
        <v>1307</v>
      </c>
      <c r="D1899" s="12" t="s">
        <v>1722</v>
      </c>
      <c r="E1899" s="12" t="s">
        <v>1776</v>
      </c>
      <c r="F1899" s="12">
        <v>2</v>
      </c>
      <c r="G1899" s="10">
        <f t="shared" si="87"/>
        <v>2</v>
      </c>
      <c r="H1899" s="12">
        <v>152.91</v>
      </c>
      <c r="I1899" s="16">
        <f>IF(H1899="",VLOOKUP($D1899,Product_Dim_Cleaned!$A$2:$F$101,6,FALSE),H1899)</f>
        <v>152.91</v>
      </c>
      <c r="J1899" s="12">
        <v>0.24</v>
      </c>
      <c r="K1899" s="17">
        <f t="shared" si="88"/>
        <v>0.24</v>
      </c>
      <c r="L1899" s="12" t="s">
        <v>1826</v>
      </c>
      <c r="M1899" s="12">
        <v>232.42320000000001</v>
      </c>
      <c r="N1899" s="16">
        <f t="shared" si="89"/>
        <v>232.42320000000001</v>
      </c>
    </row>
    <row r="1900" spans="1:14" x14ac:dyDescent="0.3">
      <c r="A1900" s="9" t="s">
        <v>3724</v>
      </c>
      <c r="B1900" s="15">
        <v>45344</v>
      </c>
      <c r="C1900" s="10" t="s">
        <v>1422</v>
      </c>
      <c r="D1900" s="10" t="s">
        <v>1696</v>
      </c>
      <c r="E1900" s="10" t="s">
        <v>1801</v>
      </c>
      <c r="F1900" s="10">
        <v>4</v>
      </c>
      <c r="G1900" s="10">
        <f t="shared" si="87"/>
        <v>4</v>
      </c>
      <c r="H1900" s="10">
        <v>592.14</v>
      </c>
      <c r="I1900" s="16">
        <f>IF(H1900="",VLOOKUP($D1900,Product_Dim_Cleaned!$A$2:$F$101,6,FALSE),H1900)</f>
        <v>592.14</v>
      </c>
      <c r="J1900" s="10">
        <v>0.12</v>
      </c>
      <c r="K1900" s="17">
        <f t="shared" si="88"/>
        <v>0.12</v>
      </c>
      <c r="L1900" s="10" t="s">
        <v>1829</v>
      </c>
      <c r="M1900" s="10">
        <v>2084.3328000000001</v>
      </c>
      <c r="N1900" s="16">
        <f t="shared" si="89"/>
        <v>2084.3328000000001</v>
      </c>
    </row>
    <row r="1901" spans="1:14" x14ac:dyDescent="0.3">
      <c r="A1901" s="11" t="s">
        <v>3725</v>
      </c>
      <c r="B1901" s="18">
        <v>45525</v>
      </c>
      <c r="C1901" s="12" t="s">
        <v>230</v>
      </c>
      <c r="D1901" s="12" t="s">
        <v>1704</v>
      </c>
      <c r="E1901" s="12" t="s">
        <v>1794</v>
      </c>
      <c r="F1901" s="12">
        <v>1</v>
      </c>
      <c r="G1901" s="10">
        <f t="shared" si="87"/>
        <v>1</v>
      </c>
      <c r="H1901" s="12">
        <v>984.37</v>
      </c>
      <c r="I1901" s="16">
        <f>IF(H1901="",VLOOKUP($D1901,Product_Dim_Cleaned!$A$2:$F$101,6,FALSE),H1901)</f>
        <v>984.37</v>
      </c>
      <c r="J1901" s="12">
        <v>0</v>
      </c>
      <c r="K1901" s="17">
        <f t="shared" si="88"/>
        <v>0</v>
      </c>
      <c r="L1901" s="12" t="s">
        <v>1826</v>
      </c>
      <c r="M1901" s="12">
        <v>984.37</v>
      </c>
      <c r="N1901" s="16">
        <f t="shared" si="89"/>
        <v>984.37</v>
      </c>
    </row>
    <row r="1902" spans="1:14" x14ac:dyDescent="0.3">
      <c r="A1902" s="9" t="s">
        <v>3726</v>
      </c>
      <c r="B1902" s="15">
        <v>45329</v>
      </c>
      <c r="C1902" s="10" t="s">
        <v>926</v>
      </c>
      <c r="D1902" s="10" t="s">
        <v>1546</v>
      </c>
      <c r="E1902" s="10" t="s">
        <v>1794</v>
      </c>
      <c r="F1902" s="10">
        <v>2</v>
      </c>
      <c r="G1902" s="10">
        <f t="shared" si="87"/>
        <v>2</v>
      </c>
      <c r="H1902" s="10">
        <v>237.59</v>
      </c>
      <c r="I1902" s="16">
        <f>IF(H1902="",VLOOKUP($D1902,Product_Dim_Cleaned!$A$2:$F$101,6,FALSE),H1902)</f>
        <v>237.59</v>
      </c>
      <c r="J1902" s="10">
        <v>0.12</v>
      </c>
      <c r="K1902" s="17">
        <f t="shared" si="88"/>
        <v>0.12</v>
      </c>
      <c r="L1902" s="10" t="s">
        <v>1824</v>
      </c>
      <c r="M1902" s="10">
        <v>418.15839999999997</v>
      </c>
      <c r="N1902" s="16">
        <f t="shared" si="89"/>
        <v>418.15839999999997</v>
      </c>
    </row>
    <row r="1903" spans="1:14" x14ac:dyDescent="0.3">
      <c r="A1903" s="11" t="s">
        <v>3727</v>
      </c>
      <c r="B1903" s="18">
        <v>45250</v>
      </c>
      <c r="C1903" s="12" t="s">
        <v>1337</v>
      </c>
      <c r="D1903" s="12" t="s">
        <v>1598</v>
      </c>
      <c r="E1903" s="12" t="s">
        <v>1782</v>
      </c>
      <c r="F1903" s="12">
        <v>1</v>
      </c>
      <c r="G1903" s="10">
        <f t="shared" si="87"/>
        <v>1</v>
      </c>
      <c r="H1903" s="12">
        <v>52.06</v>
      </c>
      <c r="I1903" s="16">
        <f>IF(H1903="",VLOOKUP($D1903,Product_Dim_Cleaned!$A$2:$F$101,6,FALSE),H1903)</f>
        <v>52.06</v>
      </c>
      <c r="J1903" s="12">
        <v>0.27</v>
      </c>
      <c r="K1903" s="17">
        <f t="shared" si="88"/>
        <v>0.27</v>
      </c>
      <c r="L1903" s="12" t="s">
        <v>1829</v>
      </c>
      <c r="M1903" s="12">
        <v>38.003799999999998</v>
      </c>
      <c r="N1903" s="16">
        <f t="shared" si="89"/>
        <v>38.003799999999998</v>
      </c>
    </row>
    <row r="1904" spans="1:14" x14ac:dyDescent="0.3">
      <c r="A1904" s="9" t="s">
        <v>3728</v>
      </c>
      <c r="B1904" s="15">
        <v>45691</v>
      </c>
      <c r="C1904" s="10" t="s">
        <v>1405</v>
      </c>
      <c r="D1904" s="10" t="s">
        <v>1551</v>
      </c>
      <c r="E1904" s="10" t="s">
        <v>1757</v>
      </c>
      <c r="F1904" s="10">
        <v>2</v>
      </c>
      <c r="G1904" s="10">
        <f t="shared" si="87"/>
        <v>2</v>
      </c>
      <c r="H1904" s="10">
        <v>594.63</v>
      </c>
      <c r="I1904" s="16">
        <f>IF(H1904="",VLOOKUP($D1904,Product_Dim_Cleaned!$A$2:$F$101,6,FALSE),H1904)</f>
        <v>594.63</v>
      </c>
      <c r="J1904" s="10">
        <v>0.12</v>
      </c>
      <c r="K1904" s="17">
        <f t="shared" si="88"/>
        <v>0.12</v>
      </c>
      <c r="L1904" s="10" t="s">
        <v>1824</v>
      </c>
      <c r="M1904" s="10">
        <v>1046.5488</v>
      </c>
      <c r="N1904" s="16">
        <f t="shared" si="89"/>
        <v>1046.5488</v>
      </c>
    </row>
    <row r="1905" spans="1:14" x14ac:dyDescent="0.3">
      <c r="A1905" s="11" t="s">
        <v>3729</v>
      </c>
      <c r="B1905" s="18">
        <v>45644</v>
      </c>
      <c r="C1905" s="12" t="s">
        <v>556</v>
      </c>
      <c r="D1905" s="12" t="s">
        <v>1551</v>
      </c>
      <c r="E1905" s="12" t="s">
        <v>1752</v>
      </c>
      <c r="F1905" s="12">
        <v>3</v>
      </c>
      <c r="G1905" s="10">
        <f t="shared" si="87"/>
        <v>3</v>
      </c>
      <c r="H1905" s="12">
        <v>476.1</v>
      </c>
      <c r="I1905" s="16">
        <f>IF(H1905="",VLOOKUP($D1905,Product_Dim_Cleaned!$A$2:$F$101,6,FALSE),H1905)</f>
        <v>476.1</v>
      </c>
      <c r="J1905" s="12">
        <v>0.05</v>
      </c>
      <c r="K1905" s="17">
        <f t="shared" si="88"/>
        <v>0.05</v>
      </c>
      <c r="L1905" s="12" t="s">
        <v>1829</v>
      </c>
      <c r="M1905" s="12">
        <v>1356.885</v>
      </c>
      <c r="N1905" s="16">
        <f t="shared" si="89"/>
        <v>1356.885</v>
      </c>
    </row>
    <row r="1906" spans="1:14" x14ac:dyDescent="0.3">
      <c r="A1906" s="9" t="s">
        <v>3730</v>
      </c>
      <c r="B1906" s="15">
        <v>45514</v>
      </c>
      <c r="C1906" s="10" t="s">
        <v>227</v>
      </c>
      <c r="D1906" s="10" t="s">
        <v>1670</v>
      </c>
      <c r="E1906" s="10" t="s">
        <v>1776</v>
      </c>
      <c r="F1906" s="10">
        <v>1</v>
      </c>
      <c r="G1906" s="10">
        <f t="shared" si="87"/>
        <v>1</v>
      </c>
      <c r="H1906" s="10">
        <v>546.47</v>
      </c>
      <c r="I1906" s="16">
        <f>IF(H1906="",VLOOKUP($D1906,Product_Dim_Cleaned!$A$2:$F$101,6,FALSE),H1906)</f>
        <v>546.47</v>
      </c>
      <c r="J1906" s="10">
        <v>0.08</v>
      </c>
      <c r="K1906" s="17">
        <f t="shared" si="88"/>
        <v>0.08</v>
      </c>
      <c r="L1906" s="10" t="s">
        <v>1829</v>
      </c>
      <c r="M1906" s="10">
        <v>502.75240000000002</v>
      </c>
      <c r="N1906" s="16">
        <f t="shared" si="89"/>
        <v>502.75240000000002</v>
      </c>
    </row>
    <row r="1907" spans="1:14" x14ac:dyDescent="0.3">
      <c r="A1907" s="11" t="s">
        <v>3731</v>
      </c>
      <c r="B1907" s="18">
        <v>45760</v>
      </c>
      <c r="C1907" s="12" t="s">
        <v>582</v>
      </c>
      <c r="D1907" s="12" t="s">
        <v>1698</v>
      </c>
      <c r="E1907" s="12" t="s">
        <v>1794</v>
      </c>
      <c r="F1907" s="12">
        <v>1</v>
      </c>
      <c r="G1907" s="10">
        <f t="shared" si="87"/>
        <v>1</v>
      </c>
      <c r="H1907" s="12">
        <v>979.49</v>
      </c>
      <c r="I1907" s="16">
        <f>IF(H1907="",VLOOKUP($D1907,Product_Dim_Cleaned!$A$2:$F$101,6,FALSE),H1907)</f>
        <v>979.49</v>
      </c>
      <c r="J1907" s="12">
        <v>0.19</v>
      </c>
      <c r="K1907" s="17">
        <f t="shared" si="88"/>
        <v>0.19</v>
      </c>
      <c r="L1907" s="12" t="s">
        <v>1829</v>
      </c>
      <c r="M1907" s="12">
        <v>793.38690000000008</v>
      </c>
      <c r="N1907" s="16">
        <f t="shared" si="89"/>
        <v>793.38690000000008</v>
      </c>
    </row>
    <row r="1908" spans="1:14" x14ac:dyDescent="0.3">
      <c r="A1908" s="9" t="s">
        <v>3732</v>
      </c>
      <c r="B1908" s="15">
        <v>45289</v>
      </c>
      <c r="C1908" s="10" t="s">
        <v>634</v>
      </c>
      <c r="D1908" s="10" t="s">
        <v>1582</v>
      </c>
      <c r="E1908" s="10" t="s">
        <v>1761</v>
      </c>
      <c r="F1908" s="10">
        <v>3</v>
      </c>
      <c r="G1908" s="10">
        <f t="shared" si="87"/>
        <v>3</v>
      </c>
      <c r="H1908" s="10">
        <v>988.53</v>
      </c>
      <c r="I1908" s="16">
        <f>IF(H1908="",VLOOKUP($D1908,Product_Dim_Cleaned!$A$2:$F$101,6,FALSE),H1908)</f>
        <v>988.53</v>
      </c>
      <c r="J1908" s="10">
        <v>0.3</v>
      </c>
      <c r="K1908" s="17">
        <f t="shared" si="88"/>
        <v>0.3</v>
      </c>
      <c r="L1908" s="10" t="s">
        <v>1829</v>
      </c>
      <c r="M1908" s="10">
        <v>2075.913</v>
      </c>
      <c r="N1908" s="16">
        <f t="shared" si="89"/>
        <v>2075.913</v>
      </c>
    </row>
    <row r="1909" spans="1:14" x14ac:dyDescent="0.3">
      <c r="A1909" s="11" t="s">
        <v>3733</v>
      </c>
      <c r="B1909" s="18">
        <v>45704</v>
      </c>
      <c r="C1909" s="12" t="s">
        <v>815</v>
      </c>
      <c r="D1909" s="12" t="s">
        <v>1700</v>
      </c>
      <c r="E1909" s="12" t="s">
        <v>1766</v>
      </c>
      <c r="F1909" s="12">
        <v>4</v>
      </c>
      <c r="G1909" s="10">
        <f t="shared" si="87"/>
        <v>4</v>
      </c>
      <c r="H1909" s="12">
        <v>849.29</v>
      </c>
      <c r="I1909" s="16">
        <f>IF(H1909="",VLOOKUP($D1909,Product_Dim_Cleaned!$A$2:$F$101,6,FALSE),H1909)</f>
        <v>849.29</v>
      </c>
      <c r="J1909" s="12">
        <v>0.26</v>
      </c>
      <c r="K1909" s="17">
        <f t="shared" si="88"/>
        <v>0.26</v>
      </c>
      <c r="L1909" s="12" t="s">
        <v>1824</v>
      </c>
      <c r="M1909" s="12">
        <v>2513.8984</v>
      </c>
      <c r="N1909" s="16">
        <f t="shared" si="89"/>
        <v>2513.8984</v>
      </c>
    </row>
    <row r="1910" spans="1:14" x14ac:dyDescent="0.3">
      <c r="A1910" s="9" t="s">
        <v>3734</v>
      </c>
      <c r="B1910" s="15">
        <v>45318</v>
      </c>
      <c r="C1910" s="10" t="s">
        <v>1077</v>
      </c>
      <c r="D1910" s="10" t="s">
        <v>1738</v>
      </c>
      <c r="E1910" s="10" t="s">
        <v>1799</v>
      </c>
      <c r="F1910" s="10">
        <v>2</v>
      </c>
      <c r="G1910" s="10">
        <f t="shared" si="87"/>
        <v>2</v>
      </c>
      <c r="H1910" s="10">
        <v>452.29</v>
      </c>
      <c r="I1910" s="16">
        <f>IF(H1910="",VLOOKUP($D1910,Product_Dim_Cleaned!$A$2:$F$101,6,FALSE),H1910)</f>
        <v>452.29</v>
      </c>
      <c r="J1910" s="10">
        <v>0.01</v>
      </c>
      <c r="K1910" s="17">
        <f t="shared" si="88"/>
        <v>0.01</v>
      </c>
      <c r="L1910" s="10" t="s">
        <v>1829</v>
      </c>
      <c r="M1910" s="10">
        <v>895.53420000000006</v>
      </c>
      <c r="N1910" s="16">
        <f t="shared" si="89"/>
        <v>895.53420000000006</v>
      </c>
    </row>
    <row r="1911" spans="1:14" x14ac:dyDescent="0.3">
      <c r="A1911" s="11" t="s">
        <v>3735</v>
      </c>
      <c r="B1911" s="18">
        <v>45495</v>
      </c>
      <c r="C1911" s="12" t="s">
        <v>1377</v>
      </c>
      <c r="D1911" s="12" t="s">
        <v>1656</v>
      </c>
      <c r="E1911" s="12" t="s">
        <v>1810</v>
      </c>
      <c r="F1911" s="12">
        <v>2</v>
      </c>
      <c r="G1911" s="10">
        <f t="shared" si="87"/>
        <v>2</v>
      </c>
      <c r="H1911" s="12">
        <v>810.81</v>
      </c>
      <c r="I1911" s="16">
        <f>IF(H1911="",VLOOKUP($D1911,Product_Dim_Cleaned!$A$2:$F$101,6,FALSE),H1911)</f>
        <v>810.81</v>
      </c>
      <c r="J1911" s="12">
        <v>0.11</v>
      </c>
      <c r="K1911" s="17">
        <f t="shared" si="88"/>
        <v>0.11</v>
      </c>
      <c r="L1911" s="12" t="s">
        <v>1829</v>
      </c>
      <c r="M1911" s="12">
        <v>1443.2418</v>
      </c>
      <c r="N1911" s="16">
        <f t="shared" si="89"/>
        <v>1443.2418</v>
      </c>
    </row>
    <row r="1912" spans="1:14" x14ac:dyDescent="0.3">
      <c r="A1912" s="9" t="s">
        <v>3736</v>
      </c>
      <c r="B1912" s="15">
        <v>45560</v>
      </c>
      <c r="C1912" s="10" t="s">
        <v>127</v>
      </c>
      <c r="D1912" s="10" t="s">
        <v>1670</v>
      </c>
      <c r="E1912" s="10" t="s">
        <v>1782</v>
      </c>
      <c r="F1912" s="10">
        <v>1</v>
      </c>
      <c r="G1912" s="10">
        <f t="shared" si="87"/>
        <v>1</v>
      </c>
      <c r="H1912" s="10">
        <v>846.67</v>
      </c>
      <c r="I1912" s="16">
        <f>IF(H1912="",VLOOKUP($D1912,Product_Dim_Cleaned!$A$2:$F$101,6,FALSE),H1912)</f>
        <v>846.67</v>
      </c>
      <c r="J1912" s="10">
        <v>0.1</v>
      </c>
      <c r="K1912" s="17">
        <f t="shared" si="88"/>
        <v>0.1</v>
      </c>
      <c r="L1912" s="10" t="s">
        <v>1829</v>
      </c>
      <c r="M1912" s="10">
        <v>762.00299999999993</v>
      </c>
      <c r="N1912" s="16">
        <f t="shared" si="89"/>
        <v>762.00299999999993</v>
      </c>
    </row>
    <row r="1913" spans="1:14" x14ac:dyDescent="0.3">
      <c r="A1913" s="11" t="s">
        <v>3737</v>
      </c>
      <c r="B1913" s="18">
        <v>45367</v>
      </c>
      <c r="C1913" s="12" t="s">
        <v>78</v>
      </c>
      <c r="D1913" s="12" t="s">
        <v>1596</v>
      </c>
      <c r="E1913" s="12" t="s">
        <v>1776</v>
      </c>
      <c r="F1913" s="12">
        <v>4</v>
      </c>
      <c r="G1913" s="10">
        <f t="shared" si="87"/>
        <v>4</v>
      </c>
      <c r="H1913" s="12">
        <v>73.55</v>
      </c>
      <c r="I1913" s="16">
        <f>IF(H1913="",VLOOKUP($D1913,Product_Dim_Cleaned!$A$2:$F$101,6,FALSE),H1913)</f>
        <v>73.55</v>
      </c>
      <c r="J1913" s="12">
        <v>0.24</v>
      </c>
      <c r="K1913" s="17">
        <f t="shared" si="88"/>
        <v>0.24</v>
      </c>
      <c r="L1913" s="12" t="s">
        <v>1829</v>
      </c>
      <c r="M1913" s="12">
        <v>223.59200000000001</v>
      </c>
      <c r="N1913" s="16">
        <f t="shared" si="89"/>
        <v>223.59200000000001</v>
      </c>
    </row>
    <row r="1914" spans="1:14" x14ac:dyDescent="0.3">
      <c r="A1914" s="9" t="s">
        <v>3738</v>
      </c>
      <c r="B1914" s="15">
        <v>45861</v>
      </c>
      <c r="C1914" s="10" t="s">
        <v>884</v>
      </c>
      <c r="D1914" s="10" t="s">
        <v>1732</v>
      </c>
      <c r="E1914" s="10" t="s">
        <v>1776</v>
      </c>
      <c r="F1914" s="10">
        <v>1</v>
      </c>
      <c r="G1914" s="10">
        <f t="shared" si="87"/>
        <v>1</v>
      </c>
      <c r="H1914" s="10">
        <v>882.03</v>
      </c>
      <c r="I1914" s="16">
        <f>IF(H1914="",VLOOKUP($D1914,Product_Dim_Cleaned!$A$2:$F$101,6,FALSE),H1914)</f>
        <v>882.03</v>
      </c>
      <c r="J1914" s="10">
        <v>0.04</v>
      </c>
      <c r="K1914" s="17">
        <f t="shared" si="88"/>
        <v>0.04</v>
      </c>
      <c r="L1914" s="10" t="s">
        <v>1829</v>
      </c>
      <c r="M1914" s="10">
        <v>846.74879999999996</v>
      </c>
      <c r="N1914" s="16">
        <f t="shared" si="89"/>
        <v>846.74879999999996</v>
      </c>
    </row>
    <row r="1915" spans="1:14" x14ac:dyDescent="0.3">
      <c r="A1915" s="11" t="s">
        <v>3739</v>
      </c>
      <c r="B1915" s="18">
        <v>45589</v>
      </c>
      <c r="C1915" s="12" t="s">
        <v>44</v>
      </c>
      <c r="D1915" s="12" t="s">
        <v>1592</v>
      </c>
      <c r="E1915" s="12" t="s">
        <v>1799</v>
      </c>
      <c r="F1915" s="12">
        <v>1</v>
      </c>
      <c r="G1915" s="10">
        <f t="shared" si="87"/>
        <v>1</v>
      </c>
      <c r="H1915" s="12">
        <v>958.44</v>
      </c>
      <c r="I1915" s="16">
        <f>IF(H1915="",VLOOKUP($D1915,Product_Dim_Cleaned!$A$2:$F$101,6,FALSE),H1915)</f>
        <v>958.44</v>
      </c>
      <c r="J1915" s="12">
        <v>0.21</v>
      </c>
      <c r="K1915" s="17">
        <f t="shared" si="88"/>
        <v>0.21</v>
      </c>
      <c r="L1915" s="12" t="s">
        <v>1824</v>
      </c>
      <c r="M1915" s="12">
        <v>757.16760000000011</v>
      </c>
      <c r="N1915" s="16">
        <f t="shared" si="89"/>
        <v>757.16760000000011</v>
      </c>
    </row>
    <row r="1916" spans="1:14" x14ac:dyDescent="0.3">
      <c r="A1916" s="9" t="s">
        <v>3740</v>
      </c>
      <c r="B1916" s="15">
        <v>45560</v>
      </c>
      <c r="C1916" s="10" t="s">
        <v>44</v>
      </c>
      <c r="D1916" s="10" t="s">
        <v>1746</v>
      </c>
      <c r="E1916" s="10" t="s">
        <v>1761</v>
      </c>
      <c r="F1916" s="10">
        <v>1</v>
      </c>
      <c r="G1916" s="10">
        <f t="shared" si="87"/>
        <v>1</v>
      </c>
      <c r="H1916" s="10">
        <v>716.29</v>
      </c>
      <c r="I1916" s="16">
        <f>IF(H1916="",VLOOKUP($D1916,Product_Dim_Cleaned!$A$2:$F$101,6,FALSE),H1916)</f>
        <v>716.29</v>
      </c>
      <c r="J1916" s="10">
        <v>0.01</v>
      </c>
      <c r="K1916" s="17">
        <f t="shared" si="88"/>
        <v>0.01</v>
      </c>
      <c r="L1916" s="10" t="s">
        <v>1826</v>
      </c>
      <c r="M1916" s="10">
        <v>709.12709999999993</v>
      </c>
      <c r="N1916" s="16">
        <f t="shared" si="89"/>
        <v>709.12709999999993</v>
      </c>
    </row>
    <row r="1917" spans="1:14" x14ac:dyDescent="0.3">
      <c r="A1917" s="11" t="s">
        <v>3741</v>
      </c>
      <c r="B1917" s="18">
        <v>45408</v>
      </c>
      <c r="C1917" s="12" t="s">
        <v>1017</v>
      </c>
      <c r="D1917" s="12" t="s">
        <v>1565</v>
      </c>
      <c r="E1917" s="12" t="s">
        <v>1804</v>
      </c>
      <c r="F1917" s="12">
        <v>2</v>
      </c>
      <c r="G1917" s="10">
        <f t="shared" si="87"/>
        <v>2</v>
      </c>
      <c r="H1917" s="12">
        <v>409.14</v>
      </c>
      <c r="I1917" s="16">
        <f>IF(H1917="",VLOOKUP($D1917,Product_Dim_Cleaned!$A$2:$F$101,6,FALSE),H1917)</f>
        <v>409.14</v>
      </c>
      <c r="J1917" s="12">
        <v>0.01</v>
      </c>
      <c r="K1917" s="17">
        <f t="shared" si="88"/>
        <v>0.01</v>
      </c>
      <c r="L1917" s="12" t="s">
        <v>1826</v>
      </c>
      <c r="M1917" s="12">
        <v>810.09719999999993</v>
      </c>
      <c r="N1917" s="16">
        <f t="shared" si="89"/>
        <v>810.09719999999993</v>
      </c>
    </row>
    <row r="1918" spans="1:14" x14ac:dyDescent="0.3">
      <c r="A1918" s="9" t="s">
        <v>3742</v>
      </c>
      <c r="B1918" s="15">
        <v>45714</v>
      </c>
      <c r="C1918" s="10" t="s">
        <v>304</v>
      </c>
      <c r="D1918" s="10" t="s">
        <v>1746</v>
      </c>
      <c r="E1918" s="10" t="s">
        <v>1786</v>
      </c>
      <c r="F1918" s="10">
        <v>4</v>
      </c>
      <c r="G1918" s="10">
        <f t="shared" si="87"/>
        <v>4</v>
      </c>
      <c r="H1918" s="10">
        <v>261.73</v>
      </c>
      <c r="I1918" s="16">
        <f>IF(H1918="",VLOOKUP($D1918,Product_Dim_Cleaned!$A$2:$F$101,6,FALSE),H1918)</f>
        <v>261.73</v>
      </c>
      <c r="J1918" s="10">
        <v>0.1</v>
      </c>
      <c r="K1918" s="17">
        <f t="shared" si="88"/>
        <v>0.1</v>
      </c>
      <c r="L1918" s="10" t="s">
        <v>1826</v>
      </c>
      <c r="M1918" s="10">
        <v>942.22800000000007</v>
      </c>
      <c r="N1918" s="16">
        <f t="shared" si="89"/>
        <v>942.22800000000007</v>
      </c>
    </row>
    <row r="1919" spans="1:14" x14ac:dyDescent="0.3">
      <c r="A1919" s="11" t="s">
        <v>3743</v>
      </c>
      <c r="B1919" s="18">
        <v>45661</v>
      </c>
      <c r="C1919" s="12" t="s">
        <v>1437</v>
      </c>
      <c r="D1919" s="12" t="s">
        <v>1572</v>
      </c>
      <c r="E1919" s="12" t="s">
        <v>1752</v>
      </c>
      <c r="F1919" s="12">
        <v>2</v>
      </c>
      <c r="G1919" s="10">
        <f t="shared" si="87"/>
        <v>2</v>
      </c>
      <c r="H1919" s="12">
        <v>687.35</v>
      </c>
      <c r="I1919" s="16">
        <f>IF(H1919="",VLOOKUP($D1919,Product_Dim_Cleaned!$A$2:$F$101,6,FALSE),H1919)</f>
        <v>687.35</v>
      </c>
      <c r="J1919" s="12">
        <v>0.2</v>
      </c>
      <c r="K1919" s="17">
        <f t="shared" si="88"/>
        <v>0.2</v>
      </c>
      <c r="L1919" s="12" t="s">
        <v>1829</v>
      </c>
      <c r="M1919" s="12">
        <v>1099.76</v>
      </c>
      <c r="N1919" s="16">
        <f t="shared" si="89"/>
        <v>1099.76</v>
      </c>
    </row>
    <row r="1920" spans="1:14" x14ac:dyDescent="0.3">
      <c r="A1920" s="9" t="s">
        <v>3744</v>
      </c>
      <c r="B1920" s="15">
        <v>45921</v>
      </c>
      <c r="C1920" s="10" t="s">
        <v>675</v>
      </c>
      <c r="D1920" s="10" t="s">
        <v>1716</v>
      </c>
      <c r="E1920" s="10" t="s">
        <v>1782</v>
      </c>
      <c r="F1920" s="10">
        <v>2</v>
      </c>
      <c r="G1920" s="10">
        <f t="shared" si="87"/>
        <v>2</v>
      </c>
      <c r="H1920" s="10">
        <v>30.14</v>
      </c>
      <c r="I1920" s="16">
        <f>IF(H1920="",VLOOKUP($D1920,Product_Dim_Cleaned!$A$2:$F$101,6,FALSE),H1920)</f>
        <v>30.14</v>
      </c>
      <c r="J1920" s="10">
        <v>0.21</v>
      </c>
      <c r="K1920" s="17">
        <f t="shared" si="88"/>
        <v>0.21</v>
      </c>
      <c r="L1920" s="10" t="s">
        <v>1824</v>
      </c>
      <c r="M1920" s="10">
        <v>47.621200000000002</v>
      </c>
      <c r="N1920" s="16">
        <f t="shared" si="89"/>
        <v>47.621200000000002</v>
      </c>
    </row>
    <row r="1921" spans="1:14" x14ac:dyDescent="0.3">
      <c r="A1921" s="11" t="s">
        <v>3745</v>
      </c>
      <c r="B1921" s="18">
        <v>45651</v>
      </c>
      <c r="C1921" s="12" t="s">
        <v>353</v>
      </c>
      <c r="D1921" s="12" t="s">
        <v>1616</v>
      </c>
      <c r="E1921" s="12" t="s">
        <v>1782</v>
      </c>
      <c r="F1921" s="12">
        <v>3</v>
      </c>
      <c r="G1921" s="10">
        <f t="shared" si="87"/>
        <v>3</v>
      </c>
      <c r="H1921" s="12">
        <v>570.12</v>
      </c>
      <c r="I1921" s="16">
        <f>IF(H1921="",VLOOKUP($D1921,Product_Dim_Cleaned!$A$2:$F$101,6,FALSE),H1921)</f>
        <v>570.12</v>
      </c>
      <c r="J1921" s="12">
        <v>0.12</v>
      </c>
      <c r="K1921" s="17">
        <f t="shared" si="88"/>
        <v>0.12</v>
      </c>
      <c r="L1921" s="12" t="s">
        <v>1826</v>
      </c>
      <c r="M1921" s="12">
        <v>1505.1168</v>
      </c>
      <c r="N1921" s="16">
        <f t="shared" si="89"/>
        <v>1505.1168</v>
      </c>
    </row>
    <row r="1922" spans="1:14" x14ac:dyDescent="0.3">
      <c r="A1922" s="9" t="s">
        <v>3746</v>
      </c>
      <c r="B1922" s="15">
        <v>45883</v>
      </c>
      <c r="C1922" s="10" t="s">
        <v>893</v>
      </c>
      <c r="D1922" s="10" t="s">
        <v>1702</v>
      </c>
      <c r="E1922" s="10" t="s">
        <v>1813</v>
      </c>
      <c r="F1922" s="10">
        <v>3</v>
      </c>
      <c r="G1922" s="10">
        <f t="shared" ref="G1922:G1985" si="90">IF(F1922="",M1922/(I1922*(1-J1922)),F1922)</f>
        <v>3</v>
      </c>
      <c r="H1922" s="10">
        <v>401.87</v>
      </c>
      <c r="I1922" s="16">
        <f>IF(H1922="",VLOOKUP($D1922,Product_Dim_Cleaned!$A$2:$F$101,6,FALSE),H1922)</f>
        <v>401.87</v>
      </c>
      <c r="J1922" s="10">
        <v>0.28999999999999998</v>
      </c>
      <c r="K1922" s="17">
        <f t="shared" ref="K1922:K1985" si="91">IF(J1922="",1-(M1922/(G1922*I1922)),J1922)</f>
        <v>0.28999999999999998</v>
      </c>
      <c r="L1922" s="10" t="s">
        <v>1829</v>
      </c>
      <c r="M1922" s="10">
        <v>855.98310000000004</v>
      </c>
      <c r="N1922" s="16">
        <f t="shared" ref="N1922:N1985" si="92">IF(M1922="",G1922*I1922*(1-K1922),M1922)</f>
        <v>855.98310000000004</v>
      </c>
    </row>
    <row r="1923" spans="1:14" x14ac:dyDescent="0.3">
      <c r="A1923" s="11" t="s">
        <v>3747</v>
      </c>
      <c r="B1923" s="18">
        <v>45624</v>
      </c>
      <c r="C1923" s="12" t="s">
        <v>1524</v>
      </c>
      <c r="D1923" s="12" t="s">
        <v>1706</v>
      </c>
      <c r="E1923" s="12" t="s">
        <v>1794</v>
      </c>
      <c r="F1923" s="12">
        <v>4</v>
      </c>
      <c r="G1923" s="10">
        <f t="shared" si="90"/>
        <v>4</v>
      </c>
      <c r="H1923" s="12">
        <v>619.35</v>
      </c>
      <c r="I1923" s="16">
        <f>IF(H1923="",VLOOKUP($D1923,Product_Dim_Cleaned!$A$2:$F$101,6,FALSE),H1923)</f>
        <v>619.35</v>
      </c>
      <c r="J1923" s="12">
        <v>0.3</v>
      </c>
      <c r="K1923" s="17">
        <f t="shared" si="91"/>
        <v>0.3</v>
      </c>
      <c r="L1923" s="12" t="s">
        <v>1824</v>
      </c>
      <c r="M1923" s="12">
        <v>1734.18</v>
      </c>
      <c r="N1923" s="16">
        <f t="shared" si="92"/>
        <v>1734.18</v>
      </c>
    </row>
    <row r="1924" spans="1:14" x14ac:dyDescent="0.3">
      <c r="A1924" s="9" t="s">
        <v>3748</v>
      </c>
      <c r="B1924" s="15">
        <v>45276</v>
      </c>
      <c r="C1924" s="10" t="s">
        <v>791</v>
      </c>
      <c r="D1924" s="10" t="s">
        <v>1640</v>
      </c>
      <c r="E1924" s="10" t="s">
        <v>1807</v>
      </c>
      <c r="F1924" s="10">
        <v>4</v>
      </c>
      <c r="G1924" s="10">
        <f t="shared" si="90"/>
        <v>4</v>
      </c>
      <c r="H1924" s="10">
        <v>569.36</v>
      </c>
      <c r="I1924" s="16">
        <f>IF(H1924="",VLOOKUP($D1924,Product_Dim_Cleaned!$A$2:$F$101,6,FALSE),H1924)</f>
        <v>569.36</v>
      </c>
      <c r="J1924" s="10">
        <v>0.27</v>
      </c>
      <c r="K1924" s="17">
        <f t="shared" si="91"/>
        <v>0.27</v>
      </c>
      <c r="L1924" s="10" t="s">
        <v>1826</v>
      </c>
      <c r="M1924" s="10">
        <v>1662.5311999999999</v>
      </c>
      <c r="N1924" s="16">
        <f t="shared" si="92"/>
        <v>1662.5311999999999</v>
      </c>
    </row>
    <row r="1925" spans="1:14" x14ac:dyDescent="0.3">
      <c r="A1925" s="11" t="s">
        <v>3749</v>
      </c>
      <c r="B1925" s="18">
        <v>45344</v>
      </c>
      <c r="C1925" s="12" t="s">
        <v>1466</v>
      </c>
      <c r="D1925" s="12" t="s">
        <v>1602</v>
      </c>
      <c r="E1925" s="12" t="s">
        <v>1769</v>
      </c>
      <c r="F1925" s="12">
        <v>2</v>
      </c>
      <c r="G1925" s="10">
        <f t="shared" si="90"/>
        <v>2</v>
      </c>
      <c r="H1925" s="12">
        <v>846.35</v>
      </c>
      <c r="I1925" s="16">
        <f>IF(H1925="",VLOOKUP($D1925,Product_Dim_Cleaned!$A$2:$F$101,6,FALSE),H1925)</f>
        <v>846.35</v>
      </c>
      <c r="J1925" s="12">
        <v>0.3</v>
      </c>
      <c r="K1925" s="17">
        <f t="shared" si="91"/>
        <v>0.3</v>
      </c>
      <c r="L1925" s="12" t="s">
        <v>1829</v>
      </c>
      <c r="M1925" s="12">
        <v>1184.8900000000001</v>
      </c>
      <c r="N1925" s="16">
        <f t="shared" si="92"/>
        <v>1184.8900000000001</v>
      </c>
    </row>
    <row r="1926" spans="1:14" x14ac:dyDescent="0.3">
      <c r="A1926" s="9" t="s">
        <v>3750</v>
      </c>
      <c r="B1926" s="15">
        <v>45849</v>
      </c>
      <c r="C1926" s="10" t="s">
        <v>1346</v>
      </c>
      <c r="D1926" s="10" t="s">
        <v>1608</v>
      </c>
      <c r="E1926" s="10" t="s">
        <v>1761</v>
      </c>
      <c r="F1926" s="10">
        <v>1</v>
      </c>
      <c r="G1926" s="10">
        <f t="shared" si="90"/>
        <v>1</v>
      </c>
      <c r="H1926" s="10">
        <v>788.45</v>
      </c>
      <c r="I1926" s="16">
        <f>IF(H1926="",VLOOKUP($D1926,Product_Dim_Cleaned!$A$2:$F$101,6,FALSE),H1926)</f>
        <v>788.45</v>
      </c>
      <c r="J1926" s="10">
        <v>0.28999999999999998</v>
      </c>
      <c r="K1926" s="17">
        <f t="shared" si="91"/>
        <v>0.28999999999999998</v>
      </c>
      <c r="L1926" s="10" t="s">
        <v>1826</v>
      </c>
      <c r="M1926" s="10">
        <v>559.79949999999997</v>
      </c>
      <c r="N1926" s="16">
        <f t="shared" si="92"/>
        <v>559.79949999999997</v>
      </c>
    </row>
    <row r="1927" spans="1:14" x14ac:dyDescent="0.3">
      <c r="A1927" s="11" t="s">
        <v>3751</v>
      </c>
      <c r="B1927" s="18">
        <v>45880</v>
      </c>
      <c r="C1927" s="12" t="s">
        <v>1127</v>
      </c>
      <c r="D1927" s="12" t="s">
        <v>1618</v>
      </c>
      <c r="E1927" s="12" t="s">
        <v>1794</v>
      </c>
      <c r="F1927" s="12">
        <v>2</v>
      </c>
      <c r="G1927" s="10">
        <f t="shared" si="90"/>
        <v>2</v>
      </c>
      <c r="H1927" s="12">
        <v>338.81</v>
      </c>
      <c r="I1927" s="16">
        <f>IF(H1927="",VLOOKUP($D1927,Product_Dim_Cleaned!$A$2:$F$101,6,FALSE),H1927)</f>
        <v>338.81</v>
      </c>
      <c r="J1927" s="12">
        <v>7.0000000000000007E-2</v>
      </c>
      <c r="K1927" s="17">
        <f t="shared" si="91"/>
        <v>7.0000000000000007E-2</v>
      </c>
      <c r="L1927" s="12" t="s">
        <v>1829</v>
      </c>
      <c r="M1927" s="12">
        <v>630.1866</v>
      </c>
      <c r="N1927" s="16">
        <f t="shared" si="92"/>
        <v>630.1866</v>
      </c>
    </row>
    <row r="1928" spans="1:14" x14ac:dyDescent="0.3">
      <c r="A1928" s="9" t="s">
        <v>3752</v>
      </c>
      <c r="B1928" s="15">
        <v>45907</v>
      </c>
      <c r="C1928" s="10" t="s">
        <v>110</v>
      </c>
      <c r="D1928" s="10" t="s">
        <v>1576</v>
      </c>
      <c r="E1928" s="10" t="s">
        <v>1773</v>
      </c>
      <c r="F1928" s="10">
        <v>4</v>
      </c>
      <c r="G1928" s="10">
        <f t="shared" si="90"/>
        <v>4</v>
      </c>
      <c r="H1928" s="10">
        <v>94.48</v>
      </c>
      <c r="I1928" s="16">
        <f>IF(H1928="",VLOOKUP($D1928,Product_Dim_Cleaned!$A$2:$F$101,6,FALSE),H1928)</f>
        <v>94.48</v>
      </c>
      <c r="J1928" s="10">
        <v>0.06</v>
      </c>
      <c r="K1928" s="17">
        <f t="shared" si="91"/>
        <v>0.06</v>
      </c>
      <c r="L1928" s="10" t="s">
        <v>1829</v>
      </c>
      <c r="M1928" s="10">
        <v>355.2448</v>
      </c>
      <c r="N1928" s="16">
        <f t="shared" si="92"/>
        <v>355.2448</v>
      </c>
    </row>
    <row r="1929" spans="1:14" x14ac:dyDescent="0.3">
      <c r="A1929" s="11" t="s">
        <v>3753</v>
      </c>
      <c r="B1929" s="18">
        <v>45545</v>
      </c>
      <c r="C1929" s="12" t="s">
        <v>1469</v>
      </c>
      <c r="D1929" s="12" t="s">
        <v>1586</v>
      </c>
      <c r="E1929" s="12" t="s">
        <v>1797</v>
      </c>
      <c r="F1929" s="12">
        <v>3</v>
      </c>
      <c r="G1929" s="10">
        <f t="shared" si="90"/>
        <v>3</v>
      </c>
      <c r="H1929" s="12">
        <v>941.85</v>
      </c>
      <c r="I1929" s="16">
        <f>IF(H1929="",VLOOKUP($D1929,Product_Dim_Cleaned!$A$2:$F$101,6,FALSE),H1929)</f>
        <v>941.85</v>
      </c>
      <c r="J1929" s="12">
        <v>0.16</v>
      </c>
      <c r="K1929" s="17">
        <f t="shared" si="91"/>
        <v>0.16</v>
      </c>
      <c r="L1929" s="12" t="s">
        <v>1826</v>
      </c>
      <c r="M1929" s="12">
        <v>2373.462</v>
      </c>
      <c r="N1929" s="16">
        <f t="shared" si="92"/>
        <v>2373.462</v>
      </c>
    </row>
    <row r="1930" spans="1:14" x14ac:dyDescent="0.3">
      <c r="A1930" s="9" t="s">
        <v>3754</v>
      </c>
      <c r="B1930" s="15">
        <v>45257</v>
      </c>
      <c r="C1930" s="10" t="s">
        <v>538</v>
      </c>
      <c r="D1930" s="10" t="s">
        <v>1638</v>
      </c>
      <c r="E1930" s="10" t="s">
        <v>1773</v>
      </c>
      <c r="F1930" s="10">
        <v>2</v>
      </c>
      <c r="G1930" s="10">
        <f t="shared" si="90"/>
        <v>2</v>
      </c>
      <c r="H1930" s="10">
        <v>336.97</v>
      </c>
      <c r="I1930" s="16">
        <f>IF(H1930="",VLOOKUP($D1930,Product_Dim_Cleaned!$A$2:$F$101,6,FALSE),H1930)</f>
        <v>336.97</v>
      </c>
      <c r="J1930" s="10">
        <v>0.14000000000000001</v>
      </c>
      <c r="K1930" s="17">
        <f t="shared" si="91"/>
        <v>0.14000000000000001</v>
      </c>
      <c r="L1930" s="10" t="s">
        <v>1826</v>
      </c>
      <c r="M1930" s="10">
        <v>579.58840000000009</v>
      </c>
      <c r="N1930" s="16">
        <f t="shared" si="92"/>
        <v>579.58840000000009</v>
      </c>
    </row>
    <row r="1931" spans="1:14" x14ac:dyDescent="0.3">
      <c r="A1931" s="11" t="s">
        <v>3755</v>
      </c>
      <c r="B1931" s="18">
        <v>45466</v>
      </c>
      <c r="C1931" s="12" t="s">
        <v>978</v>
      </c>
      <c r="D1931" s="12" t="s">
        <v>1555</v>
      </c>
      <c r="E1931" s="12" t="s">
        <v>1773</v>
      </c>
      <c r="F1931" s="12">
        <v>2</v>
      </c>
      <c r="G1931" s="10">
        <f t="shared" si="90"/>
        <v>2</v>
      </c>
      <c r="H1931" s="12">
        <v>344.16</v>
      </c>
      <c r="I1931" s="16">
        <f>IF(H1931="",VLOOKUP($D1931,Product_Dim_Cleaned!$A$2:$F$101,6,FALSE),H1931)</f>
        <v>344.16</v>
      </c>
      <c r="J1931" s="12">
        <v>0.09</v>
      </c>
      <c r="K1931" s="17">
        <f t="shared" si="91"/>
        <v>0.09</v>
      </c>
      <c r="L1931" s="12" t="s">
        <v>1826</v>
      </c>
      <c r="M1931" s="12">
        <v>626.37120000000004</v>
      </c>
      <c r="N1931" s="16">
        <f t="shared" si="92"/>
        <v>626.37120000000004</v>
      </c>
    </row>
    <row r="1932" spans="1:14" x14ac:dyDescent="0.3">
      <c r="A1932" s="9" t="s">
        <v>3756</v>
      </c>
      <c r="B1932" s="15">
        <v>45847</v>
      </c>
      <c r="C1932" s="10" t="s">
        <v>948</v>
      </c>
      <c r="D1932" s="10" t="s">
        <v>1644</v>
      </c>
      <c r="E1932" s="10" t="s">
        <v>1786</v>
      </c>
      <c r="F1932" s="10">
        <v>1</v>
      </c>
      <c r="G1932" s="10">
        <f t="shared" si="90"/>
        <v>1</v>
      </c>
      <c r="H1932" s="10">
        <v>841.53</v>
      </c>
      <c r="I1932" s="16">
        <f>IF(H1932="",VLOOKUP($D1932,Product_Dim_Cleaned!$A$2:$F$101,6,FALSE),H1932)</f>
        <v>841.53</v>
      </c>
      <c r="J1932" s="10">
        <v>0.15</v>
      </c>
      <c r="K1932" s="17">
        <f t="shared" si="91"/>
        <v>0.15</v>
      </c>
      <c r="L1932" s="10" t="s">
        <v>1824</v>
      </c>
      <c r="M1932" s="10">
        <v>715.30049999999994</v>
      </c>
      <c r="N1932" s="16">
        <f t="shared" si="92"/>
        <v>715.30049999999994</v>
      </c>
    </row>
    <row r="1933" spans="1:14" x14ac:dyDescent="0.3">
      <c r="A1933" s="11" t="s">
        <v>3757</v>
      </c>
      <c r="B1933" s="18">
        <v>45825</v>
      </c>
      <c r="C1933" s="12" t="s">
        <v>1316</v>
      </c>
      <c r="D1933" s="12" t="s">
        <v>1714</v>
      </c>
      <c r="E1933" s="12" t="s">
        <v>1807</v>
      </c>
      <c r="F1933" s="12">
        <v>3</v>
      </c>
      <c r="G1933" s="10">
        <f t="shared" si="90"/>
        <v>3</v>
      </c>
      <c r="H1933" s="12">
        <v>63.36</v>
      </c>
      <c r="I1933" s="16">
        <f>IF(H1933="",VLOOKUP($D1933,Product_Dim_Cleaned!$A$2:$F$101,6,FALSE),H1933)</f>
        <v>63.36</v>
      </c>
      <c r="J1933" s="12">
        <v>0.28999999999999998</v>
      </c>
      <c r="K1933" s="17">
        <f t="shared" si="91"/>
        <v>0.28999999999999998</v>
      </c>
      <c r="L1933" s="12" t="s">
        <v>1829</v>
      </c>
      <c r="M1933" s="12">
        <v>134.95679999999999</v>
      </c>
      <c r="N1933" s="16">
        <f t="shared" si="92"/>
        <v>134.95679999999999</v>
      </c>
    </row>
    <row r="1934" spans="1:14" x14ac:dyDescent="0.3">
      <c r="A1934" s="9" t="s">
        <v>3758</v>
      </c>
      <c r="B1934" s="15">
        <v>45839</v>
      </c>
      <c r="C1934" s="10" t="s">
        <v>1524</v>
      </c>
      <c r="D1934" s="10" t="s">
        <v>1704</v>
      </c>
      <c r="E1934" s="10" t="s">
        <v>1782</v>
      </c>
      <c r="F1934" s="10">
        <v>2</v>
      </c>
      <c r="G1934" s="10">
        <f t="shared" si="90"/>
        <v>2</v>
      </c>
      <c r="H1934" s="10">
        <v>552.49</v>
      </c>
      <c r="I1934" s="16">
        <f>IF(H1934="",VLOOKUP($D1934,Product_Dim_Cleaned!$A$2:$F$101,6,FALSE),H1934)</f>
        <v>552.49</v>
      </c>
      <c r="J1934" s="10">
        <v>0.1</v>
      </c>
      <c r="K1934" s="17">
        <f t="shared" si="91"/>
        <v>0.1</v>
      </c>
      <c r="L1934" s="10" t="s">
        <v>1824</v>
      </c>
      <c r="M1934" s="10">
        <v>994.48200000000008</v>
      </c>
      <c r="N1934" s="16">
        <f t="shared" si="92"/>
        <v>994.48200000000008</v>
      </c>
    </row>
    <row r="1935" spans="1:14" x14ac:dyDescent="0.3">
      <c r="A1935" s="11" t="s">
        <v>3759</v>
      </c>
      <c r="B1935" s="18">
        <v>45720</v>
      </c>
      <c r="C1935" s="12" t="s">
        <v>758</v>
      </c>
      <c r="D1935" s="12" t="s">
        <v>1596</v>
      </c>
      <c r="E1935" s="12" t="s">
        <v>1776</v>
      </c>
      <c r="F1935" s="12">
        <v>3</v>
      </c>
      <c r="G1935" s="10">
        <f t="shared" si="90"/>
        <v>3</v>
      </c>
      <c r="H1935" s="12">
        <v>447.38</v>
      </c>
      <c r="I1935" s="16">
        <f>IF(H1935="",VLOOKUP($D1935,Product_Dim_Cleaned!$A$2:$F$101,6,FALSE),H1935)</f>
        <v>447.38</v>
      </c>
      <c r="J1935" s="12">
        <v>0.03</v>
      </c>
      <c r="K1935" s="17">
        <f t="shared" si="91"/>
        <v>0.03</v>
      </c>
      <c r="L1935" s="12" t="s">
        <v>1824</v>
      </c>
      <c r="M1935" s="12">
        <v>1301.8758</v>
      </c>
      <c r="N1935" s="16">
        <f t="shared" si="92"/>
        <v>1301.8758</v>
      </c>
    </row>
    <row r="1936" spans="1:14" x14ac:dyDescent="0.3">
      <c r="A1936" s="9" t="s">
        <v>3760</v>
      </c>
      <c r="B1936" s="15">
        <v>45250</v>
      </c>
      <c r="C1936" s="10" t="s">
        <v>1392</v>
      </c>
      <c r="D1936" s="10" t="s">
        <v>1694</v>
      </c>
      <c r="E1936" s="10" t="s">
        <v>1813</v>
      </c>
      <c r="F1936" s="10">
        <v>1</v>
      </c>
      <c r="G1936" s="10">
        <f t="shared" si="90"/>
        <v>1</v>
      </c>
      <c r="H1936" s="10">
        <v>727.7</v>
      </c>
      <c r="I1936" s="16">
        <f>IF(H1936="",VLOOKUP($D1936,Product_Dim_Cleaned!$A$2:$F$101,6,FALSE),H1936)</f>
        <v>727.7</v>
      </c>
      <c r="J1936" s="10">
        <v>0.21</v>
      </c>
      <c r="K1936" s="17">
        <f t="shared" si="91"/>
        <v>0.21</v>
      </c>
      <c r="L1936" s="10" t="s">
        <v>1829</v>
      </c>
      <c r="M1936" s="10">
        <v>574.88300000000004</v>
      </c>
      <c r="N1936" s="16">
        <f t="shared" si="92"/>
        <v>574.88300000000004</v>
      </c>
    </row>
    <row r="1937" spans="1:14" x14ac:dyDescent="0.3">
      <c r="A1937" s="11" t="s">
        <v>3761</v>
      </c>
      <c r="B1937" s="18">
        <v>45258</v>
      </c>
      <c r="C1937" s="12" t="s">
        <v>1352</v>
      </c>
      <c r="D1937" s="12" t="s">
        <v>1650</v>
      </c>
      <c r="E1937" s="12" t="s">
        <v>1779</v>
      </c>
      <c r="F1937" s="12">
        <v>4</v>
      </c>
      <c r="G1937" s="10">
        <f t="shared" si="90"/>
        <v>4</v>
      </c>
      <c r="H1937" s="12">
        <v>581.34</v>
      </c>
      <c r="I1937" s="16">
        <f>IF(H1937="",VLOOKUP($D1937,Product_Dim_Cleaned!$A$2:$F$101,6,FALSE),H1937)</f>
        <v>581.34</v>
      </c>
      <c r="J1937" s="12">
        <v>0.08</v>
      </c>
      <c r="K1937" s="17">
        <f t="shared" si="91"/>
        <v>0.08</v>
      </c>
      <c r="L1937" s="12" t="s">
        <v>1824</v>
      </c>
      <c r="M1937" s="12">
        <v>2139.3312000000001</v>
      </c>
      <c r="N1937" s="16">
        <f t="shared" si="92"/>
        <v>2139.3312000000001</v>
      </c>
    </row>
    <row r="1938" spans="1:14" x14ac:dyDescent="0.3">
      <c r="A1938" s="9" t="s">
        <v>3762</v>
      </c>
      <c r="B1938" s="15">
        <v>45793</v>
      </c>
      <c r="C1938" s="10" t="s">
        <v>344</v>
      </c>
      <c r="D1938" s="10" t="s">
        <v>1680</v>
      </c>
      <c r="E1938" s="10" t="s">
        <v>1757</v>
      </c>
      <c r="F1938" s="10">
        <v>1</v>
      </c>
      <c r="G1938" s="10">
        <f t="shared" si="90"/>
        <v>1</v>
      </c>
      <c r="H1938" s="10">
        <v>338.83</v>
      </c>
      <c r="I1938" s="16">
        <f>IF(H1938="",VLOOKUP($D1938,Product_Dim_Cleaned!$A$2:$F$101,6,FALSE),H1938)</f>
        <v>338.83</v>
      </c>
      <c r="J1938" s="10">
        <v>0.19</v>
      </c>
      <c r="K1938" s="17">
        <f t="shared" si="91"/>
        <v>0.19</v>
      </c>
      <c r="L1938" s="10" t="s">
        <v>1826</v>
      </c>
      <c r="M1938" s="10">
        <v>274.45229999999998</v>
      </c>
      <c r="N1938" s="16">
        <f t="shared" si="92"/>
        <v>274.45229999999998</v>
      </c>
    </row>
    <row r="1939" spans="1:14" x14ac:dyDescent="0.3">
      <c r="A1939" s="11" t="s">
        <v>3763</v>
      </c>
      <c r="B1939" s="18">
        <v>45265</v>
      </c>
      <c r="C1939" s="12" t="s">
        <v>905</v>
      </c>
      <c r="D1939" s="12" t="s">
        <v>1646</v>
      </c>
      <c r="E1939" s="12" t="s">
        <v>1797</v>
      </c>
      <c r="F1939" s="12">
        <v>4</v>
      </c>
      <c r="G1939" s="10">
        <f t="shared" si="90"/>
        <v>4</v>
      </c>
      <c r="H1939" s="12">
        <v>568.80999999999995</v>
      </c>
      <c r="I1939" s="16">
        <f>IF(H1939="",VLOOKUP($D1939,Product_Dim_Cleaned!$A$2:$F$101,6,FALSE),H1939)</f>
        <v>568.80999999999995</v>
      </c>
      <c r="J1939" s="12">
        <v>0.25</v>
      </c>
      <c r="K1939" s="17">
        <f t="shared" si="91"/>
        <v>0.25</v>
      </c>
      <c r="L1939" s="12" t="s">
        <v>1824</v>
      </c>
      <c r="M1939" s="12">
        <v>1706.43</v>
      </c>
      <c r="N1939" s="16">
        <f t="shared" si="92"/>
        <v>1706.43</v>
      </c>
    </row>
    <row r="1940" spans="1:14" x14ac:dyDescent="0.3">
      <c r="A1940" s="9" t="s">
        <v>3764</v>
      </c>
      <c r="B1940" s="15">
        <v>45607</v>
      </c>
      <c r="C1940" s="10" t="s">
        <v>1172</v>
      </c>
      <c r="D1940" s="10" t="s">
        <v>1670</v>
      </c>
      <c r="E1940" s="10" t="s">
        <v>1807</v>
      </c>
      <c r="F1940" s="10">
        <v>2</v>
      </c>
      <c r="G1940" s="10">
        <f t="shared" si="90"/>
        <v>2</v>
      </c>
      <c r="H1940" s="10">
        <v>352.63</v>
      </c>
      <c r="I1940" s="16">
        <f>IF(H1940="",VLOOKUP($D1940,Product_Dim_Cleaned!$A$2:$F$101,6,FALSE),H1940)</f>
        <v>352.63</v>
      </c>
      <c r="J1940" s="10">
        <v>0.15</v>
      </c>
      <c r="K1940" s="17">
        <f t="shared" si="91"/>
        <v>0.15</v>
      </c>
      <c r="L1940" s="10" t="s">
        <v>1826</v>
      </c>
      <c r="M1940" s="10">
        <v>599.471</v>
      </c>
      <c r="N1940" s="16">
        <f t="shared" si="92"/>
        <v>599.471</v>
      </c>
    </row>
    <row r="1941" spans="1:14" x14ac:dyDescent="0.3">
      <c r="A1941" s="11" t="s">
        <v>3765</v>
      </c>
      <c r="B1941" s="18">
        <v>45382</v>
      </c>
      <c r="C1941" s="12" t="s">
        <v>523</v>
      </c>
      <c r="D1941" s="12" t="s">
        <v>1740</v>
      </c>
      <c r="E1941" s="12" t="s">
        <v>1797</v>
      </c>
      <c r="F1941" s="12">
        <v>2</v>
      </c>
      <c r="G1941" s="10">
        <f t="shared" si="90"/>
        <v>2</v>
      </c>
      <c r="H1941" s="12">
        <v>629.86</v>
      </c>
      <c r="I1941" s="16">
        <f>IF(H1941="",VLOOKUP($D1941,Product_Dim_Cleaned!$A$2:$F$101,6,FALSE),H1941)</f>
        <v>629.86</v>
      </c>
      <c r="J1941" s="12">
        <v>0.15</v>
      </c>
      <c r="K1941" s="17">
        <f t="shared" si="91"/>
        <v>0.15</v>
      </c>
      <c r="L1941" s="12" t="s">
        <v>1826</v>
      </c>
      <c r="M1941" s="12">
        <v>1070.7619999999999</v>
      </c>
      <c r="N1941" s="16">
        <f t="shared" si="92"/>
        <v>1070.7619999999999</v>
      </c>
    </row>
    <row r="1942" spans="1:14" x14ac:dyDescent="0.3">
      <c r="A1942" s="9" t="s">
        <v>3766</v>
      </c>
      <c r="B1942" s="15">
        <v>45793</v>
      </c>
      <c r="C1942" s="10" t="s">
        <v>1516</v>
      </c>
      <c r="D1942" s="10" t="s">
        <v>1744</v>
      </c>
      <c r="E1942" s="10" t="s">
        <v>1766</v>
      </c>
      <c r="F1942" s="10">
        <v>3</v>
      </c>
      <c r="G1942" s="10">
        <f t="shared" si="90"/>
        <v>3</v>
      </c>
      <c r="H1942" s="10">
        <v>212.08</v>
      </c>
      <c r="I1942" s="16">
        <f>IF(H1942="",VLOOKUP($D1942,Product_Dim_Cleaned!$A$2:$F$101,6,FALSE),H1942)</f>
        <v>212.08</v>
      </c>
      <c r="J1942" s="10">
        <v>7.0000000000000007E-2</v>
      </c>
      <c r="K1942" s="17">
        <f t="shared" si="91"/>
        <v>7.0000000000000007E-2</v>
      </c>
      <c r="L1942" s="10" t="s">
        <v>1824</v>
      </c>
      <c r="M1942" s="10">
        <v>591.70319999999992</v>
      </c>
      <c r="N1942" s="16">
        <f t="shared" si="92"/>
        <v>591.70319999999992</v>
      </c>
    </row>
    <row r="1943" spans="1:14" x14ac:dyDescent="0.3">
      <c r="A1943" s="11" t="s">
        <v>3767</v>
      </c>
      <c r="B1943" s="18">
        <v>45590</v>
      </c>
      <c r="C1943" s="12" t="s">
        <v>538</v>
      </c>
      <c r="D1943" s="12" t="s">
        <v>1662</v>
      </c>
      <c r="E1943" s="12" t="s">
        <v>1761</v>
      </c>
      <c r="F1943" s="12">
        <v>3</v>
      </c>
      <c r="G1943" s="10">
        <f t="shared" si="90"/>
        <v>3</v>
      </c>
      <c r="H1943" s="12">
        <v>878.62</v>
      </c>
      <c r="I1943" s="16">
        <f>IF(H1943="",VLOOKUP($D1943,Product_Dim_Cleaned!$A$2:$F$101,6,FALSE),H1943)</f>
        <v>878.62</v>
      </c>
      <c r="J1943" s="12">
        <v>0.05</v>
      </c>
      <c r="K1943" s="17">
        <f t="shared" si="91"/>
        <v>0.05</v>
      </c>
      <c r="L1943" s="12" t="s">
        <v>1826</v>
      </c>
      <c r="M1943" s="12">
        <v>2504.067</v>
      </c>
      <c r="N1943" s="16">
        <f t="shared" si="92"/>
        <v>2504.067</v>
      </c>
    </row>
    <row r="1944" spans="1:14" x14ac:dyDescent="0.3">
      <c r="A1944" s="9" t="s">
        <v>3768</v>
      </c>
      <c r="B1944" s="15">
        <v>45679</v>
      </c>
      <c r="C1944" s="10" t="s">
        <v>833</v>
      </c>
      <c r="D1944" s="10" t="s">
        <v>1708</v>
      </c>
      <c r="E1944" s="10" t="s">
        <v>1789</v>
      </c>
      <c r="F1944" s="10">
        <v>4</v>
      </c>
      <c r="G1944" s="10">
        <f t="shared" si="90"/>
        <v>4</v>
      </c>
      <c r="H1944" s="10">
        <v>87.83</v>
      </c>
      <c r="I1944" s="16">
        <f>IF(H1944="",VLOOKUP($D1944,Product_Dim_Cleaned!$A$2:$F$101,6,FALSE),H1944)</f>
        <v>87.83</v>
      </c>
      <c r="J1944" s="10">
        <v>0.23</v>
      </c>
      <c r="K1944" s="17">
        <f t="shared" si="91"/>
        <v>0.23</v>
      </c>
      <c r="L1944" s="10" t="s">
        <v>1826</v>
      </c>
      <c r="M1944" s="10">
        <v>270.51639999999998</v>
      </c>
      <c r="N1944" s="16">
        <f t="shared" si="92"/>
        <v>270.51639999999998</v>
      </c>
    </row>
    <row r="1945" spans="1:14" x14ac:dyDescent="0.3">
      <c r="A1945" s="11" t="s">
        <v>3769</v>
      </c>
      <c r="B1945" s="18">
        <v>45814</v>
      </c>
      <c r="C1945" s="12" t="s">
        <v>875</v>
      </c>
      <c r="D1945" s="12" t="s">
        <v>1660</v>
      </c>
      <c r="E1945" s="12" t="s">
        <v>1786</v>
      </c>
      <c r="F1945" s="12">
        <v>3</v>
      </c>
      <c r="G1945" s="10">
        <f t="shared" si="90"/>
        <v>3</v>
      </c>
      <c r="H1945" s="12">
        <v>442.64</v>
      </c>
      <c r="I1945" s="16">
        <f>IF(H1945="",VLOOKUP($D1945,Product_Dim_Cleaned!$A$2:$F$101,6,FALSE),H1945)</f>
        <v>442.64</v>
      </c>
      <c r="J1945" s="12">
        <v>0.15</v>
      </c>
      <c r="K1945" s="17">
        <f t="shared" si="91"/>
        <v>0.15</v>
      </c>
      <c r="L1945" s="12" t="s">
        <v>1829</v>
      </c>
      <c r="M1945" s="12">
        <v>1128.732</v>
      </c>
      <c r="N1945" s="16">
        <f t="shared" si="92"/>
        <v>1128.732</v>
      </c>
    </row>
    <row r="1946" spans="1:14" x14ac:dyDescent="0.3">
      <c r="A1946" s="9" t="s">
        <v>3770</v>
      </c>
      <c r="B1946" s="15">
        <v>45795</v>
      </c>
      <c r="C1946" s="10" t="s">
        <v>335</v>
      </c>
      <c r="D1946" s="10" t="s">
        <v>1624</v>
      </c>
      <c r="E1946" s="10" t="s">
        <v>1761</v>
      </c>
      <c r="F1946" s="10">
        <v>3</v>
      </c>
      <c r="G1946" s="10">
        <f t="shared" si="90"/>
        <v>3</v>
      </c>
      <c r="H1946" s="10">
        <v>410.04</v>
      </c>
      <c r="I1946" s="16">
        <f>IF(H1946="",VLOOKUP($D1946,Product_Dim_Cleaned!$A$2:$F$101,6,FALSE),H1946)</f>
        <v>410.04</v>
      </c>
      <c r="J1946" s="10">
        <v>0.09</v>
      </c>
      <c r="K1946" s="17">
        <f t="shared" si="91"/>
        <v>0.09</v>
      </c>
      <c r="L1946" s="10" t="s">
        <v>1829</v>
      </c>
      <c r="M1946" s="10">
        <v>1119.4092000000001</v>
      </c>
      <c r="N1946" s="16">
        <f t="shared" si="92"/>
        <v>1119.4092000000001</v>
      </c>
    </row>
    <row r="1947" spans="1:14" x14ac:dyDescent="0.3">
      <c r="A1947" s="11" t="s">
        <v>3771</v>
      </c>
      <c r="B1947" s="18">
        <v>45797</v>
      </c>
      <c r="C1947" s="12" t="s">
        <v>455</v>
      </c>
      <c r="D1947" s="12" t="s">
        <v>1736</v>
      </c>
      <c r="E1947" s="12" t="s">
        <v>1807</v>
      </c>
      <c r="F1947" s="12">
        <v>1</v>
      </c>
      <c r="G1947" s="10">
        <f t="shared" si="90"/>
        <v>1</v>
      </c>
      <c r="H1947" s="12">
        <v>355.31</v>
      </c>
      <c r="I1947" s="16">
        <f>IF(H1947="",VLOOKUP($D1947,Product_Dim_Cleaned!$A$2:$F$101,6,FALSE),H1947)</f>
        <v>355.31</v>
      </c>
      <c r="J1947" s="12">
        <v>0.27</v>
      </c>
      <c r="K1947" s="17">
        <f t="shared" si="91"/>
        <v>0.27</v>
      </c>
      <c r="L1947" s="12" t="s">
        <v>1824</v>
      </c>
      <c r="M1947" s="12">
        <v>259.37630000000001</v>
      </c>
      <c r="N1947" s="16">
        <f t="shared" si="92"/>
        <v>259.37630000000001</v>
      </c>
    </row>
    <row r="1948" spans="1:14" x14ac:dyDescent="0.3">
      <c r="A1948" s="9" t="s">
        <v>3772</v>
      </c>
      <c r="B1948" s="15">
        <v>45607</v>
      </c>
      <c r="C1948" s="10" t="s">
        <v>1175</v>
      </c>
      <c r="D1948" s="10" t="s">
        <v>1565</v>
      </c>
      <c r="E1948" s="10" t="s">
        <v>1797</v>
      </c>
      <c r="F1948" s="10">
        <v>4</v>
      </c>
      <c r="G1948" s="10">
        <f t="shared" si="90"/>
        <v>4</v>
      </c>
      <c r="H1948" s="10">
        <v>243.13</v>
      </c>
      <c r="I1948" s="16">
        <f>IF(H1948="",VLOOKUP($D1948,Product_Dim_Cleaned!$A$2:$F$101,6,FALSE),H1948)</f>
        <v>243.13</v>
      </c>
      <c r="J1948" s="10">
        <v>0.25</v>
      </c>
      <c r="K1948" s="17">
        <f t="shared" si="91"/>
        <v>0.25</v>
      </c>
      <c r="L1948" s="10" t="s">
        <v>1829</v>
      </c>
      <c r="M1948" s="10">
        <v>729.39</v>
      </c>
      <c r="N1948" s="16">
        <f t="shared" si="92"/>
        <v>729.39</v>
      </c>
    </row>
    <row r="1949" spans="1:14" x14ac:dyDescent="0.3">
      <c r="A1949" s="11" t="s">
        <v>3773</v>
      </c>
      <c r="B1949" s="18">
        <v>45614</v>
      </c>
      <c r="C1949" s="12" t="s">
        <v>737</v>
      </c>
      <c r="D1949" s="12" t="s">
        <v>1666</v>
      </c>
      <c r="E1949" s="12" t="s">
        <v>1792</v>
      </c>
      <c r="F1949" s="12">
        <v>2</v>
      </c>
      <c r="G1949" s="10">
        <f t="shared" si="90"/>
        <v>2</v>
      </c>
      <c r="H1949" s="12">
        <v>410.63</v>
      </c>
      <c r="I1949" s="16">
        <f>IF(H1949="",VLOOKUP($D1949,Product_Dim_Cleaned!$A$2:$F$101,6,FALSE),H1949)</f>
        <v>410.63</v>
      </c>
      <c r="J1949" s="12">
        <v>0.28000000000000003</v>
      </c>
      <c r="K1949" s="17">
        <f t="shared" si="91"/>
        <v>0.28000000000000003</v>
      </c>
      <c r="L1949" s="12" t="s">
        <v>1829</v>
      </c>
      <c r="M1949" s="12">
        <v>591.30719999999997</v>
      </c>
      <c r="N1949" s="16">
        <f t="shared" si="92"/>
        <v>591.30719999999997</v>
      </c>
    </row>
    <row r="1950" spans="1:14" x14ac:dyDescent="0.3">
      <c r="A1950" s="9" t="s">
        <v>3774</v>
      </c>
      <c r="B1950" s="15">
        <v>45293</v>
      </c>
      <c r="C1950" s="10" t="s">
        <v>1319</v>
      </c>
      <c r="D1950" s="10" t="s">
        <v>1736</v>
      </c>
      <c r="E1950" s="10" t="s">
        <v>1789</v>
      </c>
      <c r="F1950" s="10">
        <v>4</v>
      </c>
      <c r="G1950" s="10">
        <f t="shared" si="90"/>
        <v>4</v>
      </c>
      <c r="H1950" s="10">
        <v>101.25</v>
      </c>
      <c r="I1950" s="16">
        <f>IF(H1950="",VLOOKUP($D1950,Product_Dim_Cleaned!$A$2:$F$101,6,FALSE),H1950)</f>
        <v>101.25</v>
      </c>
      <c r="J1950" s="10">
        <v>0.16</v>
      </c>
      <c r="K1950" s="17">
        <f t="shared" si="91"/>
        <v>0.16</v>
      </c>
      <c r="L1950" s="10" t="s">
        <v>1826</v>
      </c>
      <c r="M1950" s="10">
        <v>340.2</v>
      </c>
      <c r="N1950" s="16">
        <f t="shared" si="92"/>
        <v>340.2</v>
      </c>
    </row>
    <row r="1951" spans="1:14" x14ac:dyDescent="0.3">
      <c r="A1951" s="11" t="s">
        <v>3775</v>
      </c>
      <c r="B1951" s="18">
        <v>45301</v>
      </c>
      <c r="C1951" s="12" t="s">
        <v>730</v>
      </c>
      <c r="D1951" s="12" t="s">
        <v>1560</v>
      </c>
      <c r="E1951" s="12" t="s">
        <v>1807</v>
      </c>
      <c r="F1951" s="12">
        <v>4</v>
      </c>
      <c r="G1951" s="10">
        <f t="shared" si="90"/>
        <v>4</v>
      </c>
      <c r="H1951" s="12">
        <v>716.39</v>
      </c>
      <c r="I1951" s="16">
        <f>IF(H1951="",VLOOKUP($D1951,Product_Dim_Cleaned!$A$2:$F$101,6,FALSE),H1951)</f>
        <v>716.39</v>
      </c>
      <c r="J1951" s="12">
        <v>0.03</v>
      </c>
      <c r="K1951" s="17">
        <f t="shared" si="91"/>
        <v>0.03</v>
      </c>
      <c r="L1951" s="12" t="s">
        <v>1826</v>
      </c>
      <c r="M1951" s="12">
        <v>2779.5931999999998</v>
      </c>
      <c r="N1951" s="16">
        <f t="shared" si="92"/>
        <v>2779.5931999999998</v>
      </c>
    </row>
    <row r="1952" spans="1:14" x14ac:dyDescent="0.3">
      <c r="A1952" s="9" t="s">
        <v>3776</v>
      </c>
      <c r="B1952" s="15">
        <v>45311</v>
      </c>
      <c r="C1952" s="10" t="s">
        <v>338</v>
      </c>
      <c r="D1952" s="10" t="s">
        <v>1694</v>
      </c>
      <c r="E1952" s="10" t="s">
        <v>1757</v>
      </c>
      <c r="F1952" s="10">
        <v>1</v>
      </c>
      <c r="G1952" s="10">
        <f t="shared" si="90"/>
        <v>1</v>
      </c>
      <c r="H1952" s="10">
        <v>721.74</v>
      </c>
      <c r="I1952" s="16">
        <f>IF(H1952="",VLOOKUP($D1952,Product_Dim_Cleaned!$A$2:$F$101,6,FALSE),H1952)</f>
        <v>721.74</v>
      </c>
      <c r="J1952" s="10">
        <v>0.24</v>
      </c>
      <c r="K1952" s="17">
        <f t="shared" si="91"/>
        <v>0.24</v>
      </c>
      <c r="L1952" s="10" t="s">
        <v>1826</v>
      </c>
      <c r="M1952" s="10">
        <v>548.52240000000006</v>
      </c>
      <c r="N1952" s="16">
        <f t="shared" si="92"/>
        <v>548.52240000000006</v>
      </c>
    </row>
    <row r="1953" spans="1:14" x14ac:dyDescent="0.3">
      <c r="A1953" s="11" t="s">
        <v>3777</v>
      </c>
      <c r="B1953" s="18">
        <v>45702</v>
      </c>
      <c r="C1953" s="12" t="s">
        <v>205</v>
      </c>
      <c r="D1953" s="12" t="s">
        <v>1672</v>
      </c>
      <c r="E1953" s="12" t="s">
        <v>1792</v>
      </c>
      <c r="F1953" s="12">
        <v>2</v>
      </c>
      <c r="G1953" s="10">
        <f t="shared" si="90"/>
        <v>2</v>
      </c>
      <c r="H1953" s="12">
        <v>527.91</v>
      </c>
      <c r="I1953" s="16">
        <f>IF(H1953="",VLOOKUP($D1953,Product_Dim_Cleaned!$A$2:$F$101,6,FALSE),H1953)</f>
        <v>527.91</v>
      </c>
      <c r="J1953" s="12">
        <v>0.02</v>
      </c>
      <c r="K1953" s="17">
        <f t="shared" si="91"/>
        <v>0.02</v>
      </c>
      <c r="L1953" s="12" t="s">
        <v>1824</v>
      </c>
      <c r="M1953" s="12">
        <v>1034.7036000000001</v>
      </c>
      <c r="N1953" s="16">
        <f t="shared" si="92"/>
        <v>1034.7036000000001</v>
      </c>
    </row>
    <row r="1954" spans="1:14" x14ac:dyDescent="0.3">
      <c r="A1954" s="9" t="s">
        <v>3778</v>
      </c>
      <c r="B1954" s="15">
        <v>45525</v>
      </c>
      <c r="C1954" s="10" t="s">
        <v>1005</v>
      </c>
      <c r="D1954" s="10" t="s">
        <v>1652</v>
      </c>
      <c r="E1954" s="10" t="s">
        <v>1797</v>
      </c>
      <c r="F1954" s="10">
        <v>2</v>
      </c>
      <c r="G1954" s="10">
        <f t="shared" si="90"/>
        <v>2</v>
      </c>
      <c r="H1954" s="10">
        <v>945.92</v>
      </c>
      <c r="I1954" s="16">
        <f>IF(H1954="",VLOOKUP($D1954,Product_Dim_Cleaned!$A$2:$F$101,6,FALSE),H1954)</f>
        <v>945.92</v>
      </c>
      <c r="J1954" s="10">
        <v>0.19</v>
      </c>
      <c r="K1954" s="17">
        <f t="shared" si="91"/>
        <v>0.19</v>
      </c>
      <c r="L1954" s="10" t="s">
        <v>1829</v>
      </c>
      <c r="M1954" s="10">
        <v>1532.3904</v>
      </c>
      <c r="N1954" s="16">
        <f t="shared" si="92"/>
        <v>1532.3904</v>
      </c>
    </row>
    <row r="1955" spans="1:14" x14ac:dyDescent="0.3">
      <c r="A1955" s="11" t="s">
        <v>3779</v>
      </c>
      <c r="B1955" s="18">
        <v>45780</v>
      </c>
      <c r="C1955" s="12" t="s">
        <v>295</v>
      </c>
      <c r="D1955" s="12" t="s">
        <v>1660</v>
      </c>
      <c r="E1955" s="12" t="s">
        <v>1807</v>
      </c>
      <c r="F1955" s="12">
        <v>2</v>
      </c>
      <c r="G1955" s="10">
        <f t="shared" si="90"/>
        <v>2</v>
      </c>
      <c r="H1955" s="12">
        <v>981.35</v>
      </c>
      <c r="I1955" s="16">
        <f>IF(H1955="",VLOOKUP($D1955,Product_Dim_Cleaned!$A$2:$F$101,6,FALSE),H1955)</f>
        <v>981.35</v>
      </c>
      <c r="J1955" s="12">
        <v>0.16</v>
      </c>
      <c r="K1955" s="17">
        <f t="shared" si="91"/>
        <v>0.16</v>
      </c>
      <c r="L1955" s="12" t="s">
        <v>1826</v>
      </c>
      <c r="M1955" s="12">
        <v>1648.6679999999999</v>
      </c>
      <c r="N1955" s="16">
        <f t="shared" si="92"/>
        <v>1648.6679999999999</v>
      </c>
    </row>
    <row r="1956" spans="1:14" x14ac:dyDescent="0.3">
      <c r="A1956" s="9" t="s">
        <v>3780</v>
      </c>
      <c r="B1956" s="15">
        <v>45819</v>
      </c>
      <c r="C1956" s="10" t="s">
        <v>722</v>
      </c>
      <c r="D1956" s="10" t="s">
        <v>1666</v>
      </c>
      <c r="E1956" s="10" t="s">
        <v>1766</v>
      </c>
      <c r="F1956" s="10">
        <v>1</v>
      </c>
      <c r="G1956" s="10">
        <f t="shared" si="90"/>
        <v>1</v>
      </c>
      <c r="H1956" s="10">
        <v>913.99</v>
      </c>
      <c r="I1956" s="16">
        <f>IF(H1956="",VLOOKUP($D1956,Product_Dim_Cleaned!$A$2:$F$101,6,FALSE),H1956)</f>
        <v>913.99</v>
      </c>
      <c r="J1956" s="10">
        <v>0.14000000000000001</v>
      </c>
      <c r="K1956" s="17">
        <f t="shared" si="91"/>
        <v>0.14000000000000001</v>
      </c>
      <c r="L1956" s="10" t="s">
        <v>1824</v>
      </c>
      <c r="M1956" s="10">
        <v>786.03139999999996</v>
      </c>
      <c r="N1956" s="16">
        <f t="shared" si="92"/>
        <v>786.03139999999996</v>
      </c>
    </row>
    <row r="1957" spans="1:14" x14ac:dyDescent="0.3">
      <c r="A1957" s="11" t="s">
        <v>3781</v>
      </c>
      <c r="B1957" s="18">
        <v>45863</v>
      </c>
      <c r="C1957" s="12" t="s">
        <v>55</v>
      </c>
      <c r="D1957" s="12" t="s">
        <v>1680</v>
      </c>
      <c r="E1957" s="12" t="s">
        <v>1782</v>
      </c>
      <c r="F1957" s="12">
        <v>4</v>
      </c>
      <c r="G1957" s="10">
        <f t="shared" si="90"/>
        <v>4</v>
      </c>
      <c r="H1957" s="12">
        <v>270.69</v>
      </c>
      <c r="I1957" s="16">
        <f>IF(H1957="",VLOOKUP($D1957,Product_Dim_Cleaned!$A$2:$F$101,6,FALSE),H1957)</f>
        <v>270.69</v>
      </c>
      <c r="J1957" s="12">
        <v>0.18</v>
      </c>
      <c r="K1957" s="17">
        <f t="shared" si="91"/>
        <v>0.18</v>
      </c>
      <c r="L1957" s="12" t="s">
        <v>1826</v>
      </c>
      <c r="M1957" s="12">
        <v>887.86320000000001</v>
      </c>
      <c r="N1957" s="16">
        <f t="shared" si="92"/>
        <v>887.86320000000001</v>
      </c>
    </row>
    <row r="1958" spans="1:14" x14ac:dyDescent="0.3">
      <c r="A1958" s="9" t="s">
        <v>3782</v>
      </c>
      <c r="B1958" s="15">
        <v>45687</v>
      </c>
      <c r="C1958" s="10" t="s">
        <v>538</v>
      </c>
      <c r="D1958" s="10" t="s">
        <v>1702</v>
      </c>
      <c r="E1958" s="10" t="s">
        <v>1776</v>
      </c>
      <c r="F1958" s="10">
        <v>3</v>
      </c>
      <c r="G1958" s="10">
        <f t="shared" si="90"/>
        <v>3</v>
      </c>
      <c r="H1958" s="10">
        <v>998.58</v>
      </c>
      <c r="I1958" s="16">
        <f>IF(H1958="",VLOOKUP($D1958,Product_Dim_Cleaned!$A$2:$F$101,6,FALSE),H1958)</f>
        <v>998.58</v>
      </c>
      <c r="J1958" s="10">
        <v>0.02</v>
      </c>
      <c r="K1958" s="17">
        <f t="shared" si="91"/>
        <v>0.02</v>
      </c>
      <c r="L1958" s="10" t="s">
        <v>1824</v>
      </c>
      <c r="M1958" s="10">
        <v>2935.8252000000002</v>
      </c>
      <c r="N1958" s="16">
        <f t="shared" si="92"/>
        <v>2935.8252000000002</v>
      </c>
    </row>
    <row r="1959" spans="1:14" x14ac:dyDescent="0.3">
      <c r="A1959" s="11" t="s">
        <v>3783</v>
      </c>
      <c r="B1959" s="18">
        <v>45806</v>
      </c>
      <c r="C1959" s="12" t="s">
        <v>1408</v>
      </c>
      <c r="D1959" s="12" t="s">
        <v>1622</v>
      </c>
      <c r="E1959" s="12" t="s">
        <v>1786</v>
      </c>
      <c r="F1959" s="12">
        <v>3</v>
      </c>
      <c r="G1959" s="10">
        <f t="shared" si="90"/>
        <v>3</v>
      </c>
      <c r="H1959" s="12">
        <v>765.12</v>
      </c>
      <c r="I1959" s="16">
        <f>IF(H1959="",VLOOKUP($D1959,Product_Dim_Cleaned!$A$2:$F$101,6,FALSE),H1959)</f>
        <v>765.12</v>
      </c>
      <c r="J1959" s="12">
        <v>0.18</v>
      </c>
      <c r="K1959" s="17">
        <f t="shared" si="91"/>
        <v>0.18</v>
      </c>
      <c r="L1959" s="12" t="s">
        <v>1824</v>
      </c>
      <c r="M1959" s="12">
        <v>1882.1952000000001</v>
      </c>
      <c r="N1959" s="16">
        <f t="shared" si="92"/>
        <v>1882.1952000000001</v>
      </c>
    </row>
    <row r="1960" spans="1:14" x14ac:dyDescent="0.3">
      <c r="A1960" s="9" t="s">
        <v>3784</v>
      </c>
      <c r="B1960" s="15">
        <v>45216</v>
      </c>
      <c r="C1960" s="10" t="s">
        <v>264</v>
      </c>
      <c r="D1960" s="10" t="s">
        <v>1676</v>
      </c>
      <c r="E1960" s="10" t="s">
        <v>1813</v>
      </c>
      <c r="F1960" s="10">
        <v>3</v>
      </c>
      <c r="G1960" s="10">
        <f t="shared" si="90"/>
        <v>3</v>
      </c>
      <c r="H1960" s="10">
        <v>449.99</v>
      </c>
      <c r="I1960" s="16">
        <f>IF(H1960="",VLOOKUP($D1960,Product_Dim_Cleaned!$A$2:$F$101,6,FALSE),H1960)</f>
        <v>449.99</v>
      </c>
      <c r="J1960" s="10">
        <v>0.17</v>
      </c>
      <c r="K1960" s="17">
        <f t="shared" si="91"/>
        <v>0.17</v>
      </c>
      <c r="L1960" s="10" t="s">
        <v>1829</v>
      </c>
      <c r="M1960" s="10">
        <v>1120.4751000000001</v>
      </c>
      <c r="N1960" s="16">
        <f t="shared" si="92"/>
        <v>1120.4751000000001</v>
      </c>
    </row>
    <row r="1961" spans="1:14" x14ac:dyDescent="0.3">
      <c r="A1961" s="11" t="s">
        <v>3785</v>
      </c>
      <c r="B1961" s="18">
        <v>45639</v>
      </c>
      <c r="C1961" s="12" t="s">
        <v>806</v>
      </c>
      <c r="D1961" s="12" t="s">
        <v>1634</v>
      </c>
      <c r="E1961" s="12" t="s">
        <v>1792</v>
      </c>
      <c r="F1961" s="12">
        <v>2</v>
      </c>
      <c r="G1961" s="10">
        <f t="shared" si="90"/>
        <v>2</v>
      </c>
      <c r="H1961" s="12">
        <v>249.02</v>
      </c>
      <c r="I1961" s="16">
        <f>IF(H1961="",VLOOKUP($D1961,Product_Dim_Cleaned!$A$2:$F$101,6,FALSE),H1961)</f>
        <v>249.02</v>
      </c>
      <c r="J1961" s="12">
        <v>0.01</v>
      </c>
      <c r="K1961" s="17">
        <f t="shared" si="91"/>
        <v>0.01</v>
      </c>
      <c r="L1961" s="12" t="s">
        <v>1829</v>
      </c>
      <c r="M1961" s="12">
        <v>493.05959999999999</v>
      </c>
      <c r="N1961" s="16">
        <f t="shared" si="92"/>
        <v>493.05959999999999</v>
      </c>
    </row>
    <row r="1962" spans="1:14" x14ac:dyDescent="0.3">
      <c r="A1962" s="9" t="s">
        <v>3786</v>
      </c>
      <c r="B1962" s="15">
        <v>45454</v>
      </c>
      <c r="C1962" s="10" t="s">
        <v>467</v>
      </c>
      <c r="D1962" s="10" t="s">
        <v>1662</v>
      </c>
      <c r="E1962" s="10" t="s">
        <v>1813</v>
      </c>
      <c r="F1962" s="10">
        <v>3</v>
      </c>
      <c r="G1962" s="10">
        <f t="shared" si="90"/>
        <v>3</v>
      </c>
      <c r="H1962" s="10">
        <v>223.64</v>
      </c>
      <c r="I1962" s="16">
        <f>IF(H1962="",VLOOKUP($D1962,Product_Dim_Cleaned!$A$2:$F$101,6,FALSE),H1962)</f>
        <v>223.64</v>
      </c>
      <c r="J1962" s="10">
        <v>0.05</v>
      </c>
      <c r="K1962" s="17">
        <f t="shared" si="91"/>
        <v>0.05</v>
      </c>
      <c r="L1962" s="10" t="s">
        <v>1824</v>
      </c>
      <c r="M1962" s="10">
        <v>637.37399999999991</v>
      </c>
      <c r="N1962" s="16">
        <f t="shared" si="92"/>
        <v>637.37399999999991</v>
      </c>
    </row>
    <row r="1963" spans="1:14" x14ac:dyDescent="0.3">
      <c r="A1963" s="11" t="s">
        <v>3787</v>
      </c>
      <c r="B1963" s="18">
        <v>45934</v>
      </c>
      <c r="C1963" s="12" t="s">
        <v>375</v>
      </c>
      <c r="D1963" s="12" t="s">
        <v>1596</v>
      </c>
      <c r="E1963" s="12" t="s">
        <v>1769</v>
      </c>
      <c r="F1963" s="12">
        <v>2</v>
      </c>
      <c r="G1963" s="10">
        <f t="shared" si="90"/>
        <v>2</v>
      </c>
      <c r="H1963" s="12">
        <v>92.94</v>
      </c>
      <c r="I1963" s="16">
        <f>IF(H1963="",VLOOKUP($D1963,Product_Dim_Cleaned!$A$2:$F$101,6,FALSE),H1963)</f>
        <v>92.94</v>
      </c>
      <c r="J1963" s="12">
        <v>0.12</v>
      </c>
      <c r="K1963" s="17">
        <f t="shared" si="91"/>
        <v>0.12</v>
      </c>
      <c r="L1963" s="12" t="s">
        <v>1824</v>
      </c>
      <c r="M1963" s="12">
        <v>163.5744</v>
      </c>
      <c r="N1963" s="16">
        <f t="shared" si="92"/>
        <v>163.5744</v>
      </c>
    </row>
    <row r="1964" spans="1:14" x14ac:dyDescent="0.3">
      <c r="A1964" s="9" t="s">
        <v>3788</v>
      </c>
      <c r="B1964" s="15">
        <v>45401</v>
      </c>
      <c r="C1964" s="10" t="s">
        <v>1130</v>
      </c>
      <c r="D1964" s="10" t="s">
        <v>1580</v>
      </c>
      <c r="E1964" s="10" t="s">
        <v>1761</v>
      </c>
      <c r="F1964" s="10">
        <v>4</v>
      </c>
      <c r="G1964" s="10">
        <f t="shared" si="90"/>
        <v>4</v>
      </c>
      <c r="H1964" s="10">
        <v>268.3</v>
      </c>
      <c r="I1964" s="16">
        <f>IF(H1964="",VLOOKUP($D1964,Product_Dim_Cleaned!$A$2:$F$101,6,FALSE),H1964)</f>
        <v>268.3</v>
      </c>
      <c r="J1964" s="10">
        <v>0.02</v>
      </c>
      <c r="K1964" s="17">
        <f t="shared" si="91"/>
        <v>0.02</v>
      </c>
      <c r="L1964" s="10" t="s">
        <v>1829</v>
      </c>
      <c r="M1964" s="10">
        <v>1051.7360000000001</v>
      </c>
      <c r="N1964" s="16">
        <f t="shared" si="92"/>
        <v>1051.7360000000001</v>
      </c>
    </row>
    <row r="1965" spans="1:14" x14ac:dyDescent="0.3">
      <c r="A1965" s="11" t="s">
        <v>3789</v>
      </c>
      <c r="B1965" s="18">
        <v>45770</v>
      </c>
      <c r="C1965" s="12" t="s">
        <v>1368</v>
      </c>
      <c r="D1965" s="12" t="s">
        <v>1666</v>
      </c>
      <c r="E1965" s="12" t="s">
        <v>1813</v>
      </c>
      <c r="F1965" s="12">
        <v>4</v>
      </c>
      <c r="G1965" s="10">
        <f t="shared" si="90"/>
        <v>4</v>
      </c>
      <c r="H1965" s="12">
        <v>835.61</v>
      </c>
      <c r="I1965" s="16">
        <f>IF(H1965="",VLOOKUP($D1965,Product_Dim_Cleaned!$A$2:$F$101,6,FALSE),H1965)</f>
        <v>835.61</v>
      </c>
      <c r="J1965" s="12">
        <v>0.03</v>
      </c>
      <c r="K1965" s="17">
        <f t="shared" si="91"/>
        <v>0.03</v>
      </c>
      <c r="L1965" s="12" t="s">
        <v>1824</v>
      </c>
      <c r="M1965" s="12">
        <v>3242.1668</v>
      </c>
      <c r="N1965" s="16">
        <f t="shared" si="92"/>
        <v>3242.1668</v>
      </c>
    </row>
    <row r="1966" spans="1:14" x14ac:dyDescent="0.3">
      <c r="A1966" s="9" t="s">
        <v>3790</v>
      </c>
      <c r="B1966" s="15">
        <v>45405</v>
      </c>
      <c r="C1966" s="10" t="s">
        <v>1193</v>
      </c>
      <c r="D1966" s="10" t="s">
        <v>1684</v>
      </c>
      <c r="E1966" s="10" t="s">
        <v>1773</v>
      </c>
      <c r="F1966" s="10">
        <v>3</v>
      </c>
      <c r="G1966" s="10">
        <f t="shared" si="90"/>
        <v>3</v>
      </c>
      <c r="H1966" s="10">
        <v>120.97</v>
      </c>
      <c r="I1966" s="16">
        <f>IF(H1966="",VLOOKUP($D1966,Product_Dim_Cleaned!$A$2:$F$101,6,FALSE),H1966)</f>
        <v>120.97</v>
      </c>
      <c r="J1966" s="10">
        <v>0.11</v>
      </c>
      <c r="K1966" s="17">
        <f t="shared" si="91"/>
        <v>0.11</v>
      </c>
      <c r="L1966" s="10" t="s">
        <v>1824</v>
      </c>
      <c r="M1966" s="10">
        <v>322.98989999999998</v>
      </c>
      <c r="N1966" s="16">
        <f t="shared" si="92"/>
        <v>322.98989999999998</v>
      </c>
    </row>
    <row r="1967" spans="1:14" x14ac:dyDescent="0.3">
      <c r="A1967" s="11" t="s">
        <v>3791</v>
      </c>
      <c r="B1967" s="18">
        <v>45424</v>
      </c>
      <c r="C1967" s="12" t="s">
        <v>124</v>
      </c>
      <c r="D1967" s="12" t="s">
        <v>1628</v>
      </c>
      <c r="E1967" s="12" t="s">
        <v>1786</v>
      </c>
      <c r="F1967" s="12">
        <v>2</v>
      </c>
      <c r="G1967" s="10">
        <f t="shared" si="90"/>
        <v>2</v>
      </c>
      <c r="H1967" s="12">
        <v>26.36</v>
      </c>
      <c r="I1967" s="16">
        <f>IF(H1967="",VLOOKUP($D1967,Product_Dim_Cleaned!$A$2:$F$101,6,FALSE),H1967)</f>
        <v>26.36</v>
      </c>
      <c r="J1967" s="12">
        <v>0.03</v>
      </c>
      <c r="K1967" s="17">
        <f t="shared" si="91"/>
        <v>0.03</v>
      </c>
      <c r="L1967" s="12" t="s">
        <v>1829</v>
      </c>
      <c r="M1967" s="12">
        <v>51.138399999999997</v>
      </c>
      <c r="N1967" s="16">
        <f t="shared" si="92"/>
        <v>51.138399999999997</v>
      </c>
    </row>
    <row r="1968" spans="1:14" x14ac:dyDescent="0.3">
      <c r="A1968" s="9" t="s">
        <v>3792</v>
      </c>
      <c r="B1968" s="15">
        <v>45881</v>
      </c>
      <c r="C1968" s="10" t="s">
        <v>134</v>
      </c>
      <c r="D1968" s="10" t="s">
        <v>1702</v>
      </c>
      <c r="E1968" s="10" t="s">
        <v>1776</v>
      </c>
      <c r="F1968" s="10">
        <v>1</v>
      </c>
      <c r="G1968" s="10">
        <f t="shared" si="90"/>
        <v>1</v>
      </c>
      <c r="H1968" s="10">
        <v>918.87</v>
      </c>
      <c r="I1968" s="16">
        <f>IF(H1968="",VLOOKUP($D1968,Product_Dim_Cleaned!$A$2:$F$101,6,FALSE),H1968)</f>
        <v>918.87</v>
      </c>
      <c r="J1968" s="10">
        <v>0.11</v>
      </c>
      <c r="K1968" s="17">
        <f t="shared" si="91"/>
        <v>0.11</v>
      </c>
      <c r="L1968" s="10" t="s">
        <v>1826</v>
      </c>
      <c r="M1968" s="10">
        <v>817.79430000000002</v>
      </c>
      <c r="N1968" s="16">
        <f t="shared" si="92"/>
        <v>817.79430000000002</v>
      </c>
    </row>
    <row r="1969" spans="1:14" x14ac:dyDescent="0.3">
      <c r="A1969" s="11" t="s">
        <v>3793</v>
      </c>
      <c r="B1969" s="18">
        <v>45794</v>
      </c>
      <c r="C1969" s="12" t="s">
        <v>127</v>
      </c>
      <c r="D1969" s="12" t="s">
        <v>1682</v>
      </c>
      <c r="E1969" s="12" t="s">
        <v>1792</v>
      </c>
      <c r="F1969" s="12">
        <v>2</v>
      </c>
      <c r="G1969" s="10">
        <f t="shared" si="90"/>
        <v>2</v>
      </c>
      <c r="H1969" s="12">
        <v>924.73</v>
      </c>
      <c r="I1969" s="16">
        <f>IF(H1969="",VLOOKUP($D1969,Product_Dim_Cleaned!$A$2:$F$101,6,FALSE),H1969)</f>
        <v>924.73</v>
      </c>
      <c r="J1969" s="12">
        <v>0.28999999999999998</v>
      </c>
      <c r="K1969" s="17">
        <f t="shared" si="91"/>
        <v>0.28999999999999998</v>
      </c>
      <c r="L1969" s="12" t="s">
        <v>1826</v>
      </c>
      <c r="M1969" s="12">
        <v>1313.1166000000001</v>
      </c>
      <c r="N1969" s="16">
        <f t="shared" si="92"/>
        <v>1313.1166000000001</v>
      </c>
    </row>
    <row r="1970" spans="1:14" x14ac:dyDescent="0.3">
      <c r="A1970" s="9" t="s">
        <v>3794</v>
      </c>
      <c r="B1970" s="15">
        <v>45665</v>
      </c>
      <c r="C1970" s="10" t="s">
        <v>93</v>
      </c>
      <c r="D1970" s="10" t="s">
        <v>1572</v>
      </c>
      <c r="E1970" s="10" t="s">
        <v>1789</v>
      </c>
      <c r="F1970" s="10">
        <v>3</v>
      </c>
      <c r="G1970" s="10">
        <f t="shared" si="90"/>
        <v>3</v>
      </c>
      <c r="H1970" s="10">
        <v>195.31</v>
      </c>
      <c r="I1970" s="16">
        <f>IF(H1970="",VLOOKUP($D1970,Product_Dim_Cleaned!$A$2:$F$101,6,FALSE),H1970)</f>
        <v>195.31</v>
      </c>
      <c r="J1970" s="10">
        <v>0.13</v>
      </c>
      <c r="K1970" s="17">
        <f t="shared" si="91"/>
        <v>0.13</v>
      </c>
      <c r="L1970" s="10" t="s">
        <v>1829</v>
      </c>
      <c r="M1970" s="10">
        <v>509.75909999999999</v>
      </c>
      <c r="N1970" s="16">
        <f t="shared" si="92"/>
        <v>509.75909999999999</v>
      </c>
    </row>
    <row r="1971" spans="1:14" x14ac:dyDescent="0.3">
      <c r="A1971" s="11" t="s">
        <v>3795</v>
      </c>
      <c r="B1971" s="18">
        <v>45793</v>
      </c>
      <c r="C1971" s="12" t="s">
        <v>481</v>
      </c>
      <c r="D1971" s="12" t="s">
        <v>1624</v>
      </c>
      <c r="E1971" s="12" t="s">
        <v>1782</v>
      </c>
      <c r="F1971" s="12">
        <v>1</v>
      </c>
      <c r="G1971" s="10">
        <f t="shared" si="90"/>
        <v>1</v>
      </c>
      <c r="H1971" s="12">
        <v>91.38</v>
      </c>
      <c r="I1971" s="16">
        <f>IF(H1971="",VLOOKUP($D1971,Product_Dim_Cleaned!$A$2:$F$101,6,FALSE),H1971)</f>
        <v>91.38</v>
      </c>
      <c r="J1971" s="12">
        <v>0.14000000000000001</v>
      </c>
      <c r="K1971" s="17">
        <f t="shared" si="91"/>
        <v>0.14000000000000001</v>
      </c>
      <c r="L1971" s="12" t="s">
        <v>1824</v>
      </c>
      <c r="M1971" s="12">
        <v>78.586799999999997</v>
      </c>
      <c r="N1971" s="16">
        <f t="shared" si="92"/>
        <v>78.586799999999997</v>
      </c>
    </row>
    <row r="1972" spans="1:14" x14ac:dyDescent="0.3">
      <c r="A1972" s="9" t="s">
        <v>3796</v>
      </c>
      <c r="B1972" s="15">
        <v>45563</v>
      </c>
      <c r="C1972" s="10" t="s">
        <v>1487</v>
      </c>
      <c r="D1972" s="10" t="s">
        <v>1720</v>
      </c>
      <c r="E1972" s="10" t="s">
        <v>1792</v>
      </c>
      <c r="F1972" s="10">
        <v>2</v>
      </c>
      <c r="G1972" s="10">
        <f t="shared" si="90"/>
        <v>2</v>
      </c>
      <c r="H1972" s="10">
        <v>494.35</v>
      </c>
      <c r="I1972" s="16">
        <f>IF(H1972="",VLOOKUP($D1972,Product_Dim_Cleaned!$A$2:$F$101,6,FALSE),H1972)</f>
        <v>494.35</v>
      </c>
      <c r="J1972" s="10">
        <v>0.1</v>
      </c>
      <c r="K1972" s="17">
        <f t="shared" si="91"/>
        <v>0.1</v>
      </c>
      <c r="L1972" s="10" t="s">
        <v>1824</v>
      </c>
      <c r="M1972" s="10">
        <v>889.83</v>
      </c>
      <c r="N1972" s="16">
        <f t="shared" si="92"/>
        <v>889.83</v>
      </c>
    </row>
    <row r="1973" spans="1:14" x14ac:dyDescent="0.3">
      <c r="A1973" s="11" t="s">
        <v>3797</v>
      </c>
      <c r="B1973" s="18">
        <v>45577</v>
      </c>
      <c r="C1973" s="12" t="s">
        <v>815</v>
      </c>
      <c r="D1973" s="12" t="s">
        <v>1596</v>
      </c>
      <c r="E1973" s="12" t="s">
        <v>1789</v>
      </c>
      <c r="F1973" s="12">
        <v>1</v>
      </c>
      <c r="G1973" s="10">
        <f t="shared" si="90"/>
        <v>1</v>
      </c>
      <c r="H1973" s="12">
        <v>412.2</v>
      </c>
      <c r="I1973" s="16">
        <f>IF(H1973="",VLOOKUP($D1973,Product_Dim_Cleaned!$A$2:$F$101,6,FALSE),H1973)</f>
        <v>412.2</v>
      </c>
      <c r="J1973" s="12">
        <v>0.11</v>
      </c>
      <c r="K1973" s="17">
        <f t="shared" si="91"/>
        <v>0.11</v>
      </c>
      <c r="L1973" s="12" t="s">
        <v>1824</v>
      </c>
      <c r="M1973" s="12">
        <v>366.858</v>
      </c>
      <c r="N1973" s="16">
        <f t="shared" si="92"/>
        <v>366.858</v>
      </c>
    </row>
    <row r="1974" spans="1:14" x14ac:dyDescent="0.3">
      <c r="A1974" s="9" t="s">
        <v>3798</v>
      </c>
      <c r="B1974" s="15">
        <v>45466</v>
      </c>
      <c r="C1974" s="10" t="s">
        <v>1229</v>
      </c>
      <c r="D1974" s="10" t="s">
        <v>1706</v>
      </c>
      <c r="E1974" s="10" t="s">
        <v>1804</v>
      </c>
      <c r="F1974" s="10">
        <v>1</v>
      </c>
      <c r="G1974" s="10">
        <f t="shared" si="90"/>
        <v>1</v>
      </c>
      <c r="H1974" s="10">
        <v>650.47</v>
      </c>
      <c r="I1974" s="16">
        <f>IF(H1974="",VLOOKUP($D1974,Product_Dim_Cleaned!$A$2:$F$101,6,FALSE),H1974)</f>
        <v>650.47</v>
      </c>
      <c r="J1974" s="10">
        <v>0.13</v>
      </c>
      <c r="K1974" s="17">
        <f t="shared" si="91"/>
        <v>0.13</v>
      </c>
      <c r="L1974" s="10" t="s">
        <v>1826</v>
      </c>
      <c r="M1974" s="10">
        <v>565.90890000000002</v>
      </c>
      <c r="N1974" s="16">
        <f t="shared" si="92"/>
        <v>565.90890000000002</v>
      </c>
    </row>
    <row r="1975" spans="1:14" x14ac:dyDescent="0.3">
      <c r="A1975" s="11" t="s">
        <v>3799</v>
      </c>
      <c r="B1975" s="18">
        <v>45256</v>
      </c>
      <c r="C1975" s="12" t="s">
        <v>520</v>
      </c>
      <c r="D1975" s="12" t="s">
        <v>1576</v>
      </c>
      <c r="E1975" s="12" t="s">
        <v>1794</v>
      </c>
      <c r="F1975" s="12">
        <v>1</v>
      </c>
      <c r="G1975" s="10">
        <f t="shared" si="90"/>
        <v>1</v>
      </c>
      <c r="H1975" s="12">
        <v>68.209999999999994</v>
      </c>
      <c r="I1975" s="16">
        <f>IF(H1975="",VLOOKUP($D1975,Product_Dim_Cleaned!$A$2:$F$101,6,FALSE),H1975)</f>
        <v>68.209999999999994</v>
      </c>
      <c r="J1975" s="12">
        <v>0.05</v>
      </c>
      <c r="K1975" s="17">
        <f t="shared" si="91"/>
        <v>0.05</v>
      </c>
      <c r="L1975" s="12" t="s">
        <v>1826</v>
      </c>
      <c r="M1975" s="12">
        <v>64.799499999999995</v>
      </c>
      <c r="N1975" s="16">
        <f t="shared" si="92"/>
        <v>64.799499999999995</v>
      </c>
    </row>
    <row r="1976" spans="1:14" x14ac:dyDescent="0.3">
      <c r="A1976" s="9" t="s">
        <v>3800</v>
      </c>
      <c r="B1976" s="15">
        <v>45886</v>
      </c>
      <c r="C1976" s="10" t="s">
        <v>461</v>
      </c>
      <c r="D1976" s="10" t="s">
        <v>1654</v>
      </c>
      <c r="E1976" s="10" t="s">
        <v>1779</v>
      </c>
      <c r="F1976" s="10">
        <v>2</v>
      </c>
      <c r="G1976" s="10">
        <f t="shared" si="90"/>
        <v>2</v>
      </c>
      <c r="H1976" s="10">
        <v>842.89</v>
      </c>
      <c r="I1976" s="16">
        <f>IF(H1976="",VLOOKUP($D1976,Product_Dim_Cleaned!$A$2:$F$101,6,FALSE),H1976)</f>
        <v>842.89</v>
      </c>
      <c r="J1976" s="10">
        <v>0.25</v>
      </c>
      <c r="K1976" s="17">
        <f t="shared" si="91"/>
        <v>0.25</v>
      </c>
      <c r="L1976" s="10" t="s">
        <v>1829</v>
      </c>
      <c r="M1976" s="10">
        <v>1264.335</v>
      </c>
      <c r="N1976" s="16">
        <f t="shared" si="92"/>
        <v>1264.335</v>
      </c>
    </row>
    <row r="1977" spans="1:14" x14ac:dyDescent="0.3">
      <c r="A1977" s="11" t="s">
        <v>3801</v>
      </c>
      <c r="B1977" s="18">
        <v>45390</v>
      </c>
      <c r="C1977" s="12" t="s">
        <v>948</v>
      </c>
      <c r="D1977" s="12" t="s">
        <v>1555</v>
      </c>
      <c r="E1977" s="12" t="s">
        <v>1769</v>
      </c>
      <c r="F1977" s="12">
        <v>2</v>
      </c>
      <c r="G1977" s="10">
        <f t="shared" si="90"/>
        <v>2</v>
      </c>
      <c r="H1977" s="12">
        <v>227.95</v>
      </c>
      <c r="I1977" s="16">
        <f>IF(H1977="",VLOOKUP($D1977,Product_Dim_Cleaned!$A$2:$F$101,6,FALSE),H1977)</f>
        <v>227.95</v>
      </c>
      <c r="J1977" s="12">
        <v>0.24</v>
      </c>
      <c r="K1977" s="17">
        <f t="shared" si="91"/>
        <v>0.24</v>
      </c>
      <c r="L1977" s="12" t="s">
        <v>1829</v>
      </c>
      <c r="M1977" s="12">
        <v>346.48399999999998</v>
      </c>
      <c r="N1977" s="16">
        <f t="shared" si="92"/>
        <v>346.48399999999998</v>
      </c>
    </row>
    <row r="1978" spans="1:14" x14ac:dyDescent="0.3">
      <c r="A1978" s="9" t="s">
        <v>3802</v>
      </c>
      <c r="B1978" s="15">
        <v>45388</v>
      </c>
      <c r="C1978" s="10" t="s">
        <v>631</v>
      </c>
      <c r="D1978" s="10" t="s">
        <v>1680</v>
      </c>
      <c r="E1978" s="10" t="s">
        <v>1794</v>
      </c>
      <c r="F1978" s="10">
        <v>3</v>
      </c>
      <c r="G1978" s="10">
        <f t="shared" si="90"/>
        <v>3</v>
      </c>
      <c r="H1978" s="10">
        <v>685.97</v>
      </c>
      <c r="I1978" s="16">
        <f>IF(H1978="",VLOOKUP($D1978,Product_Dim_Cleaned!$A$2:$F$101,6,FALSE),H1978)</f>
        <v>685.97</v>
      </c>
      <c r="J1978" s="10">
        <v>0.24</v>
      </c>
      <c r="K1978" s="17">
        <f t="shared" si="91"/>
        <v>0.24</v>
      </c>
      <c r="L1978" s="10" t="s">
        <v>1826</v>
      </c>
      <c r="M1978" s="10">
        <v>1564.0116</v>
      </c>
      <c r="N1978" s="16">
        <f t="shared" si="92"/>
        <v>1564.0116</v>
      </c>
    </row>
    <row r="1979" spans="1:14" x14ac:dyDescent="0.3">
      <c r="A1979" s="11" t="s">
        <v>3803</v>
      </c>
      <c r="B1979" s="18">
        <v>45793</v>
      </c>
      <c r="C1979" s="12" t="s">
        <v>1142</v>
      </c>
      <c r="D1979" s="12" t="s">
        <v>1606</v>
      </c>
      <c r="E1979" s="12" t="s">
        <v>1761</v>
      </c>
      <c r="F1979" s="12">
        <v>1</v>
      </c>
      <c r="G1979" s="10">
        <f t="shared" si="90"/>
        <v>1</v>
      </c>
      <c r="H1979" s="12">
        <v>722.57</v>
      </c>
      <c r="I1979" s="16">
        <f>IF(H1979="",VLOOKUP($D1979,Product_Dim_Cleaned!$A$2:$F$101,6,FALSE),H1979)</f>
        <v>722.57</v>
      </c>
      <c r="J1979" s="12">
        <v>0.18</v>
      </c>
      <c r="K1979" s="17">
        <f t="shared" si="91"/>
        <v>0.18</v>
      </c>
      <c r="L1979" s="12" t="s">
        <v>1824</v>
      </c>
      <c r="M1979" s="12">
        <v>592.50740000000008</v>
      </c>
      <c r="N1979" s="16">
        <f t="shared" si="92"/>
        <v>592.50740000000008</v>
      </c>
    </row>
    <row r="1980" spans="1:14" x14ac:dyDescent="0.3">
      <c r="A1980" s="9" t="s">
        <v>3804</v>
      </c>
      <c r="B1980" s="15">
        <v>45615</v>
      </c>
      <c r="C1980" s="10" t="s">
        <v>475</v>
      </c>
      <c r="D1980" s="10" t="s">
        <v>1618</v>
      </c>
      <c r="E1980" s="10" t="s">
        <v>1773</v>
      </c>
      <c r="F1980" s="10">
        <v>3</v>
      </c>
      <c r="G1980" s="10">
        <f t="shared" si="90"/>
        <v>3</v>
      </c>
      <c r="H1980" s="10">
        <v>585.54999999999995</v>
      </c>
      <c r="I1980" s="16">
        <f>IF(H1980="",VLOOKUP($D1980,Product_Dim_Cleaned!$A$2:$F$101,6,FALSE),H1980)</f>
        <v>585.54999999999995</v>
      </c>
      <c r="J1980" s="10">
        <v>0.14000000000000001</v>
      </c>
      <c r="K1980" s="17">
        <f t="shared" si="91"/>
        <v>0.14000000000000001</v>
      </c>
      <c r="L1980" s="10" t="s">
        <v>1829</v>
      </c>
      <c r="M1980" s="10">
        <v>1510.7190000000001</v>
      </c>
      <c r="N1980" s="16">
        <f t="shared" si="92"/>
        <v>1510.7190000000001</v>
      </c>
    </row>
    <row r="1981" spans="1:14" x14ac:dyDescent="0.3">
      <c r="A1981" s="11" t="s">
        <v>3805</v>
      </c>
      <c r="B1981" s="18">
        <v>45666</v>
      </c>
      <c r="C1981" s="12" t="s">
        <v>975</v>
      </c>
      <c r="D1981" s="12" t="s">
        <v>1640</v>
      </c>
      <c r="E1981" s="12" t="s">
        <v>1797</v>
      </c>
      <c r="F1981" s="12">
        <v>2</v>
      </c>
      <c r="G1981" s="10">
        <f t="shared" si="90"/>
        <v>2</v>
      </c>
      <c r="H1981" s="12">
        <v>635.80999999999995</v>
      </c>
      <c r="I1981" s="16">
        <f>IF(H1981="",VLOOKUP($D1981,Product_Dim_Cleaned!$A$2:$F$101,6,FALSE),H1981)</f>
        <v>635.80999999999995</v>
      </c>
      <c r="J1981" s="12">
        <v>0.13</v>
      </c>
      <c r="K1981" s="17">
        <f t="shared" si="91"/>
        <v>0.13</v>
      </c>
      <c r="L1981" s="12" t="s">
        <v>1826</v>
      </c>
      <c r="M1981" s="12">
        <v>1106.3094000000001</v>
      </c>
      <c r="N1981" s="16">
        <f t="shared" si="92"/>
        <v>1106.3094000000001</v>
      </c>
    </row>
    <row r="1982" spans="1:14" x14ac:dyDescent="0.3">
      <c r="A1982" s="9" t="s">
        <v>3806</v>
      </c>
      <c r="B1982" s="15">
        <v>45644</v>
      </c>
      <c r="C1982" s="10" t="s">
        <v>881</v>
      </c>
      <c r="D1982" s="10" t="s">
        <v>1576</v>
      </c>
      <c r="E1982" s="10" t="s">
        <v>1769</v>
      </c>
      <c r="F1982" s="10">
        <v>2</v>
      </c>
      <c r="G1982" s="10">
        <f t="shared" si="90"/>
        <v>2</v>
      </c>
      <c r="H1982" s="10">
        <v>353.74</v>
      </c>
      <c r="I1982" s="16">
        <f>IF(H1982="",VLOOKUP($D1982,Product_Dim_Cleaned!$A$2:$F$101,6,FALSE),H1982)</f>
        <v>353.74</v>
      </c>
      <c r="J1982" s="10">
        <v>0.01</v>
      </c>
      <c r="K1982" s="17">
        <f t="shared" si="91"/>
        <v>0.01</v>
      </c>
      <c r="L1982" s="10" t="s">
        <v>1824</v>
      </c>
      <c r="M1982" s="10">
        <v>700.40520000000004</v>
      </c>
      <c r="N1982" s="16">
        <f t="shared" si="92"/>
        <v>700.40520000000004</v>
      </c>
    </row>
    <row r="1983" spans="1:14" x14ac:dyDescent="0.3">
      <c r="A1983" s="11" t="s">
        <v>3807</v>
      </c>
      <c r="B1983" s="18">
        <v>45648</v>
      </c>
      <c r="C1983" s="12" t="s">
        <v>842</v>
      </c>
      <c r="D1983" s="12" t="s">
        <v>1620</v>
      </c>
      <c r="E1983" s="12" t="s">
        <v>1779</v>
      </c>
      <c r="F1983" s="12">
        <v>1</v>
      </c>
      <c r="G1983" s="10">
        <f t="shared" si="90"/>
        <v>1</v>
      </c>
      <c r="H1983" s="12">
        <v>377.52</v>
      </c>
      <c r="I1983" s="16">
        <f>IF(H1983="",VLOOKUP($D1983,Product_Dim_Cleaned!$A$2:$F$101,6,FALSE),H1983)</f>
        <v>377.52</v>
      </c>
      <c r="J1983" s="12">
        <v>0.15</v>
      </c>
      <c r="K1983" s="17">
        <f t="shared" si="91"/>
        <v>0.15</v>
      </c>
      <c r="L1983" s="12" t="s">
        <v>1824</v>
      </c>
      <c r="M1983" s="12">
        <v>320.892</v>
      </c>
      <c r="N1983" s="16">
        <f t="shared" si="92"/>
        <v>320.892</v>
      </c>
    </row>
    <row r="1984" spans="1:14" x14ac:dyDescent="0.3">
      <c r="A1984" s="9" t="s">
        <v>3808</v>
      </c>
      <c r="B1984" s="15">
        <v>45500</v>
      </c>
      <c r="C1984" s="10" t="s">
        <v>669</v>
      </c>
      <c r="D1984" s="10" t="s">
        <v>1684</v>
      </c>
      <c r="E1984" s="10" t="s">
        <v>1761</v>
      </c>
      <c r="F1984" s="10">
        <v>3</v>
      </c>
      <c r="G1984" s="10">
        <f t="shared" si="90"/>
        <v>3</v>
      </c>
      <c r="H1984" s="10">
        <v>901.49</v>
      </c>
      <c r="I1984" s="16">
        <f>IF(H1984="",VLOOKUP($D1984,Product_Dim_Cleaned!$A$2:$F$101,6,FALSE),H1984)</f>
        <v>901.49</v>
      </c>
      <c r="J1984" s="10">
        <v>0</v>
      </c>
      <c r="K1984" s="17">
        <f t="shared" si="91"/>
        <v>0</v>
      </c>
      <c r="L1984" s="10" t="s">
        <v>1824</v>
      </c>
      <c r="M1984" s="10">
        <v>2704.47</v>
      </c>
      <c r="N1984" s="16">
        <f t="shared" si="92"/>
        <v>2704.47</v>
      </c>
    </row>
    <row r="1985" spans="1:14" x14ac:dyDescent="0.3">
      <c r="A1985" s="11" t="s">
        <v>3809</v>
      </c>
      <c r="B1985" s="18">
        <v>45806</v>
      </c>
      <c r="C1985" s="12" t="s">
        <v>654</v>
      </c>
      <c r="D1985" s="12" t="s">
        <v>1608</v>
      </c>
      <c r="E1985" s="12" t="s">
        <v>1773</v>
      </c>
      <c r="F1985" s="12">
        <v>1</v>
      </c>
      <c r="G1985" s="10">
        <f t="shared" si="90"/>
        <v>1</v>
      </c>
      <c r="H1985" s="12">
        <v>563.01</v>
      </c>
      <c r="I1985" s="16">
        <f>IF(H1985="",VLOOKUP($D1985,Product_Dim_Cleaned!$A$2:$F$101,6,FALSE),H1985)</f>
        <v>563.01</v>
      </c>
      <c r="J1985" s="12">
        <v>0.1</v>
      </c>
      <c r="K1985" s="17">
        <f t="shared" si="91"/>
        <v>0.1</v>
      </c>
      <c r="L1985" s="12" t="s">
        <v>1824</v>
      </c>
      <c r="M1985" s="12">
        <v>506.709</v>
      </c>
      <c r="N1985" s="16">
        <f t="shared" si="92"/>
        <v>506.709</v>
      </c>
    </row>
    <row r="1986" spans="1:14" x14ac:dyDescent="0.3">
      <c r="A1986" s="9" t="s">
        <v>3810</v>
      </c>
      <c r="B1986" s="15">
        <v>45365</v>
      </c>
      <c r="C1986" s="10" t="s">
        <v>198</v>
      </c>
      <c r="D1986" s="10" t="s">
        <v>1688</v>
      </c>
      <c r="E1986" s="10" t="s">
        <v>1776</v>
      </c>
      <c r="F1986" s="10">
        <v>4</v>
      </c>
      <c r="G1986" s="10">
        <f t="shared" ref="G1986:G2001" si="93">IF(F1986="",M1986/(I1986*(1-J1986)),F1986)</f>
        <v>4</v>
      </c>
      <c r="H1986" s="10">
        <v>167.25</v>
      </c>
      <c r="I1986" s="16">
        <f>IF(H1986="",VLOOKUP($D1986,Product_Dim_Cleaned!$A$2:$F$101,6,FALSE),H1986)</f>
        <v>167.25</v>
      </c>
      <c r="J1986" s="10">
        <v>0.11</v>
      </c>
      <c r="K1986" s="17">
        <f t="shared" ref="K1986:K2001" si="94">IF(J1986="",1-(M1986/(G1986*I1986)),J1986)</f>
        <v>0.11</v>
      </c>
      <c r="L1986" s="10" t="s">
        <v>1824</v>
      </c>
      <c r="M1986" s="10">
        <v>595.41</v>
      </c>
      <c r="N1986" s="16">
        <f t="shared" ref="N1986:N2001" si="95">IF(M1986="",G1986*I1986*(1-K1986),M1986)</f>
        <v>595.41</v>
      </c>
    </row>
    <row r="1987" spans="1:14" x14ac:dyDescent="0.3">
      <c r="A1987" s="11" t="s">
        <v>3811</v>
      </c>
      <c r="B1987" s="18">
        <v>45229</v>
      </c>
      <c r="C1987" s="12" t="s">
        <v>1403</v>
      </c>
      <c r="D1987" s="12" t="s">
        <v>1668</v>
      </c>
      <c r="E1987" s="12" t="s">
        <v>1810</v>
      </c>
      <c r="F1987" s="12">
        <v>3</v>
      </c>
      <c r="G1987" s="10">
        <f t="shared" si="93"/>
        <v>3</v>
      </c>
      <c r="H1987" s="12">
        <v>345.43</v>
      </c>
      <c r="I1987" s="16">
        <f>IF(H1987="",VLOOKUP($D1987,Product_Dim_Cleaned!$A$2:$F$101,6,FALSE),H1987)</f>
        <v>345.43</v>
      </c>
      <c r="J1987" s="12">
        <v>0.08</v>
      </c>
      <c r="K1987" s="17">
        <f t="shared" si="94"/>
        <v>0.08</v>
      </c>
      <c r="L1987" s="12" t="s">
        <v>1829</v>
      </c>
      <c r="M1987" s="12">
        <v>953.38679999999999</v>
      </c>
      <c r="N1987" s="16">
        <f t="shared" si="95"/>
        <v>953.38679999999999</v>
      </c>
    </row>
    <row r="1988" spans="1:14" x14ac:dyDescent="0.3">
      <c r="A1988" s="9" t="s">
        <v>3812</v>
      </c>
      <c r="B1988" s="15">
        <v>45349</v>
      </c>
      <c r="C1988" s="10" t="s">
        <v>972</v>
      </c>
      <c r="D1988" s="10" t="s">
        <v>1712</v>
      </c>
      <c r="E1988" s="10" t="s">
        <v>1786</v>
      </c>
      <c r="F1988" s="10">
        <v>4</v>
      </c>
      <c r="G1988" s="10">
        <f t="shared" si="93"/>
        <v>4</v>
      </c>
      <c r="H1988" s="10">
        <v>752.48</v>
      </c>
      <c r="I1988" s="16">
        <f>IF(H1988="",VLOOKUP($D1988,Product_Dim_Cleaned!$A$2:$F$101,6,FALSE),H1988)</f>
        <v>752.48</v>
      </c>
      <c r="J1988" s="10">
        <v>0.23</v>
      </c>
      <c r="K1988" s="17">
        <f t="shared" si="94"/>
        <v>0.23</v>
      </c>
      <c r="L1988" s="10" t="s">
        <v>1824</v>
      </c>
      <c r="M1988" s="10">
        <v>2317.6383999999998</v>
      </c>
      <c r="N1988" s="16">
        <f t="shared" si="95"/>
        <v>2317.6383999999998</v>
      </c>
    </row>
    <row r="1989" spans="1:14" x14ac:dyDescent="0.3">
      <c r="A1989" s="11" t="s">
        <v>3813</v>
      </c>
      <c r="B1989" s="18">
        <v>45886</v>
      </c>
      <c r="C1989" s="12" t="s">
        <v>1389</v>
      </c>
      <c r="D1989" s="12" t="s">
        <v>1662</v>
      </c>
      <c r="E1989" s="12" t="s">
        <v>1813</v>
      </c>
      <c r="F1989" s="12">
        <v>1</v>
      </c>
      <c r="G1989" s="10">
        <f t="shared" si="93"/>
        <v>1</v>
      </c>
      <c r="H1989" s="12">
        <v>120.02</v>
      </c>
      <c r="I1989" s="16">
        <f>IF(H1989="",VLOOKUP($D1989,Product_Dim_Cleaned!$A$2:$F$101,6,FALSE),H1989)</f>
        <v>120.02</v>
      </c>
      <c r="J1989" s="12">
        <v>0.26</v>
      </c>
      <c r="K1989" s="17">
        <f t="shared" si="94"/>
        <v>0.26</v>
      </c>
      <c r="L1989" s="12" t="s">
        <v>1824</v>
      </c>
      <c r="M1989" s="12">
        <v>88.814799999999991</v>
      </c>
      <c r="N1989" s="16">
        <f t="shared" si="95"/>
        <v>88.814799999999991</v>
      </c>
    </row>
    <row r="1990" spans="1:14" x14ac:dyDescent="0.3">
      <c r="A1990" s="9" t="s">
        <v>3814</v>
      </c>
      <c r="B1990" s="15">
        <v>45359</v>
      </c>
      <c r="C1990" s="10" t="s">
        <v>1017</v>
      </c>
      <c r="D1990" s="10" t="s">
        <v>1630</v>
      </c>
      <c r="E1990" s="10" t="s">
        <v>1782</v>
      </c>
      <c r="F1990" s="10">
        <v>3</v>
      </c>
      <c r="G1990" s="10">
        <f t="shared" si="93"/>
        <v>3</v>
      </c>
      <c r="H1990" s="10">
        <v>146.71</v>
      </c>
      <c r="I1990" s="16">
        <f>IF(H1990="",VLOOKUP($D1990,Product_Dim_Cleaned!$A$2:$F$101,6,FALSE),H1990)</f>
        <v>146.71</v>
      </c>
      <c r="J1990" s="10">
        <v>0.28000000000000003</v>
      </c>
      <c r="K1990" s="17">
        <f t="shared" si="94"/>
        <v>0.28000000000000003</v>
      </c>
      <c r="L1990" s="10" t="s">
        <v>1824</v>
      </c>
      <c r="M1990" s="10">
        <v>316.89359999999999</v>
      </c>
      <c r="N1990" s="16">
        <f t="shared" si="95"/>
        <v>316.89359999999999</v>
      </c>
    </row>
    <row r="1991" spans="1:14" x14ac:dyDescent="0.3">
      <c r="A1991" s="11" t="s">
        <v>3815</v>
      </c>
      <c r="B1991" s="18">
        <v>45730</v>
      </c>
      <c r="C1991" s="12" t="s">
        <v>298</v>
      </c>
      <c r="D1991" s="12" t="s">
        <v>1676</v>
      </c>
      <c r="E1991" s="12" t="s">
        <v>1752</v>
      </c>
      <c r="F1991" s="12">
        <v>2</v>
      </c>
      <c r="G1991" s="10">
        <f t="shared" si="93"/>
        <v>2</v>
      </c>
      <c r="H1991" s="12">
        <v>358.87</v>
      </c>
      <c r="I1991" s="16">
        <f>IF(H1991="",VLOOKUP($D1991,Product_Dim_Cleaned!$A$2:$F$101,6,FALSE),H1991)</f>
        <v>358.87</v>
      </c>
      <c r="J1991" s="12">
        <v>0.24</v>
      </c>
      <c r="K1991" s="17">
        <f t="shared" si="94"/>
        <v>0.24</v>
      </c>
      <c r="L1991" s="12" t="s">
        <v>1824</v>
      </c>
      <c r="M1991" s="12">
        <v>545.48239999999998</v>
      </c>
      <c r="N1991" s="16">
        <f t="shared" si="95"/>
        <v>545.48239999999998</v>
      </c>
    </row>
    <row r="1992" spans="1:14" x14ac:dyDescent="0.3">
      <c r="A1992" s="9" t="s">
        <v>3816</v>
      </c>
      <c r="B1992" s="15">
        <v>45456</v>
      </c>
      <c r="C1992" s="10" t="s">
        <v>773</v>
      </c>
      <c r="D1992" s="10" t="s">
        <v>1652</v>
      </c>
      <c r="E1992" s="10" t="s">
        <v>1766</v>
      </c>
      <c r="F1992" s="10">
        <v>4</v>
      </c>
      <c r="G1992" s="10">
        <f t="shared" si="93"/>
        <v>4</v>
      </c>
      <c r="H1992" s="10">
        <v>212.75</v>
      </c>
      <c r="I1992" s="16">
        <f>IF(H1992="",VLOOKUP($D1992,Product_Dim_Cleaned!$A$2:$F$101,6,FALSE),H1992)</f>
        <v>212.75</v>
      </c>
      <c r="J1992" s="10">
        <v>0.11</v>
      </c>
      <c r="K1992" s="17">
        <f t="shared" si="94"/>
        <v>0.11</v>
      </c>
      <c r="L1992" s="10" t="s">
        <v>1829</v>
      </c>
      <c r="M1992" s="10">
        <v>757.39</v>
      </c>
      <c r="N1992" s="16">
        <f t="shared" si="95"/>
        <v>757.39</v>
      </c>
    </row>
    <row r="1993" spans="1:14" x14ac:dyDescent="0.3">
      <c r="A1993" s="11" t="s">
        <v>3817</v>
      </c>
      <c r="B1993" s="18">
        <v>45450</v>
      </c>
      <c r="C1993" s="12" t="s">
        <v>1029</v>
      </c>
      <c r="D1993" s="12" t="s">
        <v>1638</v>
      </c>
      <c r="E1993" s="12" t="s">
        <v>1792</v>
      </c>
      <c r="F1993" s="12">
        <v>1</v>
      </c>
      <c r="G1993" s="10">
        <f t="shared" si="93"/>
        <v>1</v>
      </c>
      <c r="H1993" s="12">
        <v>183.47</v>
      </c>
      <c r="I1993" s="16">
        <f>IF(H1993="",VLOOKUP($D1993,Product_Dim_Cleaned!$A$2:$F$101,6,FALSE),H1993)</f>
        <v>183.47</v>
      </c>
      <c r="J1993" s="12">
        <v>0.17</v>
      </c>
      <c r="K1993" s="17">
        <f t="shared" si="94"/>
        <v>0.17</v>
      </c>
      <c r="L1993" s="12" t="s">
        <v>1826</v>
      </c>
      <c r="M1993" s="12">
        <v>152.2801</v>
      </c>
      <c r="N1993" s="16">
        <f t="shared" si="95"/>
        <v>152.2801</v>
      </c>
    </row>
    <row r="1994" spans="1:14" x14ac:dyDescent="0.3">
      <c r="A1994" s="9" t="s">
        <v>3818</v>
      </c>
      <c r="B1994" s="15">
        <v>45493</v>
      </c>
      <c r="C1994" s="10" t="s">
        <v>251</v>
      </c>
      <c r="D1994" s="10" t="s">
        <v>1726</v>
      </c>
      <c r="E1994" s="10" t="s">
        <v>1801</v>
      </c>
      <c r="F1994" s="10">
        <v>4</v>
      </c>
      <c r="G1994" s="10">
        <f t="shared" si="93"/>
        <v>4</v>
      </c>
      <c r="H1994" s="10">
        <v>569.98</v>
      </c>
      <c r="I1994" s="16">
        <f>IF(H1994="",VLOOKUP($D1994,Product_Dim_Cleaned!$A$2:$F$101,6,FALSE),H1994)</f>
        <v>569.98</v>
      </c>
      <c r="J1994" s="10">
        <v>0.23</v>
      </c>
      <c r="K1994" s="17">
        <f t="shared" si="94"/>
        <v>0.23</v>
      </c>
      <c r="L1994" s="10" t="s">
        <v>1824</v>
      </c>
      <c r="M1994" s="10">
        <v>1755.5383999999999</v>
      </c>
      <c r="N1994" s="16">
        <f t="shared" si="95"/>
        <v>1755.5383999999999</v>
      </c>
    </row>
    <row r="1995" spans="1:14" x14ac:dyDescent="0.3">
      <c r="A1995" s="11" t="s">
        <v>3819</v>
      </c>
      <c r="B1995" s="18">
        <v>45274</v>
      </c>
      <c r="C1995" s="12" t="s">
        <v>1455</v>
      </c>
      <c r="D1995" s="12" t="s">
        <v>1590</v>
      </c>
      <c r="E1995" s="12" t="s">
        <v>1794</v>
      </c>
      <c r="F1995" s="12">
        <v>3</v>
      </c>
      <c r="G1995" s="10">
        <f t="shared" si="93"/>
        <v>3</v>
      </c>
      <c r="H1995" s="12">
        <v>984.12</v>
      </c>
      <c r="I1995" s="16">
        <f>IF(H1995="",VLOOKUP($D1995,Product_Dim_Cleaned!$A$2:$F$101,6,FALSE),H1995)</f>
        <v>984.12</v>
      </c>
      <c r="J1995" s="12">
        <v>0.27</v>
      </c>
      <c r="K1995" s="17">
        <f t="shared" si="94"/>
        <v>0.27</v>
      </c>
      <c r="L1995" s="12" t="s">
        <v>1824</v>
      </c>
      <c r="M1995" s="12">
        <v>2155.2228</v>
      </c>
      <c r="N1995" s="16">
        <f t="shared" si="95"/>
        <v>2155.2228</v>
      </c>
    </row>
    <row r="1996" spans="1:14" x14ac:dyDescent="0.3">
      <c r="A1996" s="9" t="s">
        <v>3820</v>
      </c>
      <c r="B1996" s="15">
        <v>45844</v>
      </c>
      <c r="C1996" s="10" t="s">
        <v>1458</v>
      </c>
      <c r="D1996" s="10" t="s">
        <v>1716</v>
      </c>
      <c r="E1996" s="10" t="s">
        <v>1782</v>
      </c>
      <c r="F1996" s="10">
        <v>1</v>
      </c>
      <c r="G1996" s="10">
        <f t="shared" si="93"/>
        <v>1</v>
      </c>
      <c r="H1996" s="10">
        <v>905.23</v>
      </c>
      <c r="I1996" s="16">
        <f>IF(H1996="",VLOOKUP($D1996,Product_Dim_Cleaned!$A$2:$F$101,6,FALSE),H1996)</f>
        <v>905.23</v>
      </c>
      <c r="J1996" s="10">
        <v>0</v>
      </c>
      <c r="K1996" s="17">
        <f t="shared" si="94"/>
        <v>0</v>
      </c>
      <c r="L1996" s="10" t="s">
        <v>1824</v>
      </c>
      <c r="M1996" s="10">
        <v>905.23</v>
      </c>
      <c r="N1996" s="16">
        <f t="shared" si="95"/>
        <v>905.23</v>
      </c>
    </row>
    <row r="1997" spans="1:14" x14ac:dyDescent="0.3">
      <c r="A1997" s="11" t="s">
        <v>3821</v>
      </c>
      <c r="B1997" s="18">
        <v>45264</v>
      </c>
      <c r="C1997" s="12" t="s">
        <v>613</v>
      </c>
      <c r="D1997" s="12" t="s">
        <v>1746</v>
      </c>
      <c r="E1997" s="12" t="s">
        <v>1813</v>
      </c>
      <c r="F1997" s="12">
        <v>3</v>
      </c>
      <c r="G1997" s="10">
        <f t="shared" si="93"/>
        <v>3</v>
      </c>
      <c r="H1997" s="12">
        <v>112.77</v>
      </c>
      <c r="I1997" s="16">
        <f>IF(H1997="",VLOOKUP($D1997,Product_Dim_Cleaned!$A$2:$F$101,6,FALSE),H1997)</f>
        <v>112.77</v>
      </c>
      <c r="J1997" s="12">
        <v>0.19</v>
      </c>
      <c r="K1997" s="17">
        <f t="shared" si="94"/>
        <v>0.19</v>
      </c>
      <c r="L1997" s="12" t="s">
        <v>1824</v>
      </c>
      <c r="M1997" s="12">
        <v>274.03109999999998</v>
      </c>
      <c r="N1997" s="16">
        <f t="shared" si="95"/>
        <v>274.03109999999998</v>
      </c>
    </row>
    <row r="1998" spans="1:14" x14ac:dyDescent="0.3">
      <c r="A1998" s="9" t="s">
        <v>3822</v>
      </c>
      <c r="B1998" s="15">
        <v>45773</v>
      </c>
      <c r="C1998" s="10" t="s">
        <v>538</v>
      </c>
      <c r="D1998" s="10" t="s">
        <v>1618</v>
      </c>
      <c r="E1998" s="10" t="s">
        <v>1782</v>
      </c>
      <c r="F1998" s="10">
        <v>3</v>
      </c>
      <c r="G1998" s="10">
        <f t="shared" si="93"/>
        <v>3</v>
      </c>
      <c r="H1998" s="10">
        <v>875.99</v>
      </c>
      <c r="I1998" s="16">
        <f>IF(H1998="",VLOOKUP($D1998,Product_Dim_Cleaned!$A$2:$F$101,6,FALSE),H1998)</f>
        <v>875.99</v>
      </c>
      <c r="J1998" s="10">
        <v>0.09</v>
      </c>
      <c r="K1998" s="17">
        <f t="shared" si="94"/>
        <v>0.09</v>
      </c>
      <c r="L1998" s="10" t="s">
        <v>1826</v>
      </c>
      <c r="M1998" s="10">
        <v>2391.4526999999998</v>
      </c>
      <c r="N1998" s="16">
        <f t="shared" si="95"/>
        <v>2391.4526999999998</v>
      </c>
    </row>
    <row r="1999" spans="1:14" x14ac:dyDescent="0.3">
      <c r="A1999" s="11" t="s">
        <v>3823</v>
      </c>
      <c r="B1999" s="18">
        <v>45460</v>
      </c>
      <c r="C1999" s="12" t="s">
        <v>441</v>
      </c>
      <c r="D1999" s="12" t="s">
        <v>1726</v>
      </c>
      <c r="E1999" s="12" t="s">
        <v>1789</v>
      </c>
      <c r="F1999" s="12">
        <v>2</v>
      </c>
      <c r="G1999" s="10">
        <f t="shared" si="93"/>
        <v>2</v>
      </c>
      <c r="H1999" s="12">
        <v>685.31</v>
      </c>
      <c r="I1999" s="16">
        <f>IF(H1999="",VLOOKUP($D1999,Product_Dim_Cleaned!$A$2:$F$101,6,FALSE),H1999)</f>
        <v>685.31</v>
      </c>
      <c r="J1999" s="12">
        <v>0.26</v>
      </c>
      <c r="K1999" s="17">
        <f t="shared" si="94"/>
        <v>0.26</v>
      </c>
      <c r="L1999" s="12" t="s">
        <v>1826</v>
      </c>
      <c r="M1999" s="12">
        <v>1014.2588</v>
      </c>
      <c r="N1999" s="16">
        <f t="shared" si="95"/>
        <v>1014.2588</v>
      </c>
    </row>
    <row r="2000" spans="1:14" x14ac:dyDescent="0.3">
      <c r="A2000" s="9" t="s">
        <v>3824</v>
      </c>
      <c r="B2000" s="15">
        <v>45607</v>
      </c>
      <c r="C2000" s="10" t="s">
        <v>198</v>
      </c>
      <c r="D2000" s="10" t="s">
        <v>1670</v>
      </c>
      <c r="E2000" s="10" t="s">
        <v>1792</v>
      </c>
      <c r="F2000" s="10">
        <v>3</v>
      </c>
      <c r="G2000" s="10">
        <f t="shared" si="93"/>
        <v>3</v>
      </c>
      <c r="H2000" s="10">
        <v>945.37</v>
      </c>
      <c r="I2000" s="16">
        <f>IF(H2000="",VLOOKUP($D2000,Product_Dim_Cleaned!$A$2:$F$101,6,FALSE),H2000)</f>
        <v>945.37</v>
      </c>
      <c r="J2000" s="10">
        <v>0.05</v>
      </c>
      <c r="K2000" s="17">
        <f t="shared" si="94"/>
        <v>0.05</v>
      </c>
      <c r="L2000" s="10" t="s">
        <v>1824</v>
      </c>
      <c r="M2000" s="10">
        <v>2694.3045000000002</v>
      </c>
      <c r="N2000" s="16">
        <f t="shared" si="95"/>
        <v>2694.3045000000002</v>
      </c>
    </row>
    <row r="2001" spans="1:14" x14ac:dyDescent="0.3">
      <c r="A2001" s="11" t="s">
        <v>3825</v>
      </c>
      <c r="B2001" s="18">
        <v>45267</v>
      </c>
      <c r="C2001" s="12" t="s">
        <v>100</v>
      </c>
      <c r="D2001" s="12" t="s">
        <v>1700</v>
      </c>
      <c r="E2001" s="12" t="s">
        <v>1813</v>
      </c>
      <c r="F2001" s="12">
        <v>3</v>
      </c>
      <c r="G2001" s="10">
        <f t="shared" si="93"/>
        <v>3</v>
      </c>
      <c r="H2001" s="12">
        <v>68.45</v>
      </c>
      <c r="I2001" s="16">
        <f>IF(H2001="",VLOOKUP($D2001,Product_Dim_Cleaned!$A$2:$F$101,6,FALSE),H2001)</f>
        <v>68.45</v>
      </c>
      <c r="J2001" s="12">
        <v>0.17</v>
      </c>
      <c r="K2001" s="17">
        <f t="shared" si="94"/>
        <v>0.17</v>
      </c>
      <c r="L2001" s="12" t="s">
        <v>1826</v>
      </c>
      <c r="M2001" s="12">
        <v>170.44049999999999</v>
      </c>
      <c r="N2001" s="16">
        <f t="shared" si="95"/>
        <v>170.44049999999999</v>
      </c>
    </row>
  </sheetData>
  <autoFilter ref="A1:N2001" xr:uid="{C14763B4-03E3-4124-82E9-B036457B85BB}"/>
  <conditionalFormatting sqref="A2:B2001 D2:N2001">
    <cfRule type="containsText" dxfId="1" priority="10" operator="containsText" text="CUST1409">
      <formula>NOT(ISERROR(SEARCH("CUST1409",A2)))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20231-DC75-482A-9661-8D0D94210A52}">
  <dimension ref="A1:M2001"/>
  <sheetViews>
    <sheetView workbookViewId="0">
      <selection activeCell="D1" sqref="D1"/>
    </sheetView>
  </sheetViews>
  <sheetFormatPr defaultRowHeight="14.4" x14ac:dyDescent="0.3"/>
  <cols>
    <col min="1" max="1" width="12.44140625" bestFit="1" customWidth="1"/>
    <col min="2" max="2" width="12.88671875" bestFit="1" customWidth="1"/>
    <col min="3" max="3" width="14.109375" bestFit="1" customWidth="1"/>
    <col min="4" max="4" width="12.6640625" bestFit="1" customWidth="1"/>
    <col min="5" max="5" width="12.44140625" customWidth="1"/>
    <col min="6" max="6" width="11.33203125" customWidth="1"/>
    <col min="7" max="7" width="14.109375" bestFit="1" customWidth="1"/>
    <col min="8" max="8" width="12.77734375" customWidth="1"/>
    <col min="9" max="9" width="17.21875" customWidth="1"/>
    <col min="10" max="10" width="16.77734375" customWidth="1"/>
    <col min="11" max="11" width="19.77734375" bestFit="1" customWidth="1"/>
    <col min="12" max="12" width="25.44140625" bestFit="1" customWidth="1"/>
    <col min="13" max="13" width="29.109375" bestFit="1" customWidth="1"/>
  </cols>
  <sheetData>
    <row r="1" spans="1:13" s="25" customFormat="1" x14ac:dyDescent="0.3">
      <c r="A1" s="22" t="s">
        <v>1816</v>
      </c>
      <c r="B1" s="23" t="s">
        <v>1817</v>
      </c>
      <c r="C1" s="22" t="s">
        <v>0</v>
      </c>
      <c r="D1" s="24" t="s">
        <v>1536</v>
      </c>
      <c r="E1" s="22" t="s">
        <v>1748</v>
      </c>
      <c r="F1" s="24" t="s">
        <v>1818</v>
      </c>
      <c r="G1" s="24" t="s">
        <v>1819</v>
      </c>
      <c r="H1" s="24" t="s">
        <v>1820</v>
      </c>
      <c r="I1" s="22" t="s">
        <v>1821</v>
      </c>
      <c r="J1" s="24" t="s">
        <v>1822</v>
      </c>
      <c r="K1" s="24" t="s">
        <v>3998</v>
      </c>
      <c r="L1" s="22" t="s">
        <v>1537</v>
      </c>
      <c r="M1" s="22" t="s">
        <v>1749</v>
      </c>
    </row>
    <row r="2" spans="1:13" x14ac:dyDescent="0.3">
      <c r="A2" t="s">
        <v>1823</v>
      </c>
      <c r="B2" s="6">
        <v>45480</v>
      </c>
      <c r="C2" t="s">
        <v>1272</v>
      </c>
      <c r="D2" t="s">
        <v>1742</v>
      </c>
      <c r="E2" t="s">
        <v>1766</v>
      </c>
      <c r="F2">
        <v>1</v>
      </c>
      <c r="G2" s="5">
        <v>245.98</v>
      </c>
      <c r="H2" s="8">
        <v>0.09</v>
      </c>
      <c r="I2" t="s">
        <v>1824</v>
      </c>
      <c r="J2" s="5">
        <v>198.41640000000001</v>
      </c>
      <c r="K2" t="str">
        <f>VLOOKUP($C2,Customer_Dim_Cleaned!$A$2:$H$501,2,FALSE)</f>
        <v>Sarah Smith</v>
      </c>
      <c r="L2" t="str">
        <f>VLOOKUP($D2,Product_Dim_Cleaned!$A$2:$F$101,2,FALSE)</f>
        <v>Cricket Bat</v>
      </c>
      <c r="M2" t="str">
        <f>VLOOKUP($E2,Store_Dim_Cleaned!$A$2:$E$21,2,FALSE)</f>
        <v>Johnson-Wright</v>
      </c>
    </row>
    <row r="3" spans="1:13" x14ac:dyDescent="0.3">
      <c r="A3" t="s">
        <v>1825</v>
      </c>
      <c r="B3" s="6">
        <v>45285</v>
      </c>
      <c r="C3" t="s">
        <v>1440</v>
      </c>
      <c r="D3" t="s">
        <v>1696</v>
      </c>
      <c r="E3" t="s">
        <v>1807</v>
      </c>
      <c r="F3">
        <v>3</v>
      </c>
      <c r="G3" s="5">
        <v>104.47</v>
      </c>
      <c r="H3" s="8">
        <v>0.27</v>
      </c>
      <c r="I3" t="s">
        <v>1826</v>
      </c>
      <c r="J3" s="5">
        <v>228.7893</v>
      </c>
      <c r="K3" t="str">
        <f>VLOOKUP($C3,Customer_Dim_Cleaned!$A$2:$H$501,2,FALSE)</f>
        <v>Michael Foley</v>
      </c>
      <c r="L3" t="str">
        <f>VLOOKUP($D3,Product_Dim_Cleaned!$A$2:$F$101,2,FALSE)</f>
        <v>Bluetooth Car Audio System</v>
      </c>
      <c r="M3" t="str">
        <f>VLOOKUP($E3,Store_Dim_Cleaned!$A$2:$E$21,2,FALSE)</f>
        <v>Holloway Ltd</v>
      </c>
    </row>
    <row r="4" spans="1:13" x14ac:dyDescent="0.3">
      <c r="A4" t="s">
        <v>1827</v>
      </c>
      <c r="B4" s="6">
        <v>45446</v>
      </c>
      <c r="C4" t="s">
        <v>211</v>
      </c>
      <c r="D4" t="s">
        <v>1646</v>
      </c>
      <c r="E4" t="s">
        <v>1782</v>
      </c>
      <c r="F4">
        <v>4</v>
      </c>
      <c r="G4" s="5">
        <v>914.05</v>
      </c>
      <c r="H4" s="8">
        <v>0.25</v>
      </c>
      <c r="I4" t="s">
        <v>1824</v>
      </c>
      <c r="J4" s="5">
        <v>2742.15</v>
      </c>
      <c r="K4" t="str">
        <f>VLOOKUP($C4,Customer_Dim_Cleaned!$A$2:$H$501,2,FALSE)</f>
        <v>Christopher Sutton</v>
      </c>
      <c r="L4" t="str">
        <f>VLOOKUP($D4,Product_Dim_Cleaned!$A$2:$F$101,2,FALSE)</f>
        <v>Men's Roll-On Perfume</v>
      </c>
      <c r="M4" t="str">
        <f>VLOOKUP($E4,Store_Dim_Cleaned!$A$2:$E$21,2,FALSE)</f>
        <v>Bean, Jones and Park</v>
      </c>
    </row>
    <row r="5" spans="1:13" x14ac:dyDescent="0.3">
      <c r="A5" t="s">
        <v>1828</v>
      </c>
      <c r="B5" s="6">
        <v>45259</v>
      </c>
      <c r="C5" t="s">
        <v>1086</v>
      </c>
      <c r="D5" t="s">
        <v>1700</v>
      </c>
      <c r="E5" t="s">
        <v>1782</v>
      </c>
      <c r="F5">
        <v>1</v>
      </c>
      <c r="G5" s="5">
        <v>921.51</v>
      </c>
      <c r="H5" s="8">
        <v>0.16</v>
      </c>
      <c r="I5" t="s">
        <v>1829</v>
      </c>
      <c r="J5" s="5">
        <v>774.0684</v>
      </c>
      <c r="K5" t="str">
        <f>VLOOKUP($C5,Customer_Dim_Cleaned!$A$2:$H$501,2,FALSE)</f>
        <v>John Jordan</v>
      </c>
      <c r="L5" t="str">
        <f>VLOOKUP($D5,Product_Dim_Cleaned!$A$2:$F$101,2,FALSE)</f>
        <v>Wireless Mouse</v>
      </c>
      <c r="M5" t="str">
        <f>VLOOKUP($E5,Store_Dim_Cleaned!$A$2:$E$21,2,FALSE)</f>
        <v>Bean, Jones and Park</v>
      </c>
    </row>
    <row r="6" spans="1:13" x14ac:dyDescent="0.3">
      <c r="A6" t="s">
        <v>1830</v>
      </c>
      <c r="B6" s="6">
        <v>45297</v>
      </c>
      <c r="C6" t="s">
        <v>1516</v>
      </c>
      <c r="D6" t="s">
        <v>1666</v>
      </c>
      <c r="E6" t="s">
        <v>1773</v>
      </c>
      <c r="F6">
        <v>3</v>
      </c>
      <c r="G6" s="5">
        <v>745.3</v>
      </c>
      <c r="H6" s="8">
        <v>0.18</v>
      </c>
      <c r="I6" t="s">
        <v>1824</v>
      </c>
      <c r="J6" s="5">
        <v>1833.4380000000001</v>
      </c>
      <c r="K6" t="str">
        <f>VLOOKUP($C6,Customer_Dim_Cleaned!$A$2:$H$501,2,FALSE)</f>
        <v>Amanda Powell</v>
      </c>
      <c r="L6" t="str">
        <f>VLOOKUP($D6,Product_Dim_Cleaned!$A$2:$F$101,2,FALSE)</f>
        <v>Men's Hair Styling Gel</v>
      </c>
      <c r="M6" t="str">
        <f>VLOOKUP($E6,Store_Dim_Cleaned!$A$2:$E$21,2,FALSE)</f>
        <v>Gray Ltd</v>
      </c>
    </row>
    <row r="7" spans="1:13" x14ac:dyDescent="0.3">
      <c r="A7" t="s">
        <v>1831</v>
      </c>
      <c r="B7" s="6">
        <v>45499</v>
      </c>
      <c r="C7" t="s">
        <v>405</v>
      </c>
      <c r="D7" t="s">
        <v>1578</v>
      </c>
      <c r="E7" t="s">
        <v>1779</v>
      </c>
      <c r="F7">
        <v>3</v>
      </c>
      <c r="G7" s="5">
        <v>147.01</v>
      </c>
      <c r="H7" s="8">
        <v>0.19</v>
      </c>
      <c r="I7" t="s">
        <v>1829</v>
      </c>
      <c r="J7" s="5">
        <v>357.23430000000002</v>
      </c>
      <c r="K7" t="str">
        <f>VLOOKUP($C7,Customer_Dim_Cleaned!$A$2:$H$501,2,FALSE)</f>
        <v>Anthony Phillips</v>
      </c>
      <c r="L7" t="str">
        <f>VLOOKUP($D7,Product_Dim_Cleaned!$A$2:$F$101,2,FALSE)</f>
        <v>4K Home Projector</v>
      </c>
      <c r="M7" t="str">
        <f>VLOOKUP($E7,Store_Dim_Cleaned!$A$2:$E$21,2,FALSE)</f>
        <v>Martinez-Mullins</v>
      </c>
    </row>
    <row r="8" spans="1:13" x14ac:dyDescent="0.3">
      <c r="A8" t="s">
        <v>1832</v>
      </c>
      <c r="B8" s="6">
        <v>45850</v>
      </c>
      <c r="C8" t="s">
        <v>75</v>
      </c>
      <c r="D8" t="s">
        <v>1660</v>
      </c>
      <c r="E8" t="s">
        <v>1769</v>
      </c>
      <c r="F8">
        <v>2</v>
      </c>
      <c r="G8" s="5">
        <v>785.31</v>
      </c>
      <c r="H8" s="8">
        <v>0.15</v>
      </c>
      <c r="I8" t="s">
        <v>1826</v>
      </c>
      <c r="J8" s="5">
        <v>1335.027</v>
      </c>
      <c r="K8" t="str">
        <f>VLOOKUP($C8,Customer_Dim_Cleaned!$A$2:$H$501,2,FALSE)</f>
        <v>John Scott</v>
      </c>
      <c r="L8" t="str">
        <f>VLOOKUP($D8,Product_Dim_Cleaned!$A$2:$F$101,2,FALSE)</f>
        <v>Premium Blanket Throw</v>
      </c>
      <c r="M8" t="str">
        <f>VLOOKUP($E8,Store_Dim_Cleaned!$A$2:$E$21,2,FALSE)</f>
        <v>Alexander Group</v>
      </c>
    </row>
    <row r="9" spans="1:13" x14ac:dyDescent="0.3">
      <c r="A9" t="s">
        <v>1833</v>
      </c>
      <c r="B9" s="6">
        <v>45248</v>
      </c>
      <c r="C9" t="s">
        <v>511</v>
      </c>
      <c r="D9" t="s">
        <v>1688</v>
      </c>
      <c r="E9" t="s">
        <v>1782</v>
      </c>
      <c r="F9">
        <v>4</v>
      </c>
      <c r="G9" s="5">
        <v>342.39</v>
      </c>
      <c r="H9" s="8">
        <v>0.23</v>
      </c>
      <c r="I9" t="s">
        <v>1826</v>
      </c>
      <c r="J9" s="5">
        <v>1054.5612000000001</v>
      </c>
      <c r="K9" t="str">
        <f>VLOOKUP($C9,Customer_Dim_Cleaned!$A$2:$H$501,2,FALSE)</f>
        <v>Patrick Roberts</v>
      </c>
      <c r="L9" t="str">
        <f>VLOOKUP($D9,Product_Dim_Cleaned!$A$2:$F$101,2,FALSE)</f>
        <v>Kitchen Storage Rack</v>
      </c>
      <c r="M9" t="str">
        <f>VLOOKUP($E9,Store_Dim_Cleaned!$A$2:$E$21,2,FALSE)</f>
        <v>Bean, Jones and Park</v>
      </c>
    </row>
    <row r="10" spans="1:13" x14ac:dyDescent="0.3">
      <c r="A10" t="s">
        <v>1834</v>
      </c>
      <c r="B10" s="6">
        <v>45781</v>
      </c>
      <c r="C10" t="s">
        <v>616</v>
      </c>
      <c r="D10" t="s">
        <v>1746</v>
      </c>
      <c r="E10" t="s">
        <v>1773</v>
      </c>
      <c r="F10">
        <v>3.0000000000000004</v>
      </c>
      <c r="G10" s="5">
        <v>448.25</v>
      </c>
      <c r="H10" s="8">
        <v>7.0000000000000007E-2</v>
      </c>
      <c r="I10" t="s">
        <v>1826</v>
      </c>
      <c r="J10" s="5">
        <v>1250.6175000000001</v>
      </c>
      <c r="K10" t="str">
        <f>VLOOKUP($C10,Customer_Dim_Cleaned!$A$2:$H$501,2,FALSE)</f>
        <v>Dr. Suzanne Bullock</v>
      </c>
      <c r="L10" t="str">
        <f>VLOOKUP($D10,Product_Dim_Cleaned!$A$2:$F$101,2,FALSE)</f>
        <v>Stainless Steel Cookware Set</v>
      </c>
      <c r="M10" t="str">
        <f>VLOOKUP($E10,Store_Dim_Cleaned!$A$2:$E$21,2,FALSE)</f>
        <v>Gray Ltd</v>
      </c>
    </row>
    <row r="11" spans="1:13" x14ac:dyDescent="0.3">
      <c r="A11" t="s">
        <v>1835</v>
      </c>
      <c r="B11" s="6">
        <v>45869</v>
      </c>
      <c r="C11" t="s">
        <v>1431</v>
      </c>
      <c r="D11" t="s">
        <v>1614</v>
      </c>
      <c r="E11" t="s">
        <v>1752</v>
      </c>
      <c r="F11">
        <v>2</v>
      </c>
      <c r="G11" s="5">
        <v>873.17</v>
      </c>
      <c r="H11" s="8">
        <v>0.23</v>
      </c>
      <c r="I11" t="s">
        <v>1826</v>
      </c>
      <c r="J11" s="5">
        <v>1344.6818000000001</v>
      </c>
      <c r="K11" t="str">
        <f>VLOOKUP($C11,Customer_Dim_Cleaned!$A$2:$H$501,2,FALSE)</f>
        <v>David Pierce</v>
      </c>
      <c r="L11" t="str">
        <f>VLOOKUP($D11,Product_Dim_Cleaned!$A$2:$F$101,2,FALSE)</f>
        <v>Modern Wall Clock</v>
      </c>
      <c r="M11" t="str">
        <f>VLOOKUP($E11,Store_Dim_Cleaned!$A$2:$E$21,2,FALSE)</f>
        <v>Rivera-Warner</v>
      </c>
    </row>
    <row r="12" spans="1:13" x14ac:dyDescent="0.3">
      <c r="A12" t="s">
        <v>1836</v>
      </c>
      <c r="B12" s="6">
        <v>45335</v>
      </c>
      <c r="C12" t="s">
        <v>241</v>
      </c>
      <c r="D12" t="s">
        <v>1596</v>
      </c>
      <c r="E12" t="s">
        <v>1799</v>
      </c>
      <c r="F12">
        <v>1</v>
      </c>
      <c r="G12" s="5">
        <v>278.63</v>
      </c>
      <c r="H12" s="8">
        <v>7.0000000000000007E-2</v>
      </c>
      <c r="I12" t="s">
        <v>1824</v>
      </c>
      <c r="J12" s="5">
        <v>259.1259</v>
      </c>
      <c r="K12" t="str">
        <f>VLOOKUP($C12,Customer_Dim_Cleaned!$A$2:$H$501,2,FALSE)</f>
        <v>Michael Thomas</v>
      </c>
      <c r="L12" t="str">
        <f>VLOOKUP($D12,Product_Dim_Cleaned!$A$2:$F$101,2,FALSE)</f>
        <v>Foldable Camping Chair</v>
      </c>
      <c r="M12" t="str">
        <f>VLOOKUP($E12,Store_Dim_Cleaned!$A$2:$E$21,2,FALSE)</f>
        <v>Mcdonald Inc</v>
      </c>
    </row>
    <row r="13" spans="1:13" x14ac:dyDescent="0.3">
      <c r="A13" t="s">
        <v>1837</v>
      </c>
      <c r="B13" s="6">
        <v>45801</v>
      </c>
      <c r="C13" t="s">
        <v>1008</v>
      </c>
      <c r="D13" t="s">
        <v>1626</v>
      </c>
      <c r="E13" t="s">
        <v>1757</v>
      </c>
      <c r="F13">
        <v>4</v>
      </c>
      <c r="G13" s="5">
        <v>286.92</v>
      </c>
      <c r="H13" s="8">
        <v>0.17</v>
      </c>
      <c r="I13" t="s">
        <v>1824</v>
      </c>
      <c r="J13" s="5">
        <v>952.57439999999997</v>
      </c>
      <c r="K13" t="str">
        <f>VLOOKUP($C13,Customer_Dim_Cleaned!$A$2:$H$501,2,FALSE)</f>
        <v>Jessica Gonzalez</v>
      </c>
      <c r="L13" t="str">
        <f>VLOOKUP($D13,Product_Dim_Cleaned!$A$2:$F$101,2,FALSE)</f>
        <v>Portable Power Bank</v>
      </c>
      <c r="M13" t="str">
        <f>VLOOKUP($E13,Store_Dim_Cleaned!$A$2:$E$21,2,FALSE)</f>
        <v>Martinez, Adkins and Johnson</v>
      </c>
    </row>
    <row r="14" spans="1:13" x14ac:dyDescent="0.3">
      <c r="A14" t="s">
        <v>1838</v>
      </c>
      <c r="B14" s="6">
        <v>45528</v>
      </c>
      <c r="C14" t="s">
        <v>761</v>
      </c>
      <c r="D14" t="s">
        <v>1724</v>
      </c>
      <c r="E14" t="s">
        <v>1769</v>
      </c>
      <c r="F14">
        <v>4</v>
      </c>
      <c r="G14" s="5">
        <v>644.58000000000004</v>
      </c>
      <c r="H14" s="8">
        <v>0.01</v>
      </c>
      <c r="I14" t="s">
        <v>1824</v>
      </c>
      <c r="J14" s="5">
        <v>2552.5367999999999</v>
      </c>
      <c r="K14" t="str">
        <f>VLOOKUP($C14,Customer_Dim_Cleaned!$A$2:$H$501,2,FALSE)</f>
        <v>Wesley Short</v>
      </c>
      <c r="L14" t="str">
        <f>VLOOKUP($D14,Product_Dim_Cleaned!$A$2:$F$101,2,FALSE)</f>
        <v>Sports Wrist Sweatbands</v>
      </c>
      <c r="M14" t="str">
        <f>VLOOKUP($E14,Store_Dim_Cleaned!$A$2:$E$21,2,FALSE)</f>
        <v>Alexander Group</v>
      </c>
    </row>
    <row r="15" spans="1:13" x14ac:dyDescent="0.3">
      <c r="A15" t="s">
        <v>1839</v>
      </c>
      <c r="B15" s="6">
        <v>45875</v>
      </c>
      <c r="C15" t="s">
        <v>1371</v>
      </c>
      <c r="D15" t="s">
        <v>1616</v>
      </c>
      <c r="E15" t="s">
        <v>1804</v>
      </c>
      <c r="F15">
        <v>2</v>
      </c>
      <c r="G15" s="5">
        <v>316.89999999999998</v>
      </c>
      <c r="H15" s="8">
        <v>0.3</v>
      </c>
      <c r="I15" t="s">
        <v>1826</v>
      </c>
      <c r="J15" s="5">
        <v>443.66</v>
      </c>
      <c r="K15" t="str">
        <f>VLOOKUP($C15,Customer_Dim_Cleaned!$A$2:$H$501,2,FALSE)</f>
        <v>Adam Castro</v>
      </c>
      <c r="L15" t="str">
        <f>VLOOKUP($D15,Product_Dim_Cleaned!$A$2:$F$101,2,FALSE)</f>
        <v>Gaming Mechanical Keyboard</v>
      </c>
      <c r="M15" t="str">
        <f>VLOOKUP($E15,Store_Dim_Cleaned!$A$2:$E$21,2,FALSE)</f>
        <v>Frederick-Wright</v>
      </c>
    </row>
    <row r="16" spans="1:13" x14ac:dyDescent="0.3">
      <c r="A16" t="s">
        <v>1840</v>
      </c>
      <c r="B16" s="6">
        <v>45829</v>
      </c>
      <c r="C16" t="s">
        <v>1092</v>
      </c>
      <c r="D16" t="s">
        <v>1596</v>
      </c>
      <c r="E16" t="s">
        <v>1801</v>
      </c>
      <c r="F16">
        <v>4</v>
      </c>
      <c r="G16" s="5">
        <v>403.47</v>
      </c>
      <c r="H16" s="8">
        <v>0.28999999999999998</v>
      </c>
      <c r="I16" t="s">
        <v>1826</v>
      </c>
      <c r="J16" s="5">
        <v>1145.8548000000001</v>
      </c>
      <c r="K16" t="str">
        <f>VLOOKUP($C16,Customer_Dim_Cleaned!$A$2:$H$501,2,FALSE)</f>
        <v>Sherry Cabrera</v>
      </c>
      <c r="L16" t="str">
        <f>VLOOKUP($D16,Product_Dim_Cleaned!$A$2:$F$101,2,FALSE)</f>
        <v>Foldable Camping Chair</v>
      </c>
      <c r="M16" t="str">
        <f>VLOOKUP($E16,Store_Dim_Cleaned!$A$2:$E$21,2,FALSE)</f>
        <v>Shelton PLC</v>
      </c>
    </row>
    <row r="17" spans="1:13" x14ac:dyDescent="0.3">
      <c r="A17" t="s">
        <v>1841</v>
      </c>
      <c r="B17" s="6">
        <v>45636</v>
      </c>
      <c r="C17" t="s">
        <v>1349</v>
      </c>
      <c r="D17" t="s">
        <v>1620</v>
      </c>
      <c r="E17" t="s">
        <v>1786</v>
      </c>
      <c r="F17">
        <v>2.9999999999999996</v>
      </c>
      <c r="G17" s="5">
        <v>871.34</v>
      </c>
      <c r="H17" s="8">
        <v>0.04</v>
      </c>
      <c r="I17" t="s">
        <v>1829</v>
      </c>
      <c r="J17" s="5">
        <v>2509.4591999999998</v>
      </c>
      <c r="K17" t="str">
        <f>VLOOKUP($C17,Customer_Dim_Cleaned!$A$2:$H$501,2,FALSE)</f>
        <v>Lindsay Beasley</v>
      </c>
      <c r="L17" t="str">
        <f>VLOOKUP($D17,Product_Dim_Cleaned!$A$2:$F$101,2,FALSE)</f>
        <v>Women's Summer Dress</v>
      </c>
      <c r="M17" t="str">
        <f>VLOOKUP($E17,Store_Dim_Cleaned!$A$2:$E$21,2,FALSE)</f>
        <v>Moore, Padilla and Butler</v>
      </c>
    </row>
    <row r="18" spans="1:13" x14ac:dyDescent="0.3">
      <c r="A18" t="s">
        <v>1842</v>
      </c>
      <c r="B18" s="6">
        <v>45913</v>
      </c>
      <c r="C18" t="s">
        <v>878</v>
      </c>
      <c r="D18" t="s">
        <v>1678</v>
      </c>
      <c r="E18" t="s">
        <v>1813</v>
      </c>
      <c r="F18">
        <v>2</v>
      </c>
      <c r="G18" s="5">
        <v>451.98</v>
      </c>
      <c r="H18" s="8">
        <v>0.25</v>
      </c>
      <c r="I18" t="s">
        <v>1824</v>
      </c>
      <c r="J18" s="5">
        <v>677.97</v>
      </c>
      <c r="K18" t="str">
        <f>VLOOKUP($C18,Customer_Dim_Cleaned!$A$2:$H$501,2,FALSE)</f>
        <v>Arthur Warren</v>
      </c>
      <c r="L18" t="str">
        <f>VLOOKUP($D18,Product_Dim_Cleaned!$A$2:$F$101,2,FALSE)</f>
        <v>Adjustable Dumbbells 20kg</v>
      </c>
      <c r="M18" t="str">
        <f>VLOOKUP($E18,Store_Dim_Cleaned!$A$2:$E$21,2,FALSE)</f>
        <v>Mann-Austin</v>
      </c>
    </row>
    <row r="19" spans="1:13" x14ac:dyDescent="0.3">
      <c r="A19" t="s">
        <v>1843</v>
      </c>
      <c r="B19" s="6">
        <v>45637</v>
      </c>
      <c r="C19" t="s">
        <v>288</v>
      </c>
      <c r="D19" t="s">
        <v>1602</v>
      </c>
      <c r="E19" t="s">
        <v>1769</v>
      </c>
      <c r="F19">
        <v>2</v>
      </c>
      <c r="G19" s="5">
        <v>502.69</v>
      </c>
      <c r="H19" s="8">
        <v>0.23</v>
      </c>
      <c r="I19" t="s">
        <v>1824</v>
      </c>
      <c r="J19" s="5">
        <v>774.14260000000002</v>
      </c>
      <c r="K19" t="str">
        <f>VLOOKUP($C19,Customer_Dim_Cleaned!$A$2:$H$501,2,FALSE)</f>
        <v>Molly Gardner</v>
      </c>
      <c r="L19" t="str">
        <f>VLOOKUP($D19,Product_Dim_Cleaned!$A$2:$F$101,2,FALSE)</f>
        <v>Decorative Floor Vase</v>
      </c>
      <c r="M19" t="str">
        <f>VLOOKUP($E19,Store_Dim_Cleaned!$A$2:$E$21,2,FALSE)</f>
        <v>Alexander Group</v>
      </c>
    </row>
    <row r="20" spans="1:13" x14ac:dyDescent="0.3">
      <c r="A20" t="s">
        <v>1844</v>
      </c>
      <c r="B20" s="6">
        <v>45517</v>
      </c>
      <c r="C20" t="s">
        <v>338</v>
      </c>
      <c r="D20" t="s">
        <v>1626</v>
      </c>
      <c r="E20" t="s">
        <v>1769</v>
      </c>
      <c r="F20">
        <v>2</v>
      </c>
      <c r="G20" s="5">
        <v>559.23</v>
      </c>
      <c r="H20" s="8">
        <v>0.25</v>
      </c>
      <c r="I20" t="s">
        <v>1829</v>
      </c>
      <c r="J20" s="5">
        <v>838.84500000000003</v>
      </c>
      <c r="K20" t="str">
        <f>VLOOKUP($C20,Customer_Dim_Cleaned!$A$2:$H$501,2,FALSE)</f>
        <v>David Patterson</v>
      </c>
      <c r="L20" t="str">
        <f>VLOOKUP($D20,Product_Dim_Cleaned!$A$2:$F$101,2,FALSE)</f>
        <v>Portable Power Bank</v>
      </c>
      <c r="M20" t="str">
        <f>VLOOKUP($E20,Store_Dim_Cleaned!$A$2:$E$21,2,FALSE)</f>
        <v>Alexander Group</v>
      </c>
    </row>
    <row r="21" spans="1:13" x14ac:dyDescent="0.3">
      <c r="A21" t="s">
        <v>1845</v>
      </c>
      <c r="B21" s="6">
        <v>45369</v>
      </c>
      <c r="C21" t="s">
        <v>767</v>
      </c>
      <c r="D21" t="s">
        <v>1668</v>
      </c>
      <c r="E21" t="s">
        <v>1797</v>
      </c>
      <c r="F21">
        <v>4</v>
      </c>
      <c r="G21" s="5">
        <v>482.75</v>
      </c>
      <c r="H21" s="8">
        <v>0.04</v>
      </c>
      <c r="I21" t="s">
        <v>1829</v>
      </c>
      <c r="J21" s="5">
        <v>1782.4512</v>
      </c>
      <c r="K21" t="str">
        <f>VLOOKUP($C21,Customer_Dim_Cleaned!$A$2:$H$501,2,FALSE)</f>
        <v>Maria Hill</v>
      </c>
      <c r="L21" t="str">
        <f>VLOOKUP($D21,Product_Dim_Cleaned!$A$2:$F$101,2,FALSE)</f>
        <v>Luxury Perfume Spray</v>
      </c>
      <c r="M21" t="str">
        <f>VLOOKUP($E21,Store_Dim_Cleaned!$A$2:$E$21,2,FALSE)</f>
        <v>Gardner, Humphrey and Contreras</v>
      </c>
    </row>
    <row r="22" spans="1:13" x14ac:dyDescent="0.3">
      <c r="A22" t="s">
        <v>1846</v>
      </c>
      <c r="B22" s="6">
        <v>45843</v>
      </c>
      <c r="C22" t="s">
        <v>487</v>
      </c>
      <c r="D22" t="s">
        <v>1692</v>
      </c>
      <c r="E22" t="s">
        <v>1807</v>
      </c>
      <c r="F22">
        <v>3</v>
      </c>
      <c r="G22" s="5">
        <v>986.04</v>
      </c>
      <c r="H22" s="8">
        <v>0.27</v>
      </c>
      <c r="I22" t="s">
        <v>1829</v>
      </c>
      <c r="J22" s="5">
        <v>2159.4276</v>
      </c>
      <c r="K22" t="str">
        <f>VLOOKUP($C22,Customer_Dim_Cleaned!$A$2:$H$501,2,FALSE)</f>
        <v>Justin Cross</v>
      </c>
      <c r="L22" t="str">
        <f>VLOOKUP($D22,Product_Dim_Cleaned!$A$2:$F$101,2,FALSE)</f>
        <v>Professional Jump Rope</v>
      </c>
      <c r="M22" t="str">
        <f>VLOOKUP($E22,Store_Dim_Cleaned!$A$2:$E$21,2,FALSE)</f>
        <v>Holloway Ltd</v>
      </c>
    </row>
    <row r="23" spans="1:13" x14ac:dyDescent="0.3">
      <c r="A23" t="s">
        <v>1847</v>
      </c>
      <c r="B23" s="6">
        <v>45447</v>
      </c>
      <c r="C23" t="s">
        <v>1235</v>
      </c>
      <c r="D23" t="s">
        <v>1634</v>
      </c>
      <c r="E23" t="s">
        <v>1810</v>
      </c>
      <c r="F23">
        <v>1</v>
      </c>
      <c r="G23" s="5">
        <v>589.55999999999995</v>
      </c>
      <c r="H23" s="8">
        <v>0.22</v>
      </c>
      <c r="I23" t="s">
        <v>1824</v>
      </c>
      <c r="J23" s="5">
        <v>459.85680000000002</v>
      </c>
      <c r="K23" t="str">
        <f>VLOOKUP($C23,Customer_Dim_Cleaned!$A$2:$H$501,2,FALSE)</f>
        <v>Alexander Byrd</v>
      </c>
      <c r="L23" t="str">
        <f>VLOOKUP($D23,Product_Dim_Cleaned!$A$2:$F$101,2,FALSE)</f>
        <v>USB External Hard Drive</v>
      </c>
      <c r="M23" t="str">
        <f>VLOOKUP($E23,Store_Dim_Cleaned!$A$2:$E$21,2,FALSE)</f>
        <v>Guerrero-Schmitt</v>
      </c>
    </row>
    <row r="24" spans="1:13" x14ac:dyDescent="0.3">
      <c r="A24" t="s">
        <v>1848</v>
      </c>
      <c r="B24" s="6">
        <v>45394</v>
      </c>
      <c r="C24" t="s">
        <v>1466</v>
      </c>
      <c r="D24" t="s">
        <v>1686</v>
      </c>
      <c r="E24" t="s">
        <v>1789</v>
      </c>
      <c r="F24">
        <v>3</v>
      </c>
      <c r="G24" s="5">
        <v>979.42</v>
      </c>
      <c r="H24" s="8">
        <v>0.03</v>
      </c>
      <c r="I24" t="s">
        <v>1826</v>
      </c>
      <c r="J24" s="5">
        <v>2850.1122</v>
      </c>
      <c r="K24" t="str">
        <f>VLOOKUP($C24,Customer_Dim_Cleaned!$A$2:$H$501,2,FALSE)</f>
        <v>Elizabeth Foster</v>
      </c>
      <c r="L24" t="str">
        <f>VLOOKUP($D24,Product_Dim_Cleaned!$A$2:$F$101,2,FALSE)</f>
        <v>Men's Sports Shorts</v>
      </c>
      <c r="M24" t="str">
        <f>VLOOKUP($E24,Store_Dim_Cleaned!$A$2:$E$21,2,FALSE)</f>
        <v>Hill, Wagner and Ballard</v>
      </c>
    </row>
    <row r="25" spans="1:13" x14ac:dyDescent="0.3">
      <c r="A25" t="s">
        <v>1849</v>
      </c>
      <c r="B25" s="6">
        <v>45466</v>
      </c>
      <c r="C25" t="s">
        <v>1151</v>
      </c>
      <c r="D25" t="s">
        <v>1572</v>
      </c>
      <c r="E25" t="s">
        <v>1782</v>
      </c>
      <c r="F25">
        <v>1</v>
      </c>
      <c r="G25" s="5">
        <v>719.28</v>
      </c>
      <c r="H25" s="8">
        <v>0.08</v>
      </c>
      <c r="I25" t="s">
        <v>1824</v>
      </c>
      <c r="J25" s="5">
        <v>661.73760000000004</v>
      </c>
      <c r="K25" t="str">
        <f>VLOOKUP($C25,Customer_Dim_Cleaned!$A$2:$H$501,2,FALSE)</f>
        <v>Miranda King</v>
      </c>
      <c r="L25" t="str">
        <f>VLOOKUP($D25,Product_Dim_Cleaned!$A$2:$F$101,2,FALSE)</f>
        <v>Hair Strengthening Shampoo</v>
      </c>
      <c r="M25" t="str">
        <f>VLOOKUP($E25,Store_Dim_Cleaned!$A$2:$E$21,2,FALSE)</f>
        <v>Bean, Jones and Park</v>
      </c>
    </row>
    <row r="26" spans="1:13" x14ac:dyDescent="0.3">
      <c r="A26" t="s">
        <v>1850</v>
      </c>
      <c r="B26" s="6">
        <v>45908</v>
      </c>
      <c r="C26" t="s">
        <v>613</v>
      </c>
      <c r="D26" t="s">
        <v>1682</v>
      </c>
      <c r="E26" t="s">
        <v>1776</v>
      </c>
      <c r="F26">
        <v>3</v>
      </c>
      <c r="G26" s="5">
        <v>77.599999999999994</v>
      </c>
      <c r="H26" s="8">
        <v>7.0000000000000007E-2</v>
      </c>
      <c r="I26" t="s">
        <v>1824</v>
      </c>
      <c r="J26" s="5">
        <v>216.50399999999999</v>
      </c>
      <c r="K26" t="str">
        <f>VLOOKUP($C26,Customer_Dim_Cleaned!$A$2:$H$501,2,FALSE)</f>
        <v>Jennifer Pruitt</v>
      </c>
      <c r="L26" t="str">
        <f>VLOOKUP($D26,Product_Dim_Cleaned!$A$2:$F$101,2,FALSE)</f>
        <v>Smart LED Light Strip</v>
      </c>
      <c r="M26" t="str">
        <f>VLOOKUP($E26,Store_Dim_Cleaned!$A$2:$E$21,2,FALSE)</f>
        <v>Benson-Elliott</v>
      </c>
    </row>
    <row r="27" spans="1:13" x14ac:dyDescent="0.3">
      <c r="A27" t="s">
        <v>1851</v>
      </c>
      <c r="B27" s="6">
        <v>45552</v>
      </c>
      <c r="C27" t="s">
        <v>1190</v>
      </c>
      <c r="D27" t="s">
        <v>1555</v>
      </c>
      <c r="E27" t="s">
        <v>1766</v>
      </c>
      <c r="F27">
        <v>4</v>
      </c>
      <c r="G27" s="5">
        <v>852.71</v>
      </c>
      <c r="H27" s="8">
        <v>0.14000000000000001</v>
      </c>
      <c r="I27" t="s">
        <v>1826</v>
      </c>
      <c r="J27" s="5">
        <v>2933.3224</v>
      </c>
      <c r="K27" t="str">
        <f>VLOOKUP($C27,Customer_Dim_Cleaned!$A$2:$H$501,2,FALSE)</f>
        <v>Erika Padilla</v>
      </c>
      <c r="L27" t="str">
        <f>VLOOKUP($D27,Product_Dim_Cleaned!$A$2:$F$101,2,FALSE)</f>
        <v>Men's Leather Belt</v>
      </c>
      <c r="M27" t="str">
        <f>VLOOKUP($E27,Store_Dim_Cleaned!$A$2:$E$21,2,FALSE)</f>
        <v>Johnson-Wright</v>
      </c>
    </row>
    <row r="28" spans="1:13" x14ac:dyDescent="0.3">
      <c r="A28" t="s">
        <v>1852</v>
      </c>
      <c r="B28" s="6">
        <v>45294</v>
      </c>
      <c r="C28" t="s">
        <v>693</v>
      </c>
      <c r="D28" t="s">
        <v>1744</v>
      </c>
      <c r="E28" t="s">
        <v>1782</v>
      </c>
      <c r="F28">
        <v>4</v>
      </c>
      <c r="G28" s="5">
        <v>156.16</v>
      </c>
      <c r="H28" s="8">
        <v>3.9999999999999925E-2</v>
      </c>
      <c r="I28" t="s">
        <v>1824</v>
      </c>
      <c r="J28" s="5">
        <v>599.65440000000001</v>
      </c>
      <c r="K28" t="str">
        <f>VLOOKUP($C28,Customer_Dim_Cleaned!$A$2:$H$501,2,FALSE)</f>
        <v>Stuart Johnson</v>
      </c>
      <c r="L28" t="str">
        <f>VLOOKUP($D28,Product_Dim_Cleaned!$A$2:$F$101,2,FALSE)</f>
        <v>Portable Bluetooth Speaker</v>
      </c>
      <c r="M28" t="str">
        <f>VLOOKUP($E28,Store_Dim_Cleaned!$A$2:$E$21,2,FALSE)</f>
        <v>Bean, Jones and Park</v>
      </c>
    </row>
    <row r="29" spans="1:13" x14ac:dyDescent="0.3">
      <c r="A29" t="s">
        <v>1853</v>
      </c>
      <c r="B29" s="6">
        <v>45710</v>
      </c>
      <c r="C29" t="s">
        <v>654</v>
      </c>
      <c r="D29" t="s">
        <v>1702</v>
      </c>
      <c r="E29" t="s">
        <v>1782</v>
      </c>
      <c r="F29">
        <v>3</v>
      </c>
      <c r="G29" s="5">
        <v>815.49</v>
      </c>
      <c r="H29" s="8">
        <v>0.17</v>
      </c>
      <c r="I29" t="s">
        <v>1824</v>
      </c>
      <c r="J29" s="5">
        <v>2030.5700999999999</v>
      </c>
      <c r="K29" t="str">
        <f>VLOOKUP($C29,Customer_Dim_Cleaned!$A$2:$H$501,2,FALSE)</f>
        <v>Anna Perez</v>
      </c>
      <c r="L29" t="str">
        <f>VLOOKUP($D29,Product_Dim_Cleaned!$A$2:$F$101,2,FALSE)</f>
        <v>WiFi Mesh Router</v>
      </c>
      <c r="M29" t="str">
        <f>VLOOKUP($E29,Store_Dim_Cleaned!$A$2:$E$21,2,FALSE)</f>
        <v>Bean, Jones and Park</v>
      </c>
    </row>
    <row r="30" spans="1:13" x14ac:dyDescent="0.3">
      <c r="A30" t="s">
        <v>1854</v>
      </c>
      <c r="B30" s="6">
        <v>45923</v>
      </c>
      <c r="C30" t="s">
        <v>499</v>
      </c>
      <c r="D30" t="s">
        <v>1574</v>
      </c>
      <c r="E30" t="s">
        <v>1761</v>
      </c>
      <c r="F30">
        <v>2</v>
      </c>
      <c r="G30" s="5">
        <v>74.209999999999994</v>
      </c>
      <c r="H30" s="8">
        <v>0.11</v>
      </c>
      <c r="I30" t="s">
        <v>1826</v>
      </c>
      <c r="J30" s="5">
        <v>132.09379999999999</v>
      </c>
      <c r="K30" t="str">
        <f>VLOOKUP($C30,Customer_Dim_Cleaned!$A$2:$H$501,2,FALSE)</f>
        <v>Theresa Campbell</v>
      </c>
      <c r="L30" t="str">
        <f>VLOOKUP($D30,Product_Dim_Cleaned!$A$2:$F$101,2,FALSE)</f>
        <v>USB-C Fast Charger</v>
      </c>
      <c r="M30" t="str">
        <f>VLOOKUP($E30,Store_Dim_Cleaned!$A$2:$E$21,2,FALSE)</f>
        <v>Black-Horn</v>
      </c>
    </row>
    <row r="31" spans="1:13" x14ac:dyDescent="0.3">
      <c r="A31" t="s">
        <v>1855</v>
      </c>
      <c r="B31" s="6">
        <v>45302</v>
      </c>
      <c r="C31" t="s">
        <v>1092</v>
      </c>
      <c r="D31" t="s">
        <v>1746</v>
      </c>
      <c r="E31" t="s">
        <v>1766</v>
      </c>
      <c r="F31">
        <v>4</v>
      </c>
      <c r="G31" s="5">
        <v>451.67</v>
      </c>
      <c r="H31" s="8">
        <v>0.15</v>
      </c>
      <c r="I31" t="s">
        <v>1824</v>
      </c>
      <c r="J31" s="5">
        <v>1535.6780000000001</v>
      </c>
      <c r="K31" t="str">
        <f>VLOOKUP($C31,Customer_Dim_Cleaned!$A$2:$H$501,2,FALSE)</f>
        <v>Sherry Cabrera</v>
      </c>
      <c r="L31" t="str">
        <f>VLOOKUP($D31,Product_Dim_Cleaned!$A$2:$F$101,2,FALSE)</f>
        <v>Stainless Steel Cookware Set</v>
      </c>
      <c r="M31" t="str">
        <f>VLOOKUP($E31,Store_Dim_Cleaned!$A$2:$E$21,2,FALSE)</f>
        <v>Johnson-Wright</v>
      </c>
    </row>
    <row r="32" spans="1:13" x14ac:dyDescent="0.3">
      <c r="A32" t="s">
        <v>1856</v>
      </c>
      <c r="B32" s="6">
        <v>45217</v>
      </c>
      <c r="C32" t="s">
        <v>118</v>
      </c>
      <c r="D32" t="s">
        <v>1555</v>
      </c>
      <c r="E32" t="s">
        <v>1813</v>
      </c>
      <c r="F32">
        <v>1</v>
      </c>
      <c r="G32" s="5">
        <v>429.38</v>
      </c>
      <c r="H32" s="8">
        <v>0.13</v>
      </c>
      <c r="I32" t="s">
        <v>1826</v>
      </c>
      <c r="J32" s="5">
        <v>373.56060000000002</v>
      </c>
      <c r="K32" t="str">
        <f>VLOOKUP($C32,Customer_Dim_Cleaned!$A$2:$H$501,2,FALSE)</f>
        <v>Joshua Ryan</v>
      </c>
      <c r="L32" t="str">
        <f>VLOOKUP($D32,Product_Dim_Cleaned!$A$2:$F$101,2,FALSE)</f>
        <v>Men's Leather Belt</v>
      </c>
      <c r="M32" t="str">
        <f>VLOOKUP($E32,Store_Dim_Cleaned!$A$2:$E$21,2,FALSE)</f>
        <v>Mann-Austin</v>
      </c>
    </row>
    <row r="33" spans="1:13" x14ac:dyDescent="0.3">
      <c r="A33" t="s">
        <v>1857</v>
      </c>
      <c r="B33" s="6">
        <v>45593</v>
      </c>
      <c r="C33" t="s">
        <v>1281</v>
      </c>
      <c r="D33" t="s">
        <v>1654</v>
      </c>
      <c r="E33" t="s">
        <v>1794</v>
      </c>
      <c r="F33">
        <v>2</v>
      </c>
      <c r="G33" s="5">
        <v>148.96</v>
      </c>
      <c r="H33" s="8">
        <v>0.03</v>
      </c>
      <c r="I33" t="s">
        <v>1829</v>
      </c>
      <c r="J33" s="5">
        <v>288.98239999999998</v>
      </c>
      <c r="K33" t="str">
        <f>VLOOKUP($C33,Customer_Dim_Cleaned!$A$2:$H$501,2,FALSE)</f>
        <v>Shane Brown</v>
      </c>
      <c r="L33" t="str">
        <f>VLOOKUP($D33,Product_Dim_Cleaned!$A$2:$F$101,2,FALSE)</f>
        <v>Men's Track Pants</v>
      </c>
      <c r="M33" t="str">
        <f>VLOOKUP($E33,Store_Dim_Cleaned!$A$2:$E$21,2,FALSE)</f>
        <v>Thomas, Bridges and Harris</v>
      </c>
    </row>
    <row r="34" spans="1:13" x14ac:dyDescent="0.3">
      <c r="A34" t="s">
        <v>1858</v>
      </c>
      <c r="B34" s="6">
        <v>45597</v>
      </c>
      <c r="C34" t="s">
        <v>1240</v>
      </c>
      <c r="D34" t="s">
        <v>1698</v>
      </c>
      <c r="E34" t="s">
        <v>1782</v>
      </c>
      <c r="F34">
        <v>4</v>
      </c>
      <c r="G34" s="5">
        <v>313.83</v>
      </c>
      <c r="H34" s="8">
        <v>0.08</v>
      </c>
      <c r="I34" t="s">
        <v>1824</v>
      </c>
      <c r="J34" s="5">
        <v>1154.8943999999999</v>
      </c>
      <c r="K34" t="str">
        <f>VLOOKUP($C34,Customer_Dim_Cleaned!$A$2:$H$501,2,FALSE)</f>
        <v>Jennifer Johnson</v>
      </c>
      <c r="L34" t="str">
        <f>VLOOKUP($D34,Product_Dim_Cleaned!$A$2:$F$101,2,FALSE)</f>
        <v>Women's Ankle Boots</v>
      </c>
      <c r="M34" t="str">
        <f>VLOOKUP($E34,Store_Dim_Cleaned!$A$2:$E$21,2,FALSE)</f>
        <v>Bean, Jones and Park</v>
      </c>
    </row>
    <row r="35" spans="1:13" x14ac:dyDescent="0.3">
      <c r="A35" t="s">
        <v>1859</v>
      </c>
      <c r="B35" s="6">
        <v>45620</v>
      </c>
      <c r="C35" t="s">
        <v>1400</v>
      </c>
      <c r="D35" t="s">
        <v>1572</v>
      </c>
      <c r="E35" t="s">
        <v>1776</v>
      </c>
      <c r="F35">
        <v>2</v>
      </c>
      <c r="G35" s="5">
        <v>717.31</v>
      </c>
      <c r="H35" s="8">
        <v>0.15</v>
      </c>
      <c r="I35" t="s">
        <v>1824</v>
      </c>
      <c r="J35" s="5">
        <v>1219.4269999999999</v>
      </c>
      <c r="K35" t="str">
        <f>VLOOKUP($C35,Customer_Dim_Cleaned!$A$2:$H$501,2,FALSE)</f>
        <v>April Phillips</v>
      </c>
      <c r="L35" t="str">
        <f>VLOOKUP($D35,Product_Dim_Cleaned!$A$2:$F$101,2,FALSE)</f>
        <v>Hair Strengthening Shampoo</v>
      </c>
      <c r="M35" t="str">
        <f>VLOOKUP($E35,Store_Dim_Cleaned!$A$2:$E$21,2,FALSE)</f>
        <v>Benson-Elliott</v>
      </c>
    </row>
    <row r="36" spans="1:13" x14ac:dyDescent="0.3">
      <c r="A36" t="s">
        <v>1860</v>
      </c>
      <c r="B36" s="6">
        <v>45215</v>
      </c>
      <c r="C36" t="s">
        <v>1080</v>
      </c>
      <c r="D36" t="s">
        <v>1706</v>
      </c>
      <c r="E36" t="s">
        <v>1757</v>
      </c>
      <c r="F36">
        <v>2.9999999999999996</v>
      </c>
      <c r="G36" s="5">
        <v>873.22</v>
      </c>
      <c r="H36" s="8">
        <v>0.18</v>
      </c>
      <c r="I36" t="s">
        <v>1824</v>
      </c>
      <c r="J36" s="5">
        <v>2148.1212</v>
      </c>
      <c r="K36" t="str">
        <f>VLOOKUP($C36,Customer_Dim_Cleaned!$A$2:$H$501,2,FALSE)</f>
        <v>Evelyn Brown</v>
      </c>
      <c r="L36" t="str">
        <f>VLOOKUP($D36,Product_Dim_Cleaned!$A$2:$F$101,2,FALSE)</f>
        <v>Decorative Lamp Shade</v>
      </c>
      <c r="M36" t="str">
        <f>VLOOKUP($E36,Store_Dim_Cleaned!$A$2:$E$21,2,FALSE)</f>
        <v>Martinez, Adkins and Johnson</v>
      </c>
    </row>
    <row r="37" spans="1:13" x14ac:dyDescent="0.3">
      <c r="A37" t="s">
        <v>1861</v>
      </c>
      <c r="B37" s="6">
        <v>45878</v>
      </c>
      <c r="C37" t="s">
        <v>708</v>
      </c>
      <c r="D37" t="s">
        <v>1580</v>
      </c>
      <c r="E37" t="s">
        <v>1766</v>
      </c>
      <c r="F37">
        <v>4</v>
      </c>
      <c r="G37" s="5">
        <v>109.36</v>
      </c>
      <c r="H37" s="8">
        <v>0.19</v>
      </c>
      <c r="I37" t="s">
        <v>1829</v>
      </c>
      <c r="J37" s="5">
        <v>354.32639999999998</v>
      </c>
      <c r="K37" t="str">
        <f>VLOOKUP($C37,Customer_Dim_Cleaned!$A$2:$H$501,2,FALSE)</f>
        <v>Julia Jackson</v>
      </c>
      <c r="L37" t="str">
        <f>VLOOKUP($D37,Product_Dim_Cleaned!$A$2:$F$101,2,FALSE)</f>
        <v>Beard Grooming Kit</v>
      </c>
      <c r="M37" t="str">
        <f>VLOOKUP($E37,Store_Dim_Cleaned!$A$2:$E$21,2,FALSE)</f>
        <v>Johnson-Wright</v>
      </c>
    </row>
    <row r="38" spans="1:13" x14ac:dyDescent="0.3">
      <c r="A38" t="s">
        <v>1862</v>
      </c>
      <c r="B38" s="6">
        <v>45635</v>
      </c>
      <c r="C38" t="s">
        <v>310</v>
      </c>
      <c r="D38" t="s">
        <v>1555</v>
      </c>
      <c r="E38" t="s">
        <v>1779</v>
      </c>
      <c r="F38">
        <v>3</v>
      </c>
      <c r="G38" s="5">
        <v>559.52</v>
      </c>
      <c r="H38" s="8">
        <v>0.16</v>
      </c>
      <c r="I38" t="s">
        <v>1826</v>
      </c>
      <c r="J38" s="5">
        <v>1409.9903999999999</v>
      </c>
      <c r="K38" t="str">
        <f>VLOOKUP($C38,Customer_Dim_Cleaned!$A$2:$H$501,2,FALSE)</f>
        <v>Tammy Miller Md</v>
      </c>
      <c r="L38" t="str">
        <f>VLOOKUP($D38,Product_Dim_Cleaned!$A$2:$F$101,2,FALSE)</f>
        <v>Men's Leather Belt</v>
      </c>
      <c r="M38" t="str">
        <f>VLOOKUP($E38,Store_Dim_Cleaned!$A$2:$E$21,2,FALSE)</f>
        <v>Martinez-Mullins</v>
      </c>
    </row>
    <row r="39" spans="1:13" x14ac:dyDescent="0.3">
      <c r="A39" t="s">
        <v>1863</v>
      </c>
      <c r="B39" s="6">
        <v>45329</v>
      </c>
      <c r="C39" t="s">
        <v>1513</v>
      </c>
      <c r="D39" t="s">
        <v>1568</v>
      </c>
      <c r="E39" t="s">
        <v>1807</v>
      </c>
      <c r="F39">
        <v>3</v>
      </c>
      <c r="G39" s="5">
        <v>121.76</v>
      </c>
      <c r="H39" s="8">
        <v>0.27</v>
      </c>
      <c r="I39" t="s">
        <v>1826</v>
      </c>
      <c r="J39" s="5">
        <v>266.65440000000001</v>
      </c>
      <c r="K39" t="str">
        <f>VLOOKUP($C39,Customer_Dim_Cleaned!$A$2:$H$501,2,FALSE)</f>
        <v>Darrell Miller</v>
      </c>
      <c r="L39" t="str">
        <f>VLOOKUP($D39,Product_Dim_Cleaned!$A$2:$F$101,2,FALSE)</f>
        <v>Ceramic Kitchen Bowl Set</v>
      </c>
      <c r="M39" t="str">
        <f>VLOOKUP($E39,Store_Dim_Cleaned!$A$2:$E$21,2,FALSE)</f>
        <v>Holloway Ltd</v>
      </c>
    </row>
    <row r="40" spans="1:13" x14ac:dyDescent="0.3">
      <c r="A40" t="s">
        <v>1864</v>
      </c>
      <c r="B40" s="6">
        <v>45378</v>
      </c>
      <c r="C40" t="s">
        <v>622</v>
      </c>
      <c r="D40" t="s">
        <v>1614</v>
      </c>
      <c r="E40" t="s">
        <v>1797</v>
      </c>
      <c r="F40">
        <v>4</v>
      </c>
      <c r="G40" s="5">
        <v>735.32</v>
      </c>
      <c r="H40" s="8">
        <v>0.06</v>
      </c>
      <c r="I40" t="s">
        <v>1829</v>
      </c>
      <c r="J40" s="5">
        <v>2764.8031999999998</v>
      </c>
      <c r="K40" t="str">
        <f>VLOOKUP($C40,Customer_Dim_Cleaned!$A$2:$H$501,2,FALSE)</f>
        <v>Daniel Austin</v>
      </c>
      <c r="L40" t="str">
        <f>VLOOKUP($D40,Product_Dim_Cleaned!$A$2:$F$101,2,FALSE)</f>
        <v>Modern Wall Clock</v>
      </c>
      <c r="M40" t="str">
        <f>VLOOKUP($E40,Store_Dim_Cleaned!$A$2:$E$21,2,FALSE)</f>
        <v>Gardner, Humphrey and Contreras</v>
      </c>
    </row>
    <row r="41" spans="1:13" x14ac:dyDescent="0.3">
      <c r="A41" t="s">
        <v>1865</v>
      </c>
      <c r="B41" s="6">
        <v>45264</v>
      </c>
      <c r="C41" t="s">
        <v>1337</v>
      </c>
      <c r="D41" t="s">
        <v>1736</v>
      </c>
      <c r="E41" t="s">
        <v>1766</v>
      </c>
      <c r="F41">
        <v>2</v>
      </c>
      <c r="G41" s="5">
        <v>600.73</v>
      </c>
      <c r="H41" s="8">
        <v>0.08</v>
      </c>
      <c r="I41" t="s">
        <v>1824</v>
      </c>
      <c r="J41" s="5">
        <v>1105.3432</v>
      </c>
      <c r="K41" t="str">
        <f>VLOOKUP($C41,Customer_Dim_Cleaned!$A$2:$H$501,2,FALSE)</f>
        <v>John Smith</v>
      </c>
      <c r="L41" t="str">
        <f>VLOOKUP($D41,Product_Dim_Cleaned!$A$2:$F$101,2,FALSE)</f>
        <v>Vitamin E Body Lotion</v>
      </c>
      <c r="M41" t="str">
        <f>VLOOKUP($E41,Store_Dim_Cleaned!$A$2:$E$21,2,FALSE)</f>
        <v>Johnson-Wright</v>
      </c>
    </row>
    <row r="42" spans="1:13" x14ac:dyDescent="0.3">
      <c r="A42" t="s">
        <v>1866</v>
      </c>
      <c r="B42" s="6">
        <v>45486</v>
      </c>
      <c r="C42" t="s">
        <v>264</v>
      </c>
      <c r="D42" t="s">
        <v>1600</v>
      </c>
      <c r="E42" t="s">
        <v>1813</v>
      </c>
      <c r="F42">
        <v>2</v>
      </c>
      <c r="G42" s="5">
        <v>873.86</v>
      </c>
      <c r="H42" s="8">
        <v>7.0000000000000007E-2</v>
      </c>
      <c r="I42" t="s">
        <v>1829</v>
      </c>
      <c r="J42" s="5">
        <v>1625.3796</v>
      </c>
      <c r="K42" t="str">
        <f>VLOOKUP($C42,Customer_Dim_Cleaned!$A$2:$H$501,2,FALSE)</f>
        <v>Tonya Burch</v>
      </c>
      <c r="L42" t="str">
        <f>VLOOKUP($D42,Product_Dim_Cleaned!$A$2:$F$101,2,FALSE)</f>
        <v>Wireless Bluetooth Speaker</v>
      </c>
      <c r="M42" t="str">
        <f>VLOOKUP($E42,Store_Dim_Cleaned!$A$2:$E$21,2,FALSE)</f>
        <v>Mann-Austin</v>
      </c>
    </row>
    <row r="43" spans="1:13" x14ac:dyDescent="0.3">
      <c r="A43" t="s">
        <v>1867</v>
      </c>
      <c r="B43" s="6">
        <v>45241</v>
      </c>
      <c r="C43" t="s">
        <v>954</v>
      </c>
      <c r="D43" t="s">
        <v>1594</v>
      </c>
      <c r="E43" t="s">
        <v>1782</v>
      </c>
      <c r="F43">
        <v>3</v>
      </c>
      <c r="G43" s="5">
        <v>342.47</v>
      </c>
      <c r="H43" s="8">
        <v>0.08</v>
      </c>
      <c r="I43" t="s">
        <v>1826</v>
      </c>
      <c r="J43" s="5">
        <v>945.21720000000016</v>
      </c>
      <c r="K43" t="str">
        <f>VLOOKUP($C43,Customer_Dim_Cleaned!$A$2:$H$501,2,FALSE)</f>
        <v>Edward Cole</v>
      </c>
      <c r="L43" t="str">
        <f>VLOOKUP($D43,Product_Dim_Cleaned!$A$2:$F$101,2,FALSE)</f>
        <v>Men's Formal Shirt</v>
      </c>
      <c r="M43" t="str">
        <f>VLOOKUP($E43,Store_Dim_Cleaned!$A$2:$E$21,2,FALSE)</f>
        <v>Bean, Jones and Park</v>
      </c>
    </row>
    <row r="44" spans="1:13" x14ac:dyDescent="0.3">
      <c r="A44" t="s">
        <v>1868</v>
      </c>
      <c r="B44" s="6">
        <v>45649</v>
      </c>
      <c r="C44" t="s">
        <v>1053</v>
      </c>
      <c r="D44" t="s">
        <v>1606</v>
      </c>
      <c r="E44" t="s">
        <v>1786</v>
      </c>
      <c r="F44">
        <v>2</v>
      </c>
      <c r="G44" s="5">
        <v>915.15</v>
      </c>
      <c r="H44" s="8">
        <v>0.16</v>
      </c>
      <c r="I44" t="s">
        <v>1826</v>
      </c>
      <c r="J44" s="5">
        <v>1537.452</v>
      </c>
      <c r="K44" t="str">
        <f>VLOOKUP($C44,Customer_Dim_Cleaned!$A$2:$H$501,2,FALSE)</f>
        <v>Jennifer Woods</v>
      </c>
      <c r="L44" t="str">
        <f>VLOOKUP($D44,Product_Dim_Cleaned!$A$2:$F$101,2,FALSE)</f>
        <v>Fabric Sofa Throw Blanket</v>
      </c>
      <c r="M44" t="str">
        <f>VLOOKUP($E44,Store_Dim_Cleaned!$A$2:$E$21,2,FALSE)</f>
        <v>Moore, Padilla and Butler</v>
      </c>
    </row>
    <row r="45" spans="1:13" x14ac:dyDescent="0.3">
      <c r="A45" t="s">
        <v>1869</v>
      </c>
      <c r="B45" s="6">
        <v>45677</v>
      </c>
      <c r="C45" t="s">
        <v>304</v>
      </c>
      <c r="D45" t="s">
        <v>1614</v>
      </c>
      <c r="E45" t="s">
        <v>1807</v>
      </c>
      <c r="F45">
        <v>3</v>
      </c>
      <c r="G45" s="5">
        <v>863.11</v>
      </c>
      <c r="H45" s="8">
        <v>0.28000000000000003</v>
      </c>
      <c r="I45" t="s">
        <v>1826</v>
      </c>
      <c r="J45" s="5">
        <v>1864.3176000000001</v>
      </c>
      <c r="K45" t="str">
        <f>VLOOKUP($C45,Customer_Dim_Cleaned!$A$2:$H$501,2,FALSE)</f>
        <v>Christy Hoffman</v>
      </c>
      <c r="L45" t="str">
        <f>VLOOKUP($D45,Product_Dim_Cleaned!$A$2:$F$101,2,FALSE)</f>
        <v>Modern Wall Clock</v>
      </c>
      <c r="M45" t="str">
        <f>VLOOKUP($E45,Store_Dim_Cleaned!$A$2:$E$21,2,FALSE)</f>
        <v>Holloway Ltd</v>
      </c>
    </row>
    <row r="46" spans="1:13" x14ac:dyDescent="0.3">
      <c r="A46" t="s">
        <v>1870</v>
      </c>
      <c r="B46" s="6">
        <v>45538</v>
      </c>
      <c r="C46" t="s">
        <v>663</v>
      </c>
      <c r="D46" t="s">
        <v>1634</v>
      </c>
      <c r="E46" t="s">
        <v>1794</v>
      </c>
      <c r="F46">
        <v>2</v>
      </c>
      <c r="G46" s="5">
        <v>209.32</v>
      </c>
      <c r="H46" s="8">
        <v>0.23</v>
      </c>
      <c r="I46" t="s">
        <v>1829</v>
      </c>
      <c r="J46" s="5">
        <v>322.3528</v>
      </c>
      <c r="K46" t="str">
        <f>VLOOKUP($C46,Customer_Dim_Cleaned!$A$2:$H$501,2,FALSE)</f>
        <v>Sarah Brady</v>
      </c>
      <c r="L46" t="str">
        <f>VLOOKUP($D46,Product_Dim_Cleaned!$A$2:$F$101,2,FALSE)</f>
        <v>USB External Hard Drive</v>
      </c>
      <c r="M46" t="str">
        <f>VLOOKUP($E46,Store_Dim_Cleaned!$A$2:$E$21,2,FALSE)</f>
        <v>Thomas, Bridges and Harris</v>
      </c>
    </row>
    <row r="47" spans="1:13" x14ac:dyDescent="0.3">
      <c r="A47" t="s">
        <v>1871</v>
      </c>
      <c r="B47" s="6">
        <v>45606</v>
      </c>
      <c r="C47" t="s">
        <v>1449</v>
      </c>
      <c r="D47" t="s">
        <v>1666</v>
      </c>
      <c r="E47" t="s">
        <v>1782</v>
      </c>
      <c r="F47">
        <v>4</v>
      </c>
      <c r="G47" s="5">
        <v>288.60000000000002</v>
      </c>
      <c r="H47" s="8">
        <v>0.09</v>
      </c>
      <c r="I47" t="s">
        <v>1826</v>
      </c>
      <c r="J47" s="5">
        <v>1050.5039999999999</v>
      </c>
      <c r="K47" t="str">
        <f>VLOOKUP($C47,Customer_Dim_Cleaned!$A$2:$H$501,2,FALSE)</f>
        <v>Manuel Fisher</v>
      </c>
      <c r="L47" t="str">
        <f>VLOOKUP($D47,Product_Dim_Cleaned!$A$2:$F$101,2,FALSE)</f>
        <v>Men's Hair Styling Gel</v>
      </c>
      <c r="M47" t="str">
        <f>VLOOKUP($E47,Store_Dim_Cleaned!$A$2:$E$21,2,FALSE)</f>
        <v>Bean, Jones and Park</v>
      </c>
    </row>
    <row r="48" spans="1:13" x14ac:dyDescent="0.3">
      <c r="A48" t="s">
        <v>1872</v>
      </c>
      <c r="B48" s="6">
        <v>45570</v>
      </c>
      <c r="C48" t="s">
        <v>258</v>
      </c>
      <c r="D48" t="s">
        <v>1704</v>
      </c>
      <c r="E48" t="s">
        <v>1804</v>
      </c>
      <c r="F48">
        <v>1</v>
      </c>
      <c r="G48" s="5">
        <v>418.69</v>
      </c>
      <c r="H48" s="8">
        <v>0.06</v>
      </c>
      <c r="I48" t="s">
        <v>1826</v>
      </c>
      <c r="J48" s="5">
        <v>393.5686</v>
      </c>
      <c r="K48" t="str">
        <f>VLOOKUP($C48,Customer_Dim_Cleaned!$A$2:$H$501,2,FALSE)</f>
        <v>Eric Singh</v>
      </c>
      <c r="L48" t="str">
        <f>VLOOKUP($D48,Product_Dim_Cleaned!$A$2:$F$101,2,FALSE)</f>
        <v>Essential Oil Diffuser</v>
      </c>
      <c r="M48" t="str">
        <f>VLOOKUP($E48,Store_Dim_Cleaned!$A$2:$E$21,2,FALSE)</f>
        <v>Frederick-Wright</v>
      </c>
    </row>
    <row r="49" spans="1:13" x14ac:dyDescent="0.3">
      <c r="A49" t="s">
        <v>1873</v>
      </c>
      <c r="B49" s="6">
        <v>45466</v>
      </c>
      <c r="C49" t="s">
        <v>44</v>
      </c>
      <c r="D49" t="s">
        <v>1608</v>
      </c>
      <c r="E49" t="s">
        <v>1792</v>
      </c>
      <c r="F49">
        <v>1</v>
      </c>
      <c r="G49" s="5">
        <v>135.78</v>
      </c>
      <c r="H49" s="8">
        <v>0.14000000000000001</v>
      </c>
      <c r="I49" t="s">
        <v>1826</v>
      </c>
      <c r="J49" s="5">
        <v>116.77079999999999</v>
      </c>
      <c r="K49" t="str">
        <f>VLOOKUP($C49,Customer_Dim_Cleaned!$A$2:$H$501,2,FALSE)</f>
        <v>Melissa Howard</v>
      </c>
      <c r="L49" t="str">
        <f>VLOOKUP($D49,Product_Dim_Cleaned!$A$2:$F$101,2,FALSE)</f>
        <v>Stainless Steel Cutlery Set</v>
      </c>
      <c r="M49" t="str">
        <f>VLOOKUP($E49,Store_Dim_Cleaned!$A$2:$E$21,2,FALSE)</f>
        <v>Aguirre-Keller</v>
      </c>
    </row>
    <row r="50" spans="1:13" x14ac:dyDescent="0.3">
      <c r="A50" t="s">
        <v>1874</v>
      </c>
      <c r="B50" s="6">
        <v>45218</v>
      </c>
      <c r="C50" t="s">
        <v>663</v>
      </c>
      <c r="D50" t="s">
        <v>1636</v>
      </c>
      <c r="E50" t="s">
        <v>1807</v>
      </c>
      <c r="F50">
        <v>1</v>
      </c>
      <c r="G50" s="5">
        <v>517.13</v>
      </c>
      <c r="H50" s="8">
        <v>0.28000000000000003</v>
      </c>
      <c r="I50" t="s">
        <v>1824</v>
      </c>
      <c r="J50" s="5">
        <v>372.33359999999999</v>
      </c>
      <c r="K50" t="str">
        <f>VLOOKUP($C50,Customer_Dim_Cleaned!$A$2:$H$501,2,FALSE)</f>
        <v>Sarah Brady</v>
      </c>
      <c r="L50" t="str">
        <f>VLOOKUP($D50,Product_Dim_Cleaned!$A$2:$F$101,2,FALSE)</f>
        <v>Adjustable Jump Rope</v>
      </c>
      <c r="M50" t="str">
        <f>VLOOKUP($E50,Store_Dim_Cleaned!$A$2:$E$21,2,FALSE)</f>
        <v>Holloway Ltd</v>
      </c>
    </row>
    <row r="51" spans="1:13" x14ac:dyDescent="0.3">
      <c r="A51" t="s">
        <v>1875</v>
      </c>
      <c r="B51" s="6">
        <v>45607</v>
      </c>
      <c r="C51" t="s">
        <v>1304</v>
      </c>
      <c r="D51" t="s">
        <v>1590</v>
      </c>
      <c r="E51" t="s">
        <v>1804</v>
      </c>
      <c r="F51">
        <v>2</v>
      </c>
      <c r="G51" s="5">
        <v>384.66</v>
      </c>
      <c r="H51" s="8">
        <v>0.08</v>
      </c>
      <c r="I51" t="s">
        <v>1829</v>
      </c>
      <c r="J51" s="5">
        <v>707.77440000000013</v>
      </c>
      <c r="K51" t="str">
        <f>VLOOKUP($C51,Customer_Dim_Cleaned!$A$2:$H$501,2,FALSE)</f>
        <v>Dr. Tamara White Md</v>
      </c>
      <c r="L51" t="str">
        <f>VLOOKUP($D51,Product_Dim_Cleaned!$A$2:$F$101,2,FALSE)</f>
        <v>Multi-Purpose Storage Box</v>
      </c>
      <c r="M51" t="str">
        <f>VLOOKUP($E51,Store_Dim_Cleaned!$A$2:$E$21,2,FALSE)</f>
        <v>Frederick-Wright</v>
      </c>
    </row>
    <row r="52" spans="1:13" x14ac:dyDescent="0.3">
      <c r="A52" t="s">
        <v>1876</v>
      </c>
      <c r="B52" s="6">
        <v>45291</v>
      </c>
      <c r="C52" t="s">
        <v>258</v>
      </c>
      <c r="D52" t="s">
        <v>1652</v>
      </c>
      <c r="E52" t="s">
        <v>1786</v>
      </c>
      <c r="F52">
        <v>3</v>
      </c>
      <c r="G52" s="5">
        <v>83.7</v>
      </c>
      <c r="H52" s="8">
        <v>0.24</v>
      </c>
      <c r="I52" t="s">
        <v>1826</v>
      </c>
      <c r="J52" s="5">
        <v>190.83600000000001</v>
      </c>
      <c r="K52" t="str">
        <f>VLOOKUP($C52,Customer_Dim_Cleaned!$A$2:$H$501,2,FALSE)</f>
        <v>Eric Singh</v>
      </c>
      <c r="L52" t="str">
        <f>VLOOKUP($D52,Product_Dim_Cleaned!$A$2:$F$101,2,FALSE)</f>
        <v>Rugby Ball</v>
      </c>
      <c r="M52" t="str">
        <f>VLOOKUP($E52,Store_Dim_Cleaned!$A$2:$E$21,2,FALSE)</f>
        <v>Moore, Padilla and Butler</v>
      </c>
    </row>
    <row r="53" spans="1:13" x14ac:dyDescent="0.3">
      <c r="A53" t="s">
        <v>1877</v>
      </c>
      <c r="B53" s="6">
        <v>45689</v>
      </c>
      <c r="C53" t="s">
        <v>481</v>
      </c>
      <c r="D53" t="s">
        <v>1686</v>
      </c>
      <c r="E53" t="s">
        <v>1779</v>
      </c>
      <c r="F53">
        <v>3</v>
      </c>
      <c r="G53" s="5">
        <v>76.569999999999993</v>
      </c>
      <c r="H53" s="8">
        <v>0.26</v>
      </c>
      <c r="I53" t="s">
        <v>1824</v>
      </c>
      <c r="J53" s="5">
        <v>169.9854</v>
      </c>
      <c r="K53" t="str">
        <f>VLOOKUP($C53,Customer_Dim_Cleaned!$A$2:$H$501,2,FALSE)</f>
        <v>Maria Ramirez</v>
      </c>
      <c r="L53" t="str">
        <f>VLOOKUP($D53,Product_Dim_Cleaned!$A$2:$F$101,2,FALSE)</f>
        <v>Men's Sports Shorts</v>
      </c>
      <c r="M53" t="str">
        <f>VLOOKUP($E53,Store_Dim_Cleaned!$A$2:$E$21,2,FALSE)</f>
        <v>Martinez-Mullins</v>
      </c>
    </row>
    <row r="54" spans="1:13" x14ac:dyDescent="0.3">
      <c r="A54" t="s">
        <v>1878</v>
      </c>
      <c r="B54" s="6">
        <v>45894</v>
      </c>
      <c r="C54" t="s">
        <v>499</v>
      </c>
      <c r="D54" t="s">
        <v>1726</v>
      </c>
      <c r="E54" t="s">
        <v>1776</v>
      </c>
      <c r="F54">
        <v>3</v>
      </c>
      <c r="G54" s="5">
        <v>183.04</v>
      </c>
      <c r="H54" s="8">
        <v>0.114832277097902</v>
      </c>
      <c r="I54" t="s">
        <v>1824</v>
      </c>
      <c r="J54" s="5">
        <v>486.06330000000003</v>
      </c>
      <c r="K54" t="str">
        <f>VLOOKUP($C54,Customer_Dim_Cleaned!$A$2:$H$501,2,FALSE)</f>
        <v>Theresa Campbell</v>
      </c>
      <c r="L54" t="str">
        <f>VLOOKUP($D54,Product_Dim_Cleaned!$A$2:$F$101,2,FALSE)</f>
        <v>Face Foundation Kit</v>
      </c>
      <c r="M54" t="str">
        <f>VLOOKUP($E54,Store_Dim_Cleaned!$A$2:$E$21,2,FALSE)</f>
        <v>Benson-Elliott</v>
      </c>
    </row>
    <row r="55" spans="1:13" x14ac:dyDescent="0.3">
      <c r="A55" t="s">
        <v>1879</v>
      </c>
      <c r="B55" s="6">
        <v>45677</v>
      </c>
      <c r="C55" t="s">
        <v>1020</v>
      </c>
      <c r="D55" t="s">
        <v>1588</v>
      </c>
      <c r="E55" t="s">
        <v>1782</v>
      </c>
      <c r="F55">
        <v>1</v>
      </c>
      <c r="G55" s="5">
        <v>900.35</v>
      </c>
      <c r="H55" s="8">
        <v>0.13</v>
      </c>
      <c r="I55" t="s">
        <v>1829</v>
      </c>
      <c r="J55" s="5">
        <v>783.30449999999996</v>
      </c>
      <c r="K55" t="str">
        <f>VLOOKUP($C55,Customer_Dim_Cleaned!$A$2:$H$501,2,FALSE)</f>
        <v>Alex Mann Ii</v>
      </c>
      <c r="L55" t="str">
        <f>VLOOKUP($D55,Product_Dim_Cleaned!$A$2:$F$101,2,FALSE)</f>
        <v>Outdoor Sports Water Bottle</v>
      </c>
      <c r="M55" t="str">
        <f>VLOOKUP($E55,Store_Dim_Cleaned!$A$2:$E$21,2,FALSE)</f>
        <v>Bean, Jones and Park</v>
      </c>
    </row>
    <row r="56" spans="1:13" x14ac:dyDescent="0.3">
      <c r="A56" t="s">
        <v>1880</v>
      </c>
      <c r="B56" s="6">
        <v>45706</v>
      </c>
      <c r="C56" t="s">
        <v>341</v>
      </c>
      <c r="D56" t="s">
        <v>1628</v>
      </c>
      <c r="E56" t="s">
        <v>1789</v>
      </c>
      <c r="F56">
        <v>4</v>
      </c>
      <c r="G56" s="5">
        <v>428.09</v>
      </c>
      <c r="H56" s="8">
        <v>7.0000000000000007E-2</v>
      </c>
      <c r="I56" t="s">
        <v>1824</v>
      </c>
      <c r="J56" s="5">
        <v>1592.4947999999999</v>
      </c>
      <c r="K56" t="str">
        <f>VLOOKUP($C56,Customer_Dim_Cleaned!$A$2:$H$501,2,FALSE)</f>
        <v>Amy Fowler</v>
      </c>
      <c r="L56" t="str">
        <f>VLOOKUP($D56,Product_Dim_Cleaned!$A$2:$F$101,2,FALSE)</f>
        <v>Noise-Canceling Headphones</v>
      </c>
      <c r="M56" t="str">
        <f>VLOOKUP($E56,Store_Dim_Cleaned!$A$2:$E$21,2,FALSE)</f>
        <v>Hill, Wagner and Ballard</v>
      </c>
    </row>
    <row r="57" spans="1:13" x14ac:dyDescent="0.3">
      <c r="A57" t="s">
        <v>1881</v>
      </c>
      <c r="B57" s="6">
        <v>45589</v>
      </c>
      <c r="C57" t="s">
        <v>1292</v>
      </c>
      <c r="D57" t="s">
        <v>1646</v>
      </c>
      <c r="E57" t="s">
        <v>1792</v>
      </c>
      <c r="F57">
        <v>2</v>
      </c>
      <c r="G57" s="5">
        <v>559.71</v>
      </c>
      <c r="H57" s="8">
        <v>0.3</v>
      </c>
      <c r="I57" t="s">
        <v>1829</v>
      </c>
      <c r="J57" s="5">
        <v>783.59400000000005</v>
      </c>
      <c r="K57" t="str">
        <f>VLOOKUP($C57,Customer_Dim_Cleaned!$A$2:$H$501,2,FALSE)</f>
        <v>Jennifer Myers</v>
      </c>
      <c r="L57" t="str">
        <f>VLOOKUP($D57,Product_Dim_Cleaned!$A$2:$F$101,2,FALSE)</f>
        <v>Men's Roll-On Perfume</v>
      </c>
      <c r="M57" t="str">
        <f>VLOOKUP($E57,Store_Dim_Cleaned!$A$2:$E$21,2,FALSE)</f>
        <v>Aguirre-Keller</v>
      </c>
    </row>
    <row r="58" spans="1:13" x14ac:dyDescent="0.3">
      <c r="A58" t="s">
        <v>1882</v>
      </c>
      <c r="B58" s="6">
        <v>45282</v>
      </c>
      <c r="C58" t="s">
        <v>292</v>
      </c>
      <c r="D58" t="s">
        <v>1616</v>
      </c>
      <c r="E58" t="s">
        <v>1776</v>
      </c>
      <c r="F58">
        <v>2</v>
      </c>
      <c r="G58" s="5">
        <v>833.7</v>
      </c>
      <c r="H58" s="8">
        <v>0.06</v>
      </c>
      <c r="I58" t="s">
        <v>1826</v>
      </c>
      <c r="J58" s="5">
        <v>1567.356</v>
      </c>
      <c r="K58" t="str">
        <f>VLOOKUP($C58,Customer_Dim_Cleaned!$A$2:$H$501,2,FALSE)</f>
        <v>Jennifer Garcia</v>
      </c>
      <c r="L58" t="str">
        <f>VLOOKUP($D58,Product_Dim_Cleaned!$A$2:$F$101,2,FALSE)</f>
        <v>Gaming Mechanical Keyboard</v>
      </c>
      <c r="M58" t="str">
        <f>VLOOKUP($E58,Store_Dim_Cleaned!$A$2:$E$21,2,FALSE)</f>
        <v>Benson-Elliott</v>
      </c>
    </row>
    <row r="59" spans="1:13" x14ac:dyDescent="0.3">
      <c r="A59" t="s">
        <v>1883</v>
      </c>
      <c r="B59" s="6">
        <v>45462</v>
      </c>
      <c r="C59" t="s">
        <v>1440</v>
      </c>
      <c r="D59" t="s">
        <v>1642</v>
      </c>
      <c r="E59" t="s">
        <v>1799</v>
      </c>
      <c r="F59">
        <v>2</v>
      </c>
      <c r="G59" s="5">
        <v>680.16</v>
      </c>
      <c r="H59" s="8">
        <v>0.28000000000000003</v>
      </c>
      <c r="I59" t="s">
        <v>1824</v>
      </c>
      <c r="J59" s="5">
        <v>979.43039999999996</v>
      </c>
      <c r="K59" t="str">
        <f>VLOOKUP($C59,Customer_Dim_Cleaned!$A$2:$H$501,2,FALSE)</f>
        <v>Michael Foley</v>
      </c>
      <c r="L59" t="str">
        <f>VLOOKUP($D59,Product_Dim_Cleaned!$A$2:$F$101,2,FALSE)</f>
        <v>Makeup Brush Set</v>
      </c>
      <c r="M59" t="str">
        <f>VLOOKUP($E59,Store_Dim_Cleaned!$A$2:$E$21,2,FALSE)</f>
        <v>Mcdonald Inc</v>
      </c>
    </row>
    <row r="60" spans="1:13" x14ac:dyDescent="0.3">
      <c r="A60" t="s">
        <v>1884</v>
      </c>
      <c r="B60" s="6">
        <v>45633</v>
      </c>
      <c r="C60" t="s">
        <v>1257</v>
      </c>
      <c r="D60" t="s">
        <v>1578</v>
      </c>
      <c r="E60" t="s">
        <v>1779</v>
      </c>
      <c r="F60">
        <v>4</v>
      </c>
      <c r="G60" s="5">
        <v>733.42</v>
      </c>
      <c r="H60" s="8">
        <v>0.13</v>
      </c>
      <c r="I60" t="s">
        <v>1826</v>
      </c>
      <c r="J60" s="5">
        <v>2552.3015999999998</v>
      </c>
      <c r="K60" t="str">
        <f>VLOOKUP($C60,Customer_Dim_Cleaned!$A$2:$H$501,2,FALSE)</f>
        <v>David Ross</v>
      </c>
      <c r="L60" t="str">
        <f>VLOOKUP($D60,Product_Dim_Cleaned!$A$2:$F$101,2,FALSE)</f>
        <v>4K Home Projector</v>
      </c>
      <c r="M60" t="str">
        <f>VLOOKUP($E60,Store_Dim_Cleaned!$A$2:$E$21,2,FALSE)</f>
        <v>Martinez-Mullins</v>
      </c>
    </row>
    <row r="61" spans="1:13" x14ac:dyDescent="0.3">
      <c r="A61" t="s">
        <v>1885</v>
      </c>
      <c r="B61" s="6">
        <v>45257</v>
      </c>
      <c r="C61" t="s">
        <v>1148</v>
      </c>
      <c r="D61" t="s">
        <v>1726</v>
      </c>
      <c r="E61" t="s">
        <v>1792</v>
      </c>
      <c r="F61">
        <v>1</v>
      </c>
      <c r="G61" s="5">
        <v>996.33</v>
      </c>
      <c r="H61" s="8">
        <v>0.23</v>
      </c>
      <c r="I61" t="s">
        <v>1826</v>
      </c>
      <c r="J61" s="5">
        <v>767.17410000000007</v>
      </c>
      <c r="K61" t="str">
        <f>VLOOKUP($C61,Customer_Dim_Cleaned!$A$2:$H$501,2,FALSE)</f>
        <v>Melinda Johnson</v>
      </c>
      <c r="L61" t="str">
        <f>VLOOKUP($D61,Product_Dim_Cleaned!$A$2:$F$101,2,FALSE)</f>
        <v>Face Foundation Kit</v>
      </c>
      <c r="M61" t="str">
        <f>VLOOKUP($E61,Store_Dim_Cleaned!$A$2:$E$21,2,FALSE)</f>
        <v>Aguirre-Keller</v>
      </c>
    </row>
    <row r="62" spans="1:13" x14ac:dyDescent="0.3">
      <c r="A62" t="s">
        <v>1886</v>
      </c>
      <c r="B62" s="6">
        <v>45854</v>
      </c>
      <c r="C62" t="s">
        <v>1269</v>
      </c>
      <c r="D62" t="s">
        <v>1610</v>
      </c>
      <c r="E62" t="s">
        <v>1789</v>
      </c>
      <c r="F62">
        <v>1</v>
      </c>
      <c r="G62" s="5">
        <v>198.83</v>
      </c>
      <c r="H62" s="8">
        <v>0.09</v>
      </c>
      <c r="I62" t="s">
        <v>1829</v>
      </c>
      <c r="J62" s="5">
        <v>180.93530000000001</v>
      </c>
      <c r="K62" t="str">
        <f>VLOOKUP($C62,Customer_Dim_Cleaned!$A$2:$H$501,2,FALSE)</f>
        <v>Isabel Foster</v>
      </c>
      <c r="L62" t="str">
        <f>VLOOKUP($D62,Product_Dim_Cleaned!$A$2:$F$101,2,FALSE)</f>
        <v>Basketball</v>
      </c>
      <c r="M62" t="str">
        <f>VLOOKUP($E62,Store_Dim_Cleaned!$A$2:$E$21,2,FALSE)</f>
        <v>Hill, Wagner and Ballard</v>
      </c>
    </row>
    <row r="63" spans="1:13" x14ac:dyDescent="0.3">
      <c r="A63" t="s">
        <v>1887</v>
      </c>
      <c r="B63" s="6">
        <v>45716</v>
      </c>
      <c r="C63" t="s">
        <v>767</v>
      </c>
      <c r="D63" t="s">
        <v>1586</v>
      </c>
      <c r="E63" t="s">
        <v>1779</v>
      </c>
      <c r="F63">
        <v>1</v>
      </c>
      <c r="G63" s="5">
        <v>374.92</v>
      </c>
      <c r="H63" s="8">
        <v>0.18</v>
      </c>
      <c r="I63" t="s">
        <v>1826</v>
      </c>
      <c r="J63" s="5">
        <v>307.43439999999998</v>
      </c>
      <c r="K63" t="str">
        <f>VLOOKUP($C63,Customer_Dim_Cleaned!$A$2:$H$501,2,FALSE)</f>
        <v>Maria Hill</v>
      </c>
      <c r="L63" t="str">
        <f>VLOOKUP($D63,Product_Dim_Cleaned!$A$2:$F$101,2,FALSE)</f>
        <v>Knee Support Brace</v>
      </c>
      <c r="M63" t="str">
        <f>VLOOKUP($E63,Store_Dim_Cleaned!$A$2:$E$21,2,FALSE)</f>
        <v>Martinez-Mullins</v>
      </c>
    </row>
    <row r="64" spans="1:13" x14ac:dyDescent="0.3">
      <c r="A64" t="s">
        <v>1888</v>
      </c>
      <c r="B64" s="6">
        <v>45515</v>
      </c>
      <c r="C64" t="s">
        <v>1431</v>
      </c>
      <c r="D64" t="s">
        <v>1734</v>
      </c>
      <c r="E64" t="s">
        <v>1804</v>
      </c>
      <c r="F64">
        <v>1</v>
      </c>
      <c r="G64" s="5">
        <v>468.94</v>
      </c>
      <c r="H64" s="8">
        <v>0.12</v>
      </c>
      <c r="I64" t="s">
        <v>1824</v>
      </c>
      <c r="J64" s="5">
        <v>412.66719999999998</v>
      </c>
      <c r="K64" t="str">
        <f>VLOOKUP($C64,Customer_Dim_Cleaned!$A$2:$H$501,2,FALSE)</f>
        <v>David Pierce</v>
      </c>
      <c r="L64" t="str">
        <f>VLOOKUP($D64,Product_Dim_Cleaned!$A$2:$F$101,2,FALSE)</f>
        <v>USB-C Laptop Charger</v>
      </c>
      <c r="M64" t="str">
        <f>VLOOKUP($E64,Store_Dim_Cleaned!$A$2:$E$21,2,FALSE)</f>
        <v>Frederick-Wright</v>
      </c>
    </row>
    <row r="65" spans="1:13" x14ac:dyDescent="0.3">
      <c r="A65" t="s">
        <v>1889</v>
      </c>
      <c r="B65" s="6">
        <v>45927</v>
      </c>
      <c r="C65" t="s">
        <v>435</v>
      </c>
      <c r="D65" t="s">
        <v>1726</v>
      </c>
      <c r="E65" t="s">
        <v>1794</v>
      </c>
      <c r="F65">
        <v>2</v>
      </c>
      <c r="G65" s="5">
        <v>121.37</v>
      </c>
      <c r="H65" s="8">
        <v>0.05</v>
      </c>
      <c r="I65" t="s">
        <v>1824</v>
      </c>
      <c r="J65" s="5">
        <v>230.60300000000001</v>
      </c>
      <c r="K65" t="str">
        <f>VLOOKUP($C65,Customer_Dim_Cleaned!$A$2:$H$501,2,FALSE)</f>
        <v>James Wolfe</v>
      </c>
      <c r="L65" t="str">
        <f>VLOOKUP($D65,Product_Dim_Cleaned!$A$2:$F$101,2,FALSE)</f>
        <v>Face Foundation Kit</v>
      </c>
      <c r="M65" t="str">
        <f>VLOOKUP($E65,Store_Dim_Cleaned!$A$2:$E$21,2,FALSE)</f>
        <v>Thomas, Bridges and Harris</v>
      </c>
    </row>
    <row r="66" spans="1:13" x14ac:dyDescent="0.3">
      <c r="A66" t="s">
        <v>1890</v>
      </c>
      <c r="B66" s="6">
        <v>45914</v>
      </c>
      <c r="C66" t="s">
        <v>815</v>
      </c>
      <c r="D66" t="s">
        <v>1654</v>
      </c>
      <c r="E66" t="s">
        <v>1789</v>
      </c>
      <c r="F66">
        <v>3</v>
      </c>
      <c r="G66" s="5">
        <v>480.06</v>
      </c>
      <c r="H66" s="8">
        <v>0.01</v>
      </c>
      <c r="I66" t="s">
        <v>1824</v>
      </c>
      <c r="J66" s="5">
        <v>1425.7782</v>
      </c>
      <c r="K66" t="str">
        <f>VLOOKUP($C66,Customer_Dim_Cleaned!$A$2:$H$501,2,FALSE)</f>
        <v>Damon Perez</v>
      </c>
      <c r="L66" t="str">
        <f>VLOOKUP($D66,Product_Dim_Cleaned!$A$2:$F$101,2,FALSE)</f>
        <v>Men's Track Pants</v>
      </c>
      <c r="M66" t="str">
        <f>VLOOKUP($E66,Store_Dim_Cleaned!$A$2:$E$21,2,FALSE)</f>
        <v>Hill, Wagner and Ballard</v>
      </c>
    </row>
    <row r="67" spans="1:13" x14ac:dyDescent="0.3">
      <c r="A67" t="s">
        <v>1891</v>
      </c>
      <c r="B67" s="6">
        <v>45290</v>
      </c>
      <c r="C67" t="s">
        <v>541</v>
      </c>
      <c r="D67" t="s">
        <v>1746</v>
      </c>
      <c r="E67" t="s">
        <v>1807</v>
      </c>
      <c r="F67">
        <v>2</v>
      </c>
      <c r="G67" s="5">
        <v>856.57</v>
      </c>
      <c r="H67" s="8">
        <v>0.24</v>
      </c>
      <c r="I67" t="s">
        <v>1824</v>
      </c>
      <c r="J67" s="5">
        <v>1301.9864</v>
      </c>
      <c r="K67" t="str">
        <f>VLOOKUP($C67,Customer_Dim_Cleaned!$A$2:$H$501,2,FALSE)</f>
        <v>Mariah Brown</v>
      </c>
      <c r="L67" t="str">
        <f>VLOOKUP($D67,Product_Dim_Cleaned!$A$2:$F$101,2,FALSE)</f>
        <v>Stainless Steel Cookware Set</v>
      </c>
      <c r="M67" t="str">
        <f>VLOOKUP($E67,Store_Dim_Cleaned!$A$2:$E$21,2,FALSE)</f>
        <v>Holloway Ltd</v>
      </c>
    </row>
    <row r="68" spans="1:13" x14ac:dyDescent="0.3">
      <c r="A68" t="s">
        <v>1892</v>
      </c>
      <c r="B68" s="6">
        <v>45213</v>
      </c>
      <c r="C68" t="s">
        <v>857</v>
      </c>
      <c r="D68" t="s">
        <v>1702</v>
      </c>
      <c r="E68" t="s">
        <v>1761</v>
      </c>
      <c r="F68">
        <v>4</v>
      </c>
      <c r="G68" s="5">
        <v>814.25</v>
      </c>
      <c r="H68" s="8">
        <v>0.18</v>
      </c>
      <c r="I68" t="s">
        <v>1824</v>
      </c>
      <c r="J68" s="5">
        <v>2670.74</v>
      </c>
      <c r="K68" t="str">
        <f>VLOOKUP($C68,Customer_Dim_Cleaned!$A$2:$H$501,2,FALSE)</f>
        <v>Tyrone Olson</v>
      </c>
      <c r="L68" t="str">
        <f>VLOOKUP($D68,Product_Dim_Cleaned!$A$2:$F$101,2,FALSE)</f>
        <v>WiFi Mesh Router</v>
      </c>
      <c r="M68" t="str">
        <f>VLOOKUP($E68,Store_Dim_Cleaned!$A$2:$E$21,2,FALSE)</f>
        <v>Black-Horn</v>
      </c>
    </row>
    <row r="69" spans="1:13" x14ac:dyDescent="0.3">
      <c r="A69" t="s">
        <v>1893</v>
      </c>
      <c r="B69" s="6">
        <v>45255</v>
      </c>
      <c r="C69" t="s">
        <v>1487</v>
      </c>
      <c r="D69" t="s">
        <v>1572</v>
      </c>
      <c r="E69" t="s">
        <v>1761</v>
      </c>
      <c r="F69">
        <v>1</v>
      </c>
      <c r="G69" s="5">
        <v>989.17</v>
      </c>
      <c r="H69" s="8">
        <v>0.2</v>
      </c>
      <c r="I69" t="s">
        <v>1826</v>
      </c>
      <c r="J69" s="5">
        <v>791.33600000000001</v>
      </c>
      <c r="K69" t="str">
        <f>VLOOKUP($C69,Customer_Dim_Cleaned!$A$2:$H$501,2,FALSE)</f>
        <v>Sarah Smith</v>
      </c>
      <c r="L69" t="str">
        <f>VLOOKUP($D69,Product_Dim_Cleaned!$A$2:$F$101,2,FALSE)</f>
        <v>Hair Strengthening Shampoo</v>
      </c>
      <c r="M69" t="str">
        <f>VLOOKUP($E69,Store_Dim_Cleaned!$A$2:$E$21,2,FALSE)</f>
        <v>Black-Horn</v>
      </c>
    </row>
    <row r="70" spans="1:13" x14ac:dyDescent="0.3">
      <c r="A70" t="s">
        <v>1894</v>
      </c>
      <c r="B70" s="6">
        <v>45270</v>
      </c>
      <c r="C70" t="s">
        <v>1163</v>
      </c>
      <c r="D70" t="s">
        <v>1692</v>
      </c>
      <c r="E70" t="s">
        <v>1789</v>
      </c>
      <c r="F70">
        <v>4</v>
      </c>
      <c r="G70" s="5">
        <v>62.48</v>
      </c>
      <c r="H70" s="8">
        <v>0.18</v>
      </c>
      <c r="I70" t="s">
        <v>1824</v>
      </c>
      <c r="J70" s="5">
        <v>204.93440000000001</v>
      </c>
      <c r="K70" t="str">
        <f>VLOOKUP($C70,Customer_Dim_Cleaned!$A$2:$H$501,2,FALSE)</f>
        <v>Jacqueline Anthony</v>
      </c>
      <c r="L70" t="str">
        <f>VLOOKUP($D70,Product_Dim_Cleaned!$A$2:$F$101,2,FALSE)</f>
        <v>Professional Jump Rope</v>
      </c>
      <c r="M70" t="str">
        <f>VLOOKUP($E70,Store_Dim_Cleaned!$A$2:$E$21,2,FALSE)</f>
        <v>Hill, Wagner and Ballard</v>
      </c>
    </row>
    <row r="71" spans="1:13" x14ac:dyDescent="0.3">
      <c r="A71" t="s">
        <v>1895</v>
      </c>
      <c r="B71" s="6">
        <v>45897</v>
      </c>
      <c r="C71" t="s">
        <v>1313</v>
      </c>
      <c r="D71" t="s">
        <v>1574</v>
      </c>
      <c r="E71" t="s">
        <v>1804</v>
      </c>
      <c r="F71">
        <v>4</v>
      </c>
      <c r="G71" s="5">
        <v>561.24</v>
      </c>
      <c r="H71" s="8">
        <v>0.24</v>
      </c>
      <c r="I71" t="s">
        <v>1824</v>
      </c>
      <c r="J71" s="5">
        <v>1706.1695999999999</v>
      </c>
      <c r="K71" t="str">
        <f>VLOOKUP($C71,Customer_Dim_Cleaned!$A$2:$H$501,2,FALSE)</f>
        <v>Rebecca Baker</v>
      </c>
      <c r="L71" t="str">
        <f>VLOOKUP($D71,Product_Dim_Cleaned!$A$2:$F$101,2,FALSE)</f>
        <v>USB-C Fast Charger</v>
      </c>
      <c r="M71" t="str">
        <f>VLOOKUP($E71,Store_Dim_Cleaned!$A$2:$E$21,2,FALSE)</f>
        <v>Frederick-Wright</v>
      </c>
    </row>
    <row r="72" spans="1:13" x14ac:dyDescent="0.3">
      <c r="A72" t="s">
        <v>1896</v>
      </c>
      <c r="B72" s="6">
        <v>45849</v>
      </c>
      <c r="C72" t="s">
        <v>218</v>
      </c>
      <c r="D72" t="s">
        <v>1668</v>
      </c>
      <c r="E72" t="s">
        <v>1773</v>
      </c>
      <c r="F72">
        <v>3</v>
      </c>
      <c r="G72" s="5">
        <v>92.24</v>
      </c>
      <c r="H72" s="8">
        <v>0.28000000000000003</v>
      </c>
      <c r="I72" t="s">
        <v>1829</v>
      </c>
      <c r="J72" s="5">
        <v>199.23839999999998</v>
      </c>
      <c r="K72" t="str">
        <f>VLOOKUP($C72,Customer_Dim_Cleaned!$A$2:$H$501,2,FALSE)</f>
        <v>Cheryl Copeland</v>
      </c>
      <c r="L72" t="str">
        <f>VLOOKUP($D72,Product_Dim_Cleaned!$A$2:$F$101,2,FALSE)</f>
        <v>Luxury Perfume Spray</v>
      </c>
      <c r="M72" t="str">
        <f>VLOOKUP($E72,Store_Dim_Cleaned!$A$2:$E$21,2,FALSE)</f>
        <v>Gray Ltd</v>
      </c>
    </row>
    <row r="73" spans="1:13" x14ac:dyDescent="0.3">
      <c r="A73" t="s">
        <v>1897</v>
      </c>
      <c r="B73" s="6">
        <v>45889</v>
      </c>
      <c r="C73" t="s">
        <v>559</v>
      </c>
      <c r="D73" t="s">
        <v>1692</v>
      </c>
      <c r="E73" t="s">
        <v>1757</v>
      </c>
      <c r="F73">
        <v>2</v>
      </c>
      <c r="G73" s="5">
        <v>668.3</v>
      </c>
      <c r="H73" s="8">
        <v>7.0000000000000007E-2</v>
      </c>
      <c r="I73" t="s">
        <v>1824</v>
      </c>
      <c r="J73" s="5">
        <v>1243.038</v>
      </c>
      <c r="K73" t="str">
        <f>VLOOKUP($C73,Customer_Dim_Cleaned!$A$2:$H$501,2,FALSE)</f>
        <v>Daniel Contreras</v>
      </c>
      <c r="L73" t="str">
        <f>VLOOKUP($D73,Product_Dim_Cleaned!$A$2:$F$101,2,FALSE)</f>
        <v>Professional Jump Rope</v>
      </c>
      <c r="M73" t="str">
        <f>VLOOKUP($E73,Store_Dim_Cleaned!$A$2:$E$21,2,FALSE)</f>
        <v>Martinez, Adkins and Johnson</v>
      </c>
    </row>
    <row r="74" spans="1:13" x14ac:dyDescent="0.3">
      <c r="A74" t="s">
        <v>1898</v>
      </c>
      <c r="B74" s="6">
        <v>45533</v>
      </c>
      <c r="C74" t="s">
        <v>1272</v>
      </c>
      <c r="D74" t="s">
        <v>1624</v>
      </c>
      <c r="E74" t="s">
        <v>1773</v>
      </c>
      <c r="F74">
        <v>1</v>
      </c>
      <c r="G74" s="5">
        <v>553.82000000000005</v>
      </c>
      <c r="H74" s="8">
        <v>0.09</v>
      </c>
      <c r="I74" t="s">
        <v>1824</v>
      </c>
      <c r="J74" s="5">
        <v>503.97620000000012</v>
      </c>
      <c r="K74" t="str">
        <f>VLOOKUP($C74,Customer_Dim_Cleaned!$A$2:$H$501,2,FALSE)</f>
        <v>Sarah Smith</v>
      </c>
      <c r="L74" t="str">
        <f>VLOOKUP($D74,Product_Dim_Cleaned!$A$2:$F$101,2,FALSE)</f>
        <v>Sports Water Hydration Pack</v>
      </c>
      <c r="M74" t="str">
        <f>VLOOKUP($E74,Store_Dim_Cleaned!$A$2:$E$21,2,FALSE)</f>
        <v>Gray Ltd</v>
      </c>
    </row>
    <row r="75" spans="1:13" x14ac:dyDescent="0.3">
      <c r="A75" t="s">
        <v>1899</v>
      </c>
      <c r="B75" s="6">
        <v>45626</v>
      </c>
      <c r="C75" t="s">
        <v>147</v>
      </c>
      <c r="D75" t="s">
        <v>1638</v>
      </c>
      <c r="E75" t="s">
        <v>1792</v>
      </c>
      <c r="F75">
        <v>2</v>
      </c>
      <c r="G75" s="5">
        <v>556.42999999999995</v>
      </c>
      <c r="H75" s="8">
        <v>0.13</v>
      </c>
      <c r="I75" t="s">
        <v>1824</v>
      </c>
      <c r="J75" s="5">
        <v>968.18819999999994</v>
      </c>
      <c r="K75" t="str">
        <f>VLOOKUP($C75,Customer_Dim_Cleaned!$A$2:$H$501,2,FALSE)</f>
        <v>Christopher Carter</v>
      </c>
      <c r="L75" t="str">
        <f>VLOOKUP($D75,Product_Dim_Cleaned!$A$2:$F$101,2,FALSE)</f>
        <v>High-Grip Football</v>
      </c>
      <c r="M75" t="str">
        <f>VLOOKUP($E75,Store_Dim_Cleaned!$A$2:$E$21,2,FALSE)</f>
        <v>Aguirre-Keller</v>
      </c>
    </row>
    <row r="76" spans="1:13" x14ac:dyDescent="0.3">
      <c r="A76" t="s">
        <v>1900</v>
      </c>
      <c r="B76" s="6">
        <v>45942</v>
      </c>
      <c r="C76" t="s">
        <v>869</v>
      </c>
      <c r="D76" t="s">
        <v>1588</v>
      </c>
      <c r="E76" t="s">
        <v>1782</v>
      </c>
      <c r="F76">
        <v>1</v>
      </c>
      <c r="G76" s="5">
        <v>184.98</v>
      </c>
      <c r="H76" s="8">
        <v>0.1</v>
      </c>
      <c r="I76" t="s">
        <v>1829</v>
      </c>
      <c r="J76" s="5">
        <v>166.482</v>
      </c>
      <c r="K76" t="str">
        <f>VLOOKUP($C76,Customer_Dim_Cleaned!$A$2:$H$501,2,FALSE)</f>
        <v>Samantha Robinson</v>
      </c>
      <c r="L76" t="str">
        <f>VLOOKUP($D76,Product_Dim_Cleaned!$A$2:$F$101,2,FALSE)</f>
        <v>Outdoor Sports Water Bottle</v>
      </c>
      <c r="M76" t="str">
        <f>VLOOKUP($E76,Store_Dim_Cleaned!$A$2:$E$21,2,FALSE)</f>
        <v>Bean, Jones and Park</v>
      </c>
    </row>
    <row r="77" spans="1:13" x14ac:dyDescent="0.3">
      <c r="A77" t="s">
        <v>1901</v>
      </c>
      <c r="B77" s="6">
        <v>45500</v>
      </c>
      <c r="C77" t="s">
        <v>141</v>
      </c>
      <c r="D77" t="s">
        <v>1742</v>
      </c>
      <c r="E77" t="s">
        <v>1794</v>
      </c>
      <c r="F77">
        <v>4</v>
      </c>
      <c r="G77" s="5">
        <v>700.18</v>
      </c>
      <c r="H77" s="8">
        <v>0.23</v>
      </c>
      <c r="I77" t="s">
        <v>1824</v>
      </c>
      <c r="J77" s="5">
        <v>2156.5544</v>
      </c>
      <c r="K77" t="str">
        <f>VLOOKUP($C77,Customer_Dim_Cleaned!$A$2:$H$501,2,FALSE)</f>
        <v>Rachel Myers</v>
      </c>
      <c r="L77" t="str">
        <f>VLOOKUP($D77,Product_Dim_Cleaned!$A$2:$F$101,2,FALSE)</f>
        <v>Cricket Bat</v>
      </c>
      <c r="M77" t="str">
        <f>VLOOKUP($E77,Store_Dim_Cleaned!$A$2:$E$21,2,FALSE)</f>
        <v>Thomas, Bridges and Harris</v>
      </c>
    </row>
    <row r="78" spans="1:13" x14ac:dyDescent="0.3">
      <c r="A78" t="s">
        <v>1902</v>
      </c>
      <c r="B78" s="6">
        <v>45285</v>
      </c>
      <c r="C78" t="s">
        <v>85</v>
      </c>
      <c r="D78" t="s">
        <v>1700</v>
      </c>
      <c r="E78" t="s">
        <v>1789</v>
      </c>
      <c r="F78">
        <v>2</v>
      </c>
      <c r="G78" s="5">
        <v>686.31</v>
      </c>
      <c r="H78" s="8">
        <v>0.25</v>
      </c>
      <c r="I78" t="s">
        <v>1824</v>
      </c>
      <c r="J78" s="5">
        <v>1029.4649999999999</v>
      </c>
      <c r="K78" t="str">
        <f>VLOOKUP($C78,Customer_Dim_Cleaned!$A$2:$H$501,2,FALSE)</f>
        <v>Michael Torres</v>
      </c>
      <c r="L78" t="str">
        <f>VLOOKUP($D78,Product_Dim_Cleaned!$A$2:$F$101,2,FALSE)</f>
        <v>Wireless Mouse</v>
      </c>
      <c r="M78" t="str">
        <f>VLOOKUP($E78,Store_Dim_Cleaned!$A$2:$E$21,2,FALSE)</f>
        <v>Hill, Wagner and Ballard</v>
      </c>
    </row>
    <row r="79" spans="1:13" x14ac:dyDescent="0.3">
      <c r="A79" t="s">
        <v>1903</v>
      </c>
      <c r="B79" s="6">
        <v>45800</v>
      </c>
      <c r="C79" t="s">
        <v>40</v>
      </c>
      <c r="D79" t="s">
        <v>1682</v>
      </c>
      <c r="E79" t="s">
        <v>1801</v>
      </c>
      <c r="F79">
        <v>1</v>
      </c>
      <c r="G79" s="5">
        <v>687.82</v>
      </c>
      <c r="H79" s="8">
        <v>0.27</v>
      </c>
      <c r="I79" t="s">
        <v>1829</v>
      </c>
      <c r="J79" s="5">
        <v>502.10860000000002</v>
      </c>
      <c r="K79" t="str">
        <f>VLOOKUP($C79,Customer_Dim_Cleaned!$A$2:$H$501,2,FALSE)</f>
        <v>Daniel Boyd</v>
      </c>
      <c r="L79" t="str">
        <f>VLOOKUP($D79,Product_Dim_Cleaned!$A$2:$F$101,2,FALSE)</f>
        <v>Smart LED Light Strip</v>
      </c>
      <c r="M79" t="str">
        <f>VLOOKUP($E79,Store_Dim_Cleaned!$A$2:$E$21,2,FALSE)</f>
        <v>Shelton PLC</v>
      </c>
    </row>
    <row r="80" spans="1:13" x14ac:dyDescent="0.3">
      <c r="A80" t="s">
        <v>1904</v>
      </c>
      <c r="B80" s="6">
        <v>45609</v>
      </c>
      <c r="C80" t="s">
        <v>716</v>
      </c>
      <c r="D80" t="s">
        <v>1714</v>
      </c>
      <c r="E80" t="s">
        <v>1782</v>
      </c>
      <c r="F80">
        <v>2</v>
      </c>
      <c r="G80" s="5">
        <v>900.55</v>
      </c>
      <c r="H80" s="8">
        <v>0.16</v>
      </c>
      <c r="I80" t="s">
        <v>1824</v>
      </c>
      <c r="J80" s="5">
        <v>1512.924</v>
      </c>
      <c r="K80" t="str">
        <f>VLOOKUP($C80,Customer_Dim_Cleaned!$A$2:$H$501,2,FALSE)</f>
        <v>Lisa Young</v>
      </c>
      <c r="L80" t="str">
        <f>VLOOKUP($D80,Product_Dim_Cleaned!$A$2:$F$101,2,FALSE)</f>
        <v>Hydrating Face Cleanser</v>
      </c>
      <c r="M80" t="str">
        <f>VLOOKUP($E80,Store_Dim_Cleaned!$A$2:$E$21,2,FALSE)</f>
        <v>Bean, Jones and Park</v>
      </c>
    </row>
    <row r="81" spans="1:13" x14ac:dyDescent="0.3">
      <c r="A81" t="s">
        <v>1905</v>
      </c>
      <c r="B81" s="6">
        <v>45268</v>
      </c>
      <c r="C81" t="s">
        <v>402</v>
      </c>
      <c r="D81" t="s">
        <v>1590</v>
      </c>
      <c r="E81" t="s">
        <v>1761</v>
      </c>
      <c r="F81">
        <v>1</v>
      </c>
      <c r="G81" s="5">
        <v>341.17</v>
      </c>
      <c r="H81" s="8">
        <v>0.15</v>
      </c>
      <c r="I81" t="s">
        <v>1824</v>
      </c>
      <c r="J81" s="5">
        <v>289.99450000000002</v>
      </c>
      <c r="K81" t="str">
        <f>VLOOKUP($C81,Customer_Dim_Cleaned!$A$2:$H$501,2,FALSE)</f>
        <v>Tyler Conrad</v>
      </c>
      <c r="L81" t="str">
        <f>VLOOKUP($D81,Product_Dim_Cleaned!$A$2:$F$101,2,FALSE)</f>
        <v>Multi-Purpose Storage Box</v>
      </c>
      <c r="M81" t="str">
        <f>VLOOKUP($E81,Store_Dim_Cleaned!$A$2:$E$21,2,FALSE)</f>
        <v>Black-Horn</v>
      </c>
    </row>
    <row r="82" spans="1:13" x14ac:dyDescent="0.3">
      <c r="A82" t="s">
        <v>1906</v>
      </c>
      <c r="B82" s="6">
        <v>45885</v>
      </c>
      <c r="C82" t="s">
        <v>582</v>
      </c>
      <c r="D82" t="s">
        <v>1652</v>
      </c>
      <c r="E82" t="s">
        <v>1782</v>
      </c>
      <c r="F82">
        <v>1</v>
      </c>
      <c r="G82" s="5">
        <v>442.27</v>
      </c>
      <c r="H82" s="8">
        <v>0.06</v>
      </c>
      <c r="I82" t="s">
        <v>1829</v>
      </c>
      <c r="J82" s="5">
        <v>415.73379999999997</v>
      </c>
      <c r="K82" t="str">
        <f>VLOOKUP($C82,Customer_Dim_Cleaned!$A$2:$H$501,2,FALSE)</f>
        <v>John Bradford</v>
      </c>
      <c r="L82" t="str">
        <f>VLOOKUP($D82,Product_Dim_Cleaned!$A$2:$F$101,2,FALSE)</f>
        <v>Rugby Ball</v>
      </c>
      <c r="M82" t="str">
        <f>VLOOKUP($E82,Store_Dim_Cleaned!$A$2:$E$21,2,FALSE)</f>
        <v>Bean, Jones and Park</v>
      </c>
    </row>
    <row r="83" spans="1:13" x14ac:dyDescent="0.3">
      <c r="A83" t="s">
        <v>1907</v>
      </c>
      <c r="B83" s="6">
        <v>45616</v>
      </c>
      <c r="C83" t="s">
        <v>809</v>
      </c>
      <c r="D83" t="s">
        <v>1690</v>
      </c>
      <c r="E83" t="s">
        <v>1786</v>
      </c>
      <c r="F83">
        <v>1</v>
      </c>
      <c r="G83" s="5">
        <v>363.73</v>
      </c>
      <c r="H83" s="8">
        <v>0.25</v>
      </c>
      <c r="I83" t="s">
        <v>1826</v>
      </c>
      <c r="J83" s="5">
        <v>272.79750000000001</v>
      </c>
      <c r="K83" t="str">
        <f>VLOOKUP($C83,Customer_Dim_Cleaned!$A$2:$H$501,2,FALSE)</f>
        <v>Dr. Ashley Yates Md</v>
      </c>
      <c r="L83" t="str">
        <f>VLOOKUP($D83,Product_Dim_Cleaned!$A$2:$F$101,2,FALSE)</f>
        <v>Hair Repair Oil Treatment</v>
      </c>
      <c r="M83" t="str">
        <f>VLOOKUP($E83,Store_Dim_Cleaned!$A$2:$E$21,2,FALSE)</f>
        <v>Moore, Padilla and Butler</v>
      </c>
    </row>
    <row r="84" spans="1:13" x14ac:dyDescent="0.3">
      <c r="A84" t="s">
        <v>1908</v>
      </c>
      <c r="B84" s="6">
        <v>45518</v>
      </c>
      <c r="C84" t="s">
        <v>1181</v>
      </c>
      <c r="D84" t="s">
        <v>1730</v>
      </c>
      <c r="E84" t="s">
        <v>1807</v>
      </c>
      <c r="F84">
        <v>2</v>
      </c>
      <c r="G84" s="5">
        <v>601.33000000000004</v>
      </c>
      <c r="H84" s="8">
        <v>0.16</v>
      </c>
      <c r="I84" t="s">
        <v>1826</v>
      </c>
      <c r="J84" s="5">
        <v>1010.2344000000001</v>
      </c>
      <c r="K84" t="str">
        <f>VLOOKUP($C84,Customer_Dim_Cleaned!$A$2:$H$501,2,FALSE)</f>
        <v>Frank Stewart</v>
      </c>
      <c r="L84" t="str">
        <f>VLOOKUP($D84,Product_Dim_Cleaned!$A$2:$F$101,2,FALSE)</f>
        <v>Women's High Heels</v>
      </c>
      <c r="M84" t="str">
        <f>VLOOKUP($E84,Store_Dim_Cleaned!$A$2:$E$21,2,FALSE)</f>
        <v>Holloway Ltd</v>
      </c>
    </row>
    <row r="85" spans="1:13" x14ac:dyDescent="0.3">
      <c r="A85" t="s">
        <v>1909</v>
      </c>
      <c r="B85" s="6">
        <v>45427</v>
      </c>
      <c r="C85" t="s">
        <v>1254</v>
      </c>
      <c r="D85" t="s">
        <v>1582</v>
      </c>
      <c r="E85" t="s">
        <v>1810</v>
      </c>
      <c r="F85">
        <v>4</v>
      </c>
      <c r="G85" s="5">
        <v>34.39</v>
      </c>
      <c r="H85" s="8">
        <v>0.03</v>
      </c>
      <c r="I85" t="s">
        <v>1826</v>
      </c>
      <c r="J85" s="5">
        <v>133.4332</v>
      </c>
      <c r="K85" t="str">
        <f>VLOOKUP($C85,Customer_Dim_Cleaned!$A$2:$H$501,2,FALSE)</f>
        <v>Justin Ingram</v>
      </c>
      <c r="L85" t="str">
        <f>VLOOKUP($D85,Product_Dim_Cleaned!$A$2:$F$101,2,FALSE)</f>
        <v>Soccer Training Cone Set</v>
      </c>
      <c r="M85" t="str">
        <f>VLOOKUP($E85,Store_Dim_Cleaned!$A$2:$E$21,2,FALSE)</f>
        <v>Guerrero-Schmitt</v>
      </c>
    </row>
    <row r="86" spans="1:13" x14ac:dyDescent="0.3">
      <c r="A86" t="s">
        <v>1910</v>
      </c>
      <c r="B86" s="6">
        <v>45268</v>
      </c>
      <c r="C86" t="s">
        <v>1313</v>
      </c>
      <c r="D86" t="s">
        <v>1640</v>
      </c>
      <c r="E86" t="s">
        <v>1807</v>
      </c>
      <c r="F86">
        <v>1</v>
      </c>
      <c r="G86" s="5">
        <v>773.57</v>
      </c>
      <c r="H86" s="8">
        <v>0.05</v>
      </c>
      <c r="I86" t="s">
        <v>1829</v>
      </c>
      <c r="J86" s="5">
        <v>734.89150000000006</v>
      </c>
      <c r="K86" t="str">
        <f>VLOOKUP($C86,Customer_Dim_Cleaned!$A$2:$H$501,2,FALSE)</f>
        <v>Rebecca Baker</v>
      </c>
      <c r="L86" t="str">
        <f>VLOOKUP($D86,Product_Dim_Cleaned!$A$2:$F$101,2,FALSE)</f>
        <v>Men's Winter Jacket</v>
      </c>
      <c r="M86" t="str">
        <f>VLOOKUP($E86,Store_Dim_Cleaned!$A$2:$E$21,2,FALSE)</f>
        <v>Holloway Ltd</v>
      </c>
    </row>
    <row r="87" spans="1:13" x14ac:dyDescent="0.3">
      <c r="A87" t="s">
        <v>1911</v>
      </c>
      <c r="B87" s="6">
        <v>45282</v>
      </c>
      <c r="C87" t="s">
        <v>205</v>
      </c>
      <c r="D87" t="s">
        <v>1724</v>
      </c>
      <c r="E87" t="s">
        <v>1779</v>
      </c>
      <c r="F87">
        <v>4</v>
      </c>
      <c r="G87" s="5">
        <v>127.1</v>
      </c>
      <c r="H87" s="8">
        <v>0.24</v>
      </c>
      <c r="I87" t="s">
        <v>1829</v>
      </c>
      <c r="J87" s="5">
        <v>386.38400000000001</v>
      </c>
      <c r="K87" t="str">
        <f>VLOOKUP($C87,Customer_Dim_Cleaned!$A$2:$H$501,2,FALSE)</f>
        <v>Katherine Dorsey</v>
      </c>
      <c r="L87" t="str">
        <f>VLOOKUP($D87,Product_Dim_Cleaned!$A$2:$F$101,2,FALSE)</f>
        <v>Sports Wrist Sweatbands</v>
      </c>
      <c r="M87" t="str">
        <f>VLOOKUP($E87,Store_Dim_Cleaned!$A$2:$E$21,2,FALSE)</f>
        <v>Martinez-Mullins</v>
      </c>
    </row>
    <row r="88" spans="1:13" x14ac:dyDescent="0.3">
      <c r="A88" t="s">
        <v>1912</v>
      </c>
      <c r="B88" s="6">
        <v>45545</v>
      </c>
      <c r="C88" t="s">
        <v>957</v>
      </c>
      <c r="D88" t="s">
        <v>1588</v>
      </c>
      <c r="E88" t="s">
        <v>1766</v>
      </c>
      <c r="F88">
        <v>3</v>
      </c>
      <c r="G88" s="5">
        <v>899.58</v>
      </c>
      <c r="H88" s="8">
        <v>0.28000000000000003</v>
      </c>
      <c r="I88" t="s">
        <v>1826</v>
      </c>
      <c r="J88" s="5">
        <v>1943.0927999999999</v>
      </c>
      <c r="K88" t="str">
        <f>VLOOKUP($C88,Customer_Dim_Cleaned!$A$2:$H$501,2,FALSE)</f>
        <v>John Sloan</v>
      </c>
      <c r="L88" t="str">
        <f>VLOOKUP($D88,Product_Dim_Cleaned!$A$2:$F$101,2,FALSE)</f>
        <v>Outdoor Sports Water Bottle</v>
      </c>
      <c r="M88" t="str">
        <f>VLOOKUP($E88,Store_Dim_Cleaned!$A$2:$E$21,2,FALSE)</f>
        <v>Johnson-Wright</v>
      </c>
    </row>
    <row r="89" spans="1:13" x14ac:dyDescent="0.3">
      <c r="A89" t="s">
        <v>1913</v>
      </c>
      <c r="B89" s="6">
        <v>45755</v>
      </c>
      <c r="C89" t="s">
        <v>1029</v>
      </c>
      <c r="D89" t="s">
        <v>1546</v>
      </c>
      <c r="E89" t="s">
        <v>1789</v>
      </c>
      <c r="F89">
        <v>3</v>
      </c>
      <c r="G89" s="5">
        <v>964.39</v>
      </c>
      <c r="H89" s="8">
        <v>0.04</v>
      </c>
      <c r="I89" t="s">
        <v>1824</v>
      </c>
      <c r="J89" s="5">
        <v>2777.4432000000002</v>
      </c>
      <c r="K89" t="str">
        <f>VLOOKUP($C89,Customer_Dim_Cleaned!$A$2:$H$501,2,FALSE)</f>
        <v>Reginald Willis</v>
      </c>
      <c r="L89" t="str">
        <f>VLOOKUP($D89,Product_Dim_Cleaned!$A$2:$F$101,2,FALSE)</f>
        <v>Men's Graphic T-Shirt</v>
      </c>
      <c r="M89" t="str">
        <f>VLOOKUP($E89,Store_Dim_Cleaned!$A$2:$E$21,2,FALSE)</f>
        <v>Hill, Wagner and Ballard</v>
      </c>
    </row>
    <row r="90" spans="1:13" x14ac:dyDescent="0.3">
      <c r="A90" t="s">
        <v>1914</v>
      </c>
      <c r="B90" s="6">
        <v>45588</v>
      </c>
      <c r="C90" t="s">
        <v>604</v>
      </c>
      <c r="D90" t="s">
        <v>1624</v>
      </c>
      <c r="E90" t="s">
        <v>1752</v>
      </c>
      <c r="F90">
        <v>2</v>
      </c>
      <c r="G90" s="5">
        <v>217.83</v>
      </c>
      <c r="H90" s="8">
        <v>0.14000000000000001</v>
      </c>
      <c r="I90" t="s">
        <v>1826</v>
      </c>
      <c r="J90" s="5">
        <v>374.66759999999999</v>
      </c>
      <c r="K90" t="str">
        <f>VLOOKUP($C90,Customer_Dim_Cleaned!$A$2:$H$501,2,FALSE)</f>
        <v>Mario Jacobs</v>
      </c>
      <c r="L90" t="str">
        <f>VLOOKUP($D90,Product_Dim_Cleaned!$A$2:$F$101,2,FALSE)</f>
        <v>Sports Water Hydration Pack</v>
      </c>
      <c r="M90" t="str">
        <f>VLOOKUP($E90,Store_Dim_Cleaned!$A$2:$E$21,2,FALSE)</f>
        <v>Rivera-Warner</v>
      </c>
    </row>
    <row r="91" spans="1:13" x14ac:dyDescent="0.3">
      <c r="A91" t="s">
        <v>1915</v>
      </c>
      <c r="B91" s="6">
        <v>45848</v>
      </c>
      <c r="C91" t="s">
        <v>484</v>
      </c>
      <c r="D91" t="s">
        <v>1582</v>
      </c>
      <c r="E91" t="s">
        <v>1757</v>
      </c>
      <c r="F91">
        <v>4</v>
      </c>
      <c r="G91" s="5">
        <v>187.71</v>
      </c>
      <c r="H91" s="8">
        <v>0.06</v>
      </c>
      <c r="I91" t="s">
        <v>1829</v>
      </c>
      <c r="J91" s="5">
        <v>705.78959999999995</v>
      </c>
      <c r="K91" t="str">
        <f>VLOOKUP($C91,Customer_Dim_Cleaned!$A$2:$H$501,2,FALSE)</f>
        <v>Carlos Skinner</v>
      </c>
      <c r="L91" t="str">
        <f>VLOOKUP($D91,Product_Dim_Cleaned!$A$2:$F$101,2,FALSE)</f>
        <v>Soccer Training Cone Set</v>
      </c>
      <c r="M91" t="str">
        <f>VLOOKUP($E91,Store_Dim_Cleaned!$A$2:$E$21,2,FALSE)</f>
        <v>Martinez, Adkins and Johnson</v>
      </c>
    </row>
    <row r="92" spans="1:13" x14ac:dyDescent="0.3">
      <c r="A92" t="s">
        <v>1916</v>
      </c>
      <c r="B92" s="6">
        <v>45577</v>
      </c>
      <c r="C92" t="s">
        <v>52</v>
      </c>
      <c r="D92" t="s">
        <v>1614</v>
      </c>
      <c r="E92" t="s">
        <v>1810</v>
      </c>
      <c r="F92">
        <v>2</v>
      </c>
      <c r="G92" s="5">
        <v>350.12</v>
      </c>
      <c r="H92" s="8">
        <v>0.12</v>
      </c>
      <c r="I92" t="s">
        <v>1829</v>
      </c>
      <c r="J92" s="5">
        <v>616.21119999999996</v>
      </c>
      <c r="K92" t="str">
        <f>VLOOKUP($C92,Customer_Dim_Cleaned!$A$2:$H$501,2,FALSE)</f>
        <v>Dominic Page</v>
      </c>
      <c r="L92" t="str">
        <f>VLOOKUP($D92,Product_Dim_Cleaned!$A$2:$F$101,2,FALSE)</f>
        <v>Modern Wall Clock</v>
      </c>
      <c r="M92" t="str">
        <f>VLOOKUP($E92,Store_Dim_Cleaned!$A$2:$E$21,2,FALSE)</f>
        <v>Guerrero-Schmitt</v>
      </c>
    </row>
    <row r="93" spans="1:13" x14ac:dyDescent="0.3">
      <c r="A93" t="s">
        <v>1917</v>
      </c>
      <c r="B93" s="6">
        <v>45312</v>
      </c>
      <c r="C93" t="s">
        <v>1263</v>
      </c>
      <c r="D93" t="s">
        <v>1580</v>
      </c>
      <c r="E93" t="s">
        <v>1757</v>
      </c>
      <c r="F93">
        <v>4</v>
      </c>
      <c r="G93" s="5">
        <v>102.19</v>
      </c>
      <c r="H93" s="8">
        <v>0.17</v>
      </c>
      <c r="I93" t="s">
        <v>1826</v>
      </c>
      <c r="J93" s="5">
        <v>339.27080000000001</v>
      </c>
      <c r="K93" t="str">
        <f>VLOOKUP($C93,Customer_Dim_Cleaned!$A$2:$H$501,2,FALSE)</f>
        <v>David Lozano</v>
      </c>
      <c r="L93" t="str">
        <f>VLOOKUP($D93,Product_Dim_Cleaned!$A$2:$F$101,2,FALSE)</f>
        <v>Beard Grooming Kit</v>
      </c>
      <c r="M93" t="str">
        <f>VLOOKUP($E93,Store_Dim_Cleaned!$A$2:$E$21,2,FALSE)</f>
        <v>Martinez, Adkins and Johnson</v>
      </c>
    </row>
    <row r="94" spans="1:13" x14ac:dyDescent="0.3">
      <c r="A94" t="s">
        <v>1918</v>
      </c>
      <c r="B94" s="6">
        <v>45350</v>
      </c>
      <c r="C94" t="s">
        <v>40</v>
      </c>
      <c r="D94" t="s">
        <v>1720</v>
      </c>
      <c r="E94" t="s">
        <v>1769</v>
      </c>
      <c r="F94">
        <v>1</v>
      </c>
      <c r="G94" s="5">
        <v>696.53</v>
      </c>
      <c r="H94" s="8">
        <v>0.17</v>
      </c>
      <c r="I94" t="s">
        <v>1824</v>
      </c>
      <c r="J94" s="5">
        <v>578.11989999999992</v>
      </c>
      <c r="K94" t="str">
        <f>VLOOKUP($C94,Customer_Dim_Cleaned!$A$2:$H$501,2,FALSE)</f>
        <v>Daniel Boyd</v>
      </c>
      <c r="L94" t="str">
        <f>VLOOKUP($D94,Product_Dim_Cleaned!$A$2:$F$101,2,FALSE)</f>
        <v>Kitchen Cutting Board</v>
      </c>
      <c r="M94" t="str">
        <f>VLOOKUP($E94,Store_Dim_Cleaned!$A$2:$E$21,2,FALSE)</f>
        <v>Alexander Group</v>
      </c>
    </row>
    <row r="95" spans="1:13" x14ac:dyDescent="0.3">
      <c r="A95" t="s">
        <v>1919</v>
      </c>
      <c r="B95" s="6">
        <v>45657</v>
      </c>
      <c r="C95" t="s">
        <v>241</v>
      </c>
      <c r="D95" t="s">
        <v>1586</v>
      </c>
      <c r="E95" t="s">
        <v>1769</v>
      </c>
      <c r="F95">
        <v>2</v>
      </c>
      <c r="G95" s="5">
        <v>327.52</v>
      </c>
      <c r="H95" s="8">
        <v>0.15</v>
      </c>
      <c r="I95" t="s">
        <v>1826</v>
      </c>
      <c r="J95" s="5">
        <v>556.78399999999999</v>
      </c>
      <c r="K95" t="str">
        <f>VLOOKUP($C95,Customer_Dim_Cleaned!$A$2:$H$501,2,FALSE)</f>
        <v>Michael Thomas</v>
      </c>
      <c r="L95" t="str">
        <f>VLOOKUP($D95,Product_Dim_Cleaned!$A$2:$F$101,2,FALSE)</f>
        <v>Knee Support Brace</v>
      </c>
      <c r="M95" t="str">
        <f>VLOOKUP($E95,Store_Dim_Cleaned!$A$2:$E$21,2,FALSE)</f>
        <v>Alexander Group</v>
      </c>
    </row>
    <row r="96" spans="1:13" x14ac:dyDescent="0.3">
      <c r="A96" t="s">
        <v>1920</v>
      </c>
      <c r="B96" s="6">
        <v>45530</v>
      </c>
      <c r="C96" t="s">
        <v>942</v>
      </c>
      <c r="D96" t="s">
        <v>1742</v>
      </c>
      <c r="E96" t="s">
        <v>1813</v>
      </c>
      <c r="F96">
        <v>2</v>
      </c>
      <c r="G96" s="5">
        <v>569.36</v>
      </c>
      <c r="H96" s="8">
        <v>0.01</v>
      </c>
      <c r="I96" t="s">
        <v>1826</v>
      </c>
      <c r="J96" s="5">
        <v>1127.3327999999999</v>
      </c>
      <c r="K96" t="str">
        <f>VLOOKUP($C96,Customer_Dim_Cleaned!$A$2:$H$501,2,FALSE)</f>
        <v>Tracy Stephens</v>
      </c>
      <c r="L96" t="str">
        <f>VLOOKUP($D96,Product_Dim_Cleaned!$A$2:$F$101,2,FALSE)</f>
        <v>Cricket Bat</v>
      </c>
      <c r="M96" t="str">
        <f>VLOOKUP($E96,Store_Dim_Cleaned!$A$2:$E$21,2,FALSE)</f>
        <v>Mann-Austin</v>
      </c>
    </row>
    <row r="97" spans="1:13" x14ac:dyDescent="0.3">
      <c r="A97" t="s">
        <v>1921</v>
      </c>
      <c r="B97" s="6">
        <v>45556</v>
      </c>
      <c r="C97" t="s">
        <v>1011</v>
      </c>
      <c r="D97" t="s">
        <v>1746</v>
      </c>
      <c r="E97" t="s">
        <v>1776</v>
      </c>
      <c r="F97">
        <v>2</v>
      </c>
      <c r="G97" s="5">
        <v>68.290000000000006</v>
      </c>
      <c r="H97" s="8">
        <v>0.14000000000000001</v>
      </c>
      <c r="I97" t="s">
        <v>1829</v>
      </c>
      <c r="J97" s="5">
        <v>117.4588</v>
      </c>
      <c r="K97" t="str">
        <f>VLOOKUP($C97,Customer_Dim_Cleaned!$A$2:$H$501,2,FALSE)</f>
        <v>Darren Burton</v>
      </c>
      <c r="L97" t="str">
        <f>VLOOKUP($D97,Product_Dim_Cleaned!$A$2:$F$101,2,FALSE)</f>
        <v>Stainless Steel Cookware Set</v>
      </c>
      <c r="M97" t="str">
        <f>VLOOKUP($E97,Store_Dim_Cleaned!$A$2:$E$21,2,FALSE)</f>
        <v>Benson-Elliott</v>
      </c>
    </row>
    <row r="98" spans="1:13" x14ac:dyDescent="0.3">
      <c r="A98" t="s">
        <v>1922</v>
      </c>
      <c r="B98" s="6">
        <v>45523</v>
      </c>
      <c r="C98" t="s">
        <v>782</v>
      </c>
      <c r="D98" t="s">
        <v>1648</v>
      </c>
      <c r="E98" t="s">
        <v>1789</v>
      </c>
      <c r="F98">
        <v>1</v>
      </c>
      <c r="G98" s="5">
        <v>842.9</v>
      </c>
      <c r="H98" s="8">
        <v>0.06</v>
      </c>
      <c r="I98" t="s">
        <v>1829</v>
      </c>
      <c r="J98" s="5">
        <v>792.32599999999991</v>
      </c>
      <c r="K98" t="str">
        <f>VLOOKUP($C98,Customer_Dim_Cleaned!$A$2:$H$501,2,FALSE)</f>
        <v>Nancy Page</v>
      </c>
      <c r="L98" t="str">
        <f>VLOOKUP($D98,Product_Dim_Cleaned!$A$2:$F$101,2,FALSE)</f>
        <v>Boxing Hand Wraps</v>
      </c>
      <c r="M98" t="str">
        <f>VLOOKUP($E98,Store_Dim_Cleaned!$A$2:$E$21,2,FALSE)</f>
        <v>Hill, Wagner and Ballard</v>
      </c>
    </row>
    <row r="99" spans="1:13" x14ac:dyDescent="0.3">
      <c r="A99" t="s">
        <v>1923</v>
      </c>
      <c r="B99" s="6">
        <v>45587</v>
      </c>
      <c r="C99" t="s">
        <v>911</v>
      </c>
      <c r="D99" t="s">
        <v>1551</v>
      </c>
      <c r="E99" t="s">
        <v>1766</v>
      </c>
      <c r="F99">
        <v>3</v>
      </c>
      <c r="G99" s="5">
        <v>751.94</v>
      </c>
      <c r="H99" s="8">
        <v>0.26</v>
      </c>
      <c r="I99" t="s">
        <v>1826</v>
      </c>
      <c r="J99" s="5">
        <v>1669.3068000000001</v>
      </c>
      <c r="K99" t="str">
        <f>VLOOKUP($C99,Customer_Dim_Cleaned!$A$2:$H$501,2,FALSE)</f>
        <v>Cynthia Roberts</v>
      </c>
      <c r="L99" t="str">
        <f>VLOOKUP($D99,Product_Dim_Cleaned!$A$2:$F$101,2,FALSE)</f>
        <v>Men's Running Jacket</v>
      </c>
      <c r="M99" t="str">
        <f>VLOOKUP($E99,Store_Dim_Cleaned!$A$2:$E$21,2,FALSE)</f>
        <v>Johnson-Wright</v>
      </c>
    </row>
    <row r="100" spans="1:13" x14ac:dyDescent="0.3">
      <c r="A100" t="s">
        <v>1924</v>
      </c>
      <c r="B100" s="6">
        <v>45580</v>
      </c>
      <c r="C100" t="s">
        <v>449</v>
      </c>
      <c r="D100" t="s">
        <v>1660</v>
      </c>
      <c r="E100" t="s">
        <v>1779</v>
      </c>
      <c r="F100">
        <v>4</v>
      </c>
      <c r="G100" s="5">
        <v>476.28</v>
      </c>
      <c r="H100" s="8">
        <v>0.17</v>
      </c>
      <c r="I100" t="s">
        <v>1824</v>
      </c>
      <c r="J100" s="5">
        <v>1581.2496000000001</v>
      </c>
      <c r="K100" t="str">
        <f>VLOOKUP($C100,Customer_Dim_Cleaned!$A$2:$H$501,2,FALSE)</f>
        <v>Joseph Richards</v>
      </c>
      <c r="L100" t="str">
        <f>VLOOKUP($D100,Product_Dim_Cleaned!$A$2:$F$101,2,FALSE)</f>
        <v>Premium Blanket Throw</v>
      </c>
      <c r="M100" t="str">
        <f>VLOOKUP($E100,Store_Dim_Cleaned!$A$2:$E$21,2,FALSE)</f>
        <v>Martinez-Mullins</v>
      </c>
    </row>
    <row r="101" spans="1:13" x14ac:dyDescent="0.3">
      <c r="A101" t="s">
        <v>1925</v>
      </c>
      <c r="B101" s="6">
        <v>45479</v>
      </c>
      <c r="C101" t="s">
        <v>1023</v>
      </c>
      <c r="D101" t="s">
        <v>1656</v>
      </c>
      <c r="E101" t="s">
        <v>1766</v>
      </c>
      <c r="F101">
        <v>3</v>
      </c>
      <c r="G101" s="5">
        <v>541.99</v>
      </c>
      <c r="H101" s="8">
        <v>0.24</v>
      </c>
      <c r="I101" t="s">
        <v>1829</v>
      </c>
      <c r="J101" s="5">
        <v>1235.7372</v>
      </c>
      <c r="K101" t="str">
        <f>VLOOKUP($C101,Customer_Dim_Cleaned!$A$2:$H$501,2,FALSE)</f>
        <v>Andrew Smith</v>
      </c>
      <c r="L101" t="str">
        <f>VLOOKUP($D101,Product_Dim_Cleaned!$A$2:$F$101,2,FALSE)</f>
        <v>Sports Stopwatch Pro</v>
      </c>
      <c r="M101" t="str">
        <f>VLOOKUP($E101,Store_Dim_Cleaned!$A$2:$E$21,2,FALSE)</f>
        <v>Johnson-Wright</v>
      </c>
    </row>
    <row r="102" spans="1:13" x14ac:dyDescent="0.3">
      <c r="A102" t="s">
        <v>1926</v>
      </c>
      <c r="B102" s="6">
        <v>45677</v>
      </c>
      <c r="C102" t="s">
        <v>1154</v>
      </c>
      <c r="D102" t="s">
        <v>1614</v>
      </c>
      <c r="E102" t="s">
        <v>1773</v>
      </c>
      <c r="F102">
        <v>2</v>
      </c>
      <c r="G102" s="5">
        <v>401.5</v>
      </c>
      <c r="H102" s="8">
        <v>0.18</v>
      </c>
      <c r="I102" t="s">
        <v>1824</v>
      </c>
      <c r="J102" s="5">
        <v>658.46</v>
      </c>
      <c r="K102" t="str">
        <f>VLOOKUP($C102,Customer_Dim_Cleaned!$A$2:$H$501,2,FALSE)</f>
        <v>Gregory Allen</v>
      </c>
      <c r="L102" t="str">
        <f>VLOOKUP($D102,Product_Dim_Cleaned!$A$2:$F$101,2,FALSE)</f>
        <v>Modern Wall Clock</v>
      </c>
      <c r="M102" t="str">
        <f>VLOOKUP($E102,Store_Dim_Cleaned!$A$2:$E$21,2,FALSE)</f>
        <v>Gray Ltd</v>
      </c>
    </row>
    <row r="103" spans="1:13" x14ac:dyDescent="0.3">
      <c r="A103" t="s">
        <v>1927</v>
      </c>
      <c r="B103" s="6">
        <v>45453</v>
      </c>
      <c r="C103" t="s">
        <v>304</v>
      </c>
      <c r="D103" t="s">
        <v>1598</v>
      </c>
      <c r="E103" t="s">
        <v>1797</v>
      </c>
      <c r="F103">
        <v>3</v>
      </c>
      <c r="G103" s="5">
        <v>359.56</v>
      </c>
      <c r="H103" s="8">
        <v>0.17</v>
      </c>
      <c r="I103" t="s">
        <v>1826</v>
      </c>
      <c r="J103" s="5">
        <v>895.30439999999999</v>
      </c>
      <c r="K103" t="str">
        <f>VLOOKUP($C103,Customer_Dim_Cleaned!$A$2:$H$501,2,FALSE)</f>
        <v>Christy Hoffman</v>
      </c>
      <c r="L103" t="str">
        <f>VLOOKUP($D103,Product_Dim_Cleaned!$A$2:$F$101,2,FALSE)</f>
        <v>Women's Scarf Set</v>
      </c>
      <c r="M103" t="str">
        <f>VLOOKUP($E103,Store_Dim_Cleaned!$A$2:$E$21,2,FALSE)</f>
        <v>Gardner, Humphrey and Contreras</v>
      </c>
    </row>
    <row r="104" spans="1:13" x14ac:dyDescent="0.3">
      <c r="A104" t="s">
        <v>1928</v>
      </c>
      <c r="B104" s="6">
        <v>45552</v>
      </c>
      <c r="C104" t="s">
        <v>347</v>
      </c>
      <c r="D104" t="s">
        <v>1708</v>
      </c>
      <c r="E104" t="s">
        <v>1794</v>
      </c>
      <c r="F104">
        <v>2</v>
      </c>
      <c r="G104" s="5">
        <v>471.88</v>
      </c>
      <c r="H104" s="8">
        <v>0.24</v>
      </c>
      <c r="I104" t="s">
        <v>1826</v>
      </c>
      <c r="J104" s="5">
        <v>717.25760000000002</v>
      </c>
      <c r="K104" t="str">
        <f>VLOOKUP($C104,Customer_Dim_Cleaned!$A$2:$H$501,2,FALSE)</f>
        <v>David Cobb</v>
      </c>
      <c r="L104" t="str">
        <f>VLOOKUP($D104,Product_Dim_Cleaned!$A$2:$F$101,2,FALSE)</f>
        <v>Wall-Mounted Spice Rack</v>
      </c>
      <c r="M104" t="str">
        <f>VLOOKUP($E104,Store_Dim_Cleaned!$A$2:$E$21,2,FALSE)</f>
        <v>Thomas, Bridges and Harris</v>
      </c>
    </row>
    <row r="105" spans="1:13" x14ac:dyDescent="0.3">
      <c r="A105" t="s">
        <v>1929</v>
      </c>
      <c r="B105" s="6">
        <v>45907</v>
      </c>
      <c r="C105" t="s">
        <v>601</v>
      </c>
      <c r="D105" t="s">
        <v>1616</v>
      </c>
      <c r="E105" t="s">
        <v>1769</v>
      </c>
      <c r="F105">
        <v>4</v>
      </c>
      <c r="G105" s="5">
        <v>925.19</v>
      </c>
      <c r="H105" s="8">
        <v>0.19</v>
      </c>
      <c r="I105" t="s">
        <v>1826</v>
      </c>
      <c r="J105" s="5">
        <v>2997.615600000001</v>
      </c>
      <c r="K105" t="str">
        <f>VLOOKUP($C105,Customer_Dim_Cleaned!$A$2:$H$501,2,FALSE)</f>
        <v>Melissa Hamilton</v>
      </c>
      <c r="L105" t="str">
        <f>VLOOKUP($D105,Product_Dim_Cleaned!$A$2:$F$101,2,FALSE)</f>
        <v>Gaming Mechanical Keyboard</v>
      </c>
      <c r="M105" t="str">
        <f>VLOOKUP($E105,Store_Dim_Cleaned!$A$2:$E$21,2,FALSE)</f>
        <v>Alexander Group</v>
      </c>
    </row>
    <row r="106" spans="1:13" x14ac:dyDescent="0.3">
      <c r="A106" t="s">
        <v>1930</v>
      </c>
      <c r="B106" s="6">
        <v>45330</v>
      </c>
      <c r="C106" t="s">
        <v>121</v>
      </c>
      <c r="D106" t="s">
        <v>1720</v>
      </c>
      <c r="E106" t="s">
        <v>1792</v>
      </c>
      <c r="F106">
        <v>2</v>
      </c>
      <c r="G106" s="5">
        <v>879.63</v>
      </c>
      <c r="H106" s="8">
        <v>7.0000000000000007E-2</v>
      </c>
      <c r="I106" t="s">
        <v>1829</v>
      </c>
      <c r="J106" s="5">
        <v>1636.1117999999999</v>
      </c>
      <c r="K106" t="str">
        <f>VLOOKUP($C106,Customer_Dim_Cleaned!$A$2:$H$501,2,FALSE)</f>
        <v>David Arnold</v>
      </c>
      <c r="L106" t="str">
        <f>VLOOKUP($D106,Product_Dim_Cleaned!$A$2:$F$101,2,FALSE)</f>
        <v>Kitchen Cutting Board</v>
      </c>
      <c r="M106" t="str">
        <f>VLOOKUP($E106,Store_Dim_Cleaned!$A$2:$E$21,2,FALSE)</f>
        <v>Aguirre-Keller</v>
      </c>
    </row>
    <row r="107" spans="1:13" x14ac:dyDescent="0.3">
      <c r="A107" t="s">
        <v>1931</v>
      </c>
      <c r="B107" s="6">
        <v>45214</v>
      </c>
      <c r="C107" t="s">
        <v>20</v>
      </c>
      <c r="D107" t="s">
        <v>1706</v>
      </c>
      <c r="E107" t="s">
        <v>1807</v>
      </c>
      <c r="F107">
        <v>2</v>
      </c>
      <c r="G107" s="5">
        <v>418.23</v>
      </c>
      <c r="H107" s="8">
        <v>0.28000000000000003</v>
      </c>
      <c r="I107" t="s">
        <v>1824</v>
      </c>
      <c r="J107" s="5">
        <v>602.25120000000004</v>
      </c>
      <c r="K107" t="str">
        <f>VLOOKUP($C107,Customer_Dim_Cleaned!$A$2:$H$501,2,FALSE)</f>
        <v>Dr. Benjamin Price</v>
      </c>
      <c r="L107" t="str">
        <f>VLOOKUP($D107,Product_Dim_Cleaned!$A$2:$F$101,2,FALSE)</f>
        <v>Decorative Lamp Shade</v>
      </c>
      <c r="M107" t="str">
        <f>VLOOKUP($E107,Store_Dim_Cleaned!$A$2:$E$21,2,FALSE)</f>
        <v>Holloway Ltd</v>
      </c>
    </row>
    <row r="108" spans="1:13" x14ac:dyDescent="0.3">
      <c r="A108" t="s">
        <v>1932</v>
      </c>
      <c r="B108" s="6">
        <v>45891</v>
      </c>
      <c r="C108" t="s">
        <v>857</v>
      </c>
      <c r="D108" t="s">
        <v>1586</v>
      </c>
      <c r="E108" t="s">
        <v>1810</v>
      </c>
      <c r="F108">
        <v>3</v>
      </c>
      <c r="G108" s="5">
        <v>551.72</v>
      </c>
      <c r="H108" s="8">
        <v>0.03</v>
      </c>
      <c r="I108" t="s">
        <v>1829</v>
      </c>
      <c r="J108" s="5">
        <v>1605.5052000000001</v>
      </c>
      <c r="K108" t="str">
        <f>VLOOKUP($C108,Customer_Dim_Cleaned!$A$2:$H$501,2,FALSE)</f>
        <v>Tyrone Olson</v>
      </c>
      <c r="L108" t="str">
        <f>VLOOKUP($D108,Product_Dim_Cleaned!$A$2:$F$101,2,FALSE)</f>
        <v>Knee Support Brace</v>
      </c>
      <c r="M108" t="str">
        <f>VLOOKUP($E108,Store_Dim_Cleaned!$A$2:$E$21,2,FALSE)</f>
        <v>Guerrero-Schmitt</v>
      </c>
    </row>
    <row r="109" spans="1:13" x14ac:dyDescent="0.3">
      <c r="A109" t="s">
        <v>1933</v>
      </c>
      <c r="B109" s="6">
        <v>45323</v>
      </c>
      <c r="C109" t="s">
        <v>1062</v>
      </c>
      <c r="D109" t="s">
        <v>1720</v>
      </c>
      <c r="E109" t="s">
        <v>1779</v>
      </c>
      <c r="F109">
        <v>4</v>
      </c>
      <c r="G109" s="5">
        <v>525.61</v>
      </c>
      <c r="H109" s="8">
        <v>0.02</v>
      </c>
      <c r="I109" t="s">
        <v>1826</v>
      </c>
      <c r="J109" s="5">
        <v>2060.3912</v>
      </c>
      <c r="K109" t="str">
        <f>VLOOKUP($C109,Customer_Dim_Cleaned!$A$2:$H$501,2,FALSE)</f>
        <v>Jasmine Snyder</v>
      </c>
      <c r="L109" t="str">
        <f>VLOOKUP($D109,Product_Dim_Cleaned!$A$2:$F$101,2,FALSE)</f>
        <v>Kitchen Cutting Board</v>
      </c>
      <c r="M109" t="str">
        <f>VLOOKUP($E109,Store_Dim_Cleaned!$A$2:$E$21,2,FALSE)</f>
        <v>Martinez-Mullins</v>
      </c>
    </row>
    <row r="110" spans="1:13" x14ac:dyDescent="0.3">
      <c r="A110" t="s">
        <v>1934</v>
      </c>
      <c r="B110" s="6">
        <v>45785</v>
      </c>
      <c r="C110" t="s">
        <v>160</v>
      </c>
      <c r="D110" t="s">
        <v>1592</v>
      </c>
      <c r="E110" t="s">
        <v>1797</v>
      </c>
      <c r="F110">
        <v>3</v>
      </c>
      <c r="G110" s="5">
        <v>815.3</v>
      </c>
      <c r="H110" s="8">
        <v>0.03</v>
      </c>
      <c r="I110" t="s">
        <v>1824</v>
      </c>
      <c r="J110" s="5">
        <v>2372.5230000000001</v>
      </c>
      <c r="K110" t="str">
        <f>VLOOKUP($C110,Customer_Dim_Cleaned!$A$2:$H$501,2,FALSE)</f>
        <v>James Gibbs</v>
      </c>
      <c r="L110" t="str">
        <f>VLOOKUP($D110,Product_Dim_Cleaned!$A$2:$F$101,2,FALSE)</f>
        <v>Carbon Fiber Tennis Racket</v>
      </c>
      <c r="M110" t="str">
        <f>VLOOKUP($E110,Store_Dim_Cleaned!$A$2:$E$21,2,FALSE)</f>
        <v>Gardner, Humphrey and Contreras</v>
      </c>
    </row>
    <row r="111" spans="1:13" x14ac:dyDescent="0.3">
      <c r="A111" t="s">
        <v>1935</v>
      </c>
      <c r="B111" s="6">
        <v>45738</v>
      </c>
      <c r="C111" t="s">
        <v>696</v>
      </c>
      <c r="D111" t="s">
        <v>1730</v>
      </c>
      <c r="E111" t="s">
        <v>1752</v>
      </c>
      <c r="F111">
        <v>3</v>
      </c>
      <c r="G111" s="5">
        <v>376.46</v>
      </c>
      <c r="H111" s="8">
        <v>0.09</v>
      </c>
      <c r="I111" t="s">
        <v>1829</v>
      </c>
      <c r="J111" s="5">
        <v>1027.7357999999999</v>
      </c>
      <c r="K111" t="str">
        <f>VLOOKUP($C111,Customer_Dim_Cleaned!$A$2:$H$501,2,FALSE)</f>
        <v>Eric Todd</v>
      </c>
      <c r="L111" t="str">
        <f>VLOOKUP($D111,Product_Dim_Cleaned!$A$2:$F$101,2,FALSE)</f>
        <v>Women's High Heels</v>
      </c>
      <c r="M111" t="str">
        <f>VLOOKUP($E111,Store_Dim_Cleaned!$A$2:$E$21,2,FALSE)</f>
        <v>Rivera-Warner</v>
      </c>
    </row>
    <row r="112" spans="1:13" x14ac:dyDescent="0.3">
      <c r="A112" t="s">
        <v>1936</v>
      </c>
      <c r="B112" s="6">
        <v>45851</v>
      </c>
      <c r="C112" t="s">
        <v>40</v>
      </c>
      <c r="D112" t="s">
        <v>1632</v>
      </c>
      <c r="E112" t="s">
        <v>1782</v>
      </c>
      <c r="F112">
        <v>4</v>
      </c>
      <c r="G112" s="5">
        <v>239.83</v>
      </c>
      <c r="H112" s="8">
        <v>0.08</v>
      </c>
      <c r="I112" t="s">
        <v>1824</v>
      </c>
      <c r="J112" s="5">
        <v>882.57440000000008</v>
      </c>
      <c r="K112" t="str">
        <f>VLOOKUP($C112,Customer_Dim_Cleaned!$A$2:$H$501,2,FALSE)</f>
        <v>Daniel Boyd</v>
      </c>
      <c r="L112" t="str">
        <f>VLOOKUP($D112,Product_Dim_Cleaned!$A$2:$F$101,2,FALSE)</f>
        <v>Smart Home WiFi Camera</v>
      </c>
      <c r="M112" t="str">
        <f>VLOOKUP($E112,Store_Dim_Cleaned!$A$2:$E$21,2,FALSE)</f>
        <v>Bean, Jones and Park</v>
      </c>
    </row>
    <row r="113" spans="1:13" x14ac:dyDescent="0.3">
      <c r="A113" t="s">
        <v>1937</v>
      </c>
      <c r="B113" s="6">
        <v>45798</v>
      </c>
      <c r="C113" t="s">
        <v>414</v>
      </c>
      <c r="D113" t="s">
        <v>1728</v>
      </c>
      <c r="E113" t="s">
        <v>1766</v>
      </c>
      <c r="F113">
        <v>2</v>
      </c>
      <c r="G113" s="5">
        <v>845.71</v>
      </c>
      <c r="H113" s="8">
        <v>0.01</v>
      </c>
      <c r="I113" t="s">
        <v>1826</v>
      </c>
      <c r="J113" s="5">
        <v>1674.5057999999999</v>
      </c>
      <c r="K113" t="str">
        <f>VLOOKUP($C113,Customer_Dim_Cleaned!$A$2:$H$501,2,FALSE)</f>
        <v>Michael Jones</v>
      </c>
      <c r="L113" t="str">
        <f>VLOOKUP($D113,Product_Dim_Cleaned!$A$2:$F$101,2,FALSE)</f>
        <v>Gaming Mouse Pad XL</v>
      </c>
      <c r="M113" t="str">
        <f>VLOOKUP($E113,Store_Dim_Cleaned!$A$2:$E$21,2,FALSE)</f>
        <v>Johnson-Wright</v>
      </c>
    </row>
    <row r="114" spans="1:13" x14ac:dyDescent="0.3">
      <c r="A114" t="s">
        <v>1938</v>
      </c>
      <c r="B114" s="6">
        <v>45705</v>
      </c>
      <c r="C114" t="s">
        <v>314</v>
      </c>
      <c r="D114" t="s">
        <v>1700</v>
      </c>
      <c r="E114" t="s">
        <v>1797</v>
      </c>
      <c r="F114">
        <v>3</v>
      </c>
      <c r="G114" s="5">
        <v>948.69</v>
      </c>
      <c r="H114" s="8">
        <v>0.28999999999999998</v>
      </c>
      <c r="I114" t="s">
        <v>1824</v>
      </c>
      <c r="J114" s="5">
        <v>2020.7097000000001</v>
      </c>
      <c r="K114" t="str">
        <f>VLOOKUP($C114,Customer_Dim_Cleaned!$A$2:$H$501,2,FALSE)</f>
        <v>Melissa Duffy Md</v>
      </c>
      <c r="L114" t="str">
        <f>VLOOKUP($D114,Product_Dim_Cleaned!$A$2:$F$101,2,FALSE)</f>
        <v>Wireless Mouse</v>
      </c>
      <c r="M114" t="str">
        <f>VLOOKUP($E114,Store_Dim_Cleaned!$A$2:$E$21,2,FALSE)</f>
        <v>Gardner, Humphrey and Contreras</v>
      </c>
    </row>
    <row r="115" spans="1:13" x14ac:dyDescent="0.3">
      <c r="A115" t="s">
        <v>1939</v>
      </c>
      <c r="B115" s="6">
        <v>45413</v>
      </c>
      <c r="C115" t="s">
        <v>1440</v>
      </c>
      <c r="D115" t="s">
        <v>1602</v>
      </c>
      <c r="E115" t="s">
        <v>1789</v>
      </c>
      <c r="F115">
        <v>1</v>
      </c>
      <c r="G115" s="5">
        <v>281.97000000000003</v>
      </c>
      <c r="H115" s="8">
        <v>0.2</v>
      </c>
      <c r="I115" t="s">
        <v>1826</v>
      </c>
      <c r="J115" s="5">
        <v>225.57599999999999</v>
      </c>
      <c r="K115" t="str">
        <f>VLOOKUP($C115,Customer_Dim_Cleaned!$A$2:$H$501,2,FALSE)</f>
        <v>Michael Foley</v>
      </c>
      <c r="L115" t="str">
        <f>VLOOKUP($D115,Product_Dim_Cleaned!$A$2:$F$101,2,FALSE)</f>
        <v>Decorative Floor Vase</v>
      </c>
      <c r="M115" t="str">
        <f>VLOOKUP($E115,Store_Dim_Cleaned!$A$2:$E$21,2,FALSE)</f>
        <v>Hill, Wagner and Ballard</v>
      </c>
    </row>
    <row r="116" spans="1:13" x14ac:dyDescent="0.3">
      <c r="A116" t="s">
        <v>1940</v>
      </c>
      <c r="B116" s="6">
        <v>45482</v>
      </c>
      <c r="C116" t="s">
        <v>511</v>
      </c>
      <c r="D116" t="s">
        <v>1730</v>
      </c>
      <c r="E116" t="s">
        <v>1769</v>
      </c>
      <c r="F116">
        <v>2</v>
      </c>
      <c r="G116" s="5">
        <v>731.01</v>
      </c>
      <c r="H116" s="8">
        <v>0.05</v>
      </c>
      <c r="I116" t="s">
        <v>1826</v>
      </c>
      <c r="J116" s="5">
        <v>1388.9190000000001</v>
      </c>
      <c r="K116" t="str">
        <f>VLOOKUP($C116,Customer_Dim_Cleaned!$A$2:$H$501,2,FALSE)</f>
        <v>Patrick Roberts</v>
      </c>
      <c r="L116" t="str">
        <f>VLOOKUP($D116,Product_Dim_Cleaned!$A$2:$F$101,2,FALSE)</f>
        <v>Women's High Heels</v>
      </c>
      <c r="M116" t="str">
        <f>VLOOKUP($E116,Store_Dim_Cleaned!$A$2:$E$21,2,FALSE)</f>
        <v>Alexander Group</v>
      </c>
    </row>
    <row r="117" spans="1:13" x14ac:dyDescent="0.3">
      <c r="A117" t="s">
        <v>1941</v>
      </c>
      <c r="B117" s="6">
        <v>45925</v>
      </c>
      <c r="C117" t="s">
        <v>821</v>
      </c>
      <c r="D117" t="s">
        <v>1718</v>
      </c>
      <c r="E117" t="s">
        <v>1779</v>
      </c>
      <c r="F117">
        <v>4</v>
      </c>
      <c r="G117" s="5">
        <v>930.85</v>
      </c>
      <c r="H117" s="8">
        <v>0.13</v>
      </c>
      <c r="I117" t="s">
        <v>1826</v>
      </c>
      <c r="J117" s="5">
        <v>3239.3580000000002</v>
      </c>
      <c r="K117" t="str">
        <f>VLOOKUP($C117,Customer_Dim_Cleaned!$A$2:$H$501,2,FALSE)</f>
        <v>Christopher David</v>
      </c>
      <c r="L117" t="str">
        <f>VLOOKUP($D117,Product_Dim_Cleaned!$A$2:$F$101,2,FALSE)</f>
        <v>Women's Beanie Hat</v>
      </c>
      <c r="M117" t="str">
        <f>VLOOKUP($E117,Store_Dim_Cleaned!$A$2:$E$21,2,FALSE)</f>
        <v>Martinez-Mullins</v>
      </c>
    </row>
    <row r="118" spans="1:13" x14ac:dyDescent="0.3">
      <c r="A118" t="s">
        <v>1942</v>
      </c>
      <c r="B118" s="6">
        <v>45420</v>
      </c>
      <c r="C118" t="s">
        <v>1301</v>
      </c>
      <c r="D118" t="s">
        <v>1551</v>
      </c>
      <c r="E118" t="s">
        <v>1782</v>
      </c>
      <c r="F118">
        <v>4</v>
      </c>
      <c r="G118" s="5">
        <v>770.77</v>
      </c>
      <c r="H118" s="8">
        <v>0.22</v>
      </c>
      <c r="I118" t="s">
        <v>1824</v>
      </c>
      <c r="J118" s="5">
        <v>2404.8024</v>
      </c>
      <c r="K118" t="str">
        <f>VLOOKUP($C118,Customer_Dim_Cleaned!$A$2:$H$501,2,FALSE)</f>
        <v>Monica Miller</v>
      </c>
      <c r="L118" t="str">
        <f>VLOOKUP($D118,Product_Dim_Cleaned!$A$2:$F$101,2,FALSE)</f>
        <v>Men's Running Jacket</v>
      </c>
      <c r="M118" t="str">
        <f>VLOOKUP($E118,Store_Dim_Cleaned!$A$2:$E$21,2,FALSE)</f>
        <v>Bean, Jones and Park</v>
      </c>
    </row>
    <row r="119" spans="1:13" x14ac:dyDescent="0.3">
      <c r="A119" t="s">
        <v>1943</v>
      </c>
      <c r="B119" s="6">
        <v>45554</v>
      </c>
      <c r="C119" t="s">
        <v>247</v>
      </c>
      <c r="D119" t="s">
        <v>1640</v>
      </c>
      <c r="E119" t="s">
        <v>1769</v>
      </c>
      <c r="F119">
        <v>3</v>
      </c>
      <c r="G119" s="5">
        <v>479.63</v>
      </c>
      <c r="H119" s="8">
        <v>0.3</v>
      </c>
      <c r="I119" t="s">
        <v>1826</v>
      </c>
      <c r="J119" s="5">
        <v>1007.223</v>
      </c>
      <c r="K119" t="str">
        <f>VLOOKUP($C119,Customer_Dim_Cleaned!$A$2:$H$501,2,FALSE)</f>
        <v>Amber Mcclain</v>
      </c>
      <c r="L119" t="str">
        <f>VLOOKUP($D119,Product_Dim_Cleaned!$A$2:$F$101,2,FALSE)</f>
        <v>Men's Winter Jacket</v>
      </c>
      <c r="M119" t="str">
        <f>VLOOKUP($E119,Store_Dim_Cleaned!$A$2:$E$21,2,FALSE)</f>
        <v>Alexander Group</v>
      </c>
    </row>
    <row r="120" spans="1:13" x14ac:dyDescent="0.3">
      <c r="A120" t="s">
        <v>1944</v>
      </c>
      <c r="B120" s="6">
        <v>45405</v>
      </c>
      <c r="C120" t="s">
        <v>372</v>
      </c>
      <c r="D120" t="s">
        <v>1626</v>
      </c>
      <c r="E120" t="s">
        <v>1792</v>
      </c>
      <c r="F120">
        <v>1</v>
      </c>
      <c r="G120" s="5">
        <v>165</v>
      </c>
      <c r="H120" s="8">
        <v>0.3</v>
      </c>
      <c r="I120" t="s">
        <v>1829</v>
      </c>
      <c r="J120" s="5">
        <v>115.5</v>
      </c>
      <c r="K120" t="str">
        <f>VLOOKUP($C120,Customer_Dim_Cleaned!$A$2:$H$501,2,FALSE)</f>
        <v>Lance Baker</v>
      </c>
      <c r="L120" t="str">
        <f>VLOOKUP($D120,Product_Dim_Cleaned!$A$2:$F$101,2,FALSE)</f>
        <v>Portable Power Bank</v>
      </c>
      <c r="M120" t="str">
        <f>VLOOKUP($E120,Store_Dim_Cleaned!$A$2:$E$21,2,FALSE)</f>
        <v>Aguirre-Keller</v>
      </c>
    </row>
    <row r="121" spans="1:13" x14ac:dyDescent="0.3">
      <c r="A121" t="s">
        <v>1945</v>
      </c>
      <c r="B121" s="6">
        <v>45503</v>
      </c>
      <c r="C121" t="s">
        <v>529</v>
      </c>
      <c r="D121" t="s">
        <v>1586</v>
      </c>
      <c r="E121" t="s">
        <v>1782</v>
      </c>
      <c r="F121">
        <v>2</v>
      </c>
      <c r="G121" s="5">
        <v>151.51</v>
      </c>
      <c r="H121" s="8">
        <v>0.28999999999999998</v>
      </c>
      <c r="I121" t="s">
        <v>1829</v>
      </c>
      <c r="J121" s="5">
        <v>215.14420000000001</v>
      </c>
      <c r="K121" t="str">
        <f>VLOOKUP($C121,Customer_Dim_Cleaned!$A$2:$H$501,2,FALSE)</f>
        <v>Sean Powell</v>
      </c>
      <c r="L121" t="str">
        <f>VLOOKUP($D121,Product_Dim_Cleaned!$A$2:$F$101,2,FALSE)</f>
        <v>Knee Support Brace</v>
      </c>
      <c r="M121" t="str">
        <f>VLOOKUP($E121,Store_Dim_Cleaned!$A$2:$E$21,2,FALSE)</f>
        <v>Bean, Jones and Park</v>
      </c>
    </row>
    <row r="122" spans="1:13" x14ac:dyDescent="0.3">
      <c r="A122" t="s">
        <v>1946</v>
      </c>
      <c r="B122" s="6">
        <v>45274</v>
      </c>
      <c r="C122" t="s">
        <v>743</v>
      </c>
      <c r="D122" t="s">
        <v>1610</v>
      </c>
      <c r="E122" t="s">
        <v>1807</v>
      </c>
      <c r="F122">
        <v>2</v>
      </c>
      <c r="G122" s="5">
        <v>872.93</v>
      </c>
      <c r="H122" s="8">
        <v>0.28999999999999998</v>
      </c>
      <c r="I122" t="s">
        <v>1829</v>
      </c>
      <c r="J122" s="5">
        <v>1239.5606</v>
      </c>
      <c r="K122" t="str">
        <f>VLOOKUP($C122,Customer_Dim_Cleaned!$A$2:$H$501,2,FALSE)</f>
        <v>Timothy Juarez</v>
      </c>
      <c r="L122" t="str">
        <f>VLOOKUP($D122,Product_Dim_Cleaned!$A$2:$F$101,2,FALSE)</f>
        <v>Basketball</v>
      </c>
      <c r="M122" t="str">
        <f>VLOOKUP($E122,Store_Dim_Cleaned!$A$2:$E$21,2,FALSE)</f>
        <v>Holloway Ltd</v>
      </c>
    </row>
    <row r="123" spans="1:13" x14ac:dyDescent="0.3">
      <c r="A123" t="s">
        <v>1947</v>
      </c>
      <c r="B123" s="6">
        <v>45558</v>
      </c>
      <c r="C123" t="s">
        <v>842</v>
      </c>
      <c r="D123" t="s">
        <v>1592</v>
      </c>
      <c r="E123" t="s">
        <v>1789</v>
      </c>
      <c r="F123">
        <v>3</v>
      </c>
      <c r="G123" s="5">
        <v>432.4</v>
      </c>
      <c r="H123" s="8">
        <v>0.04</v>
      </c>
      <c r="I123" t="s">
        <v>1824</v>
      </c>
      <c r="J123" s="5">
        <v>1245.3119999999999</v>
      </c>
      <c r="K123" t="str">
        <f>VLOOKUP($C123,Customer_Dim_Cleaned!$A$2:$H$501,2,FALSE)</f>
        <v>Matthew Payne</v>
      </c>
      <c r="L123" t="str">
        <f>VLOOKUP($D123,Product_Dim_Cleaned!$A$2:$F$101,2,FALSE)</f>
        <v>Carbon Fiber Tennis Racket</v>
      </c>
      <c r="M123" t="str">
        <f>VLOOKUP($E123,Store_Dim_Cleaned!$A$2:$E$21,2,FALSE)</f>
        <v>Hill, Wagner and Ballard</v>
      </c>
    </row>
    <row r="124" spans="1:13" x14ac:dyDescent="0.3">
      <c r="A124" t="s">
        <v>1948</v>
      </c>
      <c r="B124" s="6">
        <v>45886</v>
      </c>
      <c r="C124" t="s">
        <v>1062</v>
      </c>
      <c r="D124" t="s">
        <v>1648</v>
      </c>
      <c r="E124" t="s">
        <v>1779</v>
      </c>
      <c r="F124">
        <v>2</v>
      </c>
      <c r="G124" s="5">
        <v>197.76</v>
      </c>
      <c r="H124" s="8">
        <v>0.04</v>
      </c>
      <c r="I124" t="s">
        <v>1824</v>
      </c>
      <c r="J124" s="5">
        <v>379.69920000000002</v>
      </c>
      <c r="K124" t="str">
        <f>VLOOKUP($C124,Customer_Dim_Cleaned!$A$2:$H$501,2,FALSE)</f>
        <v>Jasmine Snyder</v>
      </c>
      <c r="L124" t="str">
        <f>VLOOKUP($D124,Product_Dim_Cleaned!$A$2:$F$101,2,FALSE)</f>
        <v>Boxing Hand Wraps</v>
      </c>
      <c r="M124" t="str">
        <f>VLOOKUP($E124,Store_Dim_Cleaned!$A$2:$E$21,2,FALSE)</f>
        <v>Martinez-Mullins</v>
      </c>
    </row>
    <row r="125" spans="1:13" x14ac:dyDescent="0.3">
      <c r="A125" t="s">
        <v>1949</v>
      </c>
      <c r="B125" s="6">
        <v>45674</v>
      </c>
      <c r="C125" t="s">
        <v>1466</v>
      </c>
      <c r="D125" t="s">
        <v>1628</v>
      </c>
      <c r="E125" t="s">
        <v>1761</v>
      </c>
      <c r="F125">
        <v>3</v>
      </c>
      <c r="G125" s="5">
        <v>334.6</v>
      </c>
      <c r="H125" s="8">
        <v>0.11</v>
      </c>
      <c r="I125" t="s">
        <v>1826</v>
      </c>
      <c r="J125" s="5">
        <v>893.38200000000006</v>
      </c>
      <c r="K125" t="str">
        <f>VLOOKUP($C125,Customer_Dim_Cleaned!$A$2:$H$501,2,FALSE)</f>
        <v>Elizabeth Foster</v>
      </c>
      <c r="L125" t="str">
        <f>VLOOKUP($D125,Product_Dim_Cleaned!$A$2:$F$101,2,FALSE)</f>
        <v>Noise-Canceling Headphones</v>
      </c>
      <c r="M125" t="str">
        <f>VLOOKUP($E125,Store_Dim_Cleaned!$A$2:$E$21,2,FALSE)</f>
        <v>Black-Horn</v>
      </c>
    </row>
    <row r="126" spans="1:13" x14ac:dyDescent="0.3">
      <c r="A126" t="s">
        <v>1950</v>
      </c>
      <c r="B126" s="6">
        <v>45777</v>
      </c>
      <c r="C126" t="s">
        <v>314</v>
      </c>
      <c r="D126" t="s">
        <v>1576</v>
      </c>
      <c r="E126" t="s">
        <v>1766</v>
      </c>
      <c r="F126">
        <v>2</v>
      </c>
      <c r="G126" s="5">
        <v>44.35</v>
      </c>
      <c r="H126" s="8">
        <v>0.2</v>
      </c>
      <c r="I126" t="s">
        <v>1829</v>
      </c>
      <c r="J126" s="5">
        <v>70.960000000000008</v>
      </c>
      <c r="K126" t="str">
        <f>VLOOKUP($C126,Customer_Dim_Cleaned!$A$2:$H$501,2,FALSE)</f>
        <v>Melissa Duffy Md</v>
      </c>
      <c r="L126" t="str">
        <f>VLOOKUP($D126,Product_Dim_Cleaned!$A$2:$F$101,2,FALSE)</f>
        <v>Decorative Wall Mirror</v>
      </c>
      <c r="M126" t="str">
        <f>VLOOKUP($E126,Store_Dim_Cleaned!$A$2:$E$21,2,FALSE)</f>
        <v>Johnson-Wright</v>
      </c>
    </row>
    <row r="127" spans="1:13" x14ac:dyDescent="0.3">
      <c r="A127" t="s">
        <v>1951</v>
      </c>
      <c r="B127" s="6">
        <v>45598</v>
      </c>
      <c r="C127" t="s">
        <v>1530</v>
      </c>
      <c r="D127" t="s">
        <v>1562</v>
      </c>
      <c r="E127" t="s">
        <v>1776</v>
      </c>
      <c r="F127">
        <v>1</v>
      </c>
      <c r="G127" s="5">
        <v>846.31</v>
      </c>
      <c r="H127" s="8">
        <v>0.05</v>
      </c>
      <c r="I127" t="s">
        <v>1826</v>
      </c>
      <c r="J127" s="5">
        <v>803.9944999999999</v>
      </c>
      <c r="K127" t="str">
        <f>VLOOKUP($C127,Customer_Dim_Cleaned!$A$2:$H$501,2,FALSE)</f>
        <v>Traci Gonzalez</v>
      </c>
      <c r="L127" t="str">
        <f>VLOOKUP($D127,Product_Dim_Cleaned!$A$2:$F$101,2,FALSE)</f>
        <v>Wireless Bluetooth Earbuds</v>
      </c>
      <c r="M127" t="str">
        <f>VLOOKUP($E127,Store_Dim_Cleaned!$A$2:$E$21,2,FALSE)</f>
        <v>Benson-Elliott</v>
      </c>
    </row>
    <row r="128" spans="1:13" x14ac:dyDescent="0.3">
      <c r="A128" t="s">
        <v>1952</v>
      </c>
      <c r="B128" s="6">
        <v>45884</v>
      </c>
      <c r="C128" t="s">
        <v>449</v>
      </c>
      <c r="D128" t="s">
        <v>1618</v>
      </c>
      <c r="E128" t="s">
        <v>1794</v>
      </c>
      <c r="F128">
        <v>1</v>
      </c>
      <c r="G128" s="5">
        <v>996.48</v>
      </c>
      <c r="H128" s="8">
        <v>7.0000000000000007E-2</v>
      </c>
      <c r="I128" t="s">
        <v>1829</v>
      </c>
      <c r="J128" s="5">
        <v>926.7263999999999</v>
      </c>
      <c r="K128" t="str">
        <f>VLOOKUP($C128,Customer_Dim_Cleaned!$A$2:$H$501,2,FALSE)</f>
        <v>Joseph Richards</v>
      </c>
      <c r="L128" t="str">
        <f>VLOOKUP($D128,Product_Dim_Cleaned!$A$2:$F$101,2,FALSE)</f>
        <v>Bedroom Table Lamp</v>
      </c>
      <c r="M128" t="str">
        <f>VLOOKUP($E128,Store_Dim_Cleaned!$A$2:$E$21,2,FALSE)</f>
        <v>Thomas, Bridges and Harris</v>
      </c>
    </row>
    <row r="129" spans="1:13" x14ac:dyDescent="0.3">
      <c r="A129" t="s">
        <v>1953</v>
      </c>
      <c r="B129" s="6">
        <v>45916</v>
      </c>
      <c r="C129" t="s">
        <v>881</v>
      </c>
      <c r="D129" t="s">
        <v>1734</v>
      </c>
      <c r="E129" t="s">
        <v>1776</v>
      </c>
      <c r="F129">
        <v>3</v>
      </c>
      <c r="G129" s="5">
        <v>949.19</v>
      </c>
      <c r="H129" s="8">
        <v>0.03</v>
      </c>
      <c r="I129" t="s">
        <v>1829</v>
      </c>
      <c r="J129" s="5">
        <v>2762.1428999999998</v>
      </c>
      <c r="K129" t="str">
        <f>VLOOKUP($C129,Customer_Dim_Cleaned!$A$2:$H$501,2,FALSE)</f>
        <v>Jeffrey Gomez</v>
      </c>
      <c r="L129" t="str">
        <f>VLOOKUP($D129,Product_Dim_Cleaned!$A$2:$F$101,2,FALSE)</f>
        <v>USB-C Laptop Charger</v>
      </c>
      <c r="M129" t="str">
        <f>VLOOKUP($E129,Store_Dim_Cleaned!$A$2:$E$21,2,FALSE)</f>
        <v>Benson-Elliott</v>
      </c>
    </row>
    <row r="130" spans="1:13" x14ac:dyDescent="0.3">
      <c r="A130" t="s">
        <v>1954</v>
      </c>
      <c r="B130" s="6">
        <v>45347</v>
      </c>
      <c r="C130" t="s">
        <v>1238</v>
      </c>
      <c r="D130" t="s">
        <v>1736</v>
      </c>
      <c r="E130" t="s">
        <v>1786</v>
      </c>
      <c r="F130">
        <v>2</v>
      </c>
      <c r="G130" s="5">
        <v>724.97</v>
      </c>
      <c r="H130" s="8">
        <v>0.1</v>
      </c>
      <c r="I130" t="s">
        <v>1824</v>
      </c>
      <c r="J130" s="5">
        <v>1304.9459999999999</v>
      </c>
      <c r="K130" t="str">
        <f>VLOOKUP($C130,Customer_Dim_Cleaned!$A$2:$H$501,2,FALSE)</f>
        <v>Charles Norman Phd</v>
      </c>
      <c r="L130" t="str">
        <f>VLOOKUP($D130,Product_Dim_Cleaned!$A$2:$F$101,2,FALSE)</f>
        <v>Vitamin E Body Lotion</v>
      </c>
      <c r="M130" t="str">
        <f>VLOOKUP($E130,Store_Dim_Cleaned!$A$2:$E$21,2,FALSE)</f>
        <v>Moore, Padilla and Butler</v>
      </c>
    </row>
    <row r="131" spans="1:13" x14ac:dyDescent="0.3">
      <c r="A131" t="s">
        <v>1955</v>
      </c>
      <c r="B131" s="6">
        <v>45723</v>
      </c>
      <c r="C131" t="s">
        <v>993</v>
      </c>
      <c r="D131" t="s">
        <v>1546</v>
      </c>
      <c r="E131" t="s">
        <v>1804</v>
      </c>
      <c r="F131">
        <v>1</v>
      </c>
      <c r="G131" s="5">
        <v>783.25</v>
      </c>
      <c r="H131" s="8">
        <v>0.3</v>
      </c>
      <c r="I131" t="s">
        <v>1824</v>
      </c>
      <c r="J131" s="5">
        <v>548.27499999999998</v>
      </c>
      <c r="K131" t="str">
        <f>VLOOKUP($C131,Customer_Dim_Cleaned!$A$2:$H$501,2,FALSE)</f>
        <v>William Rodriguez</v>
      </c>
      <c r="L131" t="str">
        <f>VLOOKUP($D131,Product_Dim_Cleaned!$A$2:$F$101,2,FALSE)</f>
        <v>Men's Graphic T-Shirt</v>
      </c>
      <c r="M131" t="str">
        <f>VLOOKUP($E131,Store_Dim_Cleaned!$A$2:$E$21,2,FALSE)</f>
        <v>Frederick-Wright</v>
      </c>
    </row>
    <row r="132" spans="1:13" x14ac:dyDescent="0.3">
      <c r="A132" t="s">
        <v>1956</v>
      </c>
      <c r="B132" s="6">
        <v>45495</v>
      </c>
      <c r="C132" t="s">
        <v>1077</v>
      </c>
      <c r="D132" t="s">
        <v>1582</v>
      </c>
      <c r="E132" t="s">
        <v>1766</v>
      </c>
      <c r="F132">
        <v>1</v>
      </c>
      <c r="G132" s="5">
        <v>942.38</v>
      </c>
      <c r="H132" s="8">
        <v>0.17</v>
      </c>
      <c r="I132" t="s">
        <v>1824</v>
      </c>
      <c r="J132" s="5">
        <v>782.17539999999997</v>
      </c>
      <c r="K132" t="str">
        <f>VLOOKUP($C132,Customer_Dim_Cleaned!$A$2:$H$501,2,FALSE)</f>
        <v>Ryan Moore</v>
      </c>
      <c r="L132" t="str">
        <f>VLOOKUP($D132,Product_Dim_Cleaned!$A$2:$F$101,2,FALSE)</f>
        <v>Soccer Training Cone Set</v>
      </c>
      <c r="M132" t="str">
        <f>VLOOKUP($E132,Store_Dim_Cleaned!$A$2:$E$21,2,FALSE)</f>
        <v>Johnson-Wright</v>
      </c>
    </row>
    <row r="133" spans="1:13" x14ac:dyDescent="0.3">
      <c r="A133" t="s">
        <v>1957</v>
      </c>
      <c r="B133" s="6">
        <v>45444</v>
      </c>
      <c r="C133" t="s">
        <v>1524</v>
      </c>
      <c r="D133" t="s">
        <v>1650</v>
      </c>
      <c r="E133" t="s">
        <v>1792</v>
      </c>
      <c r="F133">
        <v>3</v>
      </c>
      <c r="G133" s="5">
        <v>298.35000000000002</v>
      </c>
      <c r="H133" s="8">
        <v>0.05</v>
      </c>
      <c r="I133" t="s">
        <v>1829</v>
      </c>
      <c r="J133" s="5">
        <v>850.29750000000001</v>
      </c>
      <c r="K133" t="str">
        <f>VLOOKUP($C133,Customer_Dim_Cleaned!$A$2:$H$501,2,FALSE)</f>
        <v>Christopher Ford</v>
      </c>
      <c r="L133" t="str">
        <f>VLOOKUP($D133,Product_Dim_Cleaned!$A$2:$F$101,2,FALSE)</f>
        <v>HDMI Cable – 2m</v>
      </c>
      <c r="M133" t="str">
        <f>VLOOKUP($E133,Store_Dim_Cleaned!$A$2:$E$21,2,FALSE)</f>
        <v>Aguirre-Keller</v>
      </c>
    </row>
    <row r="134" spans="1:13" x14ac:dyDescent="0.3">
      <c r="A134" t="s">
        <v>1958</v>
      </c>
      <c r="B134" s="6">
        <v>45662</v>
      </c>
      <c r="C134" t="s">
        <v>547</v>
      </c>
      <c r="D134" t="s">
        <v>1644</v>
      </c>
      <c r="E134" t="s">
        <v>1794</v>
      </c>
      <c r="F134">
        <v>4</v>
      </c>
      <c r="G134" s="5">
        <v>950.04</v>
      </c>
      <c r="H134" s="8">
        <v>0.13</v>
      </c>
      <c r="I134" t="s">
        <v>1826</v>
      </c>
      <c r="J134" s="5">
        <v>3306.1392000000001</v>
      </c>
      <c r="K134" t="str">
        <f>VLOOKUP($C134,Customer_Dim_Cleaned!$A$2:$H$501,2,FALSE)</f>
        <v>Daniel Rivas</v>
      </c>
      <c r="L134" t="str">
        <f>VLOOKUP($D134,Product_Dim_Cleaned!$A$2:$F$101,2,FALSE)</f>
        <v>Car Dashboard Phone Holder</v>
      </c>
      <c r="M134" t="str">
        <f>VLOOKUP($E134,Store_Dim_Cleaned!$A$2:$E$21,2,FALSE)</f>
        <v>Thomas, Bridges and Harris</v>
      </c>
    </row>
    <row r="135" spans="1:13" x14ac:dyDescent="0.3">
      <c r="A135" t="s">
        <v>1959</v>
      </c>
      <c r="B135" s="6">
        <v>45910</v>
      </c>
      <c r="C135" t="s">
        <v>1035</v>
      </c>
      <c r="D135" t="s">
        <v>1662</v>
      </c>
      <c r="E135" t="s">
        <v>1769</v>
      </c>
      <c r="F135">
        <v>2</v>
      </c>
      <c r="G135" s="5">
        <v>267.19</v>
      </c>
      <c r="H135" s="8">
        <v>7.0000000000000007E-2</v>
      </c>
      <c r="I135" t="s">
        <v>1824</v>
      </c>
      <c r="J135" s="5">
        <v>496.97340000000003</v>
      </c>
      <c r="K135" t="str">
        <f>VLOOKUP($C135,Customer_Dim_Cleaned!$A$2:$H$501,2,FALSE)</f>
        <v>Victor Mcintosh</v>
      </c>
      <c r="L135" t="str">
        <f>VLOOKUP($D135,Product_Dim_Cleaned!$A$2:$F$101,2,FALSE)</f>
        <v>Foam Roller</v>
      </c>
      <c r="M135" t="str">
        <f>VLOOKUP($E135,Store_Dim_Cleaned!$A$2:$E$21,2,FALSE)</f>
        <v>Alexander Group</v>
      </c>
    </row>
    <row r="136" spans="1:13" x14ac:dyDescent="0.3">
      <c r="A136" t="s">
        <v>1960</v>
      </c>
      <c r="B136" s="6">
        <v>45827</v>
      </c>
      <c r="C136" t="s">
        <v>657</v>
      </c>
      <c r="D136" t="s">
        <v>1722</v>
      </c>
      <c r="E136" t="s">
        <v>1801</v>
      </c>
      <c r="F136">
        <v>4</v>
      </c>
      <c r="G136" s="5">
        <v>72.63</v>
      </c>
      <c r="H136" s="8">
        <v>0.06</v>
      </c>
      <c r="I136" t="s">
        <v>1826</v>
      </c>
      <c r="J136" s="5">
        <v>273.08879999999999</v>
      </c>
      <c r="K136" t="str">
        <f>VLOOKUP($C136,Customer_Dim_Cleaned!$A$2:$H$501,2,FALSE)</f>
        <v>Mary Boyd</v>
      </c>
      <c r="L136" t="str">
        <f>VLOOKUP($D136,Product_Dim_Cleaned!$A$2:$F$101,2,FALSE)</f>
        <v>LED Bedside Lamp</v>
      </c>
      <c r="M136" t="str">
        <f>VLOOKUP($E136,Store_Dim_Cleaned!$A$2:$E$21,2,FALSE)</f>
        <v>Shelton PLC</v>
      </c>
    </row>
    <row r="137" spans="1:13" x14ac:dyDescent="0.3">
      <c r="A137" t="s">
        <v>1961</v>
      </c>
      <c r="B137" s="6">
        <v>45544</v>
      </c>
      <c r="C137" t="s">
        <v>1325</v>
      </c>
      <c r="D137" t="s">
        <v>1654</v>
      </c>
      <c r="E137" t="s">
        <v>1773</v>
      </c>
      <c r="F137">
        <v>3</v>
      </c>
      <c r="G137" s="5">
        <v>576.52</v>
      </c>
      <c r="H137" s="8">
        <v>0.22</v>
      </c>
      <c r="I137" t="s">
        <v>1829</v>
      </c>
      <c r="J137" s="5">
        <v>1349.0568000000001</v>
      </c>
      <c r="K137" t="str">
        <f>VLOOKUP($C137,Customer_Dim_Cleaned!$A$2:$H$501,2,FALSE)</f>
        <v>Jose Stewart</v>
      </c>
      <c r="L137" t="str">
        <f>VLOOKUP($D137,Product_Dim_Cleaned!$A$2:$F$101,2,FALSE)</f>
        <v>Men's Track Pants</v>
      </c>
      <c r="M137" t="str">
        <f>VLOOKUP($E137,Store_Dim_Cleaned!$A$2:$E$21,2,FALSE)</f>
        <v>Gray Ltd</v>
      </c>
    </row>
    <row r="138" spans="1:13" x14ac:dyDescent="0.3">
      <c r="A138" t="s">
        <v>1962</v>
      </c>
      <c r="B138" s="6">
        <v>45751</v>
      </c>
      <c r="C138" t="s">
        <v>1095</v>
      </c>
      <c r="D138" t="s">
        <v>1690</v>
      </c>
      <c r="E138" t="s">
        <v>1786</v>
      </c>
      <c r="F138">
        <v>3</v>
      </c>
      <c r="G138" s="5">
        <v>849.36</v>
      </c>
      <c r="H138" s="8">
        <v>0.03</v>
      </c>
      <c r="I138" t="s">
        <v>1824</v>
      </c>
      <c r="J138" s="5">
        <v>2471.6376</v>
      </c>
      <c r="K138" t="str">
        <f>VLOOKUP($C138,Customer_Dim_Cleaned!$A$2:$H$501,2,FALSE)</f>
        <v>Heather Valenzuela</v>
      </c>
      <c r="L138" t="str">
        <f>VLOOKUP($D138,Product_Dim_Cleaned!$A$2:$F$101,2,FALSE)</f>
        <v>Hair Repair Oil Treatment</v>
      </c>
      <c r="M138" t="str">
        <f>VLOOKUP($E138,Store_Dim_Cleaned!$A$2:$E$21,2,FALSE)</f>
        <v>Moore, Padilla and Butler</v>
      </c>
    </row>
    <row r="139" spans="1:13" x14ac:dyDescent="0.3">
      <c r="A139" t="s">
        <v>1963</v>
      </c>
      <c r="B139" s="6">
        <v>45392</v>
      </c>
      <c r="C139" t="s">
        <v>1458</v>
      </c>
      <c r="D139" t="s">
        <v>1648</v>
      </c>
      <c r="E139" t="s">
        <v>1776</v>
      </c>
      <c r="F139">
        <v>1</v>
      </c>
      <c r="G139" s="5">
        <v>245.85</v>
      </c>
      <c r="H139" s="8">
        <v>0.18</v>
      </c>
      <c r="I139" t="s">
        <v>1829</v>
      </c>
      <c r="J139" s="5">
        <v>201.59700000000001</v>
      </c>
      <c r="K139" t="str">
        <f>VLOOKUP($C139,Customer_Dim_Cleaned!$A$2:$H$501,2,FALSE)</f>
        <v>Laura Mathews</v>
      </c>
      <c r="L139" t="str">
        <f>VLOOKUP($D139,Product_Dim_Cleaned!$A$2:$F$101,2,FALSE)</f>
        <v>Boxing Hand Wraps</v>
      </c>
      <c r="M139" t="str">
        <f>VLOOKUP($E139,Store_Dim_Cleaned!$A$2:$E$21,2,FALSE)</f>
        <v>Benson-Elliott</v>
      </c>
    </row>
    <row r="140" spans="1:13" x14ac:dyDescent="0.3">
      <c r="A140" t="s">
        <v>1964</v>
      </c>
      <c r="B140" s="6">
        <v>45589</v>
      </c>
      <c r="C140" t="s">
        <v>589</v>
      </c>
      <c r="D140" t="s">
        <v>1742</v>
      </c>
      <c r="E140" t="s">
        <v>1789</v>
      </c>
      <c r="F140">
        <v>3</v>
      </c>
      <c r="G140" s="5">
        <v>237.68</v>
      </c>
      <c r="H140" s="8">
        <v>0.1</v>
      </c>
      <c r="I140" t="s">
        <v>1829</v>
      </c>
      <c r="J140" s="5">
        <v>641.73599999999999</v>
      </c>
      <c r="K140" t="str">
        <f>VLOOKUP($C140,Customer_Dim_Cleaned!$A$2:$H$501,2,FALSE)</f>
        <v>Michelle Myers</v>
      </c>
      <c r="L140" t="str">
        <f>VLOOKUP($D140,Product_Dim_Cleaned!$A$2:$F$101,2,FALSE)</f>
        <v>Cricket Bat</v>
      </c>
      <c r="M140" t="str">
        <f>VLOOKUP($E140,Store_Dim_Cleaned!$A$2:$E$21,2,FALSE)</f>
        <v>Hill, Wagner and Ballard</v>
      </c>
    </row>
    <row r="141" spans="1:13" x14ac:dyDescent="0.3">
      <c r="A141" t="s">
        <v>1965</v>
      </c>
      <c r="B141" s="6">
        <v>45756</v>
      </c>
      <c r="C141" t="s">
        <v>1059</v>
      </c>
      <c r="D141" t="s">
        <v>1690</v>
      </c>
      <c r="E141" t="s">
        <v>1799</v>
      </c>
      <c r="F141">
        <v>4</v>
      </c>
      <c r="G141" s="5">
        <v>715.85</v>
      </c>
      <c r="H141" s="8">
        <v>0.25</v>
      </c>
      <c r="I141" t="s">
        <v>1826</v>
      </c>
      <c r="J141" s="5">
        <v>2147.5500000000002</v>
      </c>
      <c r="K141" t="str">
        <f>VLOOKUP($C141,Customer_Dim_Cleaned!$A$2:$H$501,2,FALSE)</f>
        <v>Carol Lewis</v>
      </c>
      <c r="L141" t="str">
        <f>VLOOKUP($D141,Product_Dim_Cleaned!$A$2:$F$101,2,FALSE)</f>
        <v>Hair Repair Oil Treatment</v>
      </c>
      <c r="M141" t="str">
        <f>VLOOKUP($E141,Store_Dim_Cleaned!$A$2:$E$21,2,FALSE)</f>
        <v>Mcdonald Inc</v>
      </c>
    </row>
    <row r="142" spans="1:13" x14ac:dyDescent="0.3">
      <c r="A142" t="s">
        <v>1966</v>
      </c>
      <c r="B142" s="6">
        <v>45255</v>
      </c>
      <c r="C142" t="s">
        <v>568</v>
      </c>
      <c r="D142" t="s">
        <v>1728</v>
      </c>
      <c r="E142" t="s">
        <v>1773</v>
      </c>
      <c r="F142">
        <v>2</v>
      </c>
      <c r="G142" s="5">
        <v>478.85</v>
      </c>
      <c r="H142" s="8">
        <v>0.01</v>
      </c>
      <c r="I142" t="s">
        <v>1829</v>
      </c>
      <c r="J142" s="5">
        <v>948.12300000000005</v>
      </c>
      <c r="K142" t="str">
        <f>VLOOKUP($C142,Customer_Dim_Cleaned!$A$2:$H$501,2,FALSE)</f>
        <v>Amy Wilson</v>
      </c>
      <c r="L142" t="str">
        <f>VLOOKUP($D142,Product_Dim_Cleaned!$A$2:$F$101,2,FALSE)</f>
        <v>Gaming Mouse Pad XL</v>
      </c>
      <c r="M142" t="str">
        <f>VLOOKUP($E142,Store_Dim_Cleaned!$A$2:$E$21,2,FALSE)</f>
        <v>Gray Ltd</v>
      </c>
    </row>
    <row r="143" spans="1:13" x14ac:dyDescent="0.3">
      <c r="A143" t="s">
        <v>1967</v>
      </c>
      <c r="B143" s="6">
        <v>45718</v>
      </c>
      <c r="C143" t="s">
        <v>396</v>
      </c>
      <c r="D143" t="s">
        <v>1642</v>
      </c>
      <c r="E143" t="s">
        <v>1752</v>
      </c>
      <c r="F143">
        <v>1</v>
      </c>
      <c r="G143" s="5">
        <v>503.95</v>
      </c>
      <c r="H143" s="8">
        <v>0.26</v>
      </c>
      <c r="I143" t="s">
        <v>1829</v>
      </c>
      <c r="J143" s="5">
        <v>372.923</v>
      </c>
      <c r="K143" t="str">
        <f>VLOOKUP($C143,Customer_Dim_Cleaned!$A$2:$H$501,2,FALSE)</f>
        <v>Edward Hall</v>
      </c>
      <c r="L143" t="str">
        <f>VLOOKUP($D143,Product_Dim_Cleaned!$A$2:$F$101,2,FALSE)</f>
        <v>Makeup Brush Set</v>
      </c>
      <c r="M143" t="str">
        <f>VLOOKUP($E143,Store_Dim_Cleaned!$A$2:$E$21,2,FALSE)</f>
        <v>Rivera-Warner</v>
      </c>
    </row>
    <row r="144" spans="1:13" x14ac:dyDescent="0.3">
      <c r="A144" t="s">
        <v>1968</v>
      </c>
      <c r="B144" s="6">
        <v>45573</v>
      </c>
      <c r="C144" t="s">
        <v>1243</v>
      </c>
      <c r="D144" t="s">
        <v>1680</v>
      </c>
      <c r="E144" t="s">
        <v>1794</v>
      </c>
      <c r="F144">
        <v>2</v>
      </c>
      <c r="G144" s="5">
        <v>975.48</v>
      </c>
      <c r="H144" s="8">
        <v>0.26</v>
      </c>
      <c r="I144" t="s">
        <v>1829</v>
      </c>
      <c r="J144" s="5">
        <v>1443.7103999999999</v>
      </c>
      <c r="K144" t="str">
        <f>VLOOKUP($C144,Customer_Dim_Cleaned!$A$2:$H$501,2,FALSE)</f>
        <v>John Donaldson</v>
      </c>
      <c r="L144" t="str">
        <f>VLOOKUP($D144,Product_Dim_Cleaned!$A$2:$F$101,2,FALSE)</f>
        <v>Women's Hair Dryer Brush</v>
      </c>
      <c r="M144" t="str">
        <f>VLOOKUP($E144,Store_Dim_Cleaned!$A$2:$E$21,2,FALSE)</f>
        <v>Thomas, Bridges and Harris</v>
      </c>
    </row>
    <row r="145" spans="1:13" x14ac:dyDescent="0.3">
      <c r="A145" t="s">
        <v>1969</v>
      </c>
      <c r="B145" s="6">
        <v>45884</v>
      </c>
      <c r="C145" t="s">
        <v>1249</v>
      </c>
      <c r="D145" t="s">
        <v>1616</v>
      </c>
      <c r="E145" t="s">
        <v>1804</v>
      </c>
      <c r="F145">
        <v>4</v>
      </c>
      <c r="G145" s="5">
        <v>450.12</v>
      </c>
      <c r="H145" s="8">
        <v>0.28999999999999998</v>
      </c>
      <c r="I145" t="s">
        <v>1829</v>
      </c>
      <c r="J145" s="5">
        <v>1278.3407999999999</v>
      </c>
      <c r="K145" t="str">
        <f>VLOOKUP($C145,Customer_Dim_Cleaned!$A$2:$H$501,2,FALSE)</f>
        <v>Terry Moses</v>
      </c>
      <c r="L145" t="str">
        <f>VLOOKUP($D145,Product_Dim_Cleaned!$A$2:$F$101,2,FALSE)</f>
        <v>Gaming Mechanical Keyboard</v>
      </c>
      <c r="M145" t="str">
        <f>VLOOKUP($E145,Store_Dim_Cleaned!$A$2:$E$21,2,FALSE)</f>
        <v>Frederick-Wright</v>
      </c>
    </row>
    <row r="146" spans="1:13" x14ac:dyDescent="0.3">
      <c r="A146" t="s">
        <v>1970</v>
      </c>
      <c r="B146" s="6">
        <v>45448</v>
      </c>
      <c r="C146" t="s">
        <v>1349</v>
      </c>
      <c r="D146" t="s">
        <v>1620</v>
      </c>
      <c r="E146" t="s">
        <v>1782</v>
      </c>
      <c r="F146">
        <v>3</v>
      </c>
      <c r="G146" s="5">
        <v>237.24</v>
      </c>
      <c r="H146" s="8">
        <v>0.24</v>
      </c>
      <c r="I146" t="s">
        <v>1826</v>
      </c>
      <c r="J146" s="5">
        <v>540.90719999999999</v>
      </c>
      <c r="K146" t="str">
        <f>VLOOKUP($C146,Customer_Dim_Cleaned!$A$2:$H$501,2,FALSE)</f>
        <v>Lindsay Beasley</v>
      </c>
      <c r="L146" t="str">
        <f>VLOOKUP($D146,Product_Dim_Cleaned!$A$2:$F$101,2,FALSE)</f>
        <v>Women's Summer Dress</v>
      </c>
      <c r="M146" t="str">
        <f>VLOOKUP($E146,Store_Dim_Cleaned!$A$2:$E$21,2,FALSE)</f>
        <v>Bean, Jones and Park</v>
      </c>
    </row>
    <row r="147" spans="1:13" x14ac:dyDescent="0.3">
      <c r="A147" t="s">
        <v>1971</v>
      </c>
      <c r="B147" s="6">
        <v>45522</v>
      </c>
      <c r="C147" t="s">
        <v>1417</v>
      </c>
      <c r="D147" t="s">
        <v>1656</v>
      </c>
      <c r="E147" t="s">
        <v>1801</v>
      </c>
      <c r="F147">
        <v>2</v>
      </c>
      <c r="G147" s="5">
        <v>536.84</v>
      </c>
      <c r="H147" s="8">
        <v>0.09</v>
      </c>
      <c r="I147" t="s">
        <v>1829</v>
      </c>
      <c r="J147" s="5">
        <v>977.04880000000014</v>
      </c>
      <c r="K147" t="str">
        <f>VLOOKUP($C147,Customer_Dim_Cleaned!$A$2:$H$501,2,FALSE)</f>
        <v>John Perez</v>
      </c>
      <c r="L147" t="str">
        <f>VLOOKUP($D147,Product_Dim_Cleaned!$A$2:$F$101,2,FALSE)</f>
        <v>Sports Stopwatch Pro</v>
      </c>
      <c r="M147" t="str">
        <f>VLOOKUP($E147,Store_Dim_Cleaned!$A$2:$E$21,2,FALSE)</f>
        <v>Shelton PLC</v>
      </c>
    </row>
    <row r="148" spans="1:13" x14ac:dyDescent="0.3">
      <c r="A148" t="s">
        <v>1972</v>
      </c>
      <c r="B148" s="6">
        <v>45626</v>
      </c>
      <c r="C148" t="s">
        <v>1371</v>
      </c>
      <c r="D148" t="s">
        <v>1620</v>
      </c>
      <c r="E148" t="s">
        <v>1813</v>
      </c>
      <c r="F148">
        <v>3</v>
      </c>
      <c r="G148" s="5">
        <v>584.41</v>
      </c>
      <c r="H148" s="8">
        <v>0</v>
      </c>
      <c r="I148" t="s">
        <v>1829</v>
      </c>
      <c r="J148" s="5">
        <v>1753.23</v>
      </c>
      <c r="K148" t="str">
        <f>VLOOKUP($C148,Customer_Dim_Cleaned!$A$2:$H$501,2,FALSE)</f>
        <v>Adam Castro</v>
      </c>
      <c r="L148" t="str">
        <f>VLOOKUP($D148,Product_Dim_Cleaned!$A$2:$F$101,2,FALSE)</f>
        <v>Women's Summer Dress</v>
      </c>
      <c r="M148" t="str">
        <f>VLOOKUP($E148,Store_Dim_Cleaned!$A$2:$E$21,2,FALSE)</f>
        <v>Mann-Austin</v>
      </c>
    </row>
    <row r="149" spans="1:13" x14ac:dyDescent="0.3">
      <c r="A149" t="s">
        <v>1973</v>
      </c>
      <c r="B149" s="6">
        <v>45617</v>
      </c>
      <c r="C149" t="s">
        <v>932</v>
      </c>
      <c r="D149" t="s">
        <v>1712</v>
      </c>
      <c r="E149" t="s">
        <v>1813</v>
      </c>
      <c r="F149">
        <v>1</v>
      </c>
      <c r="G149" s="5">
        <v>653.87</v>
      </c>
      <c r="H149" s="8">
        <v>0.14000000000000001</v>
      </c>
      <c r="I149" t="s">
        <v>1826</v>
      </c>
      <c r="J149" s="5">
        <v>562.32820000000004</v>
      </c>
      <c r="K149" t="str">
        <f>VLOOKUP($C149,Customer_Dim_Cleaned!$A$2:$H$501,2,FALSE)</f>
        <v>Lisa Chandler</v>
      </c>
      <c r="L149" t="str">
        <f>VLOOKUP($D149,Product_Dim_Cleaned!$A$2:$F$101,2,FALSE)</f>
        <v>Fitness Resistance Bands</v>
      </c>
      <c r="M149" t="str">
        <f>VLOOKUP($E149,Store_Dim_Cleaned!$A$2:$E$21,2,FALSE)</f>
        <v>Mann-Austin</v>
      </c>
    </row>
    <row r="150" spans="1:13" x14ac:dyDescent="0.3">
      <c r="A150" t="s">
        <v>1974</v>
      </c>
      <c r="B150" s="6">
        <v>45878</v>
      </c>
      <c r="C150" t="s">
        <v>1516</v>
      </c>
      <c r="D150" t="s">
        <v>1722</v>
      </c>
      <c r="E150" t="s">
        <v>1752</v>
      </c>
      <c r="F150">
        <v>1</v>
      </c>
      <c r="G150" s="5">
        <v>652.03</v>
      </c>
      <c r="H150" s="8">
        <v>0.27</v>
      </c>
      <c r="I150" t="s">
        <v>1824</v>
      </c>
      <c r="J150" s="5">
        <v>475.9819</v>
      </c>
      <c r="K150" t="str">
        <f>VLOOKUP($C150,Customer_Dim_Cleaned!$A$2:$H$501,2,FALSE)</f>
        <v>Amanda Powell</v>
      </c>
      <c r="L150" t="str">
        <f>VLOOKUP($D150,Product_Dim_Cleaned!$A$2:$F$101,2,FALSE)</f>
        <v>LED Bedside Lamp</v>
      </c>
      <c r="M150" t="str">
        <f>VLOOKUP($E150,Store_Dim_Cleaned!$A$2:$E$21,2,FALSE)</f>
        <v>Rivera-Warner</v>
      </c>
    </row>
    <row r="151" spans="1:13" x14ac:dyDescent="0.3">
      <c r="A151" t="s">
        <v>1975</v>
      </c>
      <c r="B151" s="6">
        <v>45502</v>
      </c>
      <c r="C151" t="s">
        <v>335</v>
      </c>
      <c r="D151" t="s">
        <v>1555</v>
      </c>
      <c r="E151" t="s">
        <v>1794</v>
      </c>
      <c r="F151">
        <v>3</v>
      </c>
      <c r="G151" s="5">
        <v>513.36</v>
      </c>
      <c r="H151" s="8">
        <v>7.0000000000000007E-2</v>
      </c>
      <c r="I151" t="s">
        <v>1829</v>
      </c>
      <c r="J151" s="5">
        <v>1432.2744</v>
      </c>
      <c r="K151" t="str">
        <f>VLOOKUP($C151,Customer_Dim_Cleaned!$A$2:$H$501,2,FALSE)</f>
        <v>Christy Vasquez</v>
      </c>
      <c r="L151" t="str">
        <f>VLOOKUP($D151,Product_Dim_Cleaned!$A$2:$F$101,2,FALSE)</f>
        <v>Men's Leather Belt</v>
      </c>
      <c r="M151" t="str">
        <f>VLOOKUP($E151,Store_Dim_Cleaned!$A$2:$E$21,2,FALSE)</f>
        <v>Thomas, Bridges and Harris</v>
      </c>
    </row>
    <row r="152" spans="1:13" x14ac:dyDescent="0.3">
      <c r="A152" t="s">
        <v>1976</v>
      </c>
      <c r="B152" s="6">
        <v>45433</v>
      </c>
      <c r="C152" t="s">
        <v>251</v>
      </c>
      <c r="D152" t="s">
        <v>1652</v>
      </c>
      <c r="E152" t="s">
        <v>1773</v>
      </c>
      <c r="F152">
        <v>4</v>
      </c>
      <c r="G152" s="5">
        <v>355.64</v>
      </c>
      <c r="H152" s="8">
        <v>0.16</v>
      </c>
      <c r="I152" t="s">
        <v>1829</v>
      </c>
      <c r="J152" s="5">
        <v>1194.9503999999999</v>
      </c>
      <c r="K152" t="str">
        <f>VLOOKUP($C152,Customer_Dim_Cleaned!$A$2:$H$501,2,FALSE)</f>
        <v>Mr. Mark Beasley</v>
      </c>
      <c r="L152" t="str">
        <f>VLOOKUP($D152,Product_Dim_Cleaned!$A$2:$F$101,2,FALSE)</f>
        <v>Rugby Ball</v>
      </c>
      <c r="M152" t="str">
        <f>VLOOKUP($E152,Store_Dim_Cleaned!$A$2:$E$21,2,FALSE)</f>
        <v>Gray Ltd</v>
      </c>
    </row>
    <row r="153" spans="1:13" x14ac:dyDescent="0.3">
      <c r="A153" t="s">
        <v>1977</v>
      </c>
      <c r="B153" s="6">
        <v>45594</v>
      </c>
      <c r="C153" t="s">
        <v>97</v>
      </c>
      <c r="D153" t="s">
        <v>1574</v>
      </c>
      <c r="E153" t="s">
        <v>1782</v>
      </c>
      <c r="F153">
        <v>4</v>
      </c>
      <c r="G153" s="5">
        <v>535.4</v>
      </c>
      <c r="H153" s="8">
        <v>0.26</v>
      </c>
      <c r="I153" t="s">
        <v>1826</v>
      </c>
      <c r="J153" s="5">
        <v>1584.7840000000001</v>
      </c>
      <c r="K153" t="str">
        <f>VLOOKUP($C153,Customer_Dim_Cleaned!$A$2:$H$501,2,FALSE)</f>
        <v>Paul Fox</v>
      </c>
      <c r="L153" t="str">
        <f>VLOOKUP($D153,Product_Dim_Cleaned!$A$2:$F$101,2,FALSE)</f>
        <v>USB-C Fast Charger</v>
      </c>
      <c r="M153" t="str">
        <f>VLOOKUP($E153,Store_Dim_Cleaned!$A$2:$E$21,2,FALSE)</f>
        <v>Bean, Jones and Park</v>
      </c>
    </row>
    <row r="154" spans="1:13" x14ac:dyDescent="0.3">
      <c r="A154" t="s">
        <v>1978</v>
      </c>
      <c r="B154" s="6">
        <v>45798</v>
      </c>
      <c r="C154" t="s">
        <v>779</v>
      </c>
      <c r="D154" t="s">
        <v>1686</v>
      </c>
      <c r="E154" t="s">
        <v>1813</v>
      </c>
      <c r="F154">
        <v>2</v>
      </c>
      <c r="G154" s="5">
        <v>108.74</v>
      </c>
      <c r="H154" s="8">
        <v>0.11</v>
      </c>
      <c r="I154" t="s">
        <v>1826</v>
      </c>
      <c r="J154" s="5">
        <v>193.55719999999999</v>
      </c>
      <c r="K154" t="str">
        <f>VLOOKUP($C154,Customer_Dim_Cleaned!$A$2:$H$501,2,FALSE)</f>
        <v>Brian Hammond</v>
      </c>
      <c r="L154" t="str">
        <f>VLOOKUP($D154,Product_Dim_Cleaned!$A$2:$F$101,2,FALSE)</f>
        <v>Men's Sports Shorts</v>
      </c>
      <c r="M154" t="str">
        <f>VLOOKUP($E154,Store_Dim_Cleaned!$A$2:$E$21,2,FALSE)</f>
        <v>Mann-Austin</v>
      </c>
    </row>
    <row r="155" spans="1:13" x14ac:dyDescent="0.3">
      <c r="A155" t="s">
        <v>1979</v>
      </c>
      <c r="B155" s="6">
        <v>45579</v>
      </c>
      <c r="C155" t="s">
        <v>990</v>
      </c>
      <c r="D155" t="s">
        <v>1570</v>
      </c>
      <c r="E155" t="s">
        <v>1813</v>
      </c>
      <c r="F155">
        <v>3</v>
      </c>
      <c r="G155" s="5">
        <v>591.98</v>
      </c>
      <c r="H155" s="8">
        <v>0.16</v>
      </c>
      <c r="I155" t="s">
        <v>1824</v>
      </c>
      <c r="J155" s="5">
        <v>1491.7896000000001</v>
      </c>
      <c r="K155" t="str">
        <f>VLOOKUP($C155,Customer_Dim_Cleaned!$A$2:$H$501,2,FALSE)</f>
        <v>Elizabeth Johnson</v>
      </c>
      <c r="L155" t="str">
        <f>VLOOKUP($D155,Product_Dim_Cleaned!$A$2:$F$101,2,FALSE)</f>
        <v>HD Smart TV Stick</v>
      </c>
      <c r="M155" t="str">
        <f>VLOOKUP($E155,Store_Dim_Cleaned!$A$2:$E$21,2,FALSE)</f>
        <v>Mann-Austin</v>
      </c>
    </row>
    <row r="156" spans="1:13" x14ac:dyDescent="0.3">
      <c r="A156" t="s">
        <v>1980</v>
      </c>
      <c r="B156" s="6">
        <v>45613</v>
      </c>
      <c r="C156" t="s">
        <v>1260</v>
      </c>
      <c r="D156" t="s">
        <v>1644</v>
      </c>
      <c r="E156" t="s">
        <v>1761</v>
      </c>
      <c r="F156">
        <v>1</v>
      </c>
      <c r="G156" s="5">
        <v>345.06</v>
      </c>
      <c r="H156" s="8">
        <v>0.13</v>
      </c>
      <c r="I156" t="s">
        <v>1829</v>
      </c>
      <c r="J156" s="5">
        <v>300.2022</v>
      </c>
      <c r="K156" t="str">
        <f>VLOOKUP($C156,Customer_Dim_Cleaned!$A$2:$H$501,2,FALSE)</f>
        <v>Eric Wolfe</v>
      </c>
      <c r="L156" t="str">
        <f>VLOOKUP($D156,Product_Dim_Cleaned!$A$2:$F$101,2,FALSE)</f>
        <v>Car Dashboard Phone Holder</v>
      </c>
      <c r="M156" t="str">
        <f>VLOOKUP($E156,Store_Dim_Cleaned!$A$2:$E$21,2,FALSE)</f>
        <v>Black-Horn</v>
      </c>
    </row>
    <row r="157" spans="1:13" x14ac:dyDescent="0.3">
      <c r="A157" t="s">
        <v>1981</v>
      </c>
      <c r="B157" s="6">
        <v>45745</v>
      </c>
      <c r="C157" t="s">
        <v>969</v>
      </c>
      <c r="D157" t="s">
        <v>1734</v>
      </c>
      <c r="E157" t="s">
        <v>1794</v>
      </c>
      <c r="F157">
        <v>4</v>
      </c>
      <c r="G157" s="5">
        <v>986.41</v>
      </c>
      <c r="H157" s="8">
        <v>0.22</v>
      </c>
      <c r="I157" t="s">
        <v>1824</v>
      </c>
      <c r="J157" s="5">
        <v>3077.5992000000001</v>
      </c>
      <c r="K157" t="str">
        <f>VLOOKUP($C157,Customer_Dim_Cleaned!$A$2:$H$501,2,FALSE)</f>
        <v>Brandy Thompson</v>
      </c>
      <c r="L157" t="str">
        <f>VLOOKUP($D157,Product_Dim_Cleaned!$A$2:$F$101,2,FALSE)</f>
        <v>USB-C Laptop Charger</v>
      </c>
      <c r="M157" t="str">
        <f>VLOOKUP($E157,Store_Dim_Cleaned!$A$2:$E$21,2,FALSE)</f>
        <v>Thomas, Bridges and Harris</v>
      </c>
    </row>
    <row r="158" spans="1:13" x14ac:dyDescent="0.3">
      <c r="A158" t="s">
        <v>1982</v>
      </c>
      <c r="B158" s="6">
        <v>45494</v>
      </c>
      <c r="C158" t="s">
        <v>1005</v>
      </c>
      <c r="D158" t="s">
        <v>1646</v>
      </c>
      <c r="E158" t="s">
        <v>1752</v>
      </c>
      <c r="F158">
        <v>2</v>
      </c>
      <c r="G158" s="5">
        <v>921.52</v>
      </c>
      <c r="H158" s="8">
        <v>0</v>
      </c>
      <c r="I158" t="s">
        <v>1826</v>
      </c>
      <c r="J158" s="5">
        <v>1843.04</v>
      </c>
      <c r="K158" t="str">
        <f>VLOOKUP($C158,Customer_Dim_Cleaned!$A$2:$H$501,2,FALSE)</f>
        <v>Casey Simpson</v>
      </c>
      <c r="L158" t="str">
        <f>VLOOKUP($D158,Product_Dim_Cleaned!$A$2:$F$101,2,FALSE)</f>
        <v>Men's Roll-On Perfume</v>
      </c>
      <c r="M158" t="str">
        <f>VLOOKUP($E158,Store_Dim_Cleaned!$A$2:$E$21,2,FALSE)</f>
        <v>Rivera-Warner</v>
      </c>
    </row>
    <row r="159" spans="1:13" x14ac:dyDescent="0.3">
      <c r="A159" t="s">
        <v>1983</v>
      </c>
      <c r="B159" s="6">
        <v>45883</v>
      </c>
      <c r="C159" t="s">
        <v>347</v>
      </c>
      <c r="D159" t="s">
        <v>1658</v>
      </c>
      <c r="E159" t="s">
        <v>1773</v>
      </c>
      <c r="F159">
        <v>1</v>
      </c>
      <c r="G159" s="5">
        <v>83.1</v>
      </c>
      <c r="H159" s="8">
        <v>0.04</v>
      </c>
      <c r="I159" t="s">
        <v>1826</v>
      </c>
      <c r="J159" s="5">
        <v>79.775999999999996</v>
      </c>
      <c r="K159" t="str">
        <f>VLOOKUP($C159,Customer_Dim_Cleaned!$A$2:$H$501,2,FALSE)</f>
        <v>David Cobb</v>
      </c>
      <c r="L159" t="str">
        <f>VLOOKUP($D159,Product_Dim_Cleaned!$A$2:$F$101,2,FALSE)</f>
        <v>Ceramic Plant Pot</v>
      </c>
      <c r="M159" t="str">
        <f>VLOOKUP($E159,Store_Dim_Cleaned!$A$2:$E$21,2,FALSE)</f>
        <v>Gray Ltd</v>
      </c>
    </row>
    <row r="160" spans="1:13" x14ac:dyDescent="0.3">
      <c r="A160" t="s">
        <v>1984</v>
      </c>
      <c r="B160" s="6">
        <v>45601</v>
      </c>
      <c r="C160" t="s">
        <v>1154</v>
      </c>
      <c r="D160" t="s">
        <v>1604</v>
      </c>
      <c r="E160" t="s">
        <v>1792</v>
      </c>
      <c r="F160">
        <v>2</v>
      </c>
      <c r="G160" s="5">
        <v>60.98</v>
      </c>
      <c r="H160" s="8">
        <v>0.23</v>
      </c>
      <c r="I160" t="s">
        <v>1826</v>
      </c>
      <c r="J160" s="5">
        <v>93.909199999999998</v>
      </c>
      <c r="K160" t="str">
        <f>VLOOKUP($C160,Customer_Dim_Cleaned!$A$2:$H$501,2,FALSE)</f>
        <v>Gregory Allen</v>
      </c>
      <c r="L160" t="str">
        <f>VLOOKUP($D160,Product_Dim_Cleaned!$A$2:$F$101,2,FALSE)</f>
        <v>Sports Stopwatch Timer</v>
      </c>
      <c r="M160" t="str">
        <f>VLOOKUP($E160,Store_Dim_Cleaned!$A$2:$E$21,2,FALSE)</f>
        <v>Aguirre-Keller</v>
      </c>
    </row>
    <row r="161" spans="1:13" x14ac:dyDescent="0.3">
      <c r="A161" t="s">
        <v>1985</v>
      </c>
      <c r="B161" s="6">
        <v>45454</v>
      </c>
      <c r="C161" t="s">
        <v>1229</v>
      </c>
      <c r="D161" t="s">
        <v>1726</v>
      </c>
      <c r="E161" t="s">
        <v>1804</v>
      </c>
      <c r="F161">
        <v>2</v>
      </c>
      <c r="G161" s="5">
        <v>122.23</v>
      </c>
      <c r="H161" s="8">
        <v>0.21</v>
      </c>
      <c r="I161" t="s">
        <v>1829</v>
      </c>
      <c r="J161" s="5">
        <v>193.1234</v>
      </c>
      <c r="K161" t="str">
        <f>VLOOKUP($C161,Customer_Dim_Cleaned!$A$2:$H$501,2,FALSE)</f>
        <v>Alejandro Evans</v>
      </c>
      <c r="L161" t="str">
        <f>VLOOKUP($D161,Product_Dim_Cleaned!$A$2:$F$101,2,FALSE)</f>
        <v>Face Foundation Kit</v>
      </c>
      <c r="M161" t="str">
        <f>VLOOKUP($E161,Store_Dim_Cleaned!$A$2:$E$21,2,FALSE)</f>
        <v>Frederick-Wright</v>
      </c>
    </row>
    <row r="162" spans="1:13" x14ac:dyDescent="0.3">
      <c r="A162" t="s">
        <v>1986</v>
      </c>
      <c r="B162" s="6">
        <v>45918</v>
      </c>
      <c r="C162" t="s">
        <v>89</v>
      </c>
      <c r="D162" t="s">
        <v>1688</v>
      </c>
      <c r="E162" t="s">
        <v>1810</v>
      </c>
      <c r="F162">
        <v>2</v>
      </c>
      <c r="G162" s="5">
        <v>623.38</v>
      </c>
      <c r="H162" s="8">
        <v>0.13</v>
      </c>
      <c r="I162" t="s">
        <v>1824</v>
      </c>
      <c r="J162" s="5">
        <v>1084.6812</v>
      </c>
      <c r="K162" t="str">
        <f>VLOOKUP($C162,Customer_Dim_Cleaned!$A$2:$H$501,2,FALSE)</f>
        <v>Bridget Allen</v>
      </c>
      <c r="L162" t="str">
        <f>VLOOKUP($D162,Product_Dim_Cleaned!$A$2:$F$101,2,FALSE)</f>
        <v>Kitchen Storage Rack</v>
      </c>
      <c r="M162" t="str">
        <f>VLOOKUP($E162,Store_Dim_Cleaned!$A$2:$E$21,2,FALSE)</f>
        <v>Guerrero-Schmitt</v>
      </c>
    </row>
    <row r="163" spans="1:13" x14ac:dyDescent="0.3">
      <c r="A163" t="s">
        <v>1987</v>
      </c>
      <c r="B163" s="6">
        <v>45729</v>
      </c>
      <c r="C163" t="s">
        <v>218</v>
      </c>
      <c r="D163" t="s">
        <v>1688</v>
      </c>
      <c r="E163" t="s">
        <v>1752</v>
      </c>
      <c r="F163">
        <v>1</v>
      </c>
      <c r="G163" s="5">
        <v>479.58</v>
      </c>
      <c r="H163" s="8">
        <v>0.05</v>
      </c>
      <c r="I163" t="s">
        <v>1826</v>
      </c>
      <c r="J163" s="5">
        <v>455.60099999999989</v>
      </c>
      <c r="K163" t="str">
        <f>VLOOKUP($C163,Customer_Dim_Cleaned!$A$2:$H$501,2,FALSE)</f>
        <v>Cheryl Copeland</v>
      </c>
      <c r="L163" t="str">
        <f>VLOOKUP($D163,Product_Dim_Cleaned!$A$2:$F$101,2,FALSE)</f>
        <v>Kitchen Storage Rack</v>
      </c>
      <c r="M163" t="str">
        <f>VLOOKUP($E163,Store_Dim_Cleaned!$A$2:$E$21,2,FALSE)</f>
        <v>Rivera-Warner</v>
      </c>
    </row>
    <row r="164" spans="1:13" x14ac:dyDescent="0.3">
      <c r="A164" t="s">
        <v>1988</v>
      </c>
      <c r="B164" s="6">
        <v>45276</v>
      </c>
      <c r="C164" t="s">
        <v>942</v>
      </c>
      <c r="D164" t="s">
        <v>1694</v>
      </c>
      <c r="E164" t="s">
        <v>1776</v>
      </c>
      <c r="F164">
        <v>3</v>
      </c>
      <c r="G164" s="5">
        <v>369.32</v>
      </c>
      <c r="H164" s="8">
        <v>0.14000000000000001</v>
      </c>
      <c r="I164" t="s">
        <v>1826</v>
      </c>
      <c r="J164" s="5">
        <v>952.84559999999999</v>
      </c>
      <c r="K164" t="str">
        <f>VLOOKUP($C164,Customer_Dim_Cleaned!$A$2:$H$501,2,FALSE)</f>
        <v>Tracy Stephens</v>
      </c>
      <c r="L164" t="str">
        <f>VLOOKUP($D164,Product_Dim_Cleaned!$A$2:$F$101,2,FALSE)</f>
        <v>Shin Guards – Adult</v>
      </c>
      <c r="M164" t="str">
        <f>VLOOKUP($E164,Store_Dim_Cleaned!$A$2:$E$21,2,FALSE)</f>
        <v>Benson-Elliott</v>
      </c>
    </row>
    <row r="165" spans="1:13" x14ac:dyDescent="0.3">
      <c r="A165" t="s">
        <v>1989</v>
      </c>
      <c r="B165" s="6">
        <v>45851</v>
      </c>
      <c r="C165" t="s">
        <v>278</v>
      </c>
      <c r="D165" t="s">
        <v>1612</v>
      </c>
      <c r="E165" t="s">
        <v>1757</v>
      </c>
      <c r="F165">
        <v>1</v>
      </c>
      <c r="G165" s="5">
        <v>488.31</v>
      </c>
      <c r="H165" s="8">
        <v>0.03</v>
      </c>
      <c r="I165" t="s">
        <v>1826</v>
      </c>
      <c r="J165" s="5">
        <v>473.66070000000002</v>
      </c>
      <c r="K165" t="str">
        <f>VLOOKUP($C165,Customer_Dim_Cleaned!$A$2:$H$501,2,FALSE)</f>
        <v>Nathan Campbell</v>
      </c>
      <c r="L165" t="str">
        <f>VLOOKUP($D165,Product_Dim_Cleaned!$A$2:$F$101,2,FALSE)</f>
        <v>Vitamin C Face Serum</v>
      </c>
      <c r="M165" t="str">
        <f>VLOOKUP($E165,Store_Dim_Cleaned!$A$2:$E$21,2,FALSE)</f>
        <v>Martinez, Adkins and Johnson</v>
      </c>
    </row>
    <row r="166" spans="1:13" x14ac:dyDescent="0.3">
      <c r="A166" t="s">
        <v>1990</v>
      </c>
      <c r="B166" s="6">
        <v>45418</v>
      </c>
      <c r="C166" t="s">
        <v>878</v>
      </c>
      <c r="D166" t="s">
        <v>1656</v>
      </c>
      <c r="E166" t="s">
        <v>1794</v>
      </c>
      <c r="F166">
        <v>4</v>
      </c>
      <c r="G166" s="5">
        <v>164.04</v>
      </c>
      <c r="H166" s="8">
        <v>0.26</v>
      </c>
      <c r="I166" t="s">
        <v>1824</v>
      </c>
      <c r="J166" s="5">
        <v>485.55839999999989</v>
      </c>
      <c r="K166" t="str">
        <f>VLOOKUP($C166,Customer_Dim_Cleaned!$A$2:$H$501,2,FALSE)</f>
        <v>Arthur Warren</v>
      </c>
      <c r="L166" t="str">
        <f>VLOOKUP($D166,Product_Dim_Cleaned!$A$2:$F$101,2,FALSE)</f>
        <v>Sports Stopwatch Pro</v>
      </c>
      <c r="M166" t="str">
        <f>VLOOKUP($E166,Store_Dim_Cleaned!$A$2:$E$21,2,FALSE)</f>
        <v>Thomas, Bridges and Harris</v>
      </c>
    </row>
    <row r="167" spans="1:13" x14ac:dyDescent="0.3">
      <c r="A167" t="s">
        <v>1991</v>
      </c>
      <c r="B167" s="6">
        <v>45508</v>
      </c>
      <c r="C167" t="s">
        <v>268</v>
      </c>
      <c r="D167" t="s">
        <v>1568</v>
      </c>
      <c r="E167" t="s">
        <v>1807</v>
      </c>
      <c r="F167">
        <v>3</v>
      </c>
      <c r="G167" s="5">
        <v>707.95</v>
      </c>
      <c r="H167" s="8">
        <v>0.18</v>
      </c>
      <c r="I167" t="s">
        <v>1826</v>
      </c>
      <c r="J167" s="5">
        <v>1741.557</v>
      </c>
      <c r="K167" t="str">
        <f>VLOOKUP($C167,Customer_Dim_Cleaned!$A$2:$H$501,2,FALSE)</f>
        <v>Christopher Brown</v>
      </c>
      <c r="L167" t="str">
        <f>VLOOKUP($D167,Product_Dim_Cleaned!$A$2:$F$101,2,FALSE)</f>
        <v>Ceramic Kitchen Bowl Set</v>
      </c>
      <c r="M167" t="str">
        <f>VLOOKUP($E167,Store_Dim_Cleaned!$A$2:$E$21,2,FALSE)</f>
        <v>Holloway Ltd</v>
      </c>
    </row>
    <row r="168" spans="1:13" x14ac:dyDescent="0.3">
      <c r="A168" t="s">
        <v>1992</v>
      </c>
      <c r="B168" s="6">
        <v>45269</v>
      </c>
      <c r="C168" t="s">
        <v>934</v>
      </c>
      <c r="D168" t="s">
        <v>1686</v>
      </c>
      <c r="E168" t="s">
        <v>1782</v>
      </c>
      <c r="F168">
        <v>4</v>
      </c>
      <c r="G168" s="5">
        <v>714.47</v>
      </c>
      <c r="H168" s="8">
        <v>0.18</v>
      </c>
      <c r="I168" t="s">
        <v>1829</v>
      </c>
      <c r="J168" s="5">
        <v>2343.4616000000001</v>
      </c>
      <c r="K168" t="str">
        <f>VLOOKUP($C168,Customer_Dim_Cleaned!$A$2:$H$501,2,FALSE)</f>
        <v>Crystal Waters</v>
      </c>
      <c r="L168" t="str">
        <f>VLOOKUP($D168,Product_Dim_Cleaned!$A$2:$F$101,2,FALSE)</f>
        <v>Men's Sports Shorts</v>
      </c>
      <c r="M168" t="str">
        <f>VLOOKUP($E168,Store_Dim_Cleaned!$A$2:$E$21,2,FALSE)</f>
        <v>Bean, Jones and Park</v>
      </c>
    </row>
    <row r="169" spans="1:13" x14ac:dyDescent="0.3">
      <c r="A169" t="s">
        <v>1993</v>
      </c>
      <c r="B169" s="6">
        <v>45866</v>
      </c>
      <c r="C169" t="s">
        <v>1289</v>
      </c>
      <c r="D169" t="s">
        <v>1706</v>
      </c>
      <c r="E169" t="s">
        <v>1779</v>
      </c>
      <c r="F169">
        <v>4</v>
      </c>
      <c r="G169" s="5">
        <v>422.09</v>
      </c>
      <c r="H169" s="8">
        <v>0.04</v>
      </c>
      <c r="I169" t="s">
        <v>1824</v>
      </c>
      <c r="J169" s="5">
        <v>1620.8255999999999</v>
      </c>
      <c r="K169" t="str">
        <f>VLOOKUP($C169,Customer_Dim_Cleaned!$A$2:$H$501,2,FALSE)</f>
        <v>Tyler Cook</v>
      </c>
      <c r="L169" t="str">
        <f>VLOOKUP($D169,Product_Dim_Cleaned!$A$2:$F$101,2,FALSE)</f>
        <v>Decorative Lamp Shade</v>
      </c>
      <c r="M169" t="str">
        <f>VLOOKUP($E169,Store_Dim_Cleaned!$A$2:$E$21,2,FALSE)</f>
        <v>Martinez-Mullins</v>
      </c>
    </row>
    <row r="170" spans="1:13" x14ac:dyDescent="0.3">
      <c r="A170" t="s">
        <v>1994</v>
      </c>
      <c r="B170" s="6">
        <v>45462</v>
      </c>
      <c r="C170" t="s">
        <v>381</v>
      </c>
      <c r="D170" t="s">
        <v>1608</v>
      </c>
      <c r="E170" t="s">
        <v>1786</v>
      </c>
      <c r="F170">
        <v>1</v>
      </c>
      <c r="G170" s="5">
        <v>998.19</v>
      </c>
      <c r="H170" s="8">
        <v>0.2</v>
      </c>
      <c r="I170" t="s">
        <v>1824</v>
      </c>
      <c r="J170" s="5">
        <v>798.55200000000013</v>
      </c>
      <c r="K170" t="str">
        <f>VLOOKUP($C170,Customer_Dim_Cleaned!$A$2:$H$501,2,FALSE)</f>
        <v>Travis Holland</v>
      </c>
      <c r="L170" t="str">
        <f>VLOOKUP($D170,Product_Dim_Cleaned!$A$2:$F$101,2,FALSE)</f>
        <v>Stainless Steel Cutlery Set</v>
      </c>
      <c r="M170" t="str">
        <f>VLOOKUP($E170,Store_Dim_Cleaned!$A$2:$E$21,2,FALSE)</f>
        <v>Moore, Padilla and Butler</v>
      </c>
    </row>
    <row r="171" spans="1:13" x14ac:dyDescent="0.3">
      <c r="A171" t="s">
        <v>1995</v>
      </c>
      <c r="B171" s="6">
        <v>45313</v>
      </c>
      <c r="C171" t="s">
        <v>1166</v>
      </c>
      <c r="D171" t="s">
        <v>1692</v>
      </c>
      <c r="E171" t="s">
        <v>1779</v>
      </c>
      <c r="F171">
        <v>2</v>
      </c>
      <c r="G171" s="5">
        <v>343.42</v>
      </c>
      <c r="H171" s="8">
        <v>0.12</v>
      </c>
      <c r="I171" t="s">
        <v>1829</v>
      </c>
      <c r="J171" s="5">
        <v>604.41920000000005</v>
      </c>
      <c r="K171" t="str">
        <f>VLOOKUP($C171,Customer_Dim_Cleaned!$A$2:$H$501,2,FALSE)</f>
        <v>James Orozco</v>
      </c>
      <c r="L171" t="str">
        <f>VLOOKUP($D171,Product_Dim_Cleaned!$A$2:$F$101,2,FALSE)</f>
        <v>Professional Jump Rope</v>
      </c>
      <c r="M171" t="str">
        <f>VLOOKUP($E171,Store_Dim_Cleaned!$A$2:$E$21,2,FALSE)</f>
        <v>Martinez-Mullins</v>
      </c>
    </row>
    <row r="172" spans="1:13" x14ac:dyDescent="0.3">
      <c r="A172" t="s">
        <v>1996</v>
      </c>
      <c r="B172" s="6">
        <v>45390</v>
      </c>
      <c r="C172" t="s">
        <v>818</v>
      </c>
      <c r="D172" t="s">
        <v>1616</v>
      </c>
      <c r="E172" t="s">
        <v>1776</v>
      </c>
      <c r="F172">
        <v>1</v>
      </c>
      <c r="G172" s="5">
        <v>152.16999999999999</v>
      </c>
      <c r="H172" s="8">
        <v>0.28000000000000003</v>
      </c>
      <c r="I172" t="s">
        <v>1829</v>
      </c>
      <c r="J172" s="5">
        <v>109.5624</v>
      </c>
      <c r="K172" t="str">
        <f>VLOOKUP($C172,Customer_Dim_Cleaned!$A$2:$H$501,2,FALSE)</f>
        <v>Kristen Fischer</v>
      </c>
      <c r="L172" t="str">
        <f>VLOOKUP($D172,Product_Dim_Cleaned!$A$2:$F$101,2,FALSE)</f>
        <v>Gaming Mechanical Keyboard</v>
      </c>
      <c r="M172" t="str">
        <f>VLOOKUP($E172,Store_Dim_Cleaned!$A$2:$E$21,2,FALSE)</f>
        <v>Benson-Elliott</v>
      </c>
    </row>
    <row r="173" spans="1:13" x14ac:dyDescent="0.3">
      <c r="A173" t="s">
        <v>1997</v>
      </c>
      <c r="B173" s="6">
        <v>45795</v>
      </c>
      <c r="C173" t="s">
        <v>579</v>
      </c>
      <c r="D173" t="s">
        <v>1646</v>
      </c>
      <c r="E173" t="s">
        <v>1792</v>
      </c>
      <c r="F173">
        <v>1</v>
      </c>
      <c r="G173" s="5">
        <v>325.08</v>
      </c>
      <c r="H173" s="8">
        <v>0.26</v>
      </c>
      <c r="I173" t="s">
        <v>1826</v>
      </c>
      <c r="J173" s="5">
        <v>240.5592</v>
      </c>
      <c r="K173" t="str">
        <f>VLOOKUP($C173,Customer_Dim_Cleaned!$A$2:$H$501,2,FALSE)</f>
        <v>Michelle Rogers</v>
      </c>
      <c r="L173" t="str">
        <f>VLOOKUP($D173,Product_Dim_Cleaned!$A$2:$F$101,2,FALSE)</f>
        <v>Men's Roll-On Perfume</v>
      </c>
      <c r="M173" t="str">
        <f>VLOOKUP($E173,Store_Dim_Cleaned!$A$2:$E$21,2,FALSE)</f>
        <v>Aguirre-Keller</v>
      </c>
    </row>
    <row r="174" spans="1:13" x14ac:dyDescent="0.3">
      <c r="A174" t="s">
        <v>1998</v>
      </c>
      <c r="B174" s="6">
        <v>45267</v>
      </c>
      <c r="C174" t="s">
        <v>1080</v>
      </c>
      <c r="D174" t="s">
        <v>1726</v>
      </c>
      <c r="E174" t="s">
        <v>1789</v>
      </c>
      <c r="F174">
        <v>2</v>
      </c>
      <c r="G174" s="5">
        <v>827.92</v>
      </c>
      <c r="H174" s="8">
        <v>0.25</v>
      </c>
      <c r="I174" t="s">
        <v>1829</v>
      </c>
      <c r="J174" s="5">
        <v>1241.8800000000001</v>
      </c>
      <c r="K174" t="str">
        <f>VLOOKUP($C174,Customer_Dim_Cleaned!$A$2:$H$501,2,FALSE)</f>
        <v>Evelyn Brown</v>
      </c>
      <c r="L174" t="str">
        <f>VLOOKUP($D174,Product_Dim_Cleaned!$A$2:$F$101,2,FALSE)</f>
        <v>Face Foundation Kit</v>
      </c>
      <c r="M174" t="str">
        <f>VLOOKUP($E174,Store_Dim_Cleaned!$A$2:$E$21,2,FALSE)</f>
        <v>Hill, Wagner and Ballard</v>
      </c>
    </row>
    <row r="175" spans="1:13" x14ac:dyDescent="0.3">
      <c r="A175" t="s">
        <v>1999</v>
      </c>
      <c r="B175" s="6">
        <v>45314</v>
      </c>
      <c r="C175" t="s">
        <v>1492</v>
      </c>
      <c r="D175" t="s">
        <v>1600</v>
      </c>
      <c r="E175" t="s">
        <v>1761</v>
      </c>
      <c r="F175">
        <v>2</v>
      </c>
      <c r="G175" s="5">
        <v>593.47</v>
      </c>
      <c r="H175" s="8">
        <v>0.1</v>
      </c>
      <c r="I175" t="s">
        <v>1829</v>
      </c>
      <c r="J175" s="5">
        <v>1068.2460000000001</v>
      </c>
      <c r="K175" t="str">
        <f>VLOOKUP($C175,Customer_Dim_Cleaned!$A$2:$H$501,2,FALSE)</f>
        <v>Sara Ingram</v>
      </c>
      <c r="L175" t="str">
        <f>VLOOKUP($D175,Product_Dim_Cleaned!$A$2:$F$101,2,FALSE)</f>
        <v>Wireless Bluetooth Speaker</v>
      </c>
      <c r="M175" t="str">
        <f>VLOOKUP($E175,Store_Dim_Cleaned!$A$2:$E$21,2,FALSE)</f>
        <v>Black-Horn</v>
      </c>
    </row>
    <row r="176" spans="1:13" x14ac:dyDescent="0.3">
      <c r="A176" t="s">
        <v>2000</v>
      </c>
      <c r="B176" s="6">
        <v>45267</v>
      </c>
      <c r="C176" t="s">
        <v>929</v>
      </c>
      <c r="D176" t="s">
        <v>1588</v>
      </c>
      <c r="E176" t="s">
        <v>1779</v>
      </c>
      <c r="F176">
        <v>4</v>
      </c>
      <c r="G176" s="5">
        <v>756.28</v>
      </c>
      <c r="H176" s="8">
        <v>0.05</v>
      </c>
      <c r="I176" t="s">
        <v>1829</v>
      </c>
      <c r="J176" s="5">
        <v>2873.864</v>
      </c>
      <c r="K176" t="str">
        <f>VLOOKUP($C176,Customer_Dim_Cleaned!$A$2:$H$501,2,FALSE)</f>
        <v>Gloria Taylor</v>
      </c>
      <c r="L176" t="str">
        <f>VLOOKUP($D176,Product_Dim_Cleaned!$A$2:$F$101,2,FALSE)</f>
        <v>Outdoor Sports Water Bottle</v>
      </c>
      <c r="M176" t="str">
        <f>VLOOKUP($E176,Store_Dim_Cleaned!$A$2:$E$21,2,FALSE)</f>
        <v>Martinez-Mullins</v>
      </c>
    </row>
    <row r="177" spans="1:13" x14ac:dyDescent="0.3">
      <c r="A177" t="s">
        <v>2001</v>
      </c>
      <c r="B177" s="6">
        <v>45641</v>
      </c>
      <c r="C177" t="s">
        <v>1178</v>
      </c>
      <c r="D177" t="s">
        <v>1732</v>
      </c>
      <c r="E177" t="s">
        <v>1757</v>
      </c>
      <c r="F177">
        <v>2</v>
      </c>
      <c r="G177" s="5">
        <v>707.65</v>
      </c>
      <c r="H177" s="8">
        <v>0.14000000000000001</v>
      </c>
      <c r="I177" t="s">
        <v>1824</v>
      </c>
      <c r="J177" s="5">
        <v>1217.1579999999999</v>
      </c>
      <c r="K177" t="str">
        <f>VLOOKUP($C177,Customer_Dim_Cleaned!$A$2:$H$501,2,FALSE)</f>
        <v>Charles Conley</v>
      </c>
      <c r="L177" t="str">
        <f>VLOOKUP($D177,Product_Dim_Cleaned!$A$2:$F$101,2,FALSE)</f>
        <v>Microwave Oven</v>
      </c>
      <c r="M177" t="str">
        <f>VLOOKUP($E177,Store_Dim_Cleaned!$A$2:$E$21,2,FALSE)</f>
        <v>Martinez, Adkins and Johnson</v>
      </c>
    </row>
    <row r="178" spans="1:13" x14ac:dyDescent="0.3">
      <c r="A178" t="s">
        <v>2002</v>
      </c>
      <c r="B178" s="6">
        <v>45371</v>
      </c>
      <c r="C178" t="s">
        <v>441</v>
      </c>
      <c r="D178" t="s">
        <v>1598</v>
      </c>
      <c r="E178" t="s">
        <v>1801</v>
      </c>
      <c r="F178">
        <v>1</v>
      </c>
      <c r="G178" s="5">
        <v>857.35</v>
      </c>
      <c r="H178" s="8">
        <v>0.28000000000000003</v>
      </c>
      <c r="I178" t="s">
        <v>1826</v>
      </c>
      <c r="J178" s="5">
        <v>617.29200000000003</v>
      </c>
      <c r="K178" t="str">
        <f>VLOOKUP($C178,Customer_Dim_Cleaned!$A$2:$H$501,2,FALSE)</f>
        <v>Susan Mcdonald</v>
      </c>
      <c r="L178" t="str">
        <f>VLOOKUP($D178,Product_Dim_Cleaned!$A$2:$F$101,2,FALSE)</f>
        <v>Women's Scarf Set</v>
      </c>
      <c r="M178" t="str">
        <f>VLOOKUP($E178,Store_Dim_Cleaned!$A$2:$E$21,2,FALSE)</f>
        <v>Shelton PLC</v>
      </c>
    </row>
    <row r="179" spans="1:13" x14ac:dyDescent="0.3">
      <c r="A179" t="s">
        <v>2003</v>
      </c>
      <c r="B179" s="6">
        <v>45670</v>
      </c>
      <c r="C179" t="s">
        <v>1533</v>
      </c>
      <c r="D179" t="s">
        <v>1658</v>
      </c>
      <c r="E179" t="s">
        <v>1782</v>
      </c>
      <c r="F179">
        <v>1</v>
      </c>
      <c r="G179" s="5">
        <v>79</v>
      </c>
      <c r="H179" s="8">
        <v>0.04</v>
      </c>
      <c r="I179" t="s">
        <v>1826</v>
      </c>
      <c r="J179" s="5">
        <v>75.84</v>
      </c>
      <c r="K179" t="str">
        <f>VLOOKUP($C179,Customer_Dim_Cleaned!$A$2:$H$501,2,FALSE)</f>
        <v>Philip Pennington</v>
      </c>
      <c r="L179" t="str">
        <f>VLOOKUP($D179,Product_Dim_Cleaned!$A$2:$F$101,2,FALSE)</f>
        <v>Ceramic Plant Pot</v>
      </c>
      <c r="M179" t="str">
        <f>VLOOKUP($E179,Store_Dim_Cleaned!$A$2:$E$21,2,FALSE)</f>
        <v>Bean, Jones and Park</v>
      </c>
    </row>
    <row r="180" spans="1:13" x14ac:dyDescent="0.3">
      <c r="A180" t="s">
        <v>2004</v>
      </c>
      <c r="B180" s="6">
        <v>45885</v>
      </c>
      <c r="C180" t="s">
        <v>244</v>
      </c>
      <c r="D180" t="s">
        <v>1736</v>
      </c>
      <c r="E180" t="s">
        <v>1773</v>
      </c>
      <c r="F180">
        <v>4</v>
      </c>
      <c r="G180" s="5">
        <v>638.91</v>
      </c>
      <c r="H180" s="8">
        <v>0</v>
      </c>
      <c r="I180" t="s">
        <v>1829</v>
      </c>
      <c r="J180" s="5">
        <v>2555.64</v>
      </c>
      <c r="K180" t="str">
        <f>VLOOKUP($C180,Customer_Dim_Cleaned!$A$2:$H$501,2,FALSE)</f>
        <v>Cody Diaz</v>
      </c>
      <c r="L180" t="str">
        <f>VLOOKUP($D180,Product_Dim_Cleaned!$A$2:$F$101,2,FALSE)</f>
        <v>Vitamin E Body Lotion</v>
      </c>
      <c r="M180" t="str">
        <f>VLOOKUP($E180,Store_Dim_Cleaned!$A$2:$E$21,2,FALSE)</f>
        <v>Gray Ltd</v>
      </c>
    </row>
    <row r="181" spans="1:13" x14ac:dyDescent="0.3">
      <c r="A181" t="s">
        <v>2005</v>
      </c>
      <c r="B181" s="6">
        <v>45812</v>
      </c>
      <c r="C181" t="s">
        <v>295</v>
      </c>
      <c r="D181" t="s">
        <v>1638</v>
      </c>
      <c r="E181" t="s">
        <v>1752</v>
      </c>
      <c r="F181">
        <v>2</v>
      </c>
      <c r="G181" s="5">
        <v>522.16999999999996</v>
      </c>
      <c r="H181" s="8">
        <v>0.27</v>
      </c>
      <c r="I181" t="s">
        <v>1824</v>
      </c>
      <c r="J181" s="5">
        <v>762.36819999999989</v>
      </c>
      <c r="K181" t="str">
        <f>VLOOKUP($C181,Customer_Dim_Cleaned!$A$2:$H$501,2,FALSE)</f>
        <v>Krystal Ford</v>
      </c>
      <c r="L181" t="str">
        <f>VLOOKUP($D181,Product_Dim_Cleaned!$A$2:$F$101,2,FALSE)</f>
        <v>High-Grip Football</v>
      </c>
      <c r="M181" t="str">
        <f>VLOOKUP($E181,Store_Dim_Cleaned!$A$2:$E$21,2,FALSE)</f>
        <v>Rivera-Warner</v>
      </c>
    </row>
    <row r="182" spans="1:13" x14ac:dyDescent="0.3">
      <c r="A182" t="s">
        <v>2006</v>
      </c>
      <c r="B182" s="6">
        <v>45235</v>
      </c>
      <c r="C182" t="s">
        <v>1472</v>
      </c>
      <c r="D182" t="s">
        <v>1626</v>
      </c>
      <c r="E182" t="s">
        <v>1794</v>
      </c>
      <c r="F182">
        <v>3</v>
      </c>
      <c r="G182" s="5">
        <v>954.29</v>
      </c>
      <c r="H182" s="8">
        <v>0.27</v>
      </c>
      <c r="I182" t="s">
        <v>1824</v>
      </c>
      <c r="J182" s="5">
        <v>2089.8951000000002</v>
      </c>
      <c r="K182" t="str">
        <f>VLOOKUP($C182,Customer_Dim_Cleaned!$A$2:$H$501,2,FALSE)</f>
        <v>Earl Smith Dds</v>
      </c>
      <c r="L182" t="str">
        <f>VLOOKUP($D182,Product_Dim_Cleaned!$A$2:$F$101,2,FALSE)</f>
        <v>Portable Power Bank</v>
      </c>
      <c r="M182" t="str">
        <f>VLOOKUP($E182,Store_Dim_Cleaned!$A$2:$E$21,2,FALSE)</f>
        <v>Thomas, Bridges and Harris</v>
      </c>
    </row>
    <row r="183" spans="1:13" x14ac:dyDescent="0.3">
      <c r="A183" t="s">
        <v>2007</v>
      </c>
      <c r="B183" s="6">
        <v>45710</v>
      </c>
      <c r="C183" t="s">
        <v>1425</v>
      </c>
      <c r="D183" t="s">
        <v>1614</v>
      </c>
      <c r="E183" t="s">
        <v>1797</v>
      </c>
      <c r="F183">
        <v>3</v>
      </c>
      <c r="G183" s="5">
        <v>53.92</v>
      </c>
      <c r="H183" s="8">
        <v>0.15</v>
      </c>
      <c r="I183" t="s">
        <v>1826</v>
      </c>
      <c r="J183" s="5">
        <v>137.49600000000001</v>
      </c>
      <c r="K183" t="str">
        <f>VLOOKUP($C183,Customer_Dim_Cleaned!$A$2:$H$501,2,FALSE)</f>
        <v>Beth Martin</v>
      </c>
      <c r="L183" t="str">
        <f>VLOOKUP($D183,Product_Dim_Cleaned!$A$2:$F$101,2,FALSE)</f>
        <v>Modern Wall Clock</v>
      </c>
      <c r="M183" t="str">
        <f>VLOOKUP($E183,Store_Dim_Cleaned!$A$2:$E$21,2,FALSE)</f>
        <v>Gardner, Humphrey and Contreras</v>
      </c>
    </row>
    <row r="184" spans="1:13" x14ac:dyDescent="0.3">
      <c r="A184" t="s">
        <v>2008</v>
      </c>
      <c r="B184" s="6">
        <v>45753</v>
      </c>
      <c r="C184" t="s">
        <v>1235</v>
      </c>
      <c r="D184" t="s">
        <v>1616</v>
      </c>
      <c r="E184" t="s">
        <v>1752</v>
      </c>
      <c r="F184">
        <v>4</v>
      </c>
      <c r="G184" s="5">
        <v>741.88</v>
      </c>
      <c r="H184" s="8">
        <v>0.02</v>
      </c>
      <c r="I184" t="s">
        <v>1829</v>
      </c>
      <c r="J184" s="5">
        <v>2908.1696000000002</v>
      </c>
      <c r="K184" t="str">
        <f>VLOOKUP($C184,Customer_Dim_Cleaned!$A$2:$H$501,2,FALSE)</f>
        <v>Alexander Byrd</v>
      </c>
      <c r="L184" t="str">
        <f>VLOOKUP($D184,Product_Dim_Cleaned!$A$2:$F$101,2,FALSE)</f>
        <v>Gaming Mechanical Keyboard</v>
      </c>
      <c r="M184" t="str">
        <f>VLOOKUP($E184,Store_Dim_Cleaned!$A$2:$E$21,2,FALSE)</f>
        <v>Rivera-Warner</v>
      </c>
    </row>
    <row r="185" spans="1:13" x14ac:dyDescent="0.3">
      <c r="A185" t="s">
        <v>2009</v>
      </c>
      <c r="B185" s="6">
        <v>45594</v>
      </c>
      <c r="C185" t="s">
        <v>134</v>
      </c>
      <c r="D185" t="s">
        <v>1640</v>
      </c>
      <c r="E185" t="s">
        <v>1766</v>
      </c>
      <c r="F185">
        <v>1</v>
      </c>
      <c r="G185" s="5">
        <v>547.09</v>
      </c>
      <c r="H185" s="8">
        <v>0.01</v>
      </c>
      <c r="I185" t="s">
        <v>1826</v>
      </c>
      <c r="J185" s="5">
        <v>541.6191</v>
      </c>
      <c r="K185" t="str">
        <f>VLOOKUP($C185,Customer_Dim_Cleaned!$A$2:$H$501,2,FALSE)</f>
        <v>Robert Jones Dds</v>
      </c>
      <c r="L185" t="str">
        <f>VLOOKUP($D185,Product_Dim_Cleaned!$A$2:$F$101,2,FALSE)</f>
        <v>Men's Winter Jacket</v>
      </c>
      <c r="M185" t="str">
        <f>VLOOKUP($E185,Store_Dim_Cleaned!$A$2:$E$21,2,FALSE)</f>
        <v>Johnson-Wright</v>
      </c>
    </row>
    <row r="186" spans="1:13" x14ac:dyDescent="0.3">
      <c r="A186" t="s">
        <v>2010</v>
      </c>
      <c r="B186" s="6">
        <v>45686</v>
      </c>
      <c r="C186" t="s">
        <v>1504</v>
      </c>
      <c r="D186" t="s">
        <v>1726</v>
      </c>
      <c r="E186" t="s">
        <v>1766</v>
      </c>
      <c r="F186">
        <v>1</v>
      </c>
      <c r="G186" s="5">
        <v>789.35</v>
      </c>
      <c r="H186" s="8">
        <v>0.14000000000000001</v>
      </c>
      <c r="I186" t="s">
        <v>1826</v>
      </c>
      <c r="J186" s="5">
        <v>678.84100000000001</v>
      </c>
      <c r="K186" t="str">
        <f>VLOOKUP($C186,Customer_Dim_Cleaned!$A$2:$H$501,2,FALSE)</f>
        <v>Melinda Thomas</v>
      </c>
      <c r="L186" t="str">
        <f>VLOOKUP($D186,Product_Dim_Cleaned!$A$2:$F$101,2,FALSE)</f>
        <v>Face Foundation Kit</v>
      </c>
      <c r="M186" t="str">
        <f>VLOOKUP($E186,Store_Dim_Cleaned!$A$2:$E$21,2,FALSE)</f>
        <v>Johnson-Wright</v>
      </c>
    </row>
    <row r="187" spans="1:13" x14ac:dyDescent="0.3">
      <c r="A187" t="s">
        <v>2011</v>
      </c>
      <c r="B187" s="6">
        <v>45354</v>
      </c>
      <c r="C187" t="s">
        <v>1328</v>
      </c>
      <c r="D187" t="s">
        <v>1674</v>
      </c>
      <c r="E187" t="s">
        <v>1766</v>
      </c>
      <c r="F187">
        <v>3</v>
      </c>
      <c r="G187" s="5">
        <v>476.78</v>
      </c>
      <c r="H187" s="8">
        <v>0.09</v>
      </c>
      <c r="I187" t="s">
        <v>1829</v>
      </c>
      <c r="J187" s="5">
        <v>1301.6094000000001</v>
      </c>
      <c r="K187" t="str">
        <f>VLOOKUP($C187,Customer_Dim_Cleaned!$A$2:$H$501,2,FALSE)</f>
        <v>Samuel Mullins</v>
      </c>
      <c r="L187" t="str">
        <f>VLOOKUP($D187,Product_Dim_Cleaned!$A$2:$F$101,2,FALSE)</f>
        <v>Organic Sunscreen Lotion</v>
      </c>
      <c r="M187" t="str">
        <f>VLOOKUP($E187,Store_Dim_Cleaned!$A$2:$E$21,2,FALSE)</f>
        <v>Johnson-Wright</v>
      </c>
    </row>
    <row r="188" spans="1:13" x14ac:dyDescent="0.3">
      <c r="A188" t="s">
        <v>2012</v>
      </c>
      <c r="B188" s="6">
        <v>45600</v>
      </c>
      <c r="C188" t="s">
        <v>1400</v>
      </c>
      <c r="D188" t="s">
        <v>1706</v>
      </c>
      <c r="E188" t="s">
        <v>1810</v>
      </c>
      <c r="F188">
        <v>2</v>
      </c>
      <c r="G188" s="5">
        <v>504.26</v>
      </c>
      <c r="H188" s="8">
        <v>0.04</v>
      </c>
      <c r="I188" t="s">
        <v>1826</v>
      </c>
      <c r="J188" s="5">
        <v>968.17919999999992</v>
      </c>
      <c r="K188" t="str">
        <f>VLOOKUP($C188,Customer_Dim_Cleaned!$A$2:$H$501,2,FALSE)</f>
        <v>April Phillips</v>
      </c>
      <c r="L188" t="str">
        <f>VLOOKUP($D188,Product_Dim_Cleaned!$A$2:$F$101,2,FALSE)</f>
        <v>Decorative Lamp Shade</v>
      </c>
      <c r="M188" t="str">
        <f>VLOOKUP($E188,Store_Dim_Cleaned!$A$2:$E$21,2,FALSE)</f>
        <v>Guerrero-Schmitt</v>
      </c>
    </row>
    <row r="189" spans="1:13" x14ac:dyDescent="0.3">
      <c r="A189" t="s">
        <v>2013</v>
      </c>
      <c r="B189" s="6">
        <v>45538</v>
      </c>
      <c r="C189" t="s">
        <v>866</v>
      </c>
      <c r="D189" t="s">
        <v>1710</v>
      </c>
      <c r="E189" t="s">
        <v>1776</v>
      </c>
      <c r="F189">
        <v>2</v>
      </c>
      <c r="G189" s="5">
        <v>549.33000000000004</v>
      </c>
      <c r="H189" s="8">
        <v>0.01</v>
      </c>
      <c r="I189" t="s">
        <v>1829</v>
      </c>
      <c r="J189" s="5">
        <v>1087.6733999999999</v>
      </c>
      <c r="K189" t="str">
        <f>VLOOKUP($C189,Customer_Dim_Cleaned!$A$2:$H$501,2,FALSE)</f>
        <v>Adam Rowland</v>
      </c>
      <c r="L189" t="str">
        <f>VLOOKUP($D189,Product_Dim_Cleaned!$A$2:$F$101,2,FALSE)</f>
        <v>Badminton Racket Set</v>
      </c>
      <c r="M189" t="str">
        <f>VLOOKUP($E189,Store_Dim_Cleaned!$A$2:$E$21,2,FALSE)</f>
        <v>Benson-Elliott</v>
      </c>
    </row>
    <row r="190" spans="1:13" x14ac:dyDescent="0.3">
      <c r="A190" t="s">
        <v>2014</v>
      </c>
      <c r="B190" s="6">
        <v>45411</v>
      </c>
      <c r="C190" t="s">
        <v>1193</v>
      </c>
      <c r="D190" t="s">
        <v>1553</v>
      </c>
      <c r="E190" t="s">
        <v>1766</v>
      </c>
      <c r="F190">
        <v>3</v>
      </c>
      <c r="G190" s="5">
        <v>620.22</v>
      </c>
      <c r="H190" s="8">
        <v>0.04</v>
      </c>
      <c r="I190" t="s">
        <v>1824</v>
      </c>
      <c r="J190" s="5">
        <v>1786.2336</v>
      </c>
      <c r="K190" t="str">
        <f>VLOOKUP($C190,Customer_Dim_Cleaned!$A$2:$H$501,2,FALSE)</f>
        <v>Martha Brown</v>
      </c>
      <c r="L190" t="str">
        <f>VLOOKUP($D190,Product_Dim_Cleaned!$A$2:$F$101,2,FALSE)</f>
        <v>Women's Yoga Pants</v>
      </c>
      <c r="M190" t="str">
        <f>VLOOKUP($E190,Store_Dim_Cleaned!$A$2:$E$21,2,FALSE)</f>
        <v>Johnson-Wright</v>
      </c>
    </row>
    <row r="191" spans="1:13" x14ac:dyDescent="0.3">
      <c r="A191" t="s">
        <v>2015</v>
      </c>
      <c r="B191" s="6">
        <v>45411</v>
      </c>
      <c r="C191" t="s">
        <v>329</v>
      </c>
      <c r="D191" t="s">
        <v>1640</v>
      </c>
      <c r="E191" t="s">
        <v>1766</v>
      </c>
      <c r="F191">
        <v>1</v>
      </c>
      <c r="G191" s="5">
        <v>580.76</v>
      </c>
      <c r="H191" s="8">
        <v>0.1</v>
      </c>
      <c r="I191" t="s">
        <v>1829</v>
      </c>
      <c r="J191" s="5">
        <v>522.68399999999997</v>
      </c>
      <c r="K191" t="str">
        <f>VLOOKUP($C191,Customer_Dim_Cleaned!$A$2:$H$501,2,FALSE)</f>
        <v>Donna Gregory</v>
      </c>
      <c r="L191" t="str">
        <f>VLOOKUP($D191,Product_Dim_Cleaned!$A$2:$F$101,2,FALSE)</f>
        <v>Men's Winter Jacket</v>
      </c>
      <c r="M191" t="str">
        <f>VLOOKUP($E191,Store_Dim_Cleaned!$A$2:$E$21,2,FALSE)</f>
        <v>Johnson-Wright</v>
      </c>
    </row>
    <row r="192" spans="1:13" x14ac:dyDescent="0.3">
      <c r="A192" t="s">
        <v>2016</v>
      </c>
      <c r="B192" s="6">
        <v>45775</v>
      </c>
      <c r="C192" t="s">
        <v>1050</v>
      </c>
      <c r="D192" t="s">
        <v>1690</v>
      </c>
      <c r="E192" t="s">
        <v>1786</v>
      </c>
      <c r="F192">
        <v>3</v>
      </c>
      <c r="G192" s="5">
        <v>444.55</v>
      </c>
      <c r="H192" s="8">
        <v>0.14000000000000001</v>
      </c>
      <c r="I192" t="s">
        <v>1826</v>
      </c>
      <c r="J192" s="5">
        <v>1146.9390000000001</v>
      </c>
      <c r="K192" t="str">
        <f>VLOOKUP($C192,Customer_Dim_Cleaned!$A$2:$H$501,2,FALSE)</f>
        <v>Mr. Christopher Sims</v>
      </c>
      <c r="L192" t="str">
        <f>VLOOKUP($D192,Product_Dim_Cleaned!$A$2:$F$101,2,FALSE)</f>
        <v>Hair Repair Oil Treatment</v>
      </c>
      <c r="M192" t="str">
        <f>VLOOKUP($E192,Store_Dim_Cleaned!$A$2:$E$21,2,FALSE)</f>
        <v>Moore, Padilla and Butler</v>
      </c>
    </row>
    <row r="193" spans="1:13" x14ac:dyDescent="0.3">
      <c r="A193" t="s">
        <v>2017</v>
      </c>
      <c r="B193" s="6">
        <v>45459</v>
      </c>
      <c r="C193" t="s">
        <v>470</v>
      </c>
      <c r="D193" t="s">
        <v>1640</v>
      </c>
      <c r="E193" t="s">
        <v>1810</v>
      </c>
      <c r="F193">
        <v>1</v>
      </c>
      <c r="G193" s="5">
        <v>804.9</v>
      </c>
      <c r="H193" s="8">
        <v>0.03</v>
      </c>
      <c r="I193" t="s">
        <v>1826</v>
      </c>
      <c r="J193" s="5">
        <v>780.75299999999993</v>
      </c>
      <c r="K193" t="str">
        <f>VLOOKUP($C193,Customer_Dim_Cleaned!$A$2:$H$501,2,FALSE)</f>
        <v>Sean Roth</v>
      </c>
      <c r="L193" t="str">
        <f>VLOOKUP($D193,Product_Dim_Cleaned!$A$2:$F$101,2,FALSE)</f>
        <v>Men's Winter Jacket</v>
      </c>
      <c r="M193" t="str">
        <f>VLOOKUP($E193,Store_Dim_Cleaned!$A$2:$E$21,2,FALSE)</f>
        <v>Guerrero-Schmitt</v>
      </c>
    </row>
    <row r="194" spans="1:13" x14ac:dyDescent="0.3">
      <c r="A194" t="s">
        <v>2018</v>
      </c>
      <c r="B194" s="6">
        <v>45617</v>
      </c>
      <c r="C194" t="s">
        <v>1316</v>
      </c>
      <c r="D194" t="s">
        <v>1732</v>
      </c>
      <c r="E194" t="s">
        <v>1799</v>
      </c>
      <c r="F194">
        <v>3</v>
      </c>
      <c r="G194" s="5">
        <v>361.65</v>
      </c>
      <c r="H194" s="8">
        <v>0.15</v>
      </c>
      <c r="I194" t="s">
        <v>1829</v>
      </c>
      <c r="J194" s="5">
        <v>922.20749999999987</v>
      </c>
      <c r="K194" t="str">
        <f>VLOOKUP($C194,Customer_Dim_Cleaned!$A$2:$H$501,2,FALSE)</f>
        <v>Edwin Barnes</v>
      </c>
      <c r="L194" t="str">
        <f>VLOOKUP($D194,Product_Dim_Cleaned!$A$2:$F$101,2,FALSE)</f>
        <v>Microwave Oven</v>
      </c>
      <c r="M194" t="str">
        <f>VLOOKUP($E194,Store_Dim_Cleaned!$A$2:$E$21,2,FALSE)</f>
        <v>Mcdonald Inc</v>
      </c>
    </row>
    <row r="195" spans="1:13" x14ac:dyDescent="0.3">
      <c r="A195" t="s">
        <v>2019</v>
      </c>
      <c r="B195" s="6">
        <v>45763</v>
      </c>
      <c r="C195" t="s">
        <v>541</v>
      </c>
      <c r="D195" t="s">
        <v>1560</v>
      </c>
      <c r="E195" t="s">
        <v>1769</v>
      </c>
      <c r="F195">
        <v>1</v>
      </c>
      <c r="G195" s="5">
        <v>271.76</v>
      </c>
      <c r="H195" s="8">
        <v>0.03</v>
      </c>
      <c r="I195" t="s">
        <v>1824</v>
      </c>
      <c r="J195" s="5">
        <v>263.60719999999998</v>
      </c>
      <c r="K195" t="str">
        <f>VLOOKUP($C195,Customer_Dim_Cleaned!$A$2:$H$501,2,FALSE)</f>
        <v>Mariah Brown</v>
      </c>
      <c r="L195" t="str">
        <f>VLOOKUP($D195,Product_Dim_Cleaned!$A$2:$F$101,2,FALSE)</f>
        <v>LED Table Lamp</v>
      </c>
      <c r="M195" t="str">
        <f>VLOOKUP($E195,Store_Dim_Cleaned!$A$2:$E$21,2,FALSE)</f>
        <v>Alexander Group</v>
      </c>
    </row>
    <row r="196" spans="1:13" x14ac:dyDescent="0.3">
      <c r="A196" t="s">
        <v>2020</v>
      </c>
      <c r="B196" s="6">
        <v>45618</v>
      </c>
      <c r="C196" t="s">
        <v>1017</v>
      </c>
      <c r="D196" t="s">
        <v>1646</v>
      </c>
      <c r="E196" t="s">
        <v>1789</v>
      </c>
      <c r="F196">
        <v>3</v>
      </c>
      <c r="G196" s="5">
        <v>958.15</v>
      </c>
      <c r="H196" s="8">
        <v>0.24</v>
      </c>
      <c r="I196" t="s">
        <v>1829</v>
      </c>
      <c r="J196" s="5">
        <v>2184.5819999999999</v>
      </c>
      <c r="K196" t="str">
        <f>VLOOKUP($C196,Customer_Dim_Cleaned!$A$2:$H$501,2,FALSE)</f>
        <v>Kristy Dunlap</v>
      </c>
      <c r="L196" t="str">
        <f>VLOOKUP($D196,Product_Dim_Cleaned!$A$2:$F$101,2,FALSE)</f>
        <v>Men's Roll-On Perfume</v>
      </c>
      <c r="M196" t="str">
        <f>VLOOKUP($E196,Store_Dim_Cleaned!$A$2:$E$21,2,FALSE)</f>
        <v>Hill, Wagner and Ballard</v>
      </c>
    </row>
    <row r="197" spans="1:13" x14ac:dyDescent="0.3">
      <c r="A197" t="s">
        <v>2021</v>
      </c>
      <c r="B197" s="6">
        <v>45290</v>
      </c>
      <c r="C197" t="s">
        <v>1325</v>
      </c>
      <c r="D197" t="s">
        <v>1668</v>
      </c>
      <c r="E197" t="s">
        <v>1807</v>
      </c>
      <c r="F197">
        <v>1</v>
      </c>
      <c r="G197" s="5">
        <v>889.19</v>
      </c>
      <c r="H197" s="8">
        <v>0.03</v>
      </c>
      <c r="I197" t="s">
        <v>1824</v>
      </c>
      <c r="J197" s="5">
        <v>862.51430000000005</v>
      </c>
      <c r="K197" t="str">
        <f>VLOOKUP($C197,Customer_Dim_Cleaned!$A$2:$H$501,2,FALSE)</f>
        <v>Jose Stewart</v>
      </c>
      <c r="L197" t="str">
        <f>VLOOKUP($D197,Product_Dim_Cleaned!$A$2:$F$101,2,FALSE)</f>
        <v>Luxury Perfume Spray</v>
      </c>
      <c r="M197" t="str">
        <f>VLOOKUP($E197,Store_Dim_Cleaned!$A$2:$E$21,2,FALSE)</f>
        <v>Holloway Ltd</v>
      </c>
    </row>
    <row r="198" spans="1:13" x14ac:dyDescent="0.3">
      <c r="A198" t="s">
        <v>2022</v>
      </c>
      <c r="B198" s="6">
        <v>45904</v>
      </c>
      <c r="C198" t="s">
        <v>1431</v>
      </c>
      <c r="D198" t="s">
        <v>1662</v>
      </c>
      <c r="E198" t="s">
        <v>1804</v>
      </c>
      <c r="F198">
        <v>4</v>
      </c>
      <c r="G198" s="5">
        <v>689.67</v>
      </c>
      <c r="H198" s="8">
        <v>0.05</v>
      </c>
      <c r="I198" t="s">
        <v>1829</v>
      </c>
      <c r="J198" s="5">
        <v>2620.7460000000001</v>
      </c>
      <c r="K198" t="str">
        <f>VLOOKUP($C198,Customer_Dim_Cleaned!$A$2:$H$501,2,FALSE)</f>
        <v>David Pierce</v>
      </c>
      <c r="L198" t="str">
        <f>VLOOKUP($D198,Product_Dim_Cleaned!$A$2:$F$101,2,FALSE)</f>
        <v>Foam Roller</v>
      </c>
      <c r="M198" t="str">
        <f>VLOOKUP($E198,Store_Dim_Cleaned!$A$2:$E$21,2,FALSE)</f>
        <v>Frederick-Wright</v>
      </c>
    </row>
    <row r="199" spans="1:13" x14ac:dyDescent="0.3">
      <c r="A199" t="s">
        <v>2023</v>
      </c>
      <c r="B199" s="6">
        <v>45227</v>
      </c>
      <c r="C199" t="s">
        <v>461</v>
      </c>
      <c r="D199" t="s">
        <v>1636</v>
      </c>
      <c r="E199" t="s">
        <v>1792</v>
      </c>
      <c r="F199">
        <v>1</v>
      </c>
      <c r="G199" s="5">
        <v>541.24</v>
      </c>
      <c r="H199" s="8">
        <v>0.03</v>
      </c>
      <c r="I199" t="s">
        <v>1826</v>
      </c>
      <c r="J199" s="5">
        <v>525.00279999999998</v>
      </c>
      <c r="K199" t="str">
        <f>VLOOKUP($C199,Customer_Dim_Cleaned!$A$2:$H$501,2,FALSE)</f>
        <v>Matthew Hanna</v>
      </c>
      <c r="L199" t="str">
        <f>VLOOKUP($D199,Product_Dim_Cleaned!$A$2:$F$101,2,FALSE)</f>
        <v>Adjustable Jump Rope</v>
      </c>
      <c r="M199" t="str">
        <f>VLOOKUP($E199,Store_Dim_Cleaned!$A$2:$E$21,2,FALSE)</f>
        <v>Aguirre-Keller</v>
      </c>
    </row>
    <row r="200" spans="1:13" x14ac:dyDescent="0.3">
      <c r="A200" t="s">
        <v>2024</v>
      </c>
      <c r="B200" s="6">
        <v>45600</v>
      </c>
      <c r="C200" t="s">
        <v>1386</v>
      </c>
      <c r="D200" t="s">
        <v>1710</v>
      </c>
      <c r="E200" t="s">
        <v>1776</v>
      </c>
      <c r="F200">
        <v>1</v>
      </c>
      <c r="G200" s="5">
        <v>454.71</v>
      </c>
      <c r="H200" s="8">
        <v>0.16</v>
      </c>
      <c r="I200" t="s">
        <v>1826</v>
      </c>
      <c r="J200" s="5">
        <v>381.95639999999997</v>
      </c>
      <c r="K200" t="str">
        <f>VLOOKUP($C200,Customer_Dim_Cleaned!$A$2:$H$501,2,FALSE)</f>
        <v>Eric Holmes</v>
      </c>
      <c r="L200" t="str">
        <f>VLOOKUP($D200,Product_Dim_Cleaned!$A$2:$F$101,2,FALSE)</f>
        <v>Badminton Racket Set</v>
      </c>
      <c r="M200" t="str">
        <f>VLOOKUP($E200,Store_Dim_Cleaned!$A$2:$E$21,2,FALSE)</f>
        <v>Benson-Elliott</v>
      </c>
    </row>
    <row r="201" spans="1:13" x14ac:dyDescent="0.3">
      <c r="A201" t="s">
        <v>2025</v>
      </c>
      <c r="B201" s="6">
        <v>45646</v>
      </c>
      <c r="C201" t="s">
        <v>150</v>
      </c>
      <c r="D201" t="s">
        <v>1680</v>
      </c>
      <c r="E201" t="s">
        <v>1773</v>
      </c>
      <c r="F201">
        <v>2</v>
      </c>
      <c r="G201" s="5">
        <v>397.63</v>
      </c>
      <c r="H201" s="8">
        <v>0.26</v>
      </c>
      <c r="I201" t="s">
        <v>1824</v>
      </c>
      <c r="J201" s="5">
        <v>588.49239999999998</v>
      </c>
      <c r="K201" t="str">
        <f>VLOOKUP($C201,Customer_Dim_Cleaned!$A$2:$H$501,2,FALSE)</f>
        <v>Deanna Simpson</v>
      </c>
      <c r="L201" t="str">
        <f>VLOOKUP($D201,Product_Dim_Cleaned!$A$2:$F$101,2,FALSE)</f>
        <v>Women's Hair Dryer Brush</v>
      </c>
      <c r="M201" t="str">
        <f>VLOOKUP($E201,Store_Dim_Cleaned!$A$2:$E$21,2,FALSE)</f>
        <v>Gray Ltd</v>
      </c>
    </row>
    <row r="202" spans="1:13" x14ac:dyDescent="0.3">
      <c r="A202" t="s">
        <v>2026</v>
      </c>
      <c r="B202" s="6">
        <v>45725</v>
      </c>
      <c r="C202" t="s">
        <v>565</v>
      </c>
      <c r="D202" t="s">
        <v>1714</v>
      </c>
      <c r="E202" t="s">
        <v>1776</v>
      </c>
      <c r="F202">
        <v>3</v>
      </c>
      <c r="G202" s="5">
        <v>748.56</v>
      </c>
      <c r="H202" s="8">
        <v>0.26</v>
      </c>
      <c r="I202" t="s">
        <v>1826</v>
      </c>
      <c r="J202" s="5">
        <v>1661.8032000000001</v>
      </c>
      <c r="K202" t="str">
        <f>VLOOKUP($C202,Customer_Dim_Cleaned!$A$2:$H$501,2,FALSE)</f>
        <v>Christopher Garcia Dds</v>
      </c>
      <c r="L202" t="str">
        <f>VLOOKUP($D202,Product_Dim_Cleaned!$A$2:$F$101,2,FALSE)</f>
        <v>Hydrating Face Cleanser</v>
      </c>
      <c r="M202" t="str">
        <f>VLOOKUP($E202,Store_Dim_Cleaned!$A$2:$E$21,2,FALSE)</f>
        <v>Benson-Elliott</v>
      </c>
    </row>
    <row r="203" spans="1:13" x14ac:dyDescent="0.3">
      <c r="A203" t="s">
        <v>2027</v>
      </c>
      <c r="B203" s="6">
        <v>45742</v>
      </c>
      <c r="C203" t="s">
        <v>487</v>
      </c>
      <c r="D203" t="s">
        <v>1614</v>
      </c>
      <c r="E203" t="s">
        <v>1769</v>
      </c>
      <c r="F203">
        <v>1</v>
      </c>
      <c r="G203" s="5">
        <v>885.72</v>
      </c>
      <c r="H203" s="8">
        <v>0.15</v>
      </c>
      <c r="I203" t="s">
        <v>1824</v>
      </c>
      <c r="J203" s="5">
        <v>752.86199999999997</v>
      </c>
      <c r="K203" t="str">
        <f>VLOOKUP($C203,Customer_Dim_Cleaned!$A$2:$H$501,2,FALSE)</f>
        <v>Justin Cross</v>
      </c>
      <c r="L203" t="str">
        <f>VLOOKUP($D203,Product_Dim_Cleaned!$A$2:$F$101,2,FALSE)</f>
        <v>Modern Wall Clock</v>
      </c>
      <c r="M203" t="str">
        <f>VLOOKUP($E203,Store_Dim_Cleaned!$A$2:$E$21,2,FALSE)</f>
        <v>Alexander Group</v>
      </c>
    </row>
    <row r="204" spans="1:13" x14ac:dyDescent="0.3">
      <c r="A204" t="s">
        <v>2028</v>
      </c>
      <c r="B204" s="6">
        <v>45750</v>
      </c>
      <c r="C204" t="s">
        <v>381</v>
      </c>
      <c r="D204" t="s">
        <v>1672</v>
      </c>
      <c r="E204" t="s">
        <v>1757</v>
      </c>
      <c r="F204">
        <v>4</v>
      </c>
      <c r="G204" s="5">
        <v>408.07</v>
      </c>
      <c r="H204" s="8">
        <v>0.28000000000000003</v>
      </c>
      <c r="I204" t="s">
        <v>1829</v>
      </c>
      <c r="J204" s="5">
        <v>1175.2416000000001</v>
      </c>
      <c r="K204" t="str">
        <f>VLOOKUP($C204,Customer_Dim_Cleaned!$A$2:$H$501,2,FALSE)</f>
        <v>Travis Holland</v>
      </c>
      <c r="L204" t="str">
        <f>VLOOKUP($D204,Product_Dim_Cleaned!$A$2:$F$101,2,FALSE)</f>
        <v>Laptop Cooling Pad</v>
      </c>
      <c r="M204" t="str">
        <f>VLOOKUP($E204,Store_Dim_Cleaned!$A$2:$E$21,2,FALSE)</f>
        <v>Martinez, Adkins and Johnson</v>
      </c>
    </row>
    <row r="205" spans="1:13" x14ac:dyDescent="0.3">
      <c r="A205" t="s">
        <v>2029</v>
      </c>
      <c r="B205" s="6">
        <v>45327</v>
      </c>
      <c r="C205" t="s">
        <v>1455</v>
      </c>
      <c r="D205" t="s">
        <v>1616</v>
      </c>
      <c r="E205" t="s">
        <v>1786</v>
      </c>
      <c r="F205">
        <v>2</v>
      </c>
      <c r="G205" s="5">
        <v>597.07000000000005</v>
      </c>
      <c r="H205" s="8">
        <v>0.28000000000000003</v>
      </c>
      <c r="I205" t="s">
        <v>1826</v>
      </c>
      <c r="J205" s="5">
        <v>859.7808</v>
      </c>
      <c r="K205" t="str">
        <f>VLOOKUP($C205,Customer_Dim_Cleaned!$A$2:$H$501,2,FALSE)</f>
        <v>Philip Mendoza</v>
      </c>
      <c r="L205" t="str">
        <f>VLOOKUP($D205,Product_Dim_Cleaned!$A$2:$F$101,2,FALSE)</f>
        <v>Gaming Mechanical Keyboard</v>
      </c>
      <c r="M205" t="str">
        <f>VLOOKUP($E205,Store_Dim_Cleaned!$A$2:$E$21,2,FALSE)</f>
        <v>Moore, Padilla and Butler</v>
      </c>
    </row>
    <row r="206" spans="1:13" x14ac:dyDescent="0.3">
      <c r="A206" t="s">
        <v>2030</v>
      </c>
      <c r="B206" s="6">
        <v>45465</v>
      </c>
      <c r="C206" t="s">
        <v>97</v>
      </c>
      <c r="D206" t="s">
        <v>1682</v>
      </c>
      <c r="E206" t="s">
        <v>1786</v>
      </c>
      <c r="F206">
        <v>3</v>
      </c>
      <c r="G206" s="5">
        <v>723.47</v>
      </c>
      <c r="H206" s="8">
        <v>0.12</v>
      </c>
      <c r="I206" t="s">
        <v>1829</v>
      </c>
      <c r="J206" s="5">
        <v>1909.9608000000001</v>
      </c>
      <c r="K206" t="str">
        <f>VLOOKUP($C206,Customer_Dim_Cleaned!$A$2:$H$501,2,FALSE)</f>
        <v>Paul Fox</v>
      </c>
      <c r="L206" t="str">
        <f>VLOOKUP($D206,Product_Dim_Cleaned!$A$2:$F$101,2,FALSE)</f>
        <v>Smart LED Light Strip</v>
      </c>
      <c r="M206" t="str">
        <f>VLOOKUP($E206,Store_Dim_Cleaned!$A$2:$E$21,2,FALSE)</f>
        <v>Moore, Padilla and Butler</v>
      </c>
    </row>
    <row r="207" spans="1:13" x14ac:dyDescent="0.3">
      <c r="A207" t="s">
        <v>2031</v>
      </c>
      <c r="B207" s="6">
        <v>45883</v>
      </c>
      <c r="C207" t="s">
        <v>1355</v>
      </c>
      <c r="D207" t="s">
        <v>1724</v>
      </c>
      <c r="E207" t="s">
        <v>1773</v>
      </c>
      <c r="F207">
        <v>1</v>
      </c>
      <c r="G207" s="5">
        <v>479.93</v>
      </c>
      <c r="H207" s="8">
        <v>0.22</v>
      </c>
      <c r="I207" t="s">
        <v>1824</v>
      </c>
      <c r="J207" s="5">
        <v>374.34539999999998</v>
      </c>
      <c r="K207" t="str">
        <f>VLOOKUP($C207,Customer_Dim_Cleaned!$A$2:$H$501,2,FALSE)</f>
        <v>Melinda Rivera</v>
      </c>
      <c r="L207" t="str">
        <f>VLOOKUP($D207,Product_Dim_Cleaned!$A$2:$F$101,2,FALSE)</f>
        <v>Sports Wrist Sweatbands</v>
      </c>
      <c r="M207" t="str">
        <f>VLOOKUP($E207,Store_Dim_Cleaned!$A$2:$E$21,2,FALSE)</f>
        <v>Gray Ltd</v>
      </c>
    </row>
    <row r="208" spans="1:13" x14ac:dyDescent="0.3">
      <c r="A208" t="s">
        <v>2032</v>
      </c>
      <c r="B208" s="6">
        <v>45445</v>
      </c>
      <c r="C208" t="s">
        <v>779</v>
      </c>
      <c r="D208" t="s">
        <v>1616</v>
      </c>
      <c r="E208" t="s">
        <v>1804</v>
      </c>
      <c r="F208">
        <v>4</v>
      </c>
      <c r="G208" s="5">
        <v>362.81</v>
      </c>
      <c r="H208" s="8">
        <v>0.21</v>
      </c>
      <c r="I208" t="s">
        <v>1829</v>
      </c>
      <c r="J208" s="5">
        <v>1146.4795999999999</v>
      </c>
      <c r="K208" t="str">
        <f>VLOOKUP($C208,Customer_Dim_Cleaned!$A$2:$H$501,2,FALSE)</f>
        <v>Brian Hammond</v>
      </c>
      <c r="L208" t="str">
        <f>VLOOKUP($D208,Product_Dim_Cleaned!$A$2:$F$101,2,FALSE)</f>
        <v>Gaming Mechanical Keyboard</v>
      </c>
      <c r="M208" t="str">
        <f>VLOOKUP($E208,Store_Dim_Cleaned!$A$2:$E$21,2,FALSE)</f>
        <v>Frederick-Wright</v>
      </c>
    </row>
    <row r="209" spans="1:13" x14ac:dyDescent="0.3">
      <c r="A209" t="s">
        <v>2033</v>
      </c>
      <c r="B209" s="6">
        <v>45640</v>
      </c>
      <c r="C209" t="s">
        <v>610</v>
      </c>
      <c r="D209" t="s">
        <v>1706</v>
      </c>
      <c r="E209" t="s">
        <v>1766</v>
      </c>
      <c r="F209">
        <v>1</v>
      </c>
      <c r="G209" s="5">
        <v>127.11</v>
      </c>
      <c r="H209" s="8">
        <v>0.01</v>
      </c>
      <c r="I209" t="s">
        <v>1826</v>
      </c>
      <c r="J209" s="5">
        <v>125.8389</v>
      </c>
      <c r="K209" t="str">
        <f>VLOOKUP($C209,Customer_Dim_Cleaned!$A$2:$H$501,2,FALSE)</f>
        <v>Brent Rivas</v>
      </c>
      <c r="L209" t="str">
        <f>VLOOKUP($D209,Product_Dim_Cleaned!$A$2:$F$101,2,FALSE)</f>
        <v>Decorative Lamp Shade</v>
      </c>
      <c r="M209" t="str">
        <f>VLOOKUP($E209,Store_Dim_Cleaned!$A$2:$E$21,2,FALSE)</f>
        <v>Johnson-Wright</v>
      </c>
    </row>
    <row r="210" spans="1:13" x14ac:dyDescent="0.3">
      <c r="A210" t="s">
        <v>2034</v>
      </c>
      <c r="B210" s="6">
        <v>45411</v>
      </c>
      <c r="C210" t="s">
        <v>607</v>
      </c>
      <c r="D210" t="s">
        <v>1616</v>
      </c>
      <c r="E210" t="s">
        <v>1807</v>
      </c>
      <c r="F210">
        <v>4</v>
      </c>
      <c r="G210" s="5">
        <v>931.26</v>
      </c>
      <c r="H210" s="8">
        <v>0.04</v>
      </c>
      <c r="I210" t="s">
        <v>1824</v>
      </c>
      <c r="J210" s="5">
        <v>3576.0383999999999</v>
      </c>
      <c r="K210" t="str">
        <f>VLOOKUP($C210,Customer_Dim_Cleaned!$A$2:$H$501,2,FALSE)</f>
        <v>Leonard Cochran</v>
      </c>
      <c r="L210" t="str">
        <f>VLOOKUP($D210,Product_Dim_Cleaned!$A$2:$F$101,2,FALSE)</f>
        <v>Gaming Mechanical Keyboard</v>
      </c>
      <c r="M210" t="str">
        <f>VLOOKUP($E210,Store_Dim_Cleaned!$A$2:$E$21,2,FALSE)</f>
        <v>Holloway Ltd</v>
      </c>
    </row>
    <row r="211" spans="1:13" x14ac:dyDescent="0.3">
      <c r="A211" t="s">
        <v>2035</v>
      </c>
      <c r="B211" s="6">
        <v>45224</v>
      </c>
      <c r="C211" t="s">
        <v>1160</v>
      </c>
      <c r="D211" t="s">
        <v>1682</v>
      </c>
      <c r="E211" t="s">
        <v>1782</v>
      </c>
      <c r="F211">
        <v>1</v>
      </c>
      <c r="G211" s="5">
        <v>620.80999999999995</v>
      </c>
      <c r="H211" s="8">
        <v>0.04</v>
      </c>
      <c r="I211" t="s">
        <v>1826</v>
      </c>
      <c r="J211" s="5">
        <v>595.97759999999994</v>
      </c>
      <c r="K211" t="str">
        <f>VLOOKUP($C211,Customer_Dim_Cleaned!$A$2:$H$501,2,FALSE)</f>
        <v>Michael Garner</v>
      </c>
      <c r="L211" t="str">
        <f>VLOOKUP($D211,Product_Dim_Cleaned!$A$2:$F$101,2,FALSE)</f>
        <v>Smart LED Light Strip</v>
      </c>
      <c r="M211" t="str">
        <f>VLOOKUP($E211,Store_Dim_Cleaned!$A$2:$E$21,2,FALSE)</f>
        <v>Bean, Jones and Park</v>
      </c>
    </row>
    <row r="212" spans="1:13" x14ac:dyDescent="0.3">
      <c r="A212" t="s">
        <v>2036</v>
      </c>
      <c r="B212" s="6">
        <v>45497</v>
      </c>
      <c r="C212" t="s">
        <v>338</v>
      </c>
      <c r="D212" t="s">
        <v>1648</v>
      </c>
      <c r="E212" t="s">
        <v>1761</v>
      </c>
      <c r="F212">
        <v>1</v>
      </c>
      <c r="G212" s="5">
        <v>823.26</v>
      </c>
      <c r="H212" s="8">
        <v>0.27</v>
      </c>
      <c r="I212" t="s">
        <v>1829</v>
      </c>
      <c r="J212" s="5">
        <v>600.97979999999995</v>
      </c>
      <c r="K212" t="str">
        <f>VLOOKUP($C212,Customer_Dim_Cleaned!$A$2:$H$501,2,FALSE)</f>
        <v>David Patterson</v>
      </c>
      <c r="L212" t="str">
        <f>VLOOKUP($D212,Product_Dim_Cleaned!$A$2:$F$101,2,FALSE)</f>
        <v>Boxing Hand Wraps</v>
      </c>
      <c r="M212" t="str">
        <f>VLOOKUP($E212,Store_Dim_Cleaned!$A$2:$E$21,2,FALSE)</f>
        <v>Black-Horn</v>
      </c>
    </row>
    <row r="213" spans="1:13" x14ac:dyDescent="0.3">
      <c r="A213" t="s">
        <v>2037</v>
      </c>
      <c r="B213" s="6">
        <v>45807</v>
      </c>
      <c r="C213" t="s">
        <v>59</v>
      </c>
      <c r="D213" t="s">
        <v>1602</v>
      </c>
      <c r="E213" t="s">
        <v>1782</v>
      </c>
      <c r="F213">
        <v>3</v>
      </c>
      <c r="G213" s="5">
        <v>681.01</v>
      </c>
      <c r="H213" s="8">
        <v>0.27</v>
      </c>
      <c r="I213" t="s">
        <v>1829</v>
      </c>
      <c r="J213" s="5">
        <v>1491.4119000000001</v>
      </c>
      <c r="K213" t="str">
        <f>VLOOKUP($C213,Customer_Dim_Cleaned!$A$2:$H$501,2,FALSE)</f>
        <v>Kenneth Lambert</v>
      </c>
      <c r="L213" t="str">
        <f>VLOOKUP($D213,Product_Dim_Cleaned!$A$2:$F$101,2,FALSE)</f>
        <v>Decorative Floor Vase</v>
      </c>
      <c r="M213" t="str">
        <f>VLOOKUP($E213,Store_Dim_Cleaned!$A$2:$E$21,2,FALSE)</f>
        <v>Bean, Jones and Park</v>
      </c>
    </row>
    <row r="214" spans="1:13" x14ac:dyDescent="0.3">
      <c r="A214" t="s">
        <v>2038</v>
      </c>
      <c r="B214" s="6">
        <v>45942</v>
      </c>
      <c r="C214" t="s">
        <v>1368</v>
      </c>
      <c r="D214" t="s">
        <v>1660</v>
      </c>
      <c r="E214" t="s">
        <v>1813</v>
      </c>
      <c r="F214">
        <v>4</v>
      </c>
      <c r="G214" s="5">
        <v>119.83</v>
      </c>
      <c r="H214" s="8">
        <v>0.13</v>
      </c>
      <c r="I214" t="s">
        <v>1824</v>
      </c>
      <c r="J214" s="5">
        <v>417.00839999999999</v>
      </c>
      <c r="K214" t="str">
        <f>VLOOKUP($C214,Customer_Dim_Cleaned!$A$2:$H$501,2,FALSE)</f>
        <v>Kelli Smith</v>
      </c>
      <c r="L214" t="str">
        <f>VLOOKUP($D214,Product_Dim_Cleaned!$A$2:$F$101,2,FALSE)</f>
        <v>Premium Blanket Throw</v>
      </c>
      <c r="M214" t="str">
        <f>VLOOKUP($E214,Store_Dim_Cleaned!$A$2:$E$21,2,FALSE)</f>
        <v>Mann-Austin</v>
      </c>
    </row>
    <row r="215" spans="1:13" x14ac:dyDescent="0.3">
      <c r="A215" t="s">
        <v>2039</v>
      </c>
      <c r="B215" s="6">
        <v>45314</v>
      </c>
      <c r="C215" t="s">
        <v>969</v>
      </c>
      <c r="D215" t="s">
        <v>1704</v>
      </c>
      <c r="E215" t="s">
        <v>1761</v>
      </c>
      <c r="F215">
        <v>1</v>
      </c>
      <c r="G215" s="5">
        <v>575.66</v>
      </c>
      <c r="H215" s="8">
        <v>0.03</v>
      </c>
      <c r="I215" t="s">
        <v>1826</v>
      </c>
      <c r="J215" s="5">
        <v>558.39019999999994</v>
      </c>
      <c r="K215" t="str">
        <f>VLOOKUP($C215,Customer_Dim_Cleaned!$A$2:$H$501,2,FALSE)</f>
        <v>Brandy Thompson</v>
      </c>
      <c r="L215" t="str">
        <f>VLOOKUP($D215,Product_Dim_Cleaned!$A$2:$F$101,2,FALSE)</f>
        <v>Essential Oil Diffuser</v>
      </c>
      <c r="M215" t="str">
        <f>VLOOKUP($E215,Store_Dim_Cleaned!$A$2:$E$21,2,FALSE)</f>
        <v>Black-Horn</v>
      </c>
    </row>
    <row r="216" spans="1:13" x14ac:dyDescent="0.3">
      <c r="A216" t="s">
        <v>2040</v>
      </c>
      <c r="B216" s="6">
        <v>45943</v>
      </c>
      <c r="C216" t="s">
        <v>651</v>
      </c>
      <c r="D216" t="s">
        <v>1644</v>
      </c>
      <c r="E216" t="s">
        <v>1804</v>
      </c>
      <c r="F216">
        <v>1</v>
      </c>
      <c r="G216" s="5">
        <v>775.84</v>
      </c>
      <c r="H216" s="8">
        <v>0.26</v>
      </c>
      <c r="I216" t="s">
        <v>1824</v>
      </c>
      <c r="J216" s="5">
        <v>574.12160000000006</v>
      </c>
      <c r="K216" t="str">
        <f>VLOOKUP($C216,Customer_Dim_Cleaned!$A$2:$H$501,2,FALSE)</f>
        <v>Carmen Price</v>
      </c>
      <c r="L216" t="str">
        <f>VLOOKUP($D216,Product_Dim_Cleaned!$A$2:$F$101,2,FALSE)</f>
        <v>Car Dashboard Phone Holder</v>
      </c>
      <c r="M216" t="str">
        <f>VLOOKUP($E216,Store_Dim_Cleaned!$A$2:$E$21,2,FALSE)</f>
        <v>Frederick-Wright</v>
      </c>
    </row>
    <row r="217" spans="1:13" x14ac:dyDescent="0.3">
      <c r="A217" t="s">
        <v>2041</v>
      </c>
      <c r="B217" s="6">
        <v>45356</v>
      </c>
      <c r="C217" t="s">
        <v>1371</v>
      </c>
      <c r="D217" t="s">
        <v>1576</v>
      </c>
      <c r="E217" t="s">
        <v>1786</v>
      </c>
      <c r="F217">
        <v>3</v>
      </c>
      <c r="G217" s="5">
        <v>318.43</v>
      </c>
      <c r="H217" s="8">
        <v>0.05</v>
      </c>
      <c r="I217" t="s">
        <v>1824</v>
      </c>
      <c r="J217" s="5">
        <v>907.52549999999997</v>
      </c>
      <c r="K217" t="str">
        <f>VLOOKUP($C217,Customer_Dim_Cleaned!$A$2:$H$501,2,FALSE)</f>
        <v>Adam Castro</v>
      </c>
      <c r="L217" t="str">
        <f>VLOOKUP($D217,Product_Dim_Cleaned!$A$2:$F$101,2,FALSE)</f>
        <v>Decorative Wall Mirror</v>
      </c>
      <c r="M217" t="str">
        <f>VLOOKUP($E217,Store_Dim_Cleaned!$A$2:$E$21,2,FALSE)</f>
        <v>Moore, Padilla and Butler</v>
      </c>
    </row>
    <row r="218" spans="1:13" x14ac:dyDescent="0.3">
      <c r="A218" t="s">
        <v>2042</v>
      </c>
      <c r="B218" s="6">
        <v>45854</v>
      </c>
      <c r="C218" t="s">
        <v>514</v>
      </c>
      <c r="D218" t="s">
        <v>1692</v>
      </c>
      <c r="E218" t="s">
        <v>1782</v>
      </c>
      <c r="F218">
        <v>3</v>
      </c>
      <c r="G218" s="5">
        <v>141.6</v>
      </c>
      <c r="H218" s="8">
        <v>0.08</v>
      </c>
      <c r="I218" t="s">
        <v>1829</v>
      </c>
      <c r="J218" s="5">
        <v>390.81599999999997</v>
      </c>
      <c r="K218" t="str">
        <f>VLOOKUP($C218,Customer_Dim_Cleaned!$A$2:$H$501,2,FALSE)</f>
        <v>Joseph Faulkner</v>
      </c>
      <c r="L218" t="str">
        <f>VLOOKUP($D218,Product_Dim_Cleaned!$A$2:$F$101,2,FALSE)</f>
        <v>Professional Jump Rope</v>
      </c>
      <c r="M218" t="str">
        <f>VLOOKUP($E218,Store_Dim_Cleaned!$A$2:$E$21,2,FALSE)</f>
        <v>Bean, Jones and Park</v>
      </c>
    </row>
    <row r="219" spans="1:13" x14ac:dyDescent="0.3">
      <c r="A219" t="s">
        <v>2043</v>
      </c>
      <c r="B219" s="6">
        <v>45219</v>
      </c>
      <c r="C219" t="s">
        <v>849</v>
      </c>
      <c r="D219" t="s">
        <v>1578</v>
      </c>
      <c r="E219" t="s">
        <v>1813</v>
      </c>
      <c r="F219">
        <v>1</v>
      </c>
      <c r="G219" s="5">
        <v>332.82</v>
      </c>
      <c r="H219" s="8">
        <v>0.14000000000000001</v>
      </c>
      <c r="I219" t="s">
        <v>1826</v>
      </c>
      <c r="J219" s="5">
        <v>286.22519999999997</v>
      </c>
      <c r="K219" t="str">
        <f>VLOOKUP($C219,Customer_Dim_Cleaned!$A$2:$H$501,2,FALSE)</f>
        <v>Cynthia Payne</v>
      </c>
      <c r="L219" t="str">
        <f>VLOOKUP($D219,Product_Dim_Cleaned!$A$2:$F$101,2,FALSE)</f>
        <v>4K Home Projector</v>
      </c>
      <c r="M219" t="str">
        <f>VLOOKUP($E219,Store_Dim_Cleaned!$A$2:$E$21,2,FALSE)</f>
        <v>Mann-Austin</v>
      </c>
    </row>
    <row r="220" spans="1:13" x14ac:dyDescent="0.3">
      <c r="A220" t="s">
        <v>2044</v>
      </c>
      <c r="B220" s="6">
        <v>45447</v>
      </c>
      <c r="C220" t="s">
        <v>788</v>
      </c>
      <c r="D220" t="s">
        <v>1692</v>
      </c>
      <c r="E220" t="s">
        <v>1757</v>
      </c>
      <c r="F220">
        <v>4</v>
      </c>
      <c r="G220" s="5">
        <v>640.97</v>
      </c>
      <c r="H220" s="8">
        <v>0.11</v>
      </c>
      <c r="I220" t="s">
        <v>1829</v>
      </c>
      <c r="J220" s="5">
        <v>2281.8532</v>
      </c>
      <c r="K220" t="str">
        <f>VLOOKUP($C220,Customer_Dim_Cleaned!$A$2:$H$501,2,FALSE)</f>
        <v>Mary Russell</v>
      </c>
      <c r="L220" t="str">
        <f>VLOOKUP($D220,Product_Dim_Cleaned!$A$2:$F$101,2,FALSE)</f>
        <v>Professional Jump Rope</v>
      </c>
      <c r="M220" t="str">
        <f>VLOOKUP($E220,Store_Dim_Cleaned!$A$2:$E$21,2,FALSE)</f>
        <v>Martinez, Adkins and Johnson</v>
      </c>
    </row>
    <row r="221" spans="1:13" x14ac:dyDescent="0.3">
      <c r="A221" t="s">
        <v>2045</v>
      </c>
      <c r="B221" s="6">
        <v>45225</v>
      </c>
      <c r="C221" t="s">
        <v>663</v>
      </c>
      <c r="D221" t="s">
        <v>1728</v>
      </c>
      <c r="E221" t="s">
        <v>1801</v>
      </c>
      <c r="F221">
        <v>4</v>
      </c>
      <c r="G221" s="5">
        <v>75.37</v>
      </c>
      <c r="H221" s="8">
        <v>0.02</v>
      </c>
      <c r="I221" t="s">
        <v>1829</v>
      </c>
      <c r="J221" s="5">
        <v>295.4504</v>
      </c>
      <c r="K221" t="str">
        <f>VLOOKUP($C221,Customer_Dim_Cleaned!$A$2:$H$501,2,FALSE)</f>
        <v>Sarah Brady</v>
      </c>
      <c r="L221" t="str">
        <f>VLOOKUP($D221,Product_Dim_Cleaned!$A$2:$F$101,2,FALSE)</f>
        <v>Gaming Mouse Pad XL</v>
      </c>
      <c r="M221" t="str">
        <f>VLOOKUP($E221,Store_Dim_Cleaned!$A$2:$E$21,2,FALSE)</f>
        <v>Shelton PLC</v>
      </c>
    </row>
    <row r="222" spans="1:13" x14ac:dyDescent="0.3">
      <c r="A222" t="s">
        <v>2046</v>
      </c>
      <c r="B222" s="6">
        <v>45754</v>
      </c>
      <c r="C222" t="s">
        <v>275</v>
      </c>
      <c r="D222" t="s">
        <v>1580</v>
      </c>
      <c r="E222" t="s">
        <v>1810</v>
      </c>
      <c r="F222">
        <v>3</v>
      </c>
      <c r="G222" s="5">
        <v>434.55</v>
      </c>
      <c r="H222" s="8">
        <v>0.08</v>
      </c>
      <c r="I222" t="s">
        <v>1829</v>
      </c>
      <c r="J222" s="5">
        <v>1199.3579999999999</v>
      </c>
      <c r="K222" t="str">
        <f>VLOOKUP($C222,Customer_Dim_Cleaned!$A$2:$H$501,2,FALSE)</f>
        <v>Rhonda Morales</v>
      </c>
      <c r="L222" t="str">
        <f>VLOOKUP($D222,Product_Dim_Cleaned!$A$2:$F$101,2,FALSE)</f>
        <v>Beard Grooming Kit</v>
      </c>
      <c r="M222" t="str">
        <f>VLOOKUP($E222,Store_Dim_Cleaned!$A$2:$E$21,2,FALSE)</f>
        <v>Guerrero-Schmitt</v>
      </c>
    </row>
    <row r="223" spans="1:13" x14ac:dyDescent="0.3">
      <c r="A223" t="s">
        <v>2047</v>
      </c>
      <c r="B223" s="6">
        <v>45729</v>
      </c>
      <c r="C223" t="s">
        <v>353</v>
      </c>
      <c r="D223" t="s">
        <v>1600</v>
      </c>
      <c r="E223" t="s">
        <v>1799</v>
      </c>
      <c r="F223">
        <v>4</v>
      </c>
      <c r="G223" s="5">
        <v>652.28</v>
      </c>
      <c r="H223" s="8">
        <v>0.15</v>
      </c>
      <c r="I223" t="s">
        <v>1824</v>
      </c>
      <c r="J223" s="5">
        <v>2217.752</v>
      </c>
      <c r="K223" t="str">
        <f>VLOOKUP($C223,Customer_Dim_Cleaned!$A$2:$H$501,2,FALSE)</f>
        <v>Sheila Wilson</v>
      </c>
      <c r="L223" t="str">
        <f>VLOOKUP($D223,Product_Dim_Cleaned!$A$2:$F$101,2,FALSE)</f>
        <v>Wireless Bluetooth Speaker</v>
      </c>
      <c r="M223" t="str">
        <f>VLOOKUP($E223,Store_Dim_Cleaned!$A$2:$E$21,2,FALSE)</f>
        <v>Mcdonald Inc</v>
      </c>
    </row>
    <row r="224" spans="1:13" x14ac:dyDescent="0.3">
      <c r="A224" t="s">
        <v>2048</v>
      </c>
      <c r="B224" s="6">
        <v>45480</v>
      </c>
      <c r="C224" t="s">
        <v>857</v>
      </c>
      <c r="D224" t="s">
        <v>1700</v>
      </c>
      <c r="E224" t="s">
        <v>1807</v>
      </c>
      <c r="F224">
        <v>3</v>
      </c>
      <c r="G224" s="5">
        <v>207.8</v>
      </c>
      <c r="H224" s="8">
        <v>0.15</v>
      </c>
      <c r="I224" t="s">
        <v>1824</v>
      </c>
      <c r="J224" s="5">
        <v>529.8900000000001</v>
      </c>
      <c r="K224" t="str">
        <f>VLOOKUP($C224,Customer_Dim_Cleaned!$A$2:$H$501,2,FALSE)</f>
        <v>Tyrone Olson</v>
      </c>
      <c r="L224" t="str">
        <f>VLOOKUP($D224,Product_Dim_Cleaned!$A$2:$F$101,2,FALSE)</f>
        <v>Wireless Mouse</v>
      </c>
      <c r="M224" t="str">
        <f>VLOOKUP($E224,Store_Dim_Cleaned!$A$2:$E$21,2,FALSE)</f>
        <v>Holloway Ltd</v>
      </c>
    </row>
    <row r="225" spans="1:13" x14ac:dyDescent="0.3">
      <c r="A225" t="s">
        <v>2049</v>
      </c>
      <c r="B225" s="6">
        <v>45361</v>
      </c>
      <c r="C225" t="s">
        <v>1521</v>
      </c>
      <c r="D225" t="s">
        <v>1670</v>
      </c>
      <c r="E225" t="s">
        <v>1801</v>
      </c>
      <c r="F225">
        <v>4</v>
      </c>
      <c r="G225" s="5">
        <v>385.5</v>
      </c>
      <c r="H225" s="8">
        <v>0.03</v>
      </c>
      <c r="I225" t="s">
        <v>1826</v>
      </c>
      <c r="J225" s="5">
        <v>1495.74</v>
      </c>
      <c r="K225" t="str">
        <f>VLOOKUP($C225,Customer_Dim_Cleaned!$A$2:$H$501,2,FALSE)</f>
        <v>James Berger</v>
      </c>
      <c r="L225" t="str">
        <f>VLOOKUP($D225,Product_Dim_Cleaned!$A$2:$F$101,2,FALSE)</f>
        <v>Tennis Ball 3-Pack</v>
      </c>
      <c r="M225" t="str">
        <f>VLOOKUP($E225,Store_Dim_Cleaned!$A$2:$E$21,2,FALSE)</f>
        <v>Shelton PLC</v>
      </c>
    </row>
    <row r="226" spans="1:13" x14ac:dyDescent="0.3">
      <c r="A226" t="s">
        <v>2050</v>
      </c>
      <c r="B226" s="6">
        <v>45915</v>
      </c>
      <c r="C226" t="s">
        <v>344</v>
      </c>
      <c r="D226" t="s">
        <v>1678</v>
      </c>
      <c r="E226" t="s">
        <v>1776</v>
      </c>
      <c r="F226">
        <v>3</v>
      </c>
      <c r="G226" s="5">
        <v>548.19000000000005</v>
      </c>
      <c r="H226" s="8">
        <v>0.12</v>
      </c>
      <c r="I226" t="s">
        <v>1824</v>
      </c>
      <c r="J226" s="5">
        <v>1447.2216000000001</v>
      </c>
      <c r="K226" t="str">
        <f>VLOOKUP($C226,Customer_Dim_Cleaned!$A$2:$H$501,2,FALSE)</f>
        <v>Samantha Walker</v>
      </c>
      <c r="L226" t="str">
        <f>VLOOKUP($D226,Product_Dim_Cleaned!$A$2:$F$101,2,FALSE)</f>
        <v>Adjustable Dumbbells 20kg</v>
      </c>
      <c r="M226" t="str">
        <f>VLOOKUP($E226,Store_Dim_Cleaned!$A$2:$E$21,2,FALSE)</f>
        <v>Benson-Elliott</v>
      </c>
    </row>
    <row r="227" spans="1:13" x14ac:dyDescent="0.3">
      <c r="A227" t="s">
        <v>2051</v>
      </c>
      <c r="B227" s="6">
        <v>45607</v>
      </c>
      <c r="C227" t="s">
        <v>255</v>
      </c>
      <c r="D227" t="s">
        <v>1694</v>
      </c>
      <c r="E227" t="s">
        <v>1786</v>
      </c>
      <c r="F227">
        <v>3</v>
      </c>
      <c r="G227" s="5">
        <v>927.6</v>
      </c>
      <c r="H227" s="8">
        <v>0.09</v>
      </c>
      <c r="I227" t="s">
        <v>1824</v>
      </c>
      <c r="J227" s="5">
        <v>2532.348</v>
      </c>
      <c r="K227" t="str">
        <f>VLOOKUP($C227,Customer_Dim_Cleaned!$A$2:$H$501,2,FALSE)</f>
        <v>Roy Cole</v>
      </c>
      <c r="L227" t="str">
        <f>VLOOKUP($D227,Product_Dim_Cleaned!$A$2:$F$101,2,FALSE)</f>
        <v>Shin Guards – Adult</v>
      </c>
      <c r="M227" t="str">
        <f>VLOOKUP($E227,Store_Dim_Cleaned!$A$2:$E$21,2,FALSE)</f>
        <v>Moore, Padilla and Butler</v>
      </c>
    </row>
    <row r="228" spans="1:13" x14ac:dyDescent="0.3">
      <c r="A228" t="s">
        <v>2052</v>
      </c>
      <c r="B228" s="6">
        <v>45666</v>
      </c>
      <c r="C228" t="s">
        <v>849</v>
      </c>
      <c r="D228" t="s">
        <v>1670</v>
      </c>
      <c r="E228" t="s">
        <v>1766</v>
      </c>
      <c r="F228">
        <v>4</v>
      </c>
      <c r="G228" s="5">
        <v>585.04</v>
      </c>
      <c r="H228" s="8">
        <v>0.22</v>
      </c>
      <c r="I228" t="s">
        <v>1826</v>
      </c>
      <c r="J228" s="5">
        <v>1825.3248000000001</v>
      </c>
      <c r="K228" t="str">
        <f>VLOOKUP($C228,Customer_Dim_Cleaned!$A$2:$H$501,2,FALSE)</f>
        <v>Cynthia Payne</v>
      </c>
      <c r="L228" t="str">
        <f>VLOOKUP($D228,Product_Dim_Cleaned!$A$2:$F$101,2,FALSE)</f>
        <v>Tennis Ball 3-Pack</v>
      </c>
      <c r="M228" t="str">
        <f>VLOOKUP($E228,Store_Dim_Cleaned!$A$2:$E$21,2,FALSE)</f>
        <v>Johnson-Wright</v>
      </c>
    </row>
    <row r="229" spans="1:13" x14ac:dyDescent="0.3">
      <c r="A229" t="s">
        <v>2053</v>
      </c>
      <c r="B229" s="6">
        <v>45406</v>
      </c>
      <c r="C229" t="s">
        <v>1533</v>
      </c>
      <c r="D229" t="s">
        <v>1626</v>
      </c>
      <c r="E229" t="s">
        <v>1761</v>
      </c>
      <c r="F229">
        <v>2</v>
      </c>
      <c r="G229" s="5">
        <v>999.89</v>
      </c>
      <c r="H229" s="8">
        <v>0.09</v>
      </c>
      <c r="I229" t="s">
        <v>1824</v>
      </c>
      <c r="J229" s="5">
        <v>1819.7998</v>
      </c>
      <c r="K229" t="str">
        <f>VLOOKUP($C229,Customer_Dim_Cleaned!$A$2:$H$501,2,FALSE)</f>
        <v>Philip Pennington</v>
      </c>
      <c r="L229" t="str">
        <f>VLOOKUP($D229,Product_Dim_Cleaned!$A$2:$F$101,2,FALSE)</f>
        <v>Portable Power Bank</v>
      </c>
      <c r="M229" t="str">
        <f>VLOOKUP($E229,Store_Dim_Cleaned!$A$2:$E$21,2,FALSE)</f>
        <v>Black-Horn</v>
      </c>
    </row>
    <row r="230" spans="1:13" x14ac:dyDescent="0.3">
      <c r="A230" t="s">
        <v>2054</v>
      </c>
      <c r="B230" s="6">
        <v>45284</v>
      </c>
      <c r="C230" t="s">
        <v>378</v>
      </c>
      <c r="D230" t="s">
        <v>1698</v>
      </c>
      <c r="E230" t="s">
        <v>1766</v>
      </c>
      <c r="F230">
        <v>2</v>
      </c>
      <c r="G230" s="5">
        <v>848.98</v>
      </c>
      <c r="H230" s="8">
        <v>0.04</v>
      </c>
      <c r="I230" t="s">
        <v>1826</v>
      </c>
      <c r="J230" s="5">
        <v>1630.0416</v>
      </c>
      <c r="K230" t="str">
        <f>VLOOKUP($C230,Customer_Dim_Cleaned!$A$2:$H$501,2,FALSE)</f>
        <v>Erica Carney</v>
      </c>
      <c r="L230" t="str">
        <f>VLOOKUP($D230,Product_Dim_Cleaned!$A$2:$F$101,2,FALSE)</f>
        <v>Women's Ankle Boots</v>
      </c>
      <c r="M230" t="str">
        <f>VLOOKUP($E230,Store_Dim_Cleaned!$A$2:$E$21,2,FALSE)</f>
        <v>Johnson-Wright</v>
      </c>
    </row>
    <row r="231" spans="1:13" x14ac:dyDescent="0.3">
      <c r="A231" t="s">
        <v>2055</v>
      </c>
      <c r="B231" s="6">
        <v>45348</v>
      </c>
      <c r="C231" t="s">
        <v>481</v>
      </c>
      <c r="D231" t="s">
        <v>1668</v>
      </c>
      <c r="E231" t="s">
        <v>1799</v>
      </c>
      <c r="F231">
        <v>3</v>
      </c>
      <c r="G231" s="5">
        <v>769.56</v>
      </c>
      <c r="H231" s="8">
        <v>0.08</v>
      </c>
      <c r="I231" t="s">
        <v>1824</v>
      </c>
      <c r="J231" s="5">
        <v>2123.9856</v>
      </c>
      <c r="K231" t="str">
        <f>VLOOKUP($C231,Customer_Dim_Cleaned!$A$2:$H$501,2,FALSE)</f>
        <v>Maria Ramirez</v>
      </c>
      <c r="L231" t="str">
        <f>VLOOKUP($D231,Product_Dim_Cleaned!$A$2:$F$101,2,FALSE)</f>
        <v>Luxury Perfume Spray</v>
      </c>
      <c r="M231" t="str">
        <f>VLOOKUP($E231,Store_Dim_Cleaned!$A$2:$E$21,2,FALSE)</f>
        <v>Mcdonald Inc</v>
      </c>
    </row>
    <row r="232" spans="1:13" x14ac:dyDescent="0.3">
      <c r="A232" t="s">
        <v>2056</v>
      </c>
      <c r="B232" s="6">
        <v>45676</v>
      </c>
      <c r="C232" t="s">
        <v>188</v>
      </c>
      <c r="D232" t="s">
        <v>1644</v>
      </c>
      <c r="E232" t="s">
        <v>1797</v>
      </c>
      <c r="F232">
        <v>3</v>
      </c>
      <c r="G232" s="5">
        <v>449.88</v>
      </c>
      <c r="H232" s="8">
        <v>0.1</v>
      </c>
      <c r="I232" t="s">
        <v>1826</v>
      </c>
      <c r="J232" s="5">
        <v>1214.6759999999999</v>
      </c>
      <c r="K232" t="str">
        <f>VLOOKUP($C232,Customer_Dim_Cleaned!$A$2:$H$501,2,FALSE)</f>
        <v>Timothy Weaver</v>
      </c>
      <c r="L232" t="str">
        <f>VLOOKUP($D232,Product_Dim_Cleaned!$A$2:$F$101,2,FALSE)</f>
        <v>Car Dashboard Phone Holder</v>
      </c>
      <c r="M232" t="str">
        <f>VLOOKUP($E232,Store_Dim_Cleaned!$A$2:$E$21,2,FALSE)</f>
        <v>Gardner, Humphrey and Contreras</v>
      </c>
    </row>
    <row r="233" spans="1:13" x14ac:dyDescent="0.3">
      <c r="A233" t="s">
        <v>2057</v>
      </c>
      <c r="B233" s="6">
        <v>45863</v>
      </c>
      <c r="C233" t="s">
        <v>875</v>
      </c>
      <c r="D233" t="s">
        <v>1686</v>
      </c>
      <c r="E233" t="s">
        <v>1794</v>
      </c>
      <c r="F233">
        <v>4</v>
      </c>
      <c r="G233" s="5">
        <v>383.74</v>
      </c>
      <c r="H233" s="8">
        <v>0.01</v>
      </c>
      <c r="I233" t="s">
        <v>1824</v>
      </c>
      <c r="J233" s="5">
        <v>1519.6104</v>
      </c>
      <c r="K233" t="str">
        <f>VLOOKUP($C233,Customer_Dim_Cleaned!$A$2:$H$501,2,FALSE)</f>
        <v>Shannon Miller</v>
      </c>
      <c r="L233" t="str">
        <f>VLOOKUP($D233,Product_Dim_Cleaned!$A$2:$F$101,2,FALSE)</f>
        <v>Men's Sports Shorts</v>
      </c>
      <c r="M233" t="str">
        <f>VLOOKUP($E233,Store_Dim_Cleaned!$A$2:$E$21,2,FALSE)</f>
        <v>Thomas, Bridges and Harris</v>
      </c>
    </row>
    <row r="234" spans="1:13" x14ac:dyDescent="0.3">
      <c r="A234" t="s">
        <v>2058</v>
      </c>
      <c r="B234" s="6">
        <v>45409</v>
      </c>
      <c r="C234" t="s">
        <v>499</v>
      </c>
      <c r="D234" t="s">
        <v>1664</v>
      </c>
      <c r="E234" t="s">
        <v>1789</v>
      </c>
      <c r="F234">
        <v>4</v>
      </c>
      <c r="G234" s="5">
        <v>794.97</v>
      </c>
      <c r="H234" s="8">
        <v>0.24</v>
      </c>
      <c r="I234" t="s">
        <v>1826</v>
      </c>
      <c r="J234" s="5">
        <v>2416.7087999999999</v>
      </c>
      <c r="K234" t="str">
        <f>VLOOKUP($C234,Customer_Dim_Cleaned!$A$2:$H$501,2,FALSE)</f>
        <v>Theresa Campbell</v>
      </c>
      <c r="L234" t="str">
        <f>VLOOKUP($D234,Product_Dim_Cleaned!$A$2:$F$101,2,FALSE)</f>
        <v>Womens Cotton Scarf</v>
      </c>
      <c r="M234" t="str">
        <f>VLOOKUP($E234,Store_Dim_Cleaned!$A$2:$E$21,2,FALSE)</f>
        <v>Hill, Wagner and Ballard</v>
      </c>
    </row>
    <row r="235" spans="1:13" x14ac:dyDescent="0.3">
      <c r="A235" t="s">
        <v>2059</v>
      </c>
      <c r="B235" s="6">
        <v>45880</v>
      </c>
      <c r="C235" t="s">
        <v>52</v>
      </c>
      <c r="D235" t="s">
        <v>1706</v>
      </c>
      <c r="E235" t="s">
        <v>1773</v>
      </c>
      <c r="F235">
        <v>1</v>
      </c>
      <c r="G235" s="5">
        <v>989.63</v>
      </c>
      <c r="H235" s="8">
        <v>0.05</v>
      </c>
      <c r="I235" t="s">
        <v>1826</v>
      </c>
      <c r="J235" s="5">
        <v>940.1484999999999</v>
      </c>
      <c r="K235" t="str">
        <f>VLOOKUP($C235,Customer_Dim_Cleaned!$A$2:$H$501,2,FALSE)</f>
        <v>Dominic Page</v>
      </c>
      <c r="L235" t="str">
        <f>VLOOKUP($D235,Product_Dim_Cleaned!$A$2:$F$101,2,FALSE)</f>
        <v>Decorative Lamp Shade</v>
      </c>
      <c r="M235" t="str">
        <f>VLOOKUP($E235,Store_Dim_Cleaned!$A$2:$E$21,2,FALSE)</f>
        <v>Gray Ltd</v>
      </c>
    </row>
    <row r="236" spans="1:13" x14ac:dyDescent="0.3">
      <c r="A236" t="s">
        <v>2060</v>
      </c>
      <c r="B236" s="6">
        <v>45731</v>
      </c>
      <c r="C236" t="s">
        <v>1053</v>
      </c>
      <c r="D236" t="s">
        <v>1656</v>
      </c>
      <c r="E236" t="s">
        <v>1752</v>
      </c>
      <c r="F236">
        <v>1</v>
      </c>
      <c r="G236" s="5">
        <v>447.16</v>
      </c>
      <c r="H236" s="8">
        <v>0.22</v>
      </c>
      <c r="I236" t="s">
        <v>1829</v>
      </c>
      <c r="J236" s="5">
        <v>348.78480000000002</v>
      </c>
      <c r="K236" t="str">
        <f>VLOOKUP($C236,Customer_Dim_Cleaned!$A$2:$H$501,2,FALSE)</f>
        <v>Jennifer Woods</v>
      </c>
      <c r="L236" t="str">
        <f>VLOOKUP($D236,Product_Dim_Cleaned!$A$2:$F$101,2,FALSE)</f>
        <v>Sports Stopwatch Pro</v>
      </c>
      <c r="M236" t="str">
        <f>VLOOKUP($E236,Store_Dim_Cleaned!$A$2:$E$21,2,FALSE)</f>
        <v>Rivera-Warner</v>
      </c>
    </row>
    <row r="237" spans="1:13" x14ac:dyDescent="0.3">
      <c r="A237" t="s">
        <v>2061</v>
      </c>
      <c r="B237" s="6">
        <v>45671</v>
      </c>
      <c r="C237" t="s">
        <v>44</v>
      </c>
      <c r="D237" t="s">
        <v>1736</v>
      </c>
      <c r="E237" t="s">
        <v>1776</v>
      </c>
      <c r="F237">
        <v>1</v>
      </c>
      <c r="G237" s="5">
        <v>946.9</v>
      </c>
      <c r="H237" s="8">
        <v>0.28999999999999998</v>
      </c>
      <c r="I237" t="s">
        <v>1829</v>
      </c>
      <c r="J237" s="5">
        <v>672.29899999999998</v>
      </c>
      <c r="K237" t="str">
        <f>VLOOKUP($C237,Customer_Dim_Cleaned!$A$2:$H$501,2,FALSE)</f>
        <v>Melissa Howard</v>
      </c>
      <c r="L237" t="str">
        <f>VLOOKUP($D237,Product_Dim_Cleaned!$A$2:$F$101,2,FALSE)</f>
        <v>Vitamin E Body Lotion</v>
      </c>
      <c r="M237" t="str">
        <f>VLOOKUP($E237,Store_Dim_Cleaned!$A$2:$E$21,2,FALSE)</f>
        <v>Benson-Elliott</v>
      </c>
    </row>
    <row r="238" spans="1:13" x14ac:dyDescent="0.3">
      <c r="A238" t="s">
        <v>2062</v>
      </c>
      <c r="B238" s="6">
        <v>45809</v>
      </c>
      <c r="C238" t="s">
        <v>562</v>
      </c>
      <c r="D238" t="s">
        <v>1582</v>
      </c>
      <c r="E238" t="s">
        <v>1752</v>
      </c>
      <c r="F238">
        <v>4</v>
      </c>
      <c r="G238" s="5">
        <v>469.68</v>
      </c>
      <c r="H238" s="8">
        <v>0.19</v>
      </c>
      <c r="I238" t="s">
        <v>1824</v>
      </c>
      <c r="J238" s="5">
        <v>1521.7632000000001</v>
      </c>
      <c r="K238" t="str">
        <f>VLOOKUP($C238,Customer_Dim_Cleaned!$A$2:$H$501,2,FALSE)</f>
        <v>Steve Mclaughlin</v>
      </c>
      <c r="L238" t="str">
        <f>VLOOKUP($D238,Product_Dim_Cleaned!$A$2:$F$101,2,FALSE)</f>
        <v>Soccer Training Cone Set</v>
      </c>
      <c r="M238" t="str">
        <f>VLOOKUP($E238,Store_Dim_Cleaned!$A$2:$E$21,2,FALSE)</f>
        <v>Rivera-Warner</v>
      </c>
    </row>
    <row r="239" spans="1:13" x14ac:dyDescent="0.3">
      <c r="A239" t="s">
        <v>2063</v>
      </c>
      <c r="B239" s="6">
        <v>45559</v>
      </c>
      <c r="C239" t="s">
        <v>1518</v>
      </c>
      <c r="D239" t="s">
        <v>1604</v>
      </c>
      <c r="E239" t="s">
        <v>1807</v>
      </c>
      <c r="F239">
        <v>4</v>
      </c>
      <c r="G239" s="5">
        <v>320.64</v>
      </c>
      <c r="H239" s="8">
        <v>0.2</v>
      </c>
      <c r="I239" t="s">
        <v>1829</v>
      </c>
      <c r="J239" s="5">
        <v>1026.048</v>
      </c>
      <c r="K239" t="str">
        <f>VLOOKUP($C239,Customer_Dim_Cleaned!$A$2:$H$501,2,FALSE)</f>
        <v>Justin Lopez</v>
      </c>
      <c r="L239" t="str">
        <f>VLOOKUP($D239,Product_Dim_Cleaned!$A$2:$F$101,2,FALSE)</f>
        <v>Sports Stopwatch Timer</v>
      </c>
      <c r="M239" t="str">
        <f>VLOOKUP($E239,Store_Dim_Cleaned!$A$2:$E$21,2,FALSE)</f>
        <v>Holloway Ltd</v>
      </c>
    </row>
    <row r="240" spans="1:13" x14ac:dyDescent="0.3">
      <c r="A240" t="s">
        <v>2064</v>
      </c>
      <c r="B240" s="6">
        <v>45253</v>
      </c>
      <c r="C240" t="s">
        <v>461</v>
      </c>
      <c r="D240" t="s">
        <v>1578</v>
      </c>
      <c r="E240" t="s">
        <v>1773</v>
      </c>
      <c r="F240">
        <v>1</v>
      </c>
      <c r="G240" s="5">
        <v>594.44000000000005</v>
      </c>
      <c r="H240" s="8">
        <v>0.21</v>
      </c>
      <c r="I240" t="s">
        <v>1824</v>
      </c>
      <c r="J240" s="5">
        <v>469.60759999999999</v>
      </c>
      <c r="K240" t="str">
        <f>VLOOKUP($C240,Customer_Dim_Cleaned!$A$2:$H$501,2,FALSE)</f>
        <v>Matthew Hanna</v>
      </c>
      <c r="L240" t="str">
        <f>VLOOKUP($D240,Product_Dim_Cleaned!$A$2:$F$101,2,FALSE)</f>
        <v>4K Home Projector</v>
      </c>
      <c r="M240" t="str">
        <f>VLOOKUP($E240,Store_Dim_Cleaned!$A$2:$E$21,2,FALSE)</f>
        <v>Gray Ltd</v>
      </c>
    </row>
    <row r="241" spans="1:13" x14ac:dyDescent="0.3">
      <c r="A241" t="s">
        <v>2065</v>
      </c>
      <c r="B241" s="6">
        <v>45861</v>
      </c>
      <c r="C241" t="s">
        <v>702</v>
      </c>
      <c r="D241" t="s">
        <v>1720</v>
      </c>
      <c r="E241" t="s">
        <v>1782</v>
      </c>
      <c r="F241">
        <v>3</v>
      </c>
      <c r="G241" s="5">
        <v>91.7</v>
      </c>
      <c r="H241" s="8">
        <v>0.08</v>
      </c>
      <c r="I241" t="s">
        <v>1829</v>
      </c>
      <c r="J241" s="5">
        <v>253.09200000000001</v>
      </c>
      <c r="K241" t="str">
        <f>VLOOKUP($C241,Customer_Dim_Cleaned!$A$2:$H$501,2,FALSE)</f>
        <v>Kathryn Garcia</v>
      </c>
      <c r="L241" t="str">
        <f>VLOOKUP($D241,Product_Dim_Cleaned!$A$2:$F$101,2,FALSE)</f>
        <v>Kitchen Cutting Board</v>
      </c>
      <c r="M241" t="str">
        <f>VLOOKUP($E241,Store_Dim_Cleaned!$A$2:$E$21,2,FALSE)</f>
        <v>Bean, Jones and Park</v>
      </c>
    </row>
    <row r="242" spans="1:13" x14ac:dyDescent="0.3">
      <c r="A242" t="s">
        <v>2066</v>
      </c>
      <c r="B242" s="6">
        <v>45917</v>
      </c>
      <c r="C242" t="s">
        <v>127</v>
      </c>
      <c r="D242" t="s">
        <v>1672</v>
      </c>
      <c r="E242" t="s">
        <v>1794</v>
      </c>
      <c r="F242">
        <v>3</v>
      </c>
      <c r="G242" s="5">
        <v>741.33</v>
      </c>
      <c r="H242" s="8">
        <v>0.03</v>
      </c>
      <c r="I242" t="s">
        <v>1824</v>
      </c>
      <c r="J242" s="5">
        <v>2157.2703000000001</v>
      </c>
      <c r="K242" t="str">
        <f>VLOOKUP($C242,Customer_Dim_Cleaned!$A$2:$H$501,2,FALSE)</f>
        <v>Sarah Vance</v>
      </c>
      <c r="L242" t="str">
        <f>VLOOKUP($D242,Product_Dim_Cleaned!$A$2:$F$101,2,FALSE)</f>
        <v>Laptop Cooling Pad</v>
      </c>
      <c r="M242" t="str">
        <f>VLOOKUP($E242,Store_Dim_Cleaned!$A$2:$E$21,2,FALSE)</f>
        <v>Thomas, Bridges and Harris</v>
      </c>
    </row>
    <row r="243" spans="1:13" x14ac:dyDescent="0.3">
      <c r="A243" t="s">
        <v>2067</v>
      </c>
      <c r="B243" s="6">
        <v>45754</v>
      </c>
      <c r="C243" t="s">
        <v>1466</v>
      </c>
      <c r="D243" t="s">
        <v>1580</v>
      </c>
      <c r="E243" t="s">
        <v>1813</v>
      </c>
      <c r="F243">
        <v>1</v>
      </c>
      <c r="G243" s="5">
        <v>922.78</v>
      </c>
      <c r="H243" s="8">
        <v>0.28999999999999998</v>
      </c>
      <c r="I243" t="s">
        <v>1829</v>
      </c>
      <c r="J243" s="5">
        <v>655.17379999999991</v>
      </c>
      <c r="K243" t="str">
        <f>VLOOKUP($C243,Customer_Dim_Cleaned!$A$2:$H$501,2,FALSE)</f>
        <v>Elizabeth Foster</v>
      </c>
      <c r="L243" t="str">
        <f>VLOOKUP($D243,Product_Dim_Cleaned!$A$2:$F$101,2,FALSE)</f>
        <v>Beard Grooming Kit</v>
      </c>
      <c r="M243" t="str">
        <f>VLOOKUP($E243,Store_Dim_Cleaned!$A$2:$E$21,2,FALSE)</f>
        <v>Mann-Austin</v>
      </c>
    </row>
    <row r="244" spans="1:13" x14ac:dyDescent="0.3">
      <c r="A244" t="s">
        <v>2068</v>
      </c>
      <c r="B244" s="6">
        <v>45312</v>
      </c>
      <c r="C244" t="s">
        <v>1023</v>
      </c>
      <c r="D244" t="s">
        <v>1562</v>
      </c>
      <c r="E244" t="s">
        <v>1804</v>
      </c>
      <c r="F244">
        <v>1</v>
      </c>
      <c r="G244" s="5">
        <v>394.35</v>
      </c>
      <c r="H244" s="8">
        <v>0.09</v>
      </c>
      <c r="I244" t="s">
        <v>1826</v>
      </c>
      <c r="J244" s="5">
        <v>358.85849999999999</v>
      </c>
      <c r="K244" t="str">
        <f>VLOOKUP($C244,Customer_Dim_Cleaned!$A$2:$H$501,2,FALSE)</f>
        <v>Andrew Smith</v>
      </c>
      <c r="L244" t="str">
        <f>VLOOKUP($D244,Product_Dim_Cleaned!$A$2:$F$101,2,FALSE)</f>
        <v>Wireless Bluetooth Earbuds</v>
      </c>
      <c r="M244" t="str">
        <f>VLOOKUP($E244,Store_Dim_Cleaned!$A$2:$E$21,2,FALSE)</f>
        <v>Frederick-Wright</v>
      </c>
    </row>
    <row r="245" spans="1:13" x14ac:dyDescent="0.3">
      <c r="A245" t="s">
        <v>2069</v>
      </c>
      <c r="B245" s="6">
        <v>45480</v>
      </c>
      <c r="C245" t="s">
        <v>1139</v>
      </c>
      <c r="D245" t="s">
        <v>1678</v>
      </c>
      <c r="E245" t="s">
        <v>1792</v>
      </c>
      <c r="F245">
        <v>2</v>
      </c>
      <c r="G245" s="5">
        <v>703.95</v>
      </c>
      <c r="H245" s="8">
        <v>0.03</v>
      </c>
      <c r="I245" t="s">
        <v>1824</v>
      </c>
      <c r="J245" s="5">
        <v>1365.663</v>
      </c>
      <c r="K245" t="str">
        <f>VLOOKUP($C245,Customer_Dim_Cleaned!$A$2:$H$501,2,FALSE)</f>
        <v>Chloe Aguilar</v>
      </c>
      <c r="L245" t="str">
        <f>VLOOKUP($D245,Product_Dim_Cleaned!$A$2:$F$101,2,FALSE)</f>
        <v>Adjustable Dumbbells 20kg</v>
      </c>
      <c r="M245" t="str">
        <f>VLOOKUP($E245,Store_Dim_Cleaned!$A$2:$E$21,2,FALSE)</f>
        <v>Aguirre-Keller</v>
      </c>
    </row>
    <row r="246" spans="1:13" x14ac:dyDescent="0.3">
      <c r="A246" t="s">
        <v>2070</v>
      </c>
      <c r="B246" s="6">
        <v>45780</v>
      </c>
      <c r="C246" t="s">
        <v>654</v>
      </c>
      <c r="D246" t="s">
        <v>1576</v>
      </c>
      <c r="E246" t="s">
        <v>1752</v>
      </c>
      <c r="F246">
        <v>4</v>
      </c>
      <c r="G246" s="5">
        <v>452.67</v>
      </c>
      <c r="H246" s="8">
        <v>0.28000000000000003</v>
      </c>
      <c r="I246" t="s">
        <v>1826</v>
      </c>
      <c r="J246" s="5">
        <v>1303.6895999999999</v>
      </c>
      <c r="K246" t="str">
        <f>VLOOKUP($C246,Customer_Dim_Cleaned!$A$2:$H$501,2,FALSE)</f>
        <v>Anna Perez</v>
      </c>
      <c r="L246" t="str">
        <f>VLOOKUP($D246,Product_Dim_Cleaned!$A$2:$F$101,2,FALSE)</f>
        <v>Decorative Wall Mirror</v>
      </c>
      <c r="M246" t="str">
        <f>VLOOKUP($E246,Store_Dim_Cleaned!$A$2:$E$21,2,FALSE)</f>
        <v>Rivera-Warner</v>
      </c>
    </row>
    <row r="247" spans="1:13" x14ac:dyDescent="0.3">
      <c r="A247" t="s">
        <v>2071</v>
      </c>
      <c r="B247" s="6">
        <v>45349</v>
      </c>
      <c r="C247" t="s">
        <v>1428</v>
      </c>
      <c r="D247" t="s">
        <v>1562</v>
      </c>
      <c r="E247" t="s">
        <v>1779</v>
      </c>
      <c r="F247">
        <v>2</v>
      </c>
      <c r="G247" s="5">
        <v>377.3</v>
      </c>
      <c r="H247" s="8">
        <v>0.15</v>
      </c>
      <c r="I247" t="s">
        <v>1826</v>
      </c>
      <c r="J247" s="5">
        <v>641.41</v>
      </c>
      <c r="K247" t="str">
        <f>VLOOKUP($C247,Customer_Dim_Cleaned!$A$2:$H$501,2,FALSE)</f>
        <v>Samantha Lee</v>
      </c>
      <c r="L247" t="str">
        <f>VLOOKUP($D247,Product_Dim_Cleaned!$A$2:$F$101,2,FALSE)</f>
        <v>Wireless Bluetooth Earbuds</v>
      </c>
      <c r="M247" t="str">
        <f>VLOOKUP($E247,Store_Dim_Cleaned!$A$2:$E$21,2,FALSE)</f>
        <v>Martinez-Mullins</v>
      </c>
    </row>
    <row r="248" spans="1:13" x14ac:dyDescent="0.3">
      <c r="A248" t="s">
        <v>2072</v>
      </c>
      <c r="B248" s="6">
        <v>45846</v>
      </c>
      <c r="C248" t="s">
        <v>1080</v>
      </c>
      <c r="D248" t="s">
        <v>1696</v>
      </c>
      <c r="E248" t="s">
        <v>1779</v>
      </c>
      <c r="F248">
        <v>2</v>
      </c>
      <c r="G248" s="5">
        <v>130.47999999999999</v>
      </c>
      <c r="H248" s="8">
        <v>0.23</v>
      </c>
      <c r="I248" t="s">
        <v>1826</v>
      </c>
      <c r="J248" s="5">
        <v>200.9392</v>
      </c>
      <c r="K248" t="str">
        <f>VLOOKUP($C248,Customer_Dim_Cleaned!$A$2:$H$501,2,FALSE)</f>
        <v>Evelyn Brown</v>
      </c>
      <c r="L248" t="str">
        <f>VLOOKUP($D248,Product_Dim_Cleaned!$A$2:$F$101,2,FALSE)</f>
        <v>Bluetooth Car Audio System</v>
      </c>
      <c r="M248" t="str">
        <f>VLOOKUP($E248,Store_Dim_Cleaned!$A$2:$E$21,2,FALSE)</f>
        <v>Martinez-Mullins</v>
      </c>
    </row>
    <row r="249" spans="1:13" x14ac:dyDescent="0.3">
      <c r="A249" t="s">
        <v>2073</v>
      </c>
      <c r="B249" s="6">
        <v>45729</v>
      </c>
      <c r="C249" t="s">
        <v>1349</v>
      </c>
      <c r="D249" t="s">
        <v>1736</v>
      </c>
      <c r="E249" t="s">
        <v>1794</v>
      </c>
      <c r="F249">
        <v>1</v>
      </c>
      <c r="G249" s="5">
        <v>809.45</v>
      </c>
      <c r="H249" s="8">
        <v>0.09</v>
      </c>
      <c r="I249" t="s">
        <v>1829</v>
      </c>
      <c r="J249" s="5">
        <v>736.59950000000003</v>
      </c>
      <c r="K249" t="str">
        <f>VLOOKUP($C249,Customer_Dim_Cleaned!$A$2:$H$501,2,FALSE)</f>
        <v>Lindsay Beasley</v>
      </c>
      <c r="L249" t="str">
        <f>VLOOKUP($D249,Product_Dim_Cleaned!$A$2:$F$101,2,FALSE)</f>
        <v>Vitamin E Body Lotion</v>
      </c>
      <c r="M249" t="str">
        <f>VLOOKUP($E249,Store_Dim_Cleaned!$A$2:$E$21,2,FALSE)</f>
        <v>Thomas, Bridges and Harris</v>
      </c>
    </row>
    <row r="250" spans="1:13" x14ac:dyDescent="0.3">
      <c r="A250" t="s">
        <v>2074</v>
      </c>
      <c r="B250" s="6">
        <v>45768</v>
      </c>
      <c r="C250" t="s">
        <v>301</v>
      </c>
      <c r="D250" t="s">
        <v>1638</v>
      </c>
      <c r="E250" t="s">
        <v>1786</v>
      </c>
      <c r="F250">
        <v>3</v>
      </c>
      <c r="G250" s="5">
        <v>499.12</v>
      </c>
      <c r="H250" s="8">
        <v>0.05</v>
      </c>
      <c r="I250" t="s">
        <v>1826</v>
      </c>
      <c r="J250" s="5">
        <v>1422.492</v>
      </c>
      <c r="K250" t="str">
        <f>VLOOKUP($C250,Customer_Dim_Cleaned!$A$2:$H$501,2,FALSE)</f>
        <v>Thomas Robinson</v>
      </c>
      <c r="L250" t="str">
        <f>VLOOKUP($D250,Product_Dim_Cleaned!$A$2:$F$101,2,FALSE)</f>
        <v>High-Grip Football</v>
      </c>
      <c r="M250" t="str">
        <f>VLOOKUP($E250,Store_Dim_Cleaned!$A$2:$E$21,2,FALSE)</f>
        <v>Moore, Padilla and Butler</v>
      </c>
    </row>
    <row r="251" spans="1:13" x14ac:dyDescent="0.3">
      <c r="A251" t="s">
        <v>2075</v>
      </c>
      <c r="B251" s="6">
        <v>45606</v>
      </c>
      <c r="C251" t="s">
        <v>100</v>
      </c>
      <c r="D251" t="s">
        <v>1684</v>
      </c>
      <c r="E251" t="s">
        <v>1766</v>
      </c>
      <c r="F251">
        <v>2</v>
      </c>
      <c r="G251" s="5">
        <v>894.58</v>
      </c>
      <c r="H251" s="8">
        <v>0.25</v>
      </c>
      <c r="I251" t="s">
        <v>1824</v>
      </c>
      <c r="J251" s="5">
        <v>1341.87</v>
      </c>
      <c r="K251" t="str">
        <f>VLOOKUP($C251,Customer_Dim_Cleaned!$A$2:$H$501,2,FALSE)</f>
        <v>Jonathan Steele</v>
      </c>
      <c r="L251" t="str">
        <f>VLOOKUP($D251,Product_Dim_Cleaned!$A$2:$F$101,2,FALSE)</f>
        <v>Wooden Nightstand</v>
      </c>
      <c r="M251" t="str">
        <f>VLOOKUP($E251,Store_Dim_Cleaned!$A$2:$E$21,2,FALSE)</f>
        <v>Johnson-Wright</v>
      </c>
    </row>
    <row r="252" spans="1:13" x14ac:dyDescent="0.3">
      <c r="A252" t="s">
        <v>2076</v>
      </c>
      <c r="B252" s="6">
        <v>45513</v>
      </c>
      <c r="C252" t="s">
        <v>449</v>
      </c>
      <c r="D252" t="s">
        <v>1698</v>
      </c>
      <c r="E252" t="s">
        <v>1786</v>
      </c>
      <c r="F252">
        <v>4</v>
      </c>
      <c r="G252" s="5">
        <v>578.39</v>
      </c>
      <c r="H252" s="8">
        <v>0.01</v>
      </c>
      <c r="I252" t="s">
        <v>1824</v>
      </c>
      <c r="J252" s="5">
        <v>2290.4243999999999</v>
      </c>
      <c r="K252" t="str">
        <f>VLOOKUP($C252,Customer_Dim_Cleaned!$A$2:$H$501,2,FALSE)</f>
        <v>Joseph Richards</v>
      </c>
      <c r="L252" t="str">
        <f>VLOOKUP($D252,Product_Dim_Cleaned!$A$2:$F$101,2,FALSE)</f>
        <v>Women's Ankle Boots</v>
      </c>
      <c r="M252" t="str">
        <f>VLOOKUP($E252,Store_Dim_Cleaned!$A$2:$E$21,2,FALSE)</f>
        <v>Moore, Padilla and Butler</v>
      </c>
    </row>
    <row r="253" spans="1:13" x14ac:dyDescent="0.3">
      <c r="A253" t="s">
        <v>2077</v>
      </c>
      <c r="B253" s="6">
        <v>45356</v>
      </c>
      <c r="C253" t="s">
        <v>1492</v>
      </c>
      <c r="D253" t="s">
        <v>1630</v>
      </c>
      <c r="E253" t="s">
        <v>1807</v>
      </c>
      <c r="F253">
        <v>4</v>
      </c>
      <c r="G253" s="5">
        <v>982.45</v>
      </c>
      <c r="H253" s="8">
        <v>0.2</v>
      </c>
      <c r="I253" t="s">
        <v>1826</v>
      </c>
      <c r="J253" s="5">
        <v>3143.84</v>
      </c>
      <c r="K253" t="str">
        <f>VLOOKUP($C253,Customer_Dim_Cleaned!$A$2:$H$501,2,FALSE)</f>
        <v>Sara Ingram</v>
      </c>
      <c r="L253" t="str">
        <f>VLOOKUP($D253,Product_Dim_Cleaned!$A$2:$F$101,2,FALSE)</f>
        <v>Yoga Exercise Mat</v>
      </c>
      <c r="M253" t="str">
        <f>VLOOKUP($E253,Store_Dim_Cleaned!$A$2:$E$21,2,FALSE)</f>
        <v>Holloway Ltd</v>
      </c>
    </row>
    <row r="254" spans="1:13" x14ac:dyDescent="0.3">
      <c r="A254" t="s">
        <v>2078</v>
      </c>
      <c r="B254" s="6">
        <v>45925</v>
      </c>
      <c r="C254" t="s">
        <v>1389</v>
      </c>
      <c r="D254" t="s">
        <v>1744</v>
      </c>
      <c r="E254" t="s">
        <v>1813</v>
      </c>
      <c r="F254">
        <v>1</v>
      </c>
      <c r="G254" s="5">
        <v>549.52</v>
      </c>
      <c r="H254" s="8">
        <v>0.1</v>
      </c>
      <c r="I254" t="s">
        <v>1826</v>
      </c>
      <c r="J254" s="5">
        <v>494.56799999999998</v>
      </c>
      <c r="K254" t="str">
        <f>VLOOKUP($C254,Customer_Dim_Cleaned!$A$2:$H$501,2,FALSE)</f>
        <v>William Cortez</v>
      </c>
      <c r="L254" t="str">
        <f>VLOOKUP($D254,Product_Dim_Cleaned!$A$2:$F$101,2,FALSE)</f>
        <v>Portable Bluetooth Speaker</v>
      </c>
      <c r="M254" t="str">
        <f>VLOOKUP($E254,Store_Dim_Cleaned!$A$2:$E$21,2,FALSE)</f>
        <v>Mann-Austin</v>
      </c>
    </row>
    <row r="255" spans="1:13" x14ac:dyDescent="0.3">
      <c r="A255" t="s">
        <v>2079</v>
      </c>
      <c r="B255" s="6">
        <v>45876</v>
      </c>
      <c r="C255" t="s">
        <v>770</v>
      </c>
      <c r="D255" t="s">
        <v>1732</v>
      </c>
      <c r="E255" t="s">
        <v>1810</v>
      </c>
      <c r="F255">
        <v>2</v>
      </c>
      <c r="G255" s="5">
        <v>239.92</v>
      </c>
      <c r="H255" s="8">
        <v>0.16</v>
      </c>
      <c r="I255" t="s">
        <v>1824</v>
      </c>
      <c r="J255" s="5">
        <v>403.06560000000002</v>
      </c>
      <c r="K255" t="str">
        <f>VLOOKUP($C255,Customer_Dim_Cleaned!$A$2:$H$501,2,FALSE)</f>
        <v>William Hull</v>
      </c>
      <c r="L255" t="str">
        <f>VLOOKUP($D255,Product_Dim_Cleaned!$A$2:$F$101,2,FALSE)</f>
        <v>Microwave Oven</v>
      </c>
      <c r="M255" t="str">
        <f>VLOOKUP($E255,Store_Dim_Cleaned!$A$2:$E$21,2,FALSE)</f>
        <v>Guerrero-Schmitt</v>
      </c>
    </row>
    <row r="256" spans="1:13" x14ac:dyDescent="0.3">
      <c r="A256" t="s">
        <v>2080</v>
      </c>
      <c r="B256" s="6">
        <v>45338</v>
      </c>
      <c r="C256" t="s">
        <v>298</v>
      </c>
      <c r="D256" t="s">
        <v>1732</v>
      </c>
      <c r="E256" t="s">
        <v>1776</v>
      </c>
      <c r="F256">
        <v>2</v>
      </c>
      <c r="G256" s="5">
        <v>878.05</v>
      </c>
      <c r="H256" s="8">
        <v>0.11</v>
      </c>
      <c r="I256" t="s">
        <v>1826</v>
      </c>
      <c r="J256" s="5">
        <v>1562.9290000000001</v>
      </c>
      <c r="K256" t="str">
        <f>VLOOKUP($C256,Customer_Dim_Cleaned!$A$2:$H$501,2,FALSE)</f>
        <v>George Rosario</v>
      </c>
      <c r="L256" t="str">
        <f>VLOOKUP($D256,Product_Dim_Cleaned!$A$2:$F$101,2,FALSE)</f>
        <v>Microwave Oven</v>
      </c>
      <c r="M256" t="str">
        <f>VLOOKUP($E256,Store_Dim_Cleaned!$A$2:$E$21,2,FALSE)</f>
        <v>Benson-Elliott</v>
      </c>
    </row>
    <row r="257" spans="1:13" x14ac:dyDescent="0.3">
      <c r="A257" t="s">
        <v>2081</v>
      </c>
      <c r="B257" s="6">
        <v>45746</v>
      </c>
      <c r="C257" t="s">
        <v>172</v>
      </c>
      <c r="D257" t="s">
        <v>1546</v>
      </c>
      <c r="E257" t="s">
        <v>1786</v>
      </c>
      <c r="F257">
        <v>3</v>
      </c>
      <c r="G257" s="5">
        <v>546.96</v>
      </c>
      <c r="H257" s="8">
        <v>0.19</v>
      </c>
      <c r="I257" t="s">
        <v>1824</v>
      </c>
      <c r="J257" s="5">
        <v>1329.1128000000001</v>
      </c>
      <c r="K257" t="str">
        <f>VLOOKUP($C257,Customer_Dim_Cleaned!$A$2:$H$501,2,FALSE)</f>
        <v>Denise Williams</v>
      </c>
      <c r="L257" t="str">
        <f>VLOOKUP($D257,Product_Dim_Cleaned!$A$2:$F$101,2,FALSE)</f>
        <v>Men's Graphic T-Shirt</v>
      </c>
      <c r="M257" t="str">
        <f>VLOOKUP($E257,Store_Dim_Cleaned!$A$2:$E$21,2,FALSE)</f>
        <v>Moore, Padilla and Butler</v>
      </c>
    </row>
    <row r="258" spans="1:13" x14ac:dyDescent="0.3">
      <c r="A258" t="s">
        <v>2082</v>
      </c>
      <c r="B258" s="6">
        <v>45706</v>
      </c>
      <c r="C258" t="s">
        <v>1452</v>
      </c>
      <c r="D258" t="s">
        <v>1582</v>
      </c>
      <c r="E258" t="s">
        <v>1789</v>
      </c>
      <c r="F258">
        <v>2</v>
      </c>
      <c r="G258" s="5">
        <v>71.77</v>
      </c>
      <c r="H258" s="8">
        <v>0.22</v>
      </c>
      <c r="I258" t="s">
        <v>1824</v>
      </c>
      <c r="J258" s="5">
        <v>111.96120000000001</v>
      </c>
      <c r="K258" t="str">
        <f>VLOOKUP($C258,Customer_Dim_Cleaned!$A$2:$H$501,2,FALSE)</f>
        <v>Debra Mccullough</v>
      </c>
      <c r="L258" t="str">
        <f>VLOOKUP($D258,Product_Dim_Cleaned!$A$2:$F$101,2,FALSE)</f>
        <v>Soccer Training Cone Set</v>
      </c>
      <c r="M258" t="str">
        <f>VLOOKUP($E258,Store_Dim_Cleaned!$A$2:$E$21,2,FALSE)</f>
        <v>Hill, Wagner and Ballard</v>
      </c>
    </row>
    <row r="259" spans="1:13" x14ac:dyDescent="0.3">
      <c r="A259" t="s">
        <v>2083</v>
      </c>
      <c r="B259" s="6">
        <v>45717</v>
      </c>
      <c r="C259" t="s">
        <v>63</v>
      </c>
      <c r="D259" t="s">
        <v>1596</v>
      </c>
      <c r="E259" t="s">
        <v>1757</v>
      </c>
      <c r="F259">
        <v>2</v>
      </c>
      <c r="G259" s="5">
        <v>679.86</v>
      </c>
      <c r="H259" s="8">
        <v>0.22</v>
      </c>
      <c r="I259" t="s">
        <v>1829</v>
      </c>
      <c r="J259" s="5">
        <v>1060.5816</v>
      </c>
      <c r="K259" t="str">
        <f>VLOOKUP($C259,Customer_Dim_Cleaned!$A$2:$H$501,2,FALSE)</f>
        <v>Nathan Hernandez</v>
      </c>
      <c r="L259" t="str">
        <f>VLOOKUP($D259,Product_Dim_Cleaned!$A$2:$F$101,2,FALSE)</f>
        <v>Foldable Camping Chair</v>
      </c>
      <c r="M259" t="str">
        <f>VLOOKUP($E259,Store_Dim_Cleaned!$A$2:$E$21,2,FALSE)</f>
        <v>Martinez, Adkins and Johnson</v>
      </c>
    </row>
    <row r="260" spans="1:13" x14ac:dyDescent="0.3">
      <c r="A260" t="s">
        <v>2084</v>
      </c>
      <c r="B260" s="6">
        <v>45300</v>
      </c>
      <c r="C260" t="s">
        <v>464</v>
      </c>
      <c r="D260" t="s">
        <v>1618</v>
      </c>
      <c r="E260" t="s">
        <v>1807</v>
      </c>
      <c r="F260">
        <v>1</v>
      </c>
      <c r="G260" s="5">
        <v>222.94</v>
      </c>
      <c r="H260" s="8">
        <v>0.19</v>
      </c>
      <c r="I260" t="s">
        <v>1824</v>
      </c>
      <c r="J260" s="5">
        <v>180.5814</v>
      </c>
      <c r="K260" t="str">
        <f>VLOOKUP($C260,Customer_Dim_Cleaned!$A$2:$H$501,2,FALSE)</f>
        <v>Patrick Coleman</v>
      </c>
      <c r="L260" t="str">
        <f>VLOOKUP($D260,Product_Dim_Cleaned!$A$2:$F$101,2,FALSE)</f>
        <v>Bedroom Table Lamp</v>
      </c>
      <c r="M260" t="str">
        <f>VLOOKUP($E260,Store_Dim_Cleaned!$A$2:$E$21,2,FALSE)</f>
        <v>Holloway Ltd</v>
      </c>
    </row>
    <row r="261" spans="1:13" x14ac:dyDescent="0.3">
      <c r="A261" t="s">
        <v>2085</v>
      </c>
      <c r="B261" s="6">
        <v>45773</v>
      </c>
      <c r="C261" t="s">
        <v>794</v>
      </c>
      <c r="D261" t="s">
        <v>1618</v>
      </c>
      <c r="E261" t="s">
        <v>1761</v>
      </c>
      <c r="F261">
        <v>2</v>
      </c>
      <c r="G261" s="5">
        <v>355.3</v>
      </c>
      <c r="H261" s="8">
        <v>0.17000000000000004</v>
      </c>
      <c r="I261" t="s">
        <v>1826</v>
      </c>
      <c r="J261" s="5">
        <v>589.798</v>
      </c>
      <c r="K261" t="str">
        <f>VLOOKUP($C261,Customer_Dim_Cleaned!$A$2:$H$501,2,FALSE)</f>
        <v>Nicholas Webb</v>
      </c>
      <c r="L261" t="str">
        <f>VLOOKUP($D261,Product_Dim_Cleaned!$A$2:$F$101,2,FALSE)</f>
        <v>Bedroom Table Lamp</v>
      </c>
      <c r="M261" t="str">
        <f>VLOOKUP($E261,Store_Dim_Cleaned!$A$2:$E$21,2,FALSE)</f>
        <v>Black-Horn</v>
      </c>
    </row>
    <row r="262" spans="1:13" x14ac:dyDescent="0.3">
      <c r="A262" t="s">
        <v>2086</v>
      </c>
      <c r="B262" s="6">
        <v>45497</v>
      </c>
      <c r="C262" t="s">
        <v>366</v>
      </c>
      <c r="D262" t="s">
        <v>1726</v>
      </c>
      <c r="E262" t="s">
        <v>1813</v>
      </c>
      <c r="F262">
        <v>4</v>
      </c>
      <c r="G262" s="5">
        <v>611.29999999999995</v>
      </c>
      <c r="H262" s="8">
        <v>0.11</v>
      </c>
      <c r="I262" t="s">
        <v>1826</v>
      </c>
      <c r="J262" s="5">
        <v>2176.2280000000001</v>
      </c>
      <c r="K262" t="str">
        <f>VLOOKUP($C262,Customer_Dim_Cleaned!$A$2:$H$501,2,FALSE)</f>
        <v>Steven Stein</v>
      </c>
      <c r="L262" t="str">
        <f>VLOOKUP($D262,Product_Dim_Cleaned!$A$2:$F$101,2,FALSE)</f>
        <v>Face Foundation Kit</v>
      </c>
      <c r="M262" t="str">
        <f>VLOOKUP($E262,Store_Dim_Cleaned!$A$2:$E$21,2,FALSE)</f>
        <v>Mann-Austin</v>
      </c>
    </row>
    <row r="263" spans="1:13" x14ac:dyDescent="0.3">
      <c r="A263" t="s">
        <v>2087</v>
      </c>
      <c r="B263" s="6">
        <v>45742</v>
      </c>
      <c r="C263" t="s">
        <v>1047</v>
      </c>
      <c r="D263" t="s">
        <v>1543</v>
      </c>
      <c r="E263" t="s">
        <v>1782</v>
      </c>
      <c r="F263">
        <v>4</v>
      </c>
      <c r="G263" s="5">
        <v>849.21</v>
      </c>
      <c r="H263" s="8">
        <v>7.0000000000000007E-2</v>
      </c>
      <c r="I263" t="s">
        <v>1824</v>
      </c>
      <c r="J263" s="5">
        <v>3159.0612000000001</v>
      </c>
      <c r="K263" t="str">
        <f>VLOOKUP($C263,Customer_Dim_Cleaned!$A$2:$H$501,2,FALSE)</f>
        <v>Teresa Johnson</v>
      </c>
      <c r="L263" t="str">
        <f>VLOOKUP($D263,Product_Dim_Cleaned!$A$2:$F$101,2,FALSE)</f>
        <v>Brother Laser Printer</v>
      </c>
      <c r="M263" t="str">
        <f>VLOOKUP($E263,Store_Dim_Cleaned!$A$2:$E$21,2,FALSE)</f>
        <v>Bean, Jones and Park</v>
      </c>
    </row>
    <row r="264" spans="1:13" x14ac:dyDescent="0.3">
      <c r="A264" t="s">
        <v>2088</v>
      </c>
      <c r="B264" s="6">
        <v>45713</v>
      </c>
      <c r="C264" t="s">
        <v>681</v>
      </c>
      <c r="D264" t="s">
        <v>1632</v>
      </c>
      <c r="E264" t="s">
        <v>1779</v>
      </c>
      <c r="F264">
        <v>3</v>
      </c>
      <c r="G264" s="5">
        <v>553.12</v>
      </c>
      <c r="H264" s="8">
        <v>0.28000000000000003</v>
      </c>
      <c r="I264" t="s">
        <v>1829</v>
      </c>
      <c r="J264" s="5">
        <v>1194.7392</v>
      </c>
      <c r="K264" t="str">
        <f>VLOOKUP($C264,Customer_Dim_Cleaned!$A$2:$H$501,2,FALSE)</f>
        <v>Joan Johnson</v>
      </c>
      <c r="L264" t="str">
        <f>VLOOKUP($D264,Product_Dim_Cleaned!$A$2:$F$101,2,FALSE)</f>
        <v>Smart Home WiFi Camera</v>
      </c>
      <c r="M264" t="str">
        <f>VLOOKUP($E264,Store_Dim_Cleaned!$A$2:$E$21,2,FALSE)</f>
        <v>Martinez-Mullins</v>
      </c>
    </row>
    <row r="265" spans="1:13" x14ac:dyDescent="0.3">
      <c r="A265" t="s">
        <v>2089</v>
      </c>
      <c r="B265" s="6">
        <v>45826</v>
      </c>
      <c r="C265" t="s">
        <v>896</v>
      </c>
      <c r="D265" t="s">
        <v>1730</v>
      </c>
      <c r="E265" t="s">
        <v>1786</v>
      </c>
      <c r="F265">
        <v>2</v>
      </c>
      <c r="G265" s="5">
        <v>903.08</v>
      </c>
      <c r="H265" s="8">
        <v>0.18</v>
      </c>
      <c r="I265" t="s">
        <v>1829</v>
      </c>
      <c r="J265" s="5">
        <v>1481.0512000000001</v>
      </c>
      <c r="K265" t="str">
        <f>VLOOKUP($C265,Customer_Dim_Cleaned!$A$2:$H$501,2,FALSE)</f>
        <v>Kristi Lopez</v>
      </c>
      <c r="L265" t="str">
        <f>VLOOKUP($D265,Product_Dim_Cleaned!$A$2:$F$101,2,FALSE)</f>
        <v>Women's High Heels</v>
      </c>
      <c r="M265" t="str">
        <f>VLOOKUP($E265,Store_Dim_Cleaned!$A$2:$E$21,2,FALSE)</f>
        <v>Moore, Padilla and Butler</v>
      </c>
    </row>
    <row r="266" spans="1:13" x14ac:dyDescent="0.3">
      <c r="A266" t="s">
        <v>2090</v>
      </c>
      <c r="B266" s="6">
        <v>45648</v>
      </c>
      <c r="C266" t="s">
        <v>1472</v>
      </c>
      <c r="D266" t="s">
        <v>1580</v>
      </c>
      <c r="E266" t="s">
        <v>1792</v>
      </c>
      <c r="F266">
        <v>4</v>
      </c>
      <c r="G266" s="5">
        <v>640.23</v>
      </c>
      <c r="H266" s="8">
        <v>0.06</v>
      </c>
      <c r="I266" t="s">
        <v>1829</v>
      </c>
      <c r="J266" s="5">
        <v>2407.2647999999999</v>
      </c>
      <c r="K266" t="str">
        <f>VLOOKUP($C266,Customer_Dim_Cleaned!$A$2:$H$501,2,FALSE)</f>
        <v>Earl Smith Dds</v>
      </c>
      <c r="L266" t="str">
        <f>VLOOKUP($D266,Product_Dim_Cleaned!$A$2:$F$101,2,FALSE)</f>
        <v>Beard Grooming Kit</v>
      </c>
      <c r="M266" t="str">
        <f>VLOOKUP($E266,Store_Dim_Cleaned!$A$2:$E$21,2,FALSE)</f>
        <v>Aguirre-Keller</v>
      </c>
    </row>
    <row r="267" spans="1:13" x14ac:dyDescent="0.3">
      <c r="A267" t="s">
        <v>2091</v>
      </c>
      <c r="B267" s="6">
        <v>45836</v>
      </c>
      <c r="C267" t="s">
        <v>478</v>
      </c>
      <c r="D267" t="s">
        <v>1590</v>
      </c>
      <c r="E267" t="s">
        <v>1776</v>
      </c>
      <c r="F267">
        <v>1</v>
      </c>
      <c r="G267" s="5">
        <v>518</v>
      </c>
      <c r="H267" s="8">
        <v>0.25</v>
      </c>
      <c r="I267" t="s">
        <v>1824</v>
      </c>
      <c r="J267" s="5">
        <v>388.5</v>
      </c>
      <c r="K267" t="str">
        <f>VLOOKUP($C267,Customer_Dim_Cleaned!$A$2:$H$501,2,FALSE)</f>
        <v>Cristian Wright</v>
      </c>
      <c r="L267" t="str">
        <f>VLOOKUP($D267,Product_Dim_Cleaned!$A$2:$F$101,2,FALSE)</f>
        <v>Multi-Purpose Storage Box</v>
      </c>
      <c r="M267" t="str">
        <f>VLOOKUP($E267,Store_Dim_Cleaned!$A$2:$E$21,2,FALSE)</f>
        <v>Benson-Elliott</v>
      </c>
    </row>
    <row r="268" spans="1:13" x14ac:dyDescent="0.3">
      <c r="A268" t="s">
        <v>2092</v>
      </c>
      <c r="B268" s="6">
        <v>45437</v>
      </c>
      <c r="C268" t="s">
        <v>1343</v>
      </c>
      <c r="D268" t="s">
        <v>1676</v>
      </c>
      <c r="E268" t="s">
        <v>1769</v>
      </c>
      <c r="F268">
        <v>4</v>
      </c>
      <c r="G268" s="5">
        <v>779.25</v>
      </c>
      <c r="H268" s="8">
        <v>0.25</v>
      </c>
      <c r="I268" t="s">
        <v>1824</v>
      </c>
      <c r="J268" s="5">
        <v>2337.75</v>
      </c>
      <c r="K268" t="str">
        <f>VLOOKUP($C268,Customer_Dim_Cleaned!$A$2:$H$501,2,FALSE)</f>
        <v>Thomas Moore</v>
      </c>
      <c r="L268" t="str">
        <f>VLOOKUP($D268,Product_Dim_Cleaned!$A$2:$F$101,2,FALSE)</f>
        <v>Matte Lipstick Set</v>
      </c>
      <c r="M268" t="str">
        <f>VLOOKUP($E268,Store_Dim_Cleaned!$A$2:$E$21,2,FALSE)</f>
        <v>Alexander Group</v>
      </c>
    </row>
    <row r="269" spans="1:13" x14ac:dyDescent="0.3">
      <c r="A269" t="s">
        <v>2093</v>
      </c>
      <c r="B269" s="6">
        <v>45807</v>
      </c>
      <c r="C269" t="s">
        <v>411</v>
      </c>
      <c r="D269" t="s">
        <v>1714</v>
      </c>
      <c r="E269" t="s">
        <v>1779</v>
      </c>
      <c r="F269">
        <v>2</v>
      </c>
      <c r="G269" s="5">
        <v>467.75</v>
      </c>
      <c r="H269" s="8">
        <v>0.26</v>
      </c>
      <c r="I269" t="s">
        <v>1824</v>
      </c>
      <c r="J269" s="5">
        <v>692.27</v>
      </c>
      <c r="K269" t="str">
        <f>VLOOKUP($C269,Customer_Dim_Cleaned!$A$2:$H$501,2,FALSE)</f>
        <v>Earl Allen</v>
      </c>
      <c r="L269" t="str">
        <f>VLOOKUP($D269,Product_Dim_Cleaned!$A$2:$F$101,2,FALSE)</f>
        <v>Hydrating Face Cleanser</v>
      </c>
      <c r="M269" t="str">
        <f>VLOOKUP($E269,Store_Dim_Cleaned!$A$2:$E$21,2,FALSE)</f>
        <v>Martinez-Mullins</v>
      </c>
    </row>
    <row r="270" spans="1:13" x14ac:dyDescent="0.3">
      <c r="A270" t="s">
        <v>2094</v>
      </c>
      <c r="B270" s="6">
        <v>45555</v>
      </c>
      <c r="C270" t="s">
        <v>1263</v>
      </c>
      <c r="D270" t="s">
        <v>1728</v>
      </c>
      <c r="E270" t="s">
        <v>1810</v>
      </c>
      <c r="F270">
        <v>3</v>
      </c>
      <c r="G270" s="5">
        <v>340.14</v>
      </c>
      <c r="H270" s="8">
        <v>0.06</v>
      </c>
      <c r="I270" t="s">
        <v>1824</v>
      </c>
      <c r="J270" s="5">
        <v>315.24779999999998</v>
      </c>
      <c r="K270" t="str">
        <f>VLOOKUP($C270,Customer_Dim_Cleaned!$A$2:$H$501,2,FALSE)</f>
        <v>David Lozano</v>
      </c>
      <c r="L270" t="str">
        <f>VLOOKUP($D270,Product_Dim_Cleaned!$A$2:$F$101,2,FALSE)</f>
        <v>Gaming Mouse Pad XL</v>
      </c>
      <c r="M270" t="str">
        <f>VLOOKUP($E270,Store_Dim_Cleaned!$A$2:$E$21,2,FALSE)</f>
        <v>Guerrero-Schmitt</v>
      </c>
    </row>
    <row r="271" spans="1:13" x14ac:dyDescent="0.3">
      <c r="A271" t="s">
        <v>2095</v>
      </c>
      <c r="B271" s="6">
        <v>45803</v>
      </c>
      <c r="C271" t="s">
        <v>711</v>
      </c>
      <c r="D271" t="s">
        <v>1622</v>
      </c>
      <c r="E271" t="s">
        <v>1752</v>
      </c>
      <c r="F271">
        <v>4</v>
      </c>
      <c r="G271" s="5">
        <v>747.01</v>
      </c>
      <c r="H271" s="8">
        <v>0.13</v>
      </c>
      <c r="I271" t="s">
        <v>1826</v>
      </c>
      <c r="J271" s="5">
        <v>2599.5947999999999</v>
      </c>
      <c r="K271" t="str">
        <f>VLOOKUP($C271,Customer_Dim_Cleaned!$A$2:$H$501,2,FALSE)</f>
        <v>Jordan Wells</v>
      </c>
      <c r="L271" t="str">
        <f>VLOOKUP($D271,Product_Dim_Cleaned!$A$2:$F$101,2,FALSE)</f>
        <v>Men's Casual Sneakers</v>
      </c>
      <c r="M271" t="str">
        <f>VLOOKUP($E271,Store_Dim_Cleaned!$A$2:$E$21,2,FALSE)</f>
        <v>Rivera-Warner</v>
      </c>
    </row>
    <row r="272" spans="1:13" x14ac:dyDescent="0.3">
      <c r="A272" t="s">
        <v>2096</v>
      </c>
      <c r="B272" s="6">
        <v>45735</v>
      </c>
      <c r="C272" t="s">
        <v>360</v>
      </c>
      <c r="D272" t="s">
        <v>1726</v>
      </c>
      <c r="E272" t="s">
        <v>1794</v>
      </c>
      <c r="F272">
        <v>4</v>
      </c>
      <c r="G272" s="5">
        <v>461.83</v>
      </c>
      <c r="H272" s="8">
        <v>0.28000000000000003</v>
      </c>
      <c r="I272" t="s">
        <v>1826</v>
      </c>
      <c r="J272" s="5">
        <v>1330.0704000000001</v>
      </c>
      <c r="K272" t="str">
        <f>VLOOKUP($C272,Customer_Dim_Cleaned!$A$2:$H$501,2,FALSE)</f>
        <v>Colleen Maynard</v>
      </c>
      <c r="L272" t="str">
        <f>VLOOKUP($D272,Product_Dim_Cleaned!$A$2:$F$101,2,FALSE)</f>
        <v>Face Foundation Kit</v>
      </c>
      <c r="M272" t="str">
        <f>VLOOKUP($E272,Store_Dim_Cleaned!$A$2:$E$21,2,FALSE)</f>
        <v>Thomas, Bridges and Harris</v>
      </c>
    </row>
    <row r="273" spans="1:13" x14ac:dyDescent="0.3">
      <c r="A273" t="s">
        <v>2097</v>
      </c>
      <c r="B273" s="6">
        <v>45750</v>
      </c>
      <c r="C273" t="s">
        <v>458</v>
      </c>
      <c r="D273" t="s">
        <v>1688</v>
      </c>
      <c r="E273" t="s">
        <v>1782</v>
      </c>
      <c r="F273">
        <v>2</v>
      </c>
      <c r="G273" s="5">
        <v>105.15</v>
      </c>
      <c r="H273" s="8">
        <v>0.06</v>
      </c>
      <c r="I273" t="s">
        <v>1824</v>
      </c>
      <c r="J273" s="5">
        <v>197.68199999999999</v>
      </c>
      <c r="K273" t="str">
        <f>VLOOKUP($C273,Customer_Dim_Cleaned!$A$2:$H$501,2,FALSE)</f>
        <v>Morgan Bowen</v>
      </c>
      <c r="L273" t="str">
        <f>VLOOKUP($D273,Product_Dim_Cleaned!$A$2:$F$101,2,FALSE)</f>
        <v>Kitchen Storage Rack</v>
      </c>
      <c r="M273" t="str">
        <f>VLOOKUP($E273,Store_Dim_Cleaned!$A$2:$E$21,2,FALSE)</f>
        <v>Bean, Jones and Park</v>
      </c>
    </row>
    <row r="274" spans="1:13" x14ac:dyDescent="0.3">
      <c r="A274" t="s">
        <v>2098</v>
      </c>
      <c r="B274" s="6">
        <v>45693</v>
      </c>
      <c r="C274" t="s">
        <v>134</v>
      </c>
      <c r="D274" t="s">
        <v>1594</v>
      </c>
      <c r="E274" t="s">
        <v>1766</v>
      </c>
      <c r="F274">
        <v>3</v>
      </c>
      <c r="G274" s="5">
        <v>610.24</v>
      </c>
      <c r="H274" s="8">
        <v>0.17</v>
      </c>
      <c r="I274" t="s">
        <v>1829</v>
      </c>
      <c r="J274" s="5">
        <v>1519.4975999999999</v>
      </c>
      <c r="K274" t="str">
        <f>VLOOKUP($C274,Customer_Dim_Cleaned!$A$2:$H$501,2,FALSE)</f>
        <v>Robert Jones Dds</v>
      </c>
      <c r="L274" t="str">
        <f>VLOOKUP($D274,Product_Dim_Cleaned!$A$2:$F$101,2,FALSE)</f>
        <v>Men's Formal Shirt</v>
      </c>
      <c r="M274" t="str">
        <f>VLOOKUP($E274,Store_Dim_Cleaned!$A$2:$E$21,2,FALSE)</f>
        <v>Johnson-Wright</v>
      </c>
    </row>
    <row r="275" spans="1:13" x14ac:dyDescent="0.3">
      <c r="A275" t="s">
        <v>2099</v>
      </c>
      <c r="B275" s="6">
        <v>45667</v>
      </c>
      <c r="C275" t="s">
        <v>984</v>
      </c>
      <c r="D275" t="s">
        <v>1696</v>
      </c>
      <c r="E275" t="s">
        <v>1782</v>
      </c>
      <c r="F275">
        <v>1</v>
      </c>
      <c r="G275" s="5">
        <v>872.12</v>
      </c>
      <c r="H275" s="8">
        <v>7.0000000000000007E-2</v>
      </c>
      <c r="I275" t="s">
        <v>1826</v>
      </c>
      <c r="J275" s="5">
        <v>811.07159999999999</v>
      </c>
      <c r="K275" t="str">
        <f>VLOOKUP($C275,Customer_Dim_Cleaned!$A$2:$H$501,2,FALSE)</f>
        <v>Jason Mullins</v>
      </c>
      <c r="L275" t="str">
        <f>VLOOKUP($D275,Product_Dim_Cleaned!$A$2:$F$101,2,FALSE)</f>
        <v>Bluetooth Car Audio System</v>
      </c>
      <c r="M275" t="str">
        <f>VLOOKUP($E275,Store_Dim_Cleaned!$A$2:$E$21,2,FALSE)</f>
        <v>Bean, Jones and Park</v>
      </c>
    </row>
    <row r="276" spans="1:13" x14ac:dyDescent="0.3">
      <c r="A276" t="s">
        <v>2100</v>
      </c>
      <c r="B276" s="6">
        <v>45316</v>
      </c>
      <c r="C276" t="s">
        <v>1343</v>
      </c>
      <c r="D276" t="s">
        <v>1568</v>
      </c>
      <c r="E276" t="s">
        <v>1757</v>
      </c>
      <c r="F276">
        <v>1</v>
      </c>
      <c r="G276" s="5">
        <v>406.79</v>
      </c>
      <c r="H276" s="8">
        <v>0.03</v>
      </c>
      <c r="I276" t="s">
        <v>1829</v>
      </c>
      <c r="J276" s="5">
        <v>394.58629999999999</v>
      </c>
      <c r="K276" t="str">
        <f>VLOOKUP($C276,Customer_Dim_Cleaned!$A$2:$H$501,2,FALSE)</f>
        <v>Thomas Moore</v>
      </c>
      <c r="L276" t="str">
        <f>VLOOKUP($D276,Product_Dim_Cleaned!$A$2:$F$101,2,FALSE)</f>
        <v>Ceramic Kitchen Bowl Set</v>
      </c>
      <c r="M276" t="str">
        <f>VLOOKUP($E276,Store_Dim_Cleaned!$A$2:$E$21,2,FALSE)</f>
        <v>Martinez, Adkins and Johnson</v>
      </c>
    </row>
    <row r="277" spans="1:13" x14ac:dyDescent="0.3">
      <c r="A277" t="s">
        <v>2101</v>
      </c>
      <c r="B277" s="6">
        <v>45932</v>
      </c>
      <c r="C277" t="s">
        <v>1163</v>
      </c>
      <c r="D277" t="s">
        <v>1656</v>
      </c>
      <c r="E277" t="s">
        <v>1799</v>
      </c>
      <c r="F277">
        <v>1</v>
      </c>
      <c r="G277" s="5">
        <v>606.01</v>
      </c>
      <c r="H277" s="8">
        <v>0.04</v>
      </c>
      <c r="I277" t="s">
        <v>1826</v>
      </c>
      <c r="J277" s="5">
        <v>581.76959999999997</v>
      </c>
      <c r="K277" t="str">
        <f>VLOOKUP($C277,Customer_Dim_Cleaned!$A$2:$H$501,2,FALSE)</f>
        <v>Jacqueline Anthony</v>
      </c>
      <c r="L277" t="str">
        <f>VLOOKUP($D277,Product_Dim_Cleaned!$A$2:$F$101,2,FALSE)</f>
        <v>Sports Stopwatch Pro</v>
      </c>
      <c r="M277" t="str">
        <f>VLOOKUP($E277,Store_Dim_Cleaned!$A$2:$E$21,2,FALSE)</f>
        <v>Mcdonald Inc</v>
      </c>
    </row>
    <row r="278" spans="1:13" x14ac:dyDescent="0.3">
      <c r="A278" t="s">
        <v>2102</v>
      </c>
      <c r="B278" s="6">
        <v>45483</v>
      </c>
      <c r="C278" t="s">
        <v>1095</v>
      </c>
      <c r="D278" t="s">
        <v>1582</v>
      </c>
      <c r="E278" t="s">
        <v>1773</v>
      </c>
      <c r="F278">
        <v>4</v>
      </c>
      <c r="G278" s="5">
        <v>322.58</v>
      </c>
      <c r="H278" s="8">
        <v>0.06</v>
      </c>
      <c r="I278" t="s">
        <v>1824</v>
      </c>
      <c r="J278" s="5">
        <v>1212.9007999999999</v>
      </c>
      <c r="K278" t="str">
        <f>VLOOKUP($C278,Customer_Dim_Cleaned!$A$2:$H$501,2,FALSE)</f>
        <v>Heather Valenzuela</v>
      </c>
      <c r="L278" t="str">
        <f>VLOOKUP($D278,Product_Dim_Cleaned!$A$2:$F$101,2,FALSE)</f>
        <v>Soccer Training Cone Set</v>
      </c>
      <c r="M278" t="str">
        <f>VLOOKUP($E278,Store_Dim_Cleaned!$A$2:$E$21,2,FALSE)</f>
        <v>Gray Ltd</v>
      </c>
    </row>
    <row r="279" spans="1:13" x14ac:dyDescent="0.3">
      <c r="A279" t="s">
        <v>2103</v>
      </c>
      <c r="B279" s="6">
        <v>45661</v>
      </c>
      <c r="C279" t="s">
        <v>1489</v>
      </c>
      <c r="D279" t="s">
        <v>1702</v>
      </c>
      <c r="E279" t="s">
        <v>1810</v>
      </c>
      <c r="F279">
        <v>4</v>
      </c>
      <c r="G279" s="5">
        <v>463.17</v>
      </c>
      <c r="H279" s="8">
        <v>0.06</v>
      </c>
      <c r="I279" t="s">
        <v>1826</v>
      </c>
      <c r="J279" s="5">
        <v>1741.5192</v>
      </c>
      <c r="K279" t="str">
        <f>VLOOKUP($C279,Customer_Dim_Cleaned!$A$2:$H$501,2,FALSE)</f>
        <v>Jessica Castro</v>
      </c>
      <c r="L279" t="str">
        <f>VLOOKUP($D279,Product_Dim_Cleaned!$A$2:$F$101,2,FALSE)</f>
        <v>WiFi Mesh Router</v>
      </c>
      <c r="M279" t="str">
        <f>VLOOKUP($E279,Store_Dim_Cleaned!$A$2:$E$21,2,FALSE)</f>
        <v>Guerrero-Schmitt</v>
      </c>
    </row>
    <row r="280" spans="1:13" x14ac:dyDescent="0.3">
      <c r="A280" t="s">
        <v>2104</v>
      </c>
      <c r="B280" s="6">
        <v>45798</v>
      </c>
      <c r="C280" t="s">
        <v>996</v>
      </c>
      <c r="D280" t="s">
        <v>1598</v>
      </c>
      <c r="E280" t="s">
        <v>1779</v>
      </c>
      <c r="F280">
        <v>4</v>
      </c>
      <c r="G280" s="5">
        <v>285.82</v>
      </c>
      <c r="H280" s="8">
        <v>0.18</v>
      </c>
      <c r="I280" t="s">
        <v>1826</v>
      </c>
      <c r="J280" s="5">
        <v>937.4896</v>
      </c>
      <c r="K280" t="str">
        <f>VLOOKUP($C280,Customer_Dim_Cleaned!$A$2:$H$501,2,FALSE)</f>
        <v>Robert House</v>
      </c>
      <c r="L280" t="str">
        <f>VLOOKUP($D280,Product_Dim_Cleaned!$A$2:$F$101,2,FALSE)</f>
        <v>Women's Scarf Set</v>
      </c>
      <c r="M280" t="str">
        <f>VLOOKUP($E280,Store_Dim_Cleaned!$A$2:$E$21,2,FALSE)</f>
        <v>Martinez-Mullins</v>
      </c>
    </row>
    <row r="281" spans="1:13" x14ac:dyDescent="0.3">
      <c r="A281" t="s">
        <v>2105</v>
      </c>
      <c r="B281" s="6">
        <v>45868</v>
      </c>
      <c r="C281" t="s">
        <v>1026</v>
      </c>
      <c r="D281" t="s">
        <v>1622</v>
      </c>
      <c r="E281" t="s">
        <v>1792</v>
      </c>
      <c r="F281">
        <v>3</v>
      </c>
      <c r="G281" s="5">
        <v>995.38</v>
      </c>
      <c r="H281" s="8">
        <v>0.1</v>
      </c>
      <c r="I281" t="s">
        <v>1826</v>
      </c>
      <c r="J281" s="5">
        <v>2687.5259999999998</v>
      </c>
      <c r="K281" t="str">
        <f>VLOOKUP($C281,Customer_Dim_Cleaned!$A$2:$H$501,2,FALSE)</f>
        <v>Robert King</v>
      </c>
      <c r="L281" t="str">
        <f>VLOOKUP($D281,Product_Dim_Cleaned!$A$2:$F$101,2,FALSE)</f>
        <v>Men's Casual Sneakers</v>
      </c>
      <c r="M281" t="str">
        <f>VLOOKUP($E281,Store_Dim_Cleaned!$A$2:$E$21,2,FALSE)</f>
        <v>Aguirre-Keller</v>
      </c>
    </row>
    <row r="282" spans="1:13" x14ac:dyDescent="0.3">
      <c r="A282" t="s">
        <v>2106</v>
      </c>
      <c r="B282" s="6">
        <v>45757</v>
      </c>
      <c r="C282" t="s">
        <v>414</v>
      </c>
      <c r="D282" t="s">
        <v>1672</v>
      </c>
      <c r="E282" t="s">
        <v>1782</v>
      </c>
      <c r="F282">
        <v>1</v>
      </c>
      <c r="G282" s="5">
        <v>329.31</v>
      </c>
      <c r="H282" s="8">
        <v>0.09</v>
      </c>
      <c r="I282" t="s">
        <v>1824</v>
      </c>
      <c r="J282" s="5">
        <v>299.6721</v>
      </c>
      <c r="K282" t="str">
        <f>VLOOKUP($C282,Customer_Dim_Cleaned!$A$2:$H$501,2,FALSE)</f>
        <v>Michael Jones</v>
      </c>
      <c r="L282" t="str">
        <f>VLOOKUP($D282,Product_Dim_Cleaned!$A$2:$F$101,2,FALSE)</f>
        <v>Laptop Cooling Pad</v>
      </c>
      <c r="M282" t="str">
        <f>VLOOKUP($E282,Store_Dim_Cleaned!$A$2:$E$21,2,FALSE)</f>
        <v>Bean, Jones and Park</v>
      </c>
    </row>
    <row r="283" spans="1:13" x14ac:dyDescent="0.3">
      <c r="A283" t="s">
        <v>2107</v>
      </c>
      <c r="B283" s="6">
        <v>45475</v>
      </c>
      <c r="C283" t="s">
        <v>1507</v>
      </c>
      <c r="D283" t="s">
        <v>1642</v>
      </c>
      <c r="E283" t="s">
        <v>1804</v>
      </c>
      <c r="F283">
        <v>3</v>
      </c>
      <c r="G283" s="5">
        <v>64.2</v>
      </c>
      <c r="H283" s="8">
        <v>0.08</v>
      </c>
      <c r="I283" t="s">
        <v>1829</v>
      </c>
      <c r="J283" s="5">
        <v>177.19200000000001</v>
      </c>
      <c r="K283" t="str">
        <f>VLOOKUP($C283,Customer_Dim_Cleaned!$A$2:$H$501,2,FALSE)</f>
        <v>Scott Harris</v>
      </c>
      <c r="L283" t="str">
        <f>VLOOKUP($D283,Product_Dim_Cleaned!$A$2:$F$101,2,FALSE)</f>
        <v>Makeup Brush Set</v>
      </c>
      <c r="M283" t="str">
        <f>VLOOKUP($E283,Store_Dim_Cleaned!$A$2:$E$21,2,FALSE)</f>
        <v>Frederick-Wright</v>
      </c>
    </row>
    <row r="284" spans="1:13" x14ac:dyDescent="0.3">
      <c r="A284" t="s">
        <v>2108</v>
      </c>
      <c r="B284" s="6">
        <v>45829</v>
      </c>
      <c r="C284" t="s">
        <v>836</v>
      </c>
      <c r="D284" t="s">
        <v>1570</v>
      </c>
      <c r="E284" t="s">
        <v>1797</v>
      </c>
      <c r="F284">
        <v>3</v>
      </c>
      <c r="G284" s="5">
        <v>697.13</v>
      </c>
      <c r="H284" s="8">
        <v>0.25</v>
      </c>
      <c r="I284" t="s">
        <v>1829</v>
      </c>
      <c r="J284" s="5">
        <v>1568.5425</v>
      </c>
      <c r="K284" t="str">
        <f>VLOOKUP($C284,Customer_Dim_Cleaned!$A$2:$H$501,2,FALSE)</f>
        <v>Katherine Cowan</v>
      </c>
      <c r="L284" t="str">
        <f>VLOOKUP($D284,Product_Dim_Cleaned!$A$2:$F$101,2,FALSE)</f>
        <v>HD Smart TV Stick</v>
      </c>
      <c r="M284" t="str">
        <f>VLOOKUP($E284,Store_Dim_Cleaned!$A$2:$E$21,2,FALSE)</f>
        <v>Gardner, Humphrey and Contreras</v>
      </c>
    </row>
    <row r="285" spans="1:13" x14ac:dyDescent="0.3">
      <c r="A285" t="s">
        <v>2109</v>
      </c>
      <c r="B285" s="6">
        <v>45639</v>
      </c>
      <c r="C285" t="s">
        <v>97</v>
      </c>
      <c r="D285" t="s">
        <v>1565</v>
      </c>
      <c r="E285" t="s">
        <v>1773</v>
      </c>
      <c r="F285">
        <v>3</v>
      </c>
      <c r="G285" s="5">
        <v>134.30000000000001</v>
      </c>
      <c r="H285" s="8">
        <v>0.14000000000000001</v>
      </c>
      <c r="I285" t="s">
        <v>1824</v>
      </c>
      <c r="J285" s="5">
        <v>346.49400000000003</v>
      </c>
      <c r="K285" t="str">
        <f>VLOOKUP($C285,Customer_Dim_Cleaned!$A$2:$H$501,2,FALSE)</f>
        <v>Paul Fox</v>
      </c>
      <c r="L285" t="str">
        <f>VLOOKUP($D285,Product_Dim_Cleaned!$A$2:$F$101,2,FALSE)</f>
        <v>Adjustable Dumbbell Set</v>
      </c>
      <c r="M285" t="str">
        <f>VLOOKUP($E285,Store_Dim_Cleaned!$A$2:$E$21,2,FALSE)</f>
        <v>Gray Ltd</v>
      </c>
    </row>
    <row r="286" spans="1:13" x14ac:dyDescent="0.3">
      <c r="A286" t="s">
        <v>2110</v>
      </c>
      <c r="B286" s="6">
        <v>45518</v>
      </c>
      <c r="C286" t="s">
        <v>830</v>
      </c>
      <c r="D286" t="s">
        <v>1716</v>
      </c>
      <c r="E286" t="s">
        <v>1797</v>
      </c>
      <c r="F286">
        <v>1</v>
      </c>
      <c r="G286" s="5">
        <v>520.92999999999995</v>
      </c>
      <c r="H286" s="8">
        <v>0.15</v>
      </c>
      <c r="I286" t="s">
        <v>1824</v>
      </c>
      <c r="J286" s="5">
        <v>442.79050000000001</v>
      </c>
      <c r="K286" t="str">
        <f>VLOOKUP($C286,Customer_Dim_Cleaned!$A$2:$H$501,2,FALSE)</f>
        <v>Russell Lamb</v>
      </c>
      <c r="L286" t="str">
        <f>VLOOKUP($D286,Product_Dim_Cleaned!$A$2:$F$101,2,FALSE)</f>
        <v>Wooden Bookshelf</v>
      </c>
      <c r="M286" t="str">
        <f>VLOOKUP($E286,Store_Dim_Cleaned!$A$2:$E$21,2,FALSE)</f>
        <v>Gardner, Humphrey and Contreras</v>
      </c>
    </row>
    <row r="287" spans="1:13" x14ac:dyDescent="0.3">
      <c r="A287" t="s">
        <v>2111</v>
      </c>
      <c r="B287" s="6">
        <v>45721</v>
      </c>
      <c r="C287" t="s">
        <v>727</v>
      </c>
      <c r="D287" t="s">
        <v>1586</v>
      </c>
      <c r="E287" t="s">
        <v>1779</v>
      </c>
      <c r="F287">
        <v>2</v>
      </c>
      <c r="G287" s="5">
        <v>350.12</v>
      </c>
      <c r="H287" s="8">
        <v>0.21</v>
      </c>
      <c r="I287" t="s">
        <v>1829</v>
      </c>
      <c r="J287" s="5">
        <v>553.18960000000004</v>
      </c>
      <c r="K287" t="str">
        <f>VLOOKUP($C287,Customer_Dim_Cleaned!$A$2:$H$501,2,FALSE)</f>
        <v>Elizabeth Stanley</v>
      </c>
      <c r="L287" t="str">
        <f>VLOOKUP($D287,Product_Dim_Cleaned!$A$2:$F$101,2,FALSE)</f>
        <v>Knee Support Brace</v>
      </c>
      <c r="M287" t="str">
        <f>VLOOKUP($E287,Store_Dim_Cleaned!$A$2:$E$21,2,FALSE)</f>
        <v>Martinez-Mullins</v>
      </c>
    </row>
    <row r="288" spans="1:13" x14ac:dyDescent="0.3">
      <c r="A288" t="s">
        <v>2112</v>
      </c>
      <c r="B288" s="6">
        <v>45308</v>
      </c>
      <c r="C288" t="s">
        <v>1437</v>
      </c>
      <c r="D288" t="s">
        <v>1644</v>
      </c>
      <c r="E288" t="s">
        <v>1813</v>
      </c>
      <c r="F288">
        <v>3</v>
      </c>
      <c r="G288" s="5">
        <v>807.95</v>
      </c>
      <c r="H288" s="8">
        <v>0.1</v>
      </c>
      <c r="I288" t="s">
        <v>1826</v>
      </c>
      <c r="J288" s="5">
        <v>2181.4650000000011</v>
      </c>
      <c r="K288" t="str">
        <f>VLOOKUP($C288,Customer_Dim_Cleaned!$A$2:$H$501,2,FALSE)</f>
        <v>Cynthia Parrish</v>
      </c>
      <c r="L288" t="str">
        <f>VLOOKUP($D288,Product_Dim_Cleaned!$A$2:$F$101,2,FALSE)</f>
        <v>Car Dashboard Phone Holder</v>
      </c>
      <c r="M288" t="str">
        <f>VLOOKUP($E288,Store_Dim_Cleaned!$A$2:$E$21,2,FALSE)</f>
        <v>Mann-Austin</v>
      </c>
    </row>
    <row r="289" spans="1:13" x14ac:dyDescent="0.3">
      <c r="A289" t="s">
        <v>2113</v>
      </c>
      <c r="B289" s="6">
        <v>45889</v>
      </c>
      <c r="C289" t="s">
        <v>1053</v>
      </c>
      <c r="D289" t="s">
        <v>1624</v>
      </c>
      <c r="E289" t="s">
        <v>1776</v>
      </c>
      <c r="F289">
        <v>4</v>
      </c>
      <c r="G289" s="5">
        <v>766.03</v>
      </c>
      <c r="H289" s="8">
        <v>0.28999999999999998</v>
      </c>
      <c r="I289" t="s">
        <v>1826</v>
      </c>
      <c r="J289" s="5">
        <v>2175.5252</v>
      </c>
      <c r="K289" t="str">
        <f>VLOOKUP($C289,Customer_Dim_Cleaned!$A$2:$H$501,2,FALSE)</f>
        <v>Jennifer Woods</v>
      </c>
      <c r="L289" t="str">
        <f>VLOOKUP($D289,Product_Dim_Cleaned!$A$2:$F$101,2,FALSE)</f>
        <v>Sports Water Hydration Pack</v>
      </c>
      <c r="M289" t="str">
        <f>VLOOKUP($E289,Store_Dim_Cleaned!$A$2:$E$21,2,FALSE)</f>
        <v>Benson-Elliott</v>
      </c>
    </row>
    <row r="290" spans="1:13" x14ac:dyDescent="0.3">
      <c r="A290" t="s">
        <v>2114</v>
      </c>
      <c r="B290" s="6">
        <v>45386</v>
      </c>
      <c r="C290" t="s">
        <v>601</v>
      </c>
      <c r="D290" t="s">
        <v>1662</v>
      </c>
      <c r="E290" t="s">
        <v>1782</v>
      </c>
      <c r="F290">
        <v>3</v>
      </c>
      <c r="G290" s="5">
        <v>545.1</v>
      </c>
      <c r="H290" s="8">
        <v>0.08</v>
      </c>
      <c r="I290" t="s">
        <v>1829</v>
      </c>
      <c r="J290" s="5">
        <v>1504.4760000000001</v>
      </c>
      <c r="K290" t="str">
        <f>VLOOKUP($C290,Customer_Dim_Cleaned!$A$2:$H$501,2,FALSE)</f>
        <v>Melissa Hamilton</v>
      </c>
      <c r="L290" t="str">
        <f>VLOOKUP($D290,Product_Dim_Cleaned!$A$2:$F$101,2,FALSE)</f>
        <v>Foam Roller</v>
      </c>
      <c r="M290" t="str">
        <f>VLOOKUP($E290,Store_Dim_Cleaned!$A$2:$E$21,2,FALSE)</f>
        <v>Bean, Jones and Park</v>
      </c>
    </row>
    <row r="291" spans="1:13" x14ac:dyDescent="0.3">
      <c r="A291" t="s">
        <v>2115</v>
      </c>
      <c r="B291" s="6">
        <v>45438</v>
      </c>
      <c r="C291" t="s">
        <v>839</v>
      </c>
      <c r="D291" t="s">
        <v>1678</v>
      </c>
      <c r="E291" t="s">
        <v>1779</v>
      </c>
      <c r="F291">
        <v>1</v>
      </c>
      <c r="G291" s="5">
        <v>203.61</v>
      </c>
      <c r="H291" s="8">
        <v>0.24</v>
      </c>
      <c r="I291" t="s">
        <v>1829</v>
      </c>
      <c r="J291" s="5">
        <v>154.74359999999999</v>
      </c>
      <c r="K291" t="str">
        <f>VLOOKUP($C291,Customer_Dim_Cleaned!$A$2:$H$501,2,FALSE)</f>
        <v>Crystal Davis</v>
      </c>
      <c r="L291" t="str">
        <f>VLOOKUP($D291,Product_Dim_Cleaned!$A$2:$F$101,2,FALSE)</f>
        <v>Adjustable Dumbbells 20kg</v>
      </c>
      <c r="M291" t="str">
        <f>VLOOKUP($E291,Store_Dim_Cleaned!$A$2:$E$21,2,FALSE)</f>
        <v>Martinez-Mullins</v>
      </c>
    </row>
    <row r="292" spans="1:13" x14ac:dyDescent="0.3">
      <c r="A292" t="s">
        <v>2116</v>
      </c>
      <c r="B292" s="6">
        <v>45856</v>
      </c>
      <c r="C292" t="s">
        <v>1295</v>
      </c>
      <c r="D292" t="s">
        <v>1742</v>
      </c>
      <c r="E292" t="s">
        <v>1801</v>
      </c>
      <c r="F292">
        <v>4</v>
      </c>
      <c r="G292" s="5">
        <v>493.8</v>
      </c>
      <c r="H292" s="8">
        <v>0.24</v>
      </c>
      <c r="I292" t="s">
        <v>1829</v>
      </c>
      <c r="J292" s="5">
        <v>1501.152</v>
      </c>
      <c r="K292" t="str">
        <f>VLOOKUP($C292,Customer_Dim_Cleaned!$A$2:$H$501,2,FALSE)</f>
        <v>Karen King</v>
      </c>
      <c r="L292" t="str">
        <f>VLOOKUP($D292,Product_Dim_Cleaned!$A$2:$F$101,2,FALSE)</f>
        <v>Cricket Bat</v>
      </c>
      <c r="M292" t="str">
        <f>VLOOKUP($E292,Store_Dim_Cleaned!$A$2:$E$21,2,FALSE)</f>
        <v>Shelton PLC</v>
      </c>
    </row>
    <row r="293" spans="1:13" x14ac:dyDescent="0.3">
      <c r="A293" t="s">
        <v>2117</v>
      </c>
      <c r="B293" s="6">
        <v>45485</v>
      </c>
      <c r="C293" t="s">
        <v>78</v>
      </c>
      <c r="D293" t="s">
        <v>1630</v>
      </c>
      <c r="E293" t="s">
        <v>1807</v>
      </c>
      <c r="F293">
        <v>1</v>
      </c>
      <c r="G293" s="5">
        <v>640.54999999999995</v>
      </c>
      <c r="H293" s="8">
        <v>0.25</v>
      </c>
      <c r="I293" t="s">
        <v>1824</v>
      </c>
      <c r="J293" s="5">
        <v>480.41250000000002</v>
      </c>
      <c r="K293" t="str">
        <f>VLOOKUP($C293,Customer_Dim_Cleaned!$A$2:$H$501,2,FALSE)</f>
        <v>Adam Cruz</v>
      </c>
      <c r="L293" t="str">
        <f>VLOOKUP($D293,Product_Dim_Cleaned!$A$2:$F$101,2,FALSE)</f>
        <v>Yoga Exercise Mat</v>
      </c>
      <c r="M293" t="str">
        <f>VLOOKUP($E293,Store_Dim_Cleaned!$A$2:$E$21,2,FALSE)</f>
        <v>Holloway Ltd</v>
      </c>
    </row>
    <row r="294" spans="1:13" x14ac:dyDescent="0.3">
      <c r="A294" t="s">
        <v>2118</v>
      </c>
      <c r="B294" s="6">
        <v>45545</v>
      </c>
      <c r="C294" t="s">
        <v>414</v>
      </c>
      <c r="D294" t="s">
        <v>1696</v>
      </c>
      <c r="E294" t="s">
        <v>1769</v>
      </c>
      <c r="F294">
        <v>1</v>
      </c>
      <c r="G294" s="5">
        <v>702.53</v>
      </c>
      <c r="H294" s="8">
        <v>0.3</v>
      </c>
      <c r="I294" t="s">
        <v>1824</v>
      </c>
      <c r="J294" s="5">
        <v>491.77100000000002</v>
      </c>
      <c r="K294" t="str">
        <f>VLOOKUP($C294,Customer_Dim_Cleaned!$A$2:$H$501,2,FALSE)</f>
        <v>Michael Jones</v>
      </c>
      <c r="L294" t="str">
        <f>VLOOKUP($D294,Product_Dim_Cleaned!$A$2:$F$101,2,FALSE)</f>
        <v>Bluetooth Car Audio System</v>
      </c>
      <c r="M294" t="str">
        <f>VLOOKUP($E294,Store_Dim_Cleaned!$A$2:$E$21,2,FALSE)</f>
        <v>Alexander Group</v>
      </c>
    </row>
    <row r="295" spans="1:13" x14ac:dyDescent="0.3">
      <c r="A295" t="s">
        <v>2119</v>
      </c>
      <c r="B295" s="6">
        <v>45826</v>
      </c>
      <c r="C295" t="s">
        <v>724</v>
      </c>
      <c r="D295" t="s">
        <v>1626</v>
      </c>
      <c r="E295" t="s">
        <v>1782</v>
      </c>
      <c r="F295">
        <v>4</v>
      </c>
      <c r="G295" s="5">
        <v>139.94</v>
      </c>
      <c r="H295" s="8">
        <v>0.24</v>
      </c>
      <c r="I295" t="s">
        <v>1824</v>
      </c>
      <c r="J295" s="5">
        <v>425.41759999999999</v>
      </c>
      <c r="K295" t="str">
        <f>VLOOKUP($C295,Customer_Dim_Cleaned!$A$2:$H$501,2,FALSE)</f>
        <v>Anthony Morgan</v>
      </c>
      <c r="L295" t="str">
        <f>VLOOKUP($D295,Product_Dim_Cleaned!$A$2:$F$101,2,FALSE)</f>
        <v>Portable Power Bank</v>
      </c>
      <c r="M295" t="str">
        <f>VLOOKUP($E295,Store_Dim_Cleaned!$A$2:$E$21,2,FALSE)</f>
        <v>Bean, Jones and Park</v>
      </c>
    </row>
    <row r="296" spans="1:13" x14ac:dyDescent="0.3">
      <c r="A296" t="s">
        <v>2120</v>
      </c>
      <c r="B296" s="6">
        <v>45654</v>
      </c>
      <c r="C296" t="s">
        <v>881</v>
      </c>
      <c r="D296" t="s">
        <v>1586</v>
      </c>
      <c r="E296" t="s">
        <v>1782</v>
      </c>
      <c r="F296">
        <v>2</v>
      </c>
      <c r="G296" s="5">
        <v>230.85</v>
      </c>
      <c r="H296" s="8">
        <v>0.18</v>
      </c>
      <c r="I296" t="s">
        <v>1824</v>
      </c>
      <c r="J296" s="5">
        <v>378.59399999999999</v>
      </c>
      <c r="K296" t="str">
        <f>VLOOKUP($C296,Customer_Dim_Cleaned!$A$2:$H$501,2,FALSE)</f>
        <v>Jeffrey Gomez</v>
      </c>
      <c r="L296" t="str">
        <f>VLOOKUP($D296,Product_Dim_Cleaned!$A$2:$F$101,2,FALSE)</f>
        <v>Knee Support Brace</v>
      </c>
      <c r="M296" t="str">
        <f>VLOOKUP($E296,Store_Dim_Cleaned!$A$2:$E$21,2,FALSE)</f>
        <v>Bean, Jones and Park</v>
      </c>
    </row>
    <row r="297" spans="1:13" x14ac:dyDescent="0.3">
      <c r="A297" t="s">
        <v>2121</v>
      </c>
      <c r="B297" s="6">
        <v>45556</v>
      </c>
      <c r="C297" t="s">
        <v>687</v>
      </c>
      <c r="D297" t="s">
        <v>1718</v>
      </c>
      <c r="E297" t="s">
        <v>1807</v>
      </c>
      <c r="F297">
        <v>4</v>
      </c>
      <c r="G297" s="5">
        <v>626.35</v>
      </c>
      <c r="H297" s="8">
        <v>0.25</v>
      </c>
      <c r="I297" t="s">
        <v>1829</v>
      </c>
      <c r="J297" s="5">
        <v>1879.05</v>
      </c>
      <c r="K297" t="str">
        <f>VLOOKUP($C297,Customer_Dim_Cleaned!$A$2:$H$501,2,FALSE)</f>
        <v>Rodney Huffman</v>
      </c>
      <c r="L297" t="str">
        <f>VLOOKUP($D297,Product_Dim_Cleaned!$A$2:$F$101,2,FALSE)</f>
        <v>Women's Beanie Hat</v>
      </c>
      <c r="M297" t="str">
        <f>VLOOKUP($E297,Store_Dim_Cleaned!$A$2:$E$21,2,FALSE)</f>
        <v>Holloway Ltd</v>
      </c>
    </row>
    <row r="298" spans="1:13" x14ac:dyDescent="0.3">
      <c r="A298" t="s">
        <v>2122</v>
      </c>
      <c r="B298" s="6">
        <v>45434</v>
      </c>
      <c r="C298" t="s">
        <v>298</v>
      </c>
      <c r="D298" t="s">
        <v>1630</v>
      </c>
      <c r="E298" t="s">
        <v>1799</v>
      </c>
      <c r="F298">
        <v>4</v>
      </c>
      <c r="G298" s="5">
        <v>108.55</v>
      </c>
      <c r="H298" s="8">
        <v>0.18</v>
      </c>
      <c r="I298" t="s">
        <v>1826</v>
      </c>
      <c r="J298" s="5">
        <v>356.04399999999998</v>
      </c>
      <c r="K298" t="str">
        <f>VLOOKUP($C298,Customer_Dim_Cleaned!$A$2:$H$501,2,FALSE)</f>
        <v>George Rosario</v>
      </c>
      <c r="L298" t="str">
        <f>VLOOKUP($D298,Product_Dim_Cleaned!$A$2:$F$101,2,FALSE)</f>
        <v>Yoga Exercise Mat</v>
      </c>
      <c r="M298" t="str">
        <f>VLOOKUP($E298,Store_Dim_Cleaned!$A$2:$E$21,2,FALSE)</f>
        <v>Mcdonald Inc</v>
      </c>
    </row>
    <row r="299" spans="1:13" x14ac:dyDescent="0.3">
      <c r="A299" t="s">
        <v>2123</v>
      </c>
      <c r="B299" s="6">
        <v>45871</v>
      </c>
      <c r="C299" t="s">
        <v>628</v>
      </c>
      <c r="D299" t="s">
        <v>1582</v>
      </c>
      <c r="E299" t="s">
        <v>1757</v>
      </c>
      <c r="F299">
        <v>4</v>
      </c>
      <c r="G299" s="5">
        <v>353.67</v>
      </c>
      <c r="H299" s="8">
        <v>0.03</v>
      </c>
      <c r="I299" t="s">
        <v>1829</v>
      </c>
      <c r="J299" s="5">
        <v>1372.2396000000001</v>
      </c>
      <c r="K299" t="str">
        <f>VLOOKUP($C299,Customer_Dim_Cleaned!$A$2:$H$501,2,FALSE)</f>
        <v>Todd Poole</v>
      </c>
      <c r="L299" t="str">
        <f>VLOOKUP($D299,Product_Dim_Cleaned!$A$2:$F$101,2,FALSE)</f>
        <v>Soccer Training Cone Set</v>
      </c>
      <c r="M299" t="str">
        <f>VLOOKUP($E299,Store_Dim_Cleaned!$A$2:$E$21,2,FALSE)</f>
        <v>Martinez, Adkins and Johnson</v>
      </c>
    </row>
    <row r="300" spans="1:13" x14ac:dyDescent="0.3">
      <c r="A300" t="s">
        <v>2124</v>
      </c>
      <c r="B300" s="6">
        <v>45583</v>
      </c>
      <c r="C300" t="s">
        <v>241</v>
      </c>
      <c r="D300" t="s">
        <v>1728</v>
      </c>
      <c r="E300" t="s">
        <v>1757</v>
      </c>
      <c r="F300">
        <v>4</v>
      </c>
      <c r="G300" s="5">
        <v>61.98</v>
      </c>
      <c r="H300" s="8">
        <v>0.16</v>
      </c>
      <c r="I300" t="s">
        <v>1824</v>
      </c>
      <c r="J300" s="5">
        <v>208.25280000000001</v>
      </c>
      <c r="K300" t="str">
        <f>VLOOKUP($C300,Customer_Dim_Cleaned!$A$2:$H$501,2,FALSE)</f>
        <v>Michael Thomas</v>
      </c>
      <c r="L300" t="str">
        <f>VLOOKUP($D300,Product_Dim_Cleaned!$A$2:$F$101,2,FALSE)</f>
        <v>Gaming Mouse Pad XL</v>
      </c>
      <c r="M300" t="str">
        <f>VLOOKUP($E300,Store_Dim_Cleaned!$A$2:$E$21,2,FALSE)</f>
        <v>Martinez, Adkins and Johnson</v>
      </c>
    </row>
    <row r="301" spans="1:13" x14ac:dyDescent="0.3">
      <c r="A301" t="s">
        <v>2125</v>
      </c>
      <c r="B301" s="6">
        <v>45348</v>
      </c>
      <c r="C301" t="s">
        <v>702</v>
      </c>
      <c r="D301" t="s">
        <v>1592</v>
      </c>
      <c r="E301" t="s">
        <v>1813</v>
      </c>
      <c r="F301">
        <v>2</v>
      </c>
      <c r="G301" s="5">
        <v>873.1</v>
      </c>
      <c r="H301" s="8">
        <v>0.12</v>
      </c>
      <c r="I301" t="s">
        <v>1826</v>
      </c>
      <c r="J301" s="5">
        <v>1536.6559999999999</v>
      </c>
      <c r="K301" t="str">
        <f>VLOOKUP($C301,Customer_Dim_Cleaned!$A$2:$H$501,2,FALSE)</f>
        <v>Kathryn Garcia</v>
      </c>
      <c r="L301" t="str">
        <f>VLOOKUP($D301,Product_Dim_Cleaned!$A$2:$F$101,2,FALSE)</f>
        <v>Carbon Fiber Tennis Racket</v>
      </c>
      <c r="M301" t="str">
        <f>VLOOKUP($E301,Store_Dim_Cleaned!$A$2:$E$21,2,FALSE)</f>
        <v>Mann-Austin</v>
      </c>
    </row>
    <row r="302" spans="1:13" x14ac:dyDescent="0.3">
      <c r="A302" t="s">
        <v>2126</v>
      </c>
      <c r="B302" s="6">
        <v>45268</v>
      </c>
      <c r="C302" t="s">
        <v>648</v>
      </c>
      <c r="D302" t="s">
        <v>1572</v>
      </c>
      <c r="E302" t="s">
        <v>1801</v>
      </c>
      <c r="F302">
        <v>4</v>
      </c>
      <c r="G302" s="5">
        <v>889.47</v>
      </c>
      <c r="H302" s="8">
        <v>0.24</v>
      </c>
      <c r="I302" t="s">
        <v>1824</v>
      </c>
      <c r="J302" s="5">
        <v>2703.9888000000001</v>
      </c>
      <c r="K302" t="str">
        <f>VLOOKUP($C302,Customer_Dim_Cleaned!$A$2:$H$501,2,FALSE)</f>
        <v>Wanda Snyder</v>
      </c>
      <c r="L302" t="str">
        <f>VLOOKUP($D302,Product_Dim_Cleaned!$A$2:$F$101,2,FALSE)</f>
        <v>Hair Strengthening Shampoo</v>
      </c>
      <c r="M302" t="str">
        <f>VLOOKUP($E302,Store_Dim_Cleaned!$A$2:$E$21,2,FALSE)</f>
        <v>Shelton PLC</v>
      </c>
    </row>
    <row r="303" spans="1:13" x14ac:dyDescent="0.3">
      <c r="A303" t="s">
        <v>2127</v>
      </c>
      <c r="B303" s="6">
        <v>45596</v>
      </c>
      <c r="C303" t="s">
        <v>118</v>
      </c>
      <c r="D303" t="s">
        <v>1696</v>
      </c>
      <c r="E303" t="s">
        <v>1792</v>
      </c>
      <c r="F303">
        <v>3</v>
      </c>
      <c r="G303" s="5">
        <v>803.76</v>
      </c>
      <c r="H303" s="8">
        <v>0.19</v>
      </c>
      <c r="I303" t="s">
        <v>1829</v>
      </c>
      <c r="J303" s="5">
        <v>1953.1368</v>
      </c>
      <c r="K303" t="str">
        <f>VLOOKUP($C303,Customer_Dim_Cleaned!$A$2:$H$501,2,FALSE)</f>
        <v>Joshua Ryan</v>
      </c>
      <c r="L303" t="str">
        <f>VLOOKUP($D303,Product_Dim_Cleaned!$A$2:$F$101,2,FALSE)</f>
        <v>Bluetooth Car Audio System</v>
      </c>
      <c r="M303" t="str">
        <f>VLOOKUP($E303,Store_Dim_Cleaned!$A$2:$E$21,2,FALSE)</f>
        <v>Aguirre-Keller</v>
      </c>
    </row>
    <row r="304" spans="1:13" x14ac:dyDescent="0.3">
      <c r="A304" t="s">
        <v>2128</v>
      </c>
      <c r="B304" s="6">
        <v>45624</v>
      </c>
      <c r="C304" t="s">
        <v>1443</v>
      </c>
      <c r="D304" t="s">
        <v>1698</v>
      </c>
      <c r="E304" t="s">
        <v>1773</v>
      </c>
      <c r="F304">
        <v>2</v>
      </c>
      <c r="G304" s="5">
        <v>865.14</v>
      </c>
      <c r="H304" s="8">
        <v>0.2</v>
      </c>
      <c r="I304" t="s">
        <v>1826</v>
      </c>
      <c r="J304" s="5">
        <v>1384.2239999999999</v>
      </c>
      <c r="K304" t="str">
        <f>VLOOKUP($C304,Customer_Dim_Cleaned!$A$2:$H$501,2,FALSE)</f>
        <v>Gregory Curtis</v>
      </c>
      <c r="L304" t="str">
        <f>VLOOKUP($D304,Product_Dim_Cleaned!$A$2:$F$101,2,FALSE)</f>
        <v>Women's Ankle Boots</v>
      </c>
      <c r="M304" t="str">
        <f>VLOOKUP($E304,Store_Dim_Cleaned!$A$2:$E$21,2,FALSE)</f>
        <v>Gray Ltd</v>
      </c>
    </row>
    <row r="305" spans="1:13" x14ac:dyDescent="0.3">
      <c r="A305" t="s">
        <v>2129</v>
      </c>
      <c r="B305" s="6">
        <v>45813</v>
      </c>
      <c r="C305" t="s">
        <v>347</v>
      </c>
      <c r="D305" t="s">
        <v>1610</v>
      </c>
      <c r="E305" t="s">
        <v>1786</v>
      </c>
      <c r="F305">
        <v>2</v>
      </c>
      <c r="G305" s="5">
        <v>916.49</v>
      </c>
      <c r="H305" s="8">
        <v>0.3</v>
      </c>
      <c r="I305" t="s">
        <v>1829</v>
      </c>
      <c r="J305" s="5">
        <v>1283.086</v>
      </c>
      <c r="K305" t="str">
        <f>VLOOKUP($C305,Customer_Dim_Cleaned!$A$2:$H$501,2,FALSE)</f>
        <v>David Cobb</v>
      </c>
      <c r="L305" t="str">
        <f>VLOOKUP($D305,Product_Dim_Cleaned!$A$2:$F$101,2,FALSE)</f>
        <v>Basketball</v>
      </c>
      <c r="M305" t="str">
        <f>VLOOKUP($E305,Store_Dim_Cleaned!$A$2:$E$21,2,FALSE)</f>
        <v>Moore, Padilla and Butler</v>
      </c>
    </row>
    <row r="306" spans="1:13" x14ac:dyDescent="0.3">
      <c r="A306" t="s">
        <v>2130</v>
      </c>
      <c r="B306" s="6">
        <v>45615</v>
      </c>
      <c r="C306" t="s">
        <v>164</v>
      </c>
      <c r="D306" t="s">
        <v>1650</v>
      </c>
      <c r="E306" t="s">
        <v>1794</v>
      </c>
      <c r="F306">
        <v>3</v>
      </c>
      <c r="G306" s="5">
        <v>781.39</v>
      </c>
      <c r="H306" s="8">
        <v>0.12</v>
      </c>
      <c r="I306" t="s">
        <v>1824</v>
      </c>
      <c r="J306" s="5">
        <v>2062.8696</v>
      </c>
      <c r="K306" t="str">
        <f>VLOOKUP($C306,Customer_Dim_Cleaned!$A$2:$H$501,2,FALSE)</f>
        <v>William Martin</v>
      </c>
      <c r="L306" t="str">
        <f>VLOOKUP($D306,Product_Dim_Cleaned!$A$2:$F$101,2,FALSE)</f>
        <v>HDMI Cable – 2m</v>
      </c>
      <c r="M306" t="str">
        <f>VLOOKUP($E306,Store_Dim_Cleaned!$A$2:$E$21,2,FALSE)</f>
        <v>Thomas, Bridges and Harris</v>
      </c>
    </row>
    <row r="307" spans="1:13" x14ac:dyDescent="0.3">
      <c r="A307" t="s">
        <v>2131</v>
      </c>
      <c r="B307" s="6">
        <v>45431</v>
      </c>
      <c r="C307" t="s">
        <v>687</v>
      </c>
      <c r="D307" t="s">
        <v>1624</v>
      </c>
      <c r="E307" t="s">
        <v>1794</v>
      </c>
      <c r="F307">
        <v>4</v>
      </c>
      <c r="G307" s="5">
        <v>619.74</v>
      </c>
      <c r="H307" s="8">
        <v>0.13</v>
      </c>
      <c r="I307" t="s">
        <v>1829</v>
      </c>
      <c r="J307" s="5">
        <v>2156.6952000000001</v>
      </c>
      <c r="K307" t="str">
        <f>VLOOKUP($C307,Customer_Dim_Cleaned!$A$2:$H$501,2,FALSE)</f>
        <v>Rodney Huffman</v>
      </c>
      <c r="L307" t="str">
        <f>VLOOKUP($D307,Product_Dim_Cleaned!$A$2:$F$101,2,FALSE)</f>
        <v>Sports Water Hydration Pack</v>
      </c>
      <c r="M307" t="str">
        <f>VLOOKUP($E307,Store_Dim_Cleaned!$A$2:$E$21,2,FALSE)</f>
        <v>Thomas, Bridges and Harris</v>
      </c>
    </row>
    <row r="308" spans="1:13" x14ac:dyDescent="0.3">
      <c r="A308" t="s">
        <v>2132</v>
      </c>
      <c r="B308" s="6">
        <v>45679</v>
      </c>
      <c r="C308" t="s">
        <v>1481</v>
      </c>
      <c r="D308" t="s">
        <v>1672</v>
      </c>
      <c r="E308" t="s">
        <v>1799</v>
      </c>
      <c r="F308">
        <v>2</v>
      </c>
      <c r="G308" s="5">
        <v>837.76</v>
      </c>
      <c r="H308" s="8">
        <v>0.03</v>
      </c>
      <c r="I308" t="s">
        <v>1829</v>
      </c>
      <c r="J308" s="5">
        <v>1625.2544</v>
      </c>
      <c r="K308" t="str">
        <f>VLOOKUP($C308,Customer_Dim_Cleaned!$A$2:$H$501,2,FALSE)</f>
        <v>Bryan Tran</v>
      </c>
      <c r="L308" t="str">
        <f>VLOOKUP($D308,Product_Dim_Cleaned!$A$2:$F$101,2,FALSE)</f>
        <v>Laptop Cooling Pad</v>
      </c>
      <c r="M308" t="str">
        <f>VLOOKUP($E308,Store_Dim_Cleaned!$A$2:$E$21,2,FALSE)</f>
        <v>Mcdonald Inc</v>
      </c>
    </row>
    <row r="309" spans="1:13" x14ac:dyDescent="0.3">
      <c r="A309" t="s">
        <v>2133</v>
      </c>
      <c r="B309" s="6">
        <v>45842</v>
      </c>
      <c r="C309" t="s">
        <v>1395</v>
      </c>
      <c r="D309" t="s">
        <v>1728</v>
      </c>
      <c r="E309" t="s">
        <v>1757</v>
      </c>
      <c r="F309">
        <v>3</v>
      </c>
      <c r="G309" s="5">
        <v>135.94</v>
      </c>
      <c r="H309" s="8">
        <v>0.2</v>
      </c>
      <c r="I309" t="s">
        <v>1824</v>
      </c>
      <c r="J309" s="5">
        <v>326.25599999999997</v>
      </c>
      <c r="K309" t="str">
        <f>VLOOKUP($C309,Customer_Dim_Cleaned!$A$2:$H$501,2,FALSE)</f>
        <v>Ashley Roberts</v>
      </c>
      <c r="L309" t="str">
        <f>VLOOKUP($D309,Product_Dim_Cleaned!$A$2:$F$101,2,FALSE)</f>
        <v>Gaming Mouse Pad XL</v>
      </c>
      <c r="M309" t="str">
        <f>VLOOKUP($E309,Store_Dim_Cleaned!$A$2:$E$21,2,FALSE)</f>
        <v>Martinez, Adkins and Johnson</v>
      </c>
    </row>
    <row r="310" spans="1:13" x14ac:dyDescent="0.3">
      <c r="A310" t="s">
        <v>2134</v>
      </c>
      <c r="B310" s="6">
        <v>45796</v>
      </c>
      <c r="C310" t="s">
        <v>1475</v>
      </c>
      <c r="D310" t="s">
        <v>1696</v>
      </c>
      <c r="E310" t="s">
        <v>1757</v>
      </c>
      <c r="F310">
        <v>4</v>
      </c>
      <c r="G310" s="5">
        <v>396.53</v>
      </c>
      <c r="H310" s="8">
        <v>7.0000000000000007E-2</v>
      </c>
      <c r="I310" t="s">
        <v>1826</v>
      </c>
      <c r="J310" s="5">
        <v>1475.0916</v>
      </c>
      <c r="K310" t="str">
        <f>VLOOKUP($C310,Customer_Dim_Cleaned!$A$2:$H$501,2,FALSE)</f>
        <v>Dylan Gutierrez</v>
      </c>
      <c r="L310" t="str">
        <f>VLOOKUP($D310,Product_Dim_Cleaned!$A$2:$F$101,2,FALSE)</f>
        <v>Bluetooth Car Audio System</v>
      </c>
      <c r="M310" t="str">
        <f>VLOOKUP($E310,Store_Dim_Cleaned!$A$2:$E$21,2,FALSE)</f>
        <v>Martinez, Adkins and Johnson</v>
      </c>
    </row>
    <row r="311" spans="1:13" x14ac:dyDescent="0.3">
      <c r="A311" t="s">
        <v>2135</v>
      </c>
      <c r="B311" s="6">
        <v>45264</v>
      </c>
      <c r="C311" t="s">
        <v>713</v>
      </c>
      <c r="D311" t="s">
        <v>1606</v>
      </c>
      <c r="E311" t="s">
        <v>1799</v>
      </c>
      <c r="F311">
        <v>2</v>
      </c>
      <c r="G311" s="5">
        <v>722.45</v>
      </c>
      <c r="H311" s="8">
        <v>0.22</v>
      </c>
      <c r="I311" t="s">
        <v>1826</v>
      </c>
      <c r="J311" s="5">
        <v>1127.0219999999999</v>
      </c>
      <c r="K311" t="str">
        <f>VLOOKUP($C311,Customer_Dim_Cleaned!$A$2:$H$501,2,FALSE)</f>
        <v>George Davis</v>
      </c>
      <c r="L311" t="str">
        <f>VLOOKUP($D311,Product_Dim_Cleaned!$A$2:$F$101,2,FALSE)</f>
        <v>Fabric Sofa Throw Blanket</v>
      </c>
      <c r="M311" t="str">
        <f>VLOOKUP($E311,Store_Dim_Cleaned!$A$2:$E$21,2,FALSE)</f>
        <v>Mcdonald Inc</v>
      </c>
    </row>
    <row r="312" spans="1:13" x14ac:dyDescent="0.3">
      <c r="A312" t="s">
        <v>2136</v>
      </c>
      <c r="B312" s="6">
        <v>45504</v>
      </c>
      <c r="C312" t="s">
        <v>181</v>
      </c>
      <c r="D312" t="s">
        <v>1676</v>
      </c>
      <c r="E312" t="s">
        <v>1761</v>
      </c>
      <c r="F312">
        <v>2</v>
      </c>
      <c r="G312" s="5">
        <v>138.41</v>
      </c>
      <c r="H312" s="8">
        <v>0.02</v>
      </c>
      <c r="I312" t="s">
        <v>1824</v>
      </c>
      <c r="J312" s="5">
        <v>271.28359999999998</v>
      </c>
      <c r="K312" t="str">
        <f>VLOOKUP($C312,Customer_Dim_Cleaned!$A$2:$H$501,2,FALSE)</f>
        <v>Gina Knight</v>
      </c>
      <c r="L312" t="str">
        <f>VLOOKUP($D312,Product_Dim_Cleaned!$A$2:$F$101,2,FALSE)</f>
        <v>Matte Lipstick Set</v>
      </c>
      <c r="M312" t="str">
        <f>VLOOKUP($E312,Store_Dim_Cleaned!$A$2:$E$21,2,FALSE)</f>
        <v>Black-Horn</v>
      </c>
    </row>
    <row r="313" spans="1:13" x14ac:dyDescent="0.3">
      <c r="A313" t="s">
        <v>2137</v>
      </c>
      <c r="B313" s="6">
        <v>45679</v>
      </c>
      <c r="C313" t="s">
        <v>435</v>
      </c>
      <c r="D313" t="s">
        <v>1708</v>
      </c>
      <c r="E313" t="s">
        <v>1761</v>
      </c>
      <c r="F313">
        <v>4</v>
      </c>
      <c r="G313" s="5">
        <v>741.51</v>
      </c>
      <c r="H313" s="8">
        <v>0.09</v>
      </c>
      <c r="I313" t="s">
        <v>1829</v>
      </c>
      <c r="J313" s="5">
        <v>2699.0963999999999</v>
      </c>
      <c r="K313" t="str">
        <f>VLOOKUP($C313,Customer_Dim_Cleaned!$A$2:$H$501,2,FALSE)</f>
        <v>James Wolfe</v>
      </c>
      <c r="L313" t="str">
        <f>VLOOKUP($D313,Product_Dim_Cleaned!$A$2:$F$101,2,FALSE)</f>
        <v>Wall-Mounted Spice Rack</v>
      </c>
      <c r="M313" t="str">
        <f>VLOOKUP($E313,Store_Dim_Cleaned!$A$2:$E$21,2,FALSE)</f>
        <v>Black-Horn</v>
      </c>
    </row>
    <row r="314" spans="1:13" x14ac:dyDescent="0.3">
      <c r="A314" t="s">
        <v>2138</v>
      </c>
      <c r="B314" s="6">
        <v>45611</v>
      </c>
      <c r="C314" t="s">
        <v>100</v>
      </c>
      <c r="D314" t="s">
        <v>1708</v>
      </c>
      <c r="E314" t="s">
        <v>1807</v>
      </c>
      <c r="F314">
        <v>2</v>
      </c>
      <c r="G314" s="5">
        <v>588.9</v>
      </c>
      <c r="H314" s="8">
        <v>0.19</v>
      </c>
      <c r="I314" t="s">
        <v>1826</v>
      </c>
      <c r="J314" s="5">
        <v>954.01800000000003</v>
      </c>
      <c r="K314" t="str">
        <f>VLOOKUP($C314,Customer_Dim_Cleaned!$A$2:$H$501,2,FALSE)</f>
        <v>Jonathan Steele</v>
      </c>
      <c r="L314" t="str">
        <f>VLOOKUP($D314,Product_Dim_Cleaned!$A$2:$F$101,2,FALSE)</f>
        <v>Wall-Mounted Spice Rack</v>
      </c>
      <c r="M314" t="str">
        <f>VLOOKUP($E314,Store_Dim_Cleaned!$A$2:$E$21,2,FALSE)</f>
        <v>Holloway Ltd</v>
      </c>
    </row>
    <row r="315" spans="1:13" x14ac:dyDescent="0.3">
      <c r="A315" t="s">
        <v>2139</v>
      </c>
      <c r="B315" s="6">
        <v>45389</v>
      </c>
      <c r="C315" t="s">
        <v>960</v>
      </c>
      <c r="D315" t="s">
        <v>1648</v>
      </c>
      <c r="E315" t="s">
        <v>1761</v>
      </c>
      <c r="F315">
        <v>1</v>
      </c>
      <c r="G315" s="5">
        <v>88.92</v>
      </c>
      <c r="H315" s="8">
        <v>0.19</v>
      </c>
      <c r="I315" t="s">
        <v>1826</v>
      </c>
      <c r="J315" s="5">
        <v>72.025200000000012</v>
      </c>
      <c r="K315" t="str">
        <f>VLOOKUP($C315,Customer_Dim_Cleaned!$A$2:$H$501,2,FALSE)</f>
        <v>Miss Alexandria Li Dvm</v>
      </c>
      <c r="L315" t="str">
        <f>VLOOKUP($D315,Product_Dim_Cleaned!$A$2:$F$101,2,FALSE)</f>
        <v>Boxing Hand Wraps</v>
      </c>
      <c r="M315" t="str">
        <f>VLOOKUP($E315,Store_Dim_Cleaned!$A$2:$E$21,2,FALSE)</f>
        <v>Black-Horn</v>
      </c>
    </row>
    <row r="316" spans="1:13" x14ac:dyDescent="0.3">
      <c r="A316" t="s">
        <v>2140</v>
      </c>
      <c r="B316" s="6">
        <v>45339</v>
      </c>
      <c r="C316" t="s">
        <v>411</v>
      </c>
      <c r="D316" t="s">
        <v>1670</v>
      </c>
      <c r="E316" t="s">
        <v>1804</v>
      </c>
      <c r="F316">
        <v>1</v>
      </c>
      <c r="G316" s="5">
        <v>299.13</v>
      </c>
      <c r="H316" s="8">
        <v>0.1</v>
      </c>
      <c r="I316" t="s">
        <v>1829</v>
      </c>
      <c r="J316" s="5">
        <v>269.21699999999998</v>
      </c>
      <c r="K316" t="str">
        <f>VLOOKUP($C316,Customer_Dim_Cleaned!$A$2:$H$501,2,FALSE)</f>
        <v>Earl Allen</v>
      </c>
      <c r="L316" t="str">
        <f>VLOOKUP($D316,Product_Dim_Cleaned!$A$2:$F$101,2,FALSE)</f>
        <v>Tennis Ball 3-Pack</v>
      </c>
      <c r="M316" t="str">
        <f>VLOOKUP($E316,Store_Dim_Cleaned!$A$2:$E$21,2,FALSE)</f>
        <v>Frederick-Wright</v>
      </c>
    </row>
    <row r="317" spans="1:13" x14ac:dyDescent="0.3">
      <c r="A317" t="s">
        <v>2141</v>
      </c>
      <c r="B317" s="6">
        <v>45433</v>
      </c>
      <c r="C317" t="s">
        <v>405</v>
      </c>
      <c r="D317" t="s">
        <v>1702</v>
      </c>
      <c r="E317" t="s">
        <v>1766</v>
      </c>
      <c r="F317">
        <v>2</v>
      </c>
      <c r="G317" s="5">
        <v>548.29999999999995</v>
      </c>
      <c r="H317" s="8">
        <v>0.23</v>
      </c>
      <c r="I317" t="s">
        <v>1824</v>
      </c>
      <c r="J317" s="5">
        <v>844.38199999999995</v>
      </c>
      <c r="K317" t="str">
        <f>VLOOKUP($C317,Customer_Dim_Cleaned!$A$2:$H$501,2,FALSE)</f>
        <v>Anthony Phillips</v>
      </c>
      <c r="L317" t="str">
        <f>VLOOKUP($D317,Product_Dim_Cleaned!$A$2:$F$101,2,FALSE)</f>
        <v>WiFi Mesh Router</v>
      </c>
      <c r="M317" t="str">
        <f>VLOOKUP($E317,Store_Dim_Cleaned!$A$2:$E$21,2,FALSE)</f>
        <v>Johnson-Wright</v>
      </c>
    </row>
    <row r="318" spans="1:13" x14ac:dyDescent="0.3">
      <c r="A318" t="s">
        <v>2142</v>
      </c>
      <c r="B318" s="6">
        <v>45435</v>
      </c>
      <c r="C318" t="s">
        <v>836</v>
      </c>
      <c r="D318" t="s">
        <v>1656</v>
      </c>
      <c r="E318" t="s">
        <v>1789</v>
      </c>
      <c r="F318">
        <v>3</v>
      </c>
      <c r="G318" s="5">
        <v>977.55</v>
      </c>
      <c r="H318" s="8">
        <v>0.02</v>
      </c>
      <c r="I318" t="s">
        <v>1826</v>
      </c>
      <c r="J318" s="5">
        <v>2873.9969999999989</v>
      </c>
      <c r="K318" t="str">
        <f>VLOOKUP($C318,Customer_Dim_Cleaned!$A$2:$H$501,2,FALSE)</f>
        <v>Katherine Cowan</v>
      </c>
      <c r="L318" t="str">
        <f>VLOOKUP($D318,Product_Dim_Cleaned!$A$2:$F$101,2,FALSE)</f>
        <v>Sports Stopwatch Pro</v>
      </c>
      <c r="M318" t="str">
        <f>VLOOKUP($E318,Store_Dim_Cleaned!$A$2:$E$21,2,FALSE)</f>
        <v>Hill, Wagner and Ballard</v>
      </c>
    </row>
    <row r="319" spans="1:13" x14ac:dyDescent="0.3">
      <c r="A319" t="s">
        <v>2143</v>
      </c>
      <c r="B319" s="6">
        <v>45823</v>
      </c>
      <c r="C319" t="s">
        <v>1086</v>
      </c>
      <c r="D319" t="s">
        <v>1636</v>
      </c>
      <c r="E319" t="s">
        <v>1810</v>
      </c>
      <c r="F319">
        <v>1</v>
      </c>
      <c r="G319" s="5">
        <v>459.42</v>
      </c>
      <c r="H319" s="8">
        <v>0.28000000000000003</v>
      </c>
      <c r="I319" t="s">
        <v>1829</v>
      </c>
      <c r="J319" s="5">
        <v>330.7824</v>
      </c>
      <c r="K319" t="str">
        <f>VLOOKUP($C319,Customer_Dim_Cleaned!$A$2:$H$501,2,FALSE)</f>
        <v>John Jordan</v>
      </c>
      <c r="L319" t="str">
        <f>VLOOKUP($D319,Product_Dim_Cleaned!$A$2:$F$101,2,FALSE)</f>
        <v>Adjustable Jump Rope</v>
      </c>
      <c r="M319" t="str">
        <f>VLOOKUP($E319,Store_Dim_Cleaned!$A$2:$E$21,2,FALSE)</f>
        <v>Guerrero-Schmitt</v>
      </c>
    </row>
    <row r="320" spans="1:13" x14ac:dyDescent="0.3">
      <c r="A320" t="s">
        <v>2144</v>
      </c>
      <c r="B320" s="6">
        <v>45663</v>
      </c>
      <c r="C320" t="s">
        <v>318</v>
      </c>
      <c r="D320" t="s">
        <v>1549</v>
      </c>
      <c r="E320" t="s">
        <v>1769</v>
      </c>
      <c r="F320">
        <v>2</v>
      </c>
      <c r="G320" s="5">
        <v>123.19</v>
      </c>
      <c r="H320" s="8">
        <v>0.19</v>
      </c>
      <c r="I320" t="s">
        <v>1824</v>
      </c>
      <c r="J320" s="5">
        <v>199.56780000000001</v>
      </c>
      <c r="K320" t="str">
        <f>VLOOKUP($C320,Customer_Dim_Cleaned!$A$2:$H$501,2,FALSE)</f>
        <v>Timothy Wright</v>
      </c>
      <c r="L320" t="str">
        <f>VLOOKUP($D320,Product_Dim_Cleaned!$A$2:$F$101,2,FALSE)</f>
        <v>Women's Casual Hoodie</v>
      </c>
      <c r="M320" t="str">
        <f>VLOOKUP($E320,Store_Dim_Cleaned!$A$2:$E$21,2,FALSE)</f>
        <v>Alexander Group</v>
      </c>
    </row>
    <row r="321" spans="1:13" x14ac:dyDescent="0.3">
      <c r="A321" t="s">
        <v>2145</v>
      </c>
      <c r="B321" s="6">
        <v>45879</v>
      </c>
      <c r="C321" t="s">
        <v>1121</v>
      </c>
      <c r="D321" t="s">
        <v>1658</v>
      </c>
      <c r="E321" t="s">
        <v>1813</v>
      </c>
      <c r="F321">
        <v>1</v>
      </c>
      <c r="G321" s="5">
        <v>222.95</v>
      </c>
      <c r="H321" s="8">
        <v>0.02</v>
      </c>
      <c r="I321" t="s">
        <v>1826</v>
      </c>
      <c r="J321" s="5">
        <v>218.49100000000001</v>
      </c>
      <c r="K321" t="str">
        <f>VLOOKUP($C321,Customer_Dim_Cleaned!$A$2:$H$501,2,FALSE)</f>
        <v>Ashley Anderson</v>
      </c>
      <c r="L321" t="str">
        <f>VLOOKUP($D321,Product_Dim_Cleaned!$A$2:$F$101,2,FALSE)</f>
        <v>Ceramic Plant Pot</v>
      </c>
      <c r="M321" t="str">
        <f>VLOOKUP($E321,Store_Dim_Cleaned!$A$2:$E$21,2,FALSE)</f>
        <v>Mann-Austin</v>
      </c>
    </row>
    <row r="322" spans="1:13" x14ac:dyDescent="0.3">
      <c r="A322" t="s">
        <v>2146</v>
      </c>
      <c r="B322" s="6">
        <v>45840</v>
      </c>
      <c r="C322" t="s">
        <v>1044</v>
      </c>
      <c r="D322" t="s">
        <v>1612</v>
      </c>
      <c r="E322" t="s">
        <v>1769</v>
      </c>
      <c r="F322">
        <v>3</v>
      </c>
      <c r="G322" s="5">
        <v>601.92999999999995</v>
      </c>
      <c r="H322" s="8">
        <v>0.14000000000000001</v>
      </c>
      <c r="I322" t="s">
        <v>1824</v>
      </c>
      <c r="J322" s="5">
        <v>1552.9793999999999</v>
      </c>
      <c r="K322" t="str">
        <f>VLOOKUP($C322,Customer_Dim_Cleaned!$A$2:$H$501,2,FALSE)</f>
        <v>Dr. Lindsay Hanna</v>
      </c>
      <c r="L322" t="str">
        <f>VLOOKUP($D322,Product_Dim_Cleaned!$A$2:$F$101,2,FALSE)</f>
        <v>Vitamin C Face Serum</v>
      </c>
      <c r="M322" t="str">
        <f>VLOOKUP($E322,Store_Dim_Cleaned!$A$2:$E$21,2,FALSE)</f>
        <v>Alexander Group</v>
      </c>
    </row>
    <row r="323" spans="1:13" x14ac:dyDescent="0.3">
      <c r="A323" t="s">
        <v>2147</v>
      </c>
      <c r="B323" s="6">
        <v>45380</v>
      </c>
      <c r="C323" t="s">
        <v>939</v>
      </c>
      <c r="D323" t="s">
        <v>1686</v>
      </c>
      <c r="E323" t="s">
        <v>1761</v>
      </c>
      <c r="F323">
        <v>1</v>
      </c>
      <c r="G323" s="5">
        <v>564.1</v>
      </c>
      <c r="H323" s="8">
        <v>0.03</v>
      </c>
      <c r="I323" t="s">
        <v>1824</v>
      </c>
      <c r="J323" s="5">
        <v>547.17700000000002</v>
      </c>
      <c r="K323" t="str">
        <f>VLOOKUP($C323,Customer_Dim_Cleaned!$A$2:$H$501,2,FALSE)</f>
        <v>Jennifer Carr</v>
      </c>
      <c r="L323" t="str">
        <f>VLOOKUP($D323,Product_Dim_Cleaned!$A$2:$F$101,2,FALSE)</f>
        <v>Men's Sports Shorts</v>
      </c>
      <c r="M323" t="str">
        <f>VLOOKUP($E323,Store_Dim_Cleaned!$A$2:$E$21,2,FALSE)</f>
        <v>Black-Horn</v>
      </c>
    </row>
    <row r="324" spans="1:13" x14ac:dyDescent="0.3">
      <c r="A324" t="s">
        <v>2148</v>
      </c>
      <c r="B324" s="6">
        <v>45672</v>
      </c>
      <c r="C324" t="s">
        <v>341</v>
      </c>
      <c r="D324" t="s">
        <v>1708</v>
      </c>
      <c r="E324" t="s">
        <v>1773</v>
      </c>
      <c r="F324">
        <v>1</v>
      </c>
      <c r="G324" s="5">
        <v>516.62</v>
      </c>
      <c r="H324" s="8">
        <v>0.18</v>
      </c>
      <c r="I324" t="s">
        <v>1824</v>
      </c>
      <c r="J324" s="5">
        <v>423.62840000000011</v>
      </c>
      <c r="K324" t="str">
        <f>VLOOKUP($C324,Customer_Dim_Cleaned!$A$2:$H$501,2,FALSE)</f>
        <v>Amy Fowler</v>
      </c>
      <c r="L324" t="str">
        <f>VLOOKUP($D324,Product_Dim_Cleaned!$A$2:$F$101,2,FALSE)</f>
        <v>Wall-Mounted Spice Rack</v>
      </c>
      <c r="M324" t="str">
        <f>VLOOKUP($E324,Store_Dim_Cleaned!$A$2:$E$21,2,FALSE)</f>
        <v>Gray Ltd</v>
      </c>
    </row>
    <row r="325" spans="1:13" x14ac:dyDescent="0.3">
      <c r="A325" t="s">
        <v>2149</v>
      </c>
      <c r="B325" s="6">
        <v>45497</v>
      </c>
      <c r="C325" t="s">
        <v>1357</v>
      </c>
      <c r="D325" t="s">
        <v>1674</v>
      </c>
      <c r="E325" t="s">
        <v>1794</v>
      </c>
      <c r="F325">
        <v>1</v>
      </c>
      <c r="G325" s="5">
        <v>934.75</v>
      </c>
      <c r="H325" s="8">
        <v>0.11</v>
      </c>
      <c r="I325" t="s">
        <v>1826</v>
      </c>
      <c r="J325" s="5">
        <v>831.92750000000001</v>
      </c>
      <c r="K325" t="str">
        <f>VLOOKUP($C325,Customer_Dim_Cleaned!$A$2:$H$501,2,FALSE)</f>
        <v>Monica Flynn</v>
      </c>
      <c r="L325" t="str">
        <f>VLOOKUP($D325,Product_Dim_Cleaned!$A$2:$F$101,2,FALSE)</f>
        <v>Organic Sunscreen Lotion</v>
      </c>
      <c r="M325" t="str">
        <f>VLOOKUP($E325,Store_Dim_Cleaned!$A$2:$E$21,2,FALSE)</f>
        <v>Thomas, Bridges and Harris</v>
      </c>
    </row>
    <row r="326" spans="1:13" x14ac:dyDescent="0.3">
      <c r="A326" t="s">
        <v>2150</v>
      </c>
      <c r="B326" s="6">
        <v>45407</v>
      </c>
      <c r="C326" t="s">
        <v>752</v>
      </c>
      <c r="D326" t="s">
        <v>1744</v>
      </c>
      <c r="E326" t="s">
        <v>1779</v>
      </c>
      <c r="F326">
        <v>4</v>
      </c>
      <c r="G326" s="5">
        <v>548.44000000000005</v>
      </c>
      <c r="H326" s="8">
        <v>0.05</v>
      </c>
      <c r="I326" t="s">
        <v>1826</v>
      </c>
      <c r="J326" s="5">
        <v>2084.0720000000001</v>
      </c>
      <c r="K326" t="str">
        <f>VLOOKUP($C326,Customer_Dim_Cleaned!$A$2:$H$501,2,FALSE)</f>
        <v>Nathaniel Hill</v>
      </c>
      <c r="L326" t="str">
        <f>VLOOKUP($D326,Product_Dim_Cleaned!$A$2:$F$101,2,FALSE)</f>
        <v>Portable Bluetooth Speaker</v>
      </c>
      <c r="M326" t="str">
        <f>VLOOKUP($E326,Store_Dim_Cleaned!$A$2:$E$21,2,FALSE)</f>
        <v>Martinez-Mullins</v>
      </c>
    </row>
    <row r="327" spans="1:13" x14ac:dyDescent="0.3">
      <c r="A327" t="s">
        <v>2151</v>
      </c>
      <c r="B327" s="6">
        <v>45764</v>
      </c>
      <c r="C327" t="s">
        <v>63</v>
      </c>
      <c r="D327" t="s">
        <v>1622</v>
      </c>
      <c r="E327" t="s">
        <v>1766</v>
      </c>
      <c r="F327">
        <v>3</v>
      </c>
      <c r="G327" s="5">
        <v>361.11</v>
      </c>
      <c r="H327" s="8">
        <v>0.06</v>
      </c>
      <c r="I327" t="s">
        <v>1824</v>
      </c>
      <c r="J327" s="5">
        <v>1018.3302</v>
      </c>
      <c r="K327" t="str">
        <f>VLOOKUP($C327,Customer_Dim_Cleaned!$A$2:$H$501,2,FALSE)</f>
        <v>Nathan Hernandez</v>
      </c>
      <c r="L327" t="str">
        <f>VLOOKUP($D327,Product_Dim_Cleaned!$A$2:$F$101,2,FALSE)</f>
        <v>Men's Casual Sneakers</v>
      </c>
      <c r="M327" t="str">
        <f>VLOOKUP($E327,Store_Dim_Cleaned!$A$2:$E$21,2,FALSE)</f>
        <v>Johnson-Wright</v>
      </c>
    </row>
    <row r="328" spans="1:13" x14ac:dyDescent="0.3">
      <c r="A328" t="s">
        <v>2152</v>
      </c>
      <c r="B328" s="6">
        <v>45924</v>
      </c>
      <c r="C328" t="s">
        <v>616</v>
      </c>
      <c r="D328" t="s">
        <v>1574</v>
      </c>
      <c r="E328" t="s">
        <v>1757</v>
      </c>
      <c r="F328">
        <v>2</v>
      </c>
      <c r="G328" s="5">
        <v>610.37</v>
      </c>
      <c r="H328" s="8">
        <v>0.1</v>
      </c>
      <c r="I328" t="s">
        <v>1826</v>
      </c>
      <c r="J328" s="5">
        <v>1098.6659999999999</v>
      </c>
      <c r="K328" t="str">
        <f>VLOOKUP($C328,Customer_Dim_Cleaned!$A$2:$H$501,2,FALSE)</f>
        <v>Dr. Suzanne Bullock</v>
      </c>
      <c r="L328" t="str">
        <f>VLOOKUP($D328,Product_Dim_Cleaned!$A$2:$F$101,2,FALSE)</f>
        <v>USB-C Fast Charger</v>
      </c>
      <c r="M328" t="str">
        <f>VLOOKUP($E328,Store_Dim_Cleaned!$A$2:$E$21,2,FALSE)</f>
        <v>Martinez, Adkins and Johnson</v>
      </c>
    </row>
    <row r="329" spans="1:13" x14ac:dyDescent="0.3">
      <c r="A329" t="s">
        <v>2153</v>
      </c>
      <c r="B329" s="6">
        <v>45240</v>
      </c>
      <c r="C329" t="s">
        <v>1050</v>
      </c>
      <c r="D329" t="s">
        <v>1650</v>
      </c>
      <c r="E329" t="s">
        <v>1804</v>
      </c>
      <c r="F329">
        <v>1</v>
      </c>
      <c r="G329" s="5">
        <v>272.2</v>
      </c>
      <c r="H329" s="8">
        <v>0.3</v>
      </c>
      <c r="I329" t="s">
        <v>1824</v>
      </c>
      <c r="J329" s="5">
        <v>190.54</v>
      </c>
      <c r="K329" t="str">
        <f>VLOOKUP($C329,Customer_Dim_Cleaned!$A$2:$H$501,2,FALSE)</f>
        <v>Mr. Christopher Sims</v>
      </c>
      <c r="L329" t="str">
        <f>VLOOKUP($D329,Product_Dim_Cleaned!$A$2:$F$101,2,FALSE)</f>
        <v>HDMI Cable – 2m</v>
      </c>
      <c r="M329" t="str">
        <f>VLOOKUP($E329,Store_Dim_Cleaned!$A$2:$E$21,2,FALSE)</f>
        <v>Frederick-Wright</v>
      </c>
    </row>
    <row r="330" spans="1:13" x14ac:dyDescent="0.3">
      <c r="A330" t="s">
        <v>2154</v>
      </c>
      <c r="B330" s="6">
        <v>45349</v>
      </c>
      <c r="C330" t="s">
        <v>1357</v>
      </c>
      <c r="D330" t="s">
        <v>1702</v>
      </c>
      <c r="E330" t="s">
        <v>1776</v>
      </c>
      <c r="F330">
        <v>3</v>
      </c>
      <c r="G330" s="5">
        <v>573.1</v>
      </c>
      <c r="H330" s="8">
        <v>0.16</v>
      </c>
      <c r="I330" t="s">
        <v>1829</v>
      </c>
      <c r="J330" s="5">
        <v>1444.212</v>
      </c>
      <c r="K330" t="str">
        <f>VLOOKUP($C330,Customer_Dim_Cleaned!$A$2:$H$501,2,FALSE)</f>
        <v>Monica Flynn</v>
      </c>
      <c r="L330" t="str">
        <f>VLOOKUP($D330,Product_Dim_Cleaned!$A$2:$F$101,2,FALSE)</f>
        <v>WiFi Mesh Router</v>
      </c>
      <c r="M330" t="str">
        <f>VLOOKUP($E330,Store_Dim_Cleaned!$A$2:$E$21,2,FALSE)</f>
        <v>Benson-Elliott</v>
      </c>
    </row>
    <row r="331" spans="1:13" x14ac:dyDescent="0.3">
      <c r="A331" t="s">
        <v>2155</v>
      </c>
      <c r="B331" s="6">
        <v>45756</v>
      </c>
      <c r="C331" t="s">
        <v>1014</v>
      </c>
      <c r="D331" t="s">
        <v>1557</v>
      </c>
      <c r="E331" t="s">
        <v>1752</v>
      </c>
      <c r="F331">
        <v>4</v>
      </c>
      <c r="G331" s="5">
        <v>24.72</v>
      </c>
      <c r="H331" s="8">
        <v>0.28000000000000003</v>
      </c>
      <c r="I331" t="s">
        <v>1824</v>
      </c>
      <c r="J331" s="5">
        <v>71.193599999999989</v>
      </c>
      <c r="K331" t="str">
        <f>VLOOKUP($C331,Customer_Dim_Cleaned!$A$2:$H$501,2,FALSE)</f>
        <v>Samuel Arias</v>
      </c>
      <c r="L331" t="str">
        <f>VLOOKUP($D331,Product_Dim_Cleaned!$A$2:$F$101,2,FALSE)</f>
        <v>Herbal Face Moisturizer</v>
      </c>
      <c r="M331" t="str">
        <f>VLOOKUP($E331,Store_Dim_Cleaned!$A$2:$E$21,2,FALSE)</f>
        <v>Rivera-Warner</v>
      </c>
    </row>
    <row r="332" spans="1:13" x14ac:dyDescent="0.3">
      <c r="A332" t="s">
        <v>2156</v>
      </c>
      <c r="B332" s="6">
        <v>45478</v>
      </c>
      <c r="C332" t="s">
        <v>803</v>
      </c>
      <c r="D332" t="s">
        <v>1565</v>
      </c>
      <c r="E332" t="s">
        <v>1786</v>
      </c>
      <c r="F332">
        <v>3</v>
      </c>
      <c r="G332" s="5">
        <v>268.89</v>
      </c>
      <c r="H332" s="8">
        <v>7.0000000000000007E-2</v>
      </c>
      <c r="I332" t="s">
        <v>1829</v>
      </c>
      <c r="J332" s="5">
        <v>750.20309999999995</v>
      </c>
      <c r="K332" t="str">
        <f>VLOOKUP($C332,Customer_Dim_Cleaned!$A$2:$H$501,2,FALSE)</f>
        <v>Tyler Garner</v>
      </c>
      <c r="L332" t="str">
        <f>VLOOKUP($D332,Product_Dim_Cleaned!$A$2:$F$101,2,FALSE)</f>
        <v>Adjustable Dumbbell Set</v>
      </c>
      <c r="M332" t="str">
        <f>VLOOKUP($E332,Store_Dim_Cleaned!$A$2:$E$21,2,FALSE)</f>
        <v>Moore, Padilla and Butler</v>
      </c>
    </row>
    <row r="333" spans="1:13" x14ac:dyDescent="0.3">
      <c r="A333" t="s">
        <v>2157</v>
      </c>
      <c r="B333" s="6">
        <v>45890</v>
      </c>
      <c r="C333" t="s">
        <v>821</v>
      </c>
      <c r="D333" t="s">
        <v>1684</v>
      </c>
      <c r="E333" t="s">
        <v>1786</v>
      </c>
      <c r="F333">
        <v>1</v>
      </c>
      <c r="G333" s="5">
        <v>78.5</v>
      </c>
      <c r="H333" s="8">
        <v>0.17</v>
      </c>
      <c r="I333" t="s">
        <v>1829</v>
      </c>
      <c r="J333" s="5">
        <v>65.155000000000001</v>
      </c>
      <c r="K333" t="str">
        <f>VLOOKUP($C333,Customer_Dim_Cleaned!$A$2:$H$501,2,FALSE)</f>
        <v>Christopher David</v>
      </c>
      <c r="L333" t="str">
        <f>VLOOKUP($D333,Product_Dim_Cleaned!$A$2:$F$101,2,FALSE)</f>
        <v>Wooden Nightstand</v>
      </c>
      <c r="M333" t="str">
        <f>VLOOKUP($E333,Store_Dim_Cleaned!$A$2:$E$21,2,FALSE)</f>
        <v>Moore, Padilla and Butler</v>
      </c>
    </row>
    <row r="334" spans="1:13" x14ac:dyDescent="0.3">
      <c r="A334" t="s">
        <v>2158</v>
      </c>
      <c r="B334" s="6">
        <v>45815</v>
      </c>
      <c r="C334" t="s">
        <v>455</v>
      </c>
      <c r="D334" t="s">
        <v>1620</v>
      </c>
      <c r="E334" t="s">
        <v>1769</v>
      </c>
      <c r="F334">
        <v>3</v>
      </c>
      <c r="G334" s="5">
        <v>399.42</v>
      </c>
      <c r="H334" s="8">
        <v>0.02</v>
      </c>
      <c r="I334" t="s">
        <v>1824</v>
      </c>
      <c r="J334" s="5">
        <v>1174.2947999999999</v>
      </c>
      <c r="K334" t="str">
        <f>VLOOKUP($C334,Customer_Dim_Cleaned!$A$2:$H$501,2,FALSE)</f>
        <v>Hayley Pope</v>
      </c>
      <c r="L334" t="str">
        <f>VLOOKUP($D334,Product_Dim_Cleaned!$A$2:$F$101,2,FALSE)</f>
        <v>Women's Summer Dress</v>
      </c>
      <c r="M334" t="str">
        <f>VLOOKUP($E334,Store_Dim_Cleaned!$A$2:$E$21,2,FALSE)</f>
        <v>Alexander Group</v>
      </c>
    </row>
    <row r="335" spans="1:13" x14ac:dyDescent="0.3">
      <c r="A335" t="s">
        <v>2159</v>
      </c>
      <c r="B335" s="6">
        <v>45891</v>
      </c>
      <c r="C335" t="s">
        <v>307</v>
      </c>
      <c r="D335" t="s">
        <v>1610</v>
      </c>
      <c r="E335" t="s">
        <v>1813</v>
      </c>
      <c r="F335">
        <v>3</v>
      </c>
      <c r="G335" s="5">
        <v>455.82</v>
      </c>
      <c r="H335" s="8">
        <v>0.01</v>
      </c>
      <c r="I335" t="s">
        <v>1826</v>
      </c>
      <c r="J335" s="5">
        <v>1353.7854</v>
      </c>
      <c r="K335" t="str">
        <f>VLOOKUP($C335,Customer_Dim_Cleaned!$A$2:$H$501,2,FALSE)</f>
        <v>Richard Delgado</v>
      </c>
      <c r="L335" t="str">
        <f>VLOOKUP($D335,Product_Dim_Cleaned!$A$2:$F$101,2,FALSE)</f>
        <v>Basketball</v>
      </c>
      <c r="M335" t="str">
        <f>VLOOKUP($E335,Store_Dim_Cleaned!$A$2:$E$21,2,FALSE)</f>
        <v>Mann-Austin</v>
      </c>
    </row>
    <row r="336" spans="1:13" x14ac:dyDescent="0.3">
      <c r="A336" t="s">
        <v>2160</v>
      </c>
      <c r="B336" s="6">
        <v>45609</v>
      </c>
      <c r="C336" t="s">
        <v>1095</v>
      </c>
      <c r="D336" t="s">
        <v>1648</v>
      </c>
      <c r="E336" t="s">
        <v>1773</v>
      </c>
      <c r="F336">
        <v>2</v>
      </c>
      <c r="G336" s="5">
        <v>613.23</v>
      </c>
      <c r="H336" s="8">
        <v>0.15</v>
      </c>
      <c r="I336" t="s">
        <v>1826</v>
      </c>
      <c r="J336" s="5">
        <v>1042.491</v>
      </c>
      <c r="K336" t="str">
        <f>VLOOKUP($C336,Customer_Dim_Cleaned!$A$2:$H$501,2,FALSE)</f>
        <v>Heather Valenzuela</v>
      </c>
      <c r="L336" t="str">
        <f>VLOOKUP($D336,Product_Dim_Cleaned!$A$2:$F$101,2,FALSE)</f>
        <v>Boxing Hand Wraps</v>
      </c>
      <c r="M336" t="str">
        <f>VLOOKUP($E336,Store_Dim_Cleaned!$A$2:$E$21,2,FALSE)</f>
        <v>Gray Ltd</v>
      </c>
    </row>
    <row r="337" spans="1:13" x14ac:dyDescent="0.3">
      <c r="A337" t="s">
        <v>2161</v>
      </c>
      <c r="B337" s="6">
        <v>45309</v>
      </c>
      <c r="C337" t="s">
        <v>1414</v>
      </c>
      <c r="D337" t="s">
        <v>1549</v>
      </c>
      <c r="E337" t="s">
        <v>1799</v>
      </c>
      <c r="F337">
        <v>4</v>
      </c>
      <c r="G337" s="5">
        <v>971.9</v>
      </c>
      <c r="H337" s="8">
        <v>0.28000000000000003</v>
      </c>
      <c r="I337" t="s">
        <v>1826</v>
      </c>
      <c r="J337" s="5">
        <v>2799.0720000000001</v>
      </c>
      <c r="K337" t="str">
        <f>VLOOKUP($C337,Customer_Dim_Cleaned!$A$2:$H$501,2,FALSE)</f>
        <v>Kelly Garrett</v>
      </c>
      <c r="L337" t="str">
        <f>VLOOKUP($D337,Product_Dim_Cleaned!$A$2:$F$101,2,FALSE)</f>
        <v>Women's Casual Hoodie</v>
      </c>
      <c r="M337" t="str">
        <f>VLOOKUP($E337,Store_Dim_Cleaned!$A$2:$E$21,2,FALSE)</f>
        <v>Mcdonald Inc</v>
      </c>
    </row>
    <row r="338" spans="1:13" x14ac:dyDescent="0.3">
      <c r="A338" t="s">
        <v>2162</v>
      </c>
      <c r="B338" s="6">
        <v>45519</v>
      </c>
      <c r="C338" t="s">
        <v>137</v>
      </c>
      <c r="D338" t="s">
        <v>1604</v>
      </c>
      <c r="E338" t="s">
        <v>1779</v>
      </c>
      <c r="F338">
        <v>3</v>
      </c>
      <c r="G338" s="5">
        <v>884.92</v>
      </c>
      <c r="H338" s="8">
        <v>0.06</v>
      </c>
      <c r="I338" t="s">
        <v>1826</v>
      </c>
      <c r="J338" s="5">
        <v>2495.4744000000001</v>
      </c>
      <c r="K338" t="str">
        <f>VLOOKUP($C338,Customer_Dim_Cleaned!$A$2:$H$501,2,FALSE)</f>
        <v>Christopher Olson</v>
      </c>
      <c r="L338" t="str">
        <f>VLOOKUP($D338,Product_Dim_Cleaned!$A$2:$F$101,2,FALSE)</f>
        <v>Sports Stopwatch Timer</v>
      </c>
      <c r="M338" t="str">
        <f>VLOOKUP($E338,Store_Dim_Cleaned!$A$2:$E$21,2,FALSE)</f>
        <v>Martinez-Mullins</v>
      </c>
    </row>
    <row r="339" spans="1:13" x14ac:dyDescent="0.3">
      <c r="A339" t="s">
        <v>2163</v>
      </c>
      <c r="B339" s="6">
        <v>45921</v>
      </c>
      <c r="C339" t="s">
        <v>314</v>
      </c>
      <c r="D339" t="s">
        <v>1562</v>
      </c>
      <c r="E339" t="s">
        <v>1786</v>
      </c>
      <c r="F339">
        <v>1</v>
      </c>
      <c r="G339" s="5">
        <v>125</v>
      </c>
      <c r="H339" s="8">
        <v>0.23</v>
      </c>
      <c r="I339" t="s">
        <v>1824</v>
      </c>
      <c r="J339" s="5">
        <v>96.25</v>
      </c>
      <c r="K339" t="str">
        <f>VLOOKUP($C339,Customer_Dim_Cleaned!$A$2:$H$501,2,FALSE)</f>
        <v>Melissa Duffy Md</v>
      </c>
      <c r="L339" t="str">
        <f>VLOOKUP($D339,Product_Dim_Cleaned!$A$2:$F$101,2,FALSE)</f>
        <v>Wireless Bluetooth Earbuds</v>
      </c>
      <c r="M339" t="str">
        <f>VLOOKUP($E339,Store_Dim_Cleaned!$A$2:$E$21,2,FALSE)</f>
        <v>Moore, Padilla and Butler</v>
      </c>
    </row>
    <row r="340" spans="1:13" x14ac:dyDescent="0.3">
      <c r="A340" t="s">
        <v>2164</v>
      </c>
      <c r="B340" s="6">
        <v>45465</v>
      </c>
      <c r="C340" t="s">
        <v>441</v>
      </c>
      <c r="D340" t="s">
        <v>1568</v>
      </c>
      <c r="E340" t="s">
        <v>1801</v>
      </c>
      <c r="F340">
        <v>2</v>
      </c>
      <c r="G340" s="5">
        <v>188.25</v>
      </c>
      <c r="H340" s="8">
        <v>0.08</v>
      </c>
      <c r="I340" t="s">
        <v>1826</v>
      </c>
      <c r="J340" s="5">
        <v>346.38</v>
      </c>
      <c r="K340" t="str">
        <f>VLOOKUP($C340,Customer_Dim_Cleaned!$A$2:$H$501,2,FALSE)</f>
        <v>Susan Mcdonald</v>
      </c>
      <c r="L340" t="str">
        <f>VLOOKUP($D340,Product_Dim_Cleaned!$A$2:$F$101,2,FALSE)</f>
        <v>Ceramic Kitchen Bowl Set</v>
      </c>
      <c r="M340" t="str">
        <f>VLOOKUP($E340,Store_Dim_Cleaned!$A$2:$E$21,2,FALSE)</f>
        <v>Shelton PLC</v>
      </c>
    </row>
    <row r="341" spans="1:13" x14ac:dyDescent="0.3">
      <c r="A341" t="s">
        <v>2165</v>
      </c>
      <c r="B341" s="6">
        <v>45303</v>
      </c>
      <c r="C341" t="s">
        <v>719</v>
      </c>
      <c r="D341" t="s">
        <v>1640</v>
      </c>
      <c r="E341" t="s">
        <v>1776</v>
      </c>
      <c r="F341">
        <v>4</v>
      </c>
      <c r="G341" s="5">
        <v>344.12</v>
      </c>
      <c r="H341" s="8">
        <v>0.25</v>
      </c>
      <c r="I341" t="s">
        <v>1826</v>
      </c>
      <c r="J341" s="5">
        <v>1032.3599999999999</v>
      </c>
      <c r="K341" t="str">
        <f>VLOOKUP($C341,Customer_Dim_Cleaned!$A$2:$H$501,2,FALSE)</f>
        <v>Alejandro Doyle</v>
      </c>
      <c r="L341" t="str">
        <f>VLOOKUP($D341,Product_Dim_Cleaned!$A$2:$F$101,2,FALSE)</f>
        <v>Men's Winter Jacket</v>
      </c>
      <c r="M341" t="str">
        <f>VLOOKUP($E341,Store_Dim_Cleaned!$A$2:$E$21,2,FALSE)</f>
        <v>Benson-Elliott</v>
      </c>
    </row>
    <row r="342" spans="1:13" x14ac:dyDescent="0.3">
      <c r="A342" t="s">
        <v>2166</v>
      </c>
      <c r="B342" s="6">
        <v>45218</v>
      </c>
      <c r="C342" t="s">
        <v>181</v>
      </c>
      <c r="D342" t="s">
        <v>1582</v>
      </c>
      <c r="E342" t="s">
        <v>1813</v>
      </c>
      <c r="F342">
        <v>3</v>
      </c>
      <c r="G342" s="5">
        <v>997.95</v>
      </c>
      <c r="H342" s="8">
        <v>0.09</v>
      </c>
      <c r="I342" t="s">
        <v>1829</v>
      </c>
      <c r="J342" s="5">
        <v>2724.4034999999999</v>
      </c>
      <c r="K342" t="str">
        <f>VLOOKUP($C342,Customer_Dim_Cleaned!$A$2:$H$501,2,FALSE)</f>
        <v>Gina Knight</v>
      </c>
      <c r="L342" t="str">
        <f>VLOOKUP($D342,Product_Dim_Cleaned!$A$2:$F$101,2,FALSE)</f>
        <v>Soccer Training Cone Set</v>
      </c>
      <c r="M342" t="str">
        <f>VLOOKUP($E342,Store_Dim_Cleaned!$A$2:$E$21,2,FALSE)</f>
        <v>Mann-Austin</v>
      </c>
    </row>
    <row r="343" spans="1:13" x14ac:dyDescent="0.3">
      <c r="A343" t="s">
        <v>2167</v>
      </c>
      <c r="B343" s="6">
        <v>45727</v>
      </c>
      <c r="C343" t="s">
        <v>505</v>
      </c>
      <c r="D343" t="s">
        <v>1570</v>
      </c>
      <c r="E343" t="s">
        <v>1801</v>
      </c>
      <c r="F343">
        <v>3</v>
      </c>
      <c r="G343" s="5">
        <v>121.64</v>
      </c>
      <c r="H343" s="8">
        <v>7.0000000000000007E-2</v>
      </c>
      <c r="I343" t="s">
        <v>1826</v>
      </c>
      <c r="J343" s="5">
        <v>339.37560000000002</v>
      </c>
      <c r="K343" t="str">
        <f>VLOOKUP($C343,Customer_Dim_Cleaned!$A$2:$H$501,2,FALSE)</f>
        <v>Stephanie Conway</v>
      </c>
      <c r="L343" t="str">
        <f>VLOOKUP($D343,Product_Dim_Cleaned!$A$2:$F$101,2,FALSE)</f>
        <v>HD Smart TV Stick</v>
      </c>
      <c r="M343" t="str">
        <f>VLOOKUP($E343,Store_Dim_Cleaned!$A$2:$E$21,2,FALSE)</f>
        <v>Shelton PLC</v>
      </c>
    </row>
    <row r="344" spans="1:13" x14ac:dyDescent="0.3">
      <c r="A344" t="s">
        <v>2168</v>
      </c>
      <c r="B344" s="6">
        <v>45557</v>
      </c>
      <c r="C344" t="s">
        <v>716</v>
      </c>
      <c r="D344" t="s">
        <v>1684</v>
      </c>
      <c r="E344" t="s">
        <v>1789</v>
      </c>
      <c r="F344">
        <v>2</v>
      </c>
      <c r="G344" s="5">
        <v>692.72</v>
      </c>
      <c r="H344" s="8">
        <v>0.13</v>
      </c>
      <c r="I344" t="s">
        <v>1826</v>
      </c>
      <c r="J344" s="5">
        <v>1205.3327999999999</v>
      </c>
      <c r="K344" t="str">
        <f>VLOOKUP($C344,Customer_Dim_Cleaned!$A$2:$H$501,2,FALSE)</f>
        <v>Lisa Young</v>
      </c>
      <c r="L344" t="str">
        <f>VLOOKUP($D344,Product_Dim_Cleaned!$A$2:$F$101,2,FALSE)</f>
        <v>Wooden Nightstand</v>
      </c>
      <c r="M344" t="str">
        <f>VLOOKUP($E344,Store_Dim_Cleaned!$A$2:$E$21,2,FALSE)</f>
        <v>Hill, Wagner and Ballard</v>
      </c>
    </row>
    <row r="345" spans="1:13" x14ac:dyDescent="0.3">
      <c r="A345" t="s">
        <v>2169</v>
      </c>
      <c r="B345" s="6">
        <v>45623</v>
      </c>
      <c r="C345" t="s">
        <v>114</v>
      </c>
      <c r="D345" t="s">
        <v>1596</v>
      </c>
      <c r="E345" t="s">
        <v>1813</v>
      </c>
      <c r="F345">
        <v>3</v>
      </c>
      <c r="G345" s="5">
        <v>794.59</v>
      </c>
      <c r="H345" s="8">
        <v>0.03</v>
      </c>
      <c r="I345" t="s">
        <v>1826</v>
      </c>
      <c r="J345" s="5">
        <v>2312.2568999999999</v>
      </c>
      <c r="K345" t="str">
        <f>VLOOKUP($C345,Customer_Dim_Cleaned!$A$2:$H$501,2,FALSE)</f>
        <v>Leslie Johnson</v>
      </c>
      <c r="L345" t="str">
        <f>VLOOKUP($D345,Product_Dim_Cleaned!$A$2:$F$101,2,FALSE)</f>
        <v>Foldable Camping Chair</v>
      </c>
      <c r="M345" t="str">
        <f>VLOOKUP($E345,Store_Dim_Cleaned!$A$2:$E$21,2,FALSE)</f>
        <v>Mann-Austin</v>
      </c>
    </row>
    <row r="346" spans="1:13" x14ac:dyDescent="0.3">
      <c r="A346" t="s">
        <v>2170</v>
      </c>
      <c r="B346" s="6">
        <v>45224</v>
      </c>
      <c r="C346" t="s">
        <v>67</v>
      </c>
      <c r="D346" t="s">
        <v>1600</v>
      </c>
      <c r="E346" t="s">
        <v>1786</v>
      </c>
      <c r="F346">
        <v>1</v>
      </c>
      <c r="G346" s="5">
        <v>907.95</v>
      </c>
      <c r="H346" s="8">
        <v>0.1</v>
      </c>
      <c r="I346" t="s">
        <v>1826</v>
      </c>
      <c r="J346" s="5">
        <v>817.15500000000009</v>
      </c>
      <c r="K346" t="str">
        <f>VLOOKUP($C346,Customer_Dim_Cleaned!$A$2:$H$501,2,FALSE)</f>
        <v>Ashley Cohen</v>
      </c>
      <c r="L346" t="str">
        <f>VLOOKUP($D346,Product_Dim_Cleaned!$A$2:$F$101,2,FALSE)</f>
        <v>Wireless Bluetooth Speaker</v>
      </c>
      <c r="M346" t="str">
        <f>VLOOKUP($E346,Store_Dim_Cleaned!$A$2:$E$21,2,FALSE)</f>
        <v>Moore, Padilla and Butler</v>
      </c>
    </row>
    <row r="347" spans="1:13" x14ac:dyDescent="0.3">
      <c r="A347" t="s">
        <v>2171</v>
      </c>
      <c r="B347" s="6">
        <v>45940</v>
      </c>
      <c r="C347" t="s">
        <v>911</v>
      </c>
      <c r="D347" t="s">
        <v>1648</v>
      </c>
      <c r="E347" t="s">
        <v>1752</v>
      </c>
      <c r="F347">
        <v>2</v>
      </c>
      <c r="G347" s="5">
        <v>660.81</v>
      </c>
      <c r="H347" s="8">
        <v>0.18</v>
      </c>
      <c r="I347" t="s">
        <v>1824</v>
      </c>
      <c r="J347" s="5">
        <v>1083.7284</v>
      </c>
      <c r="K347" t="str">
        <f>VLOOKUP($C347,Customer_Dim_Cleaned!$A$2:$H$501,2,FALSE)</f>
        <v>Cynthia Roberts</v>
      </c>
      <c r="L347" t="str">
        <f>VLOOKUP($D347,Product_Dim_Cleaned!$A$2:$F$101,2,FALSE)</f>
        <v>Boxing Hand Wraps</v>
      </c>
      <c r="M347" t="str">
        <f>VLOOKUP($E347,Store_Dim_Cleaned!$A$2:$E$21,2,FALSE)</f>
        <v>Rivera-Warner</v>
      </c>
    </row>
    <row r="348" spans="1:13" x14ac:dyDescent="0.3">
      <c r="A348" t="s">
        <v>2172</v>
      </c>
      <c r="B348" s="6">
        <v>45915</v>
      </c>
      <c r="C348" t="s">
        <v>227</v>
      </c>
      <c r="D348" t="s">
        <v>1650</v>
      </c>
      <c r="E348" t="s">
        <v>1782</v>
      </c>
      <c r="F348">
        <v>3</v>
      </c>
      <c r="G348" s="5">
        <v>564.94000000000005</v>
      </c>
      <c r="H348" s="8">
        <v>0.22</v>
      </c>
      <c r="I348" t="s">
        <v>1829</v>
      </c>
      <c r="J348" s="5">
        <v>1321.9595999999999</v>
      </c>
      <c r="K348" t="str">
        <f>VLOOKUP($C348,Customer_Dim_Cleaned!$A$2:$H$501,2,FALSE)</f>
        <v>Kristin Stein</v>
      </c>
      <c r="L348" t="str">
        <f>VLOOKUP($D348,Product_Dim_Cleaned!$A$2:$F$101,2,FALSE)</f>
        <v>HDMI Cable – 2m</v>
      </c>
      <c r="M348" t="str">
        <f>VLOOKUP($E348,Store_Dim_Cleaned!$A$2:$E$21,2,FALSE)</f>
        <v>Bean, Jones and Park</v>
      </c>
    </row>
    <row r="349" spans="1:13" x14ac:dyDescent="0.3">
      <c r="A349" t="s">
        <v>2173</v>
      </c>
      <c r="B349" s="6">
        <v>45541</v>
      </c>
      <c r="C349" t="s">
        <v>205</v>
      </c>
      <c r="D349" t="s">
        <v>1578</v>
      </c>
      <c r="E349" t="s">
        <v>1801</v>
      </c>
      <c r="F349">
        <v>2</v>
      </c>
      <c r="G349" s="5">
        <v>280.37</v>
      </c>
      <c r="H349" s="8">
        <v>0.22</v>
      </c>
      <c r="I349" t="s">
        <v>1829</v>
      </c>
      <c r="J349" s="5">
        <v>437.37720000000002</v>
      </c>
      <c r="K349" t="str">
        <f>VLOOKUP($C349,Customer_Dim_Cleaned!$A$2:$H$501,2,FALSE)</f>
        <v>Katherine Dorsey</v>
      </c>
      <c r="L349" t="str">
        <f>VLOOKUP($D349,Product_Dim_Cleaned!$A$2:$F$101,2,FALSE)</f>
        <v>4K Home Projector</v>
      </c>
      <c r="M349" t="str">
        <f>VLOOKUP($E349,Store_Dim_Cleaned!$A$2:$E$21,2,FALSE)</f>
        <v>Shelton PLC</v>
      </c>
    </row>
    <row r="350" spans="1:13" x14ac:dyDescent="0.3">
      <c r="A350" t="s">
        <v>2174</v>
      </c>
      <c r="B350" s="6">
        <v>45489</v>
      </c>
      <c r="C350" t="s">
        <v>1163</v>
      </c>
      <c r="D350" t="s">
        <v>1648</v>
      </c>
      <c r="E350" t="s">
        <v>1766</v>
      </c>
      <c r="F350">
        <v>2</v>
      </c>
      <c r="G350" s="5">
        <v>85.23</v>
      </c>
      <c r="H350" s="8">
        <v>0.13</v>
      </c>
      <c r="I350" t="s">
        <v>1824</v>
      </c>
      <c r="J350" s="5">
        <v>148.30019999999999</v>
      </c>
      <c r="K350" t="str">
        <f>VLOOKUP($C350,Customer_Dim_Cleaned!$A$2:$H$501,2,FALSE)</f>
        <v>Jacqueline Anthony</v>
      </c>
      <c r="L350" t="str">
        <f>VLOOKUP($D350,Product_Dim_Cleaned!$A$2:$F$101,2,FALSE)</f>
        <v>Boxing Hand Wraps</v>
      </c>
      <c r="M350" t="str">
        <f>VLOOKUP($E350,Store_Dim_Cleaned!$A$2:$E$21,2,FALSE)</f>
        <v>Johnson-Wright</v>
      </c>
    </row>
    <row r="351" spans="1:13" x14ac:dyDescent="0.3">
      <c r="A351" t="s">
        <v>2175</v>
      </c>
      <c r="B351" s="6">
        <v>45748</v>
      </c>
      <c r="C351" t="s">
        <v>984</v>
      </c>
      <c r="D351" t="s">
        <v>1602</v>
      </c>
      <c r="E351" t="s">
        <v>1797</v>
      </c>
      <c r="F351">
        <v>2</v>
      </c>
      <c r="G351" s="5">
        <v>563.29999999999995</v>
      </c>
      <c r="H351" s="8">
        <v>0.26</v>
      </c>
      <c r="I351" t="s">
        <v>1824</v>
      </c>
      <c r="J351" s="5">
        <v>833.68399999999997</v>
      </c>
      <c r="K351" t="str">
        <f>VLOOKUP($C351,Customer_Dim_Cleaned!$A$2:$H$501,2,FALSE)</f>
        <v>Jason Mullins</v>
      </c>
      <c r="L351" t="str">
        <f>VLOOKUP($D351,Product_Dim_Cleaned!$A$2:$F$101,2,FALSE)</f>
        <v>Decorative Floor Vase</v>
      </c>
      <c r="M351" t="str">
        <f>VLOOKUP($E351,Store_Dim_Cleaned!$A$2:$E$21,2,FALSE)</f>
        <v>Gardner, Humphrey and Contreras</v>
      </c>
    </row>
    <row r="352" spans="1:13" x14ac:dyDescent="0.3">
      <c r="A352" t="s">
        <v>2176</v>
      </c>
      <c r="B352" s="6">
        <v>45309</v>
      </c>
      <c r="C352" t="s">
        <v>134</v>
      </c>
      <c r="D352" t="s">
        <v>1708</v>
      </c>
      <c r="E352" t="s">
        <v>1810</v>
      </c>
      <c r="F352">
        <v>2</v>
      </c>
      <c r="G352" s="5">
        <v>827.81</v>
      </c>
      <c r="H352" s="8">
        <v>0.04</v>
      </c>
      <c r="I352" t="s">
        <v>1826</v>
      </c>
      <c r="J352" s="5">
        <v>1589.3951999999999</v>
      </c>
      <c r="K352" t="str">
        <f>VLOOKUP($C352,Customer_Dim_Cleaned!$A$2:$H$501,2,FALSE)</f>
        <v>Robert Jones Dds</v>
      </c>
      <c r="L352" t="str">
        <f>VLOOKUP($D352,Product_Dim_Cleaned!$A$2:$F$101,2,FALSE)</f>
        <v>Wall-Mounted Spice Rack</v>
      </c>
      <c r="M352" t="str">
        <f>VLOOKUP($E352,Store_Dim_Cleaned!$A$2:$E$21,2,FALSE)</f>
        <v>Guerrero-Schmitt</v>
      </c>
    </row>
    <row r="353" spans="1:13" x14ac:dyDescent="0.3">
      <c r="A353" t="s">
        <v>2177</v>
      </c>
      <c r="B353" s="6">
        <v>45621</v>
      </c>
      <c r="C353" t="s">
        <v>696</v>
      </c>
      <c r="D353" t="s">
        <v>1572</v>
      </c>
      <c r="E353" t="s">
        <v>1810</v>
      </c>
      <c r="F353">
        <v>3</v>
      </c>
      <c r="G353" s="5">
        <v>877.71</v>
      </c>
      <c r="H353" s="8">
        <v>0.12</v>
      </c>
      <c r="I353" t="s">
        <v>1826</v>
      </c>
      <c r="J353" s="5">
        <v>2317.1543999999999</v>
      </c>
      <c r="K353" t="str">
        <f>VLOOKUP($C353,Customer_Dim_Cleaned!$A$2:$H$501,2,FALSE)</f>
        <v>Eric Todd</v>
      </c>
      <c r="L353" t="str">
        <f>VLOOKUP($D353,Product_Dim_Cleaned!$A$2:$F$101,2,FALSE)</f>
        <v>Hair Strengthening Shampoo</v>
      </c>
      <c r="M353" t="str">
        <f>VLOOKUP($E353,Store_Dim_Cleaned!$A$2:$E$21,2,FALSE)</f>
        <v>Guerrero-Schmitt</v>
      </c>
    </row>
    <row r="354" spans="1:13" x14ac:dyDescent="0.3">
      <c r="A354" t="s">
        <v>2178</v>
      </c>
      <c r="B354" s="6">
        <v>45603</v>
      </c>
      <c r="C354" t="s">
        <v>821</v>
      </c>
      <c r="D354" t="s">
        <v>1662</v>
      </c>
      <c r="E354" t="s">
        <v>1786</v>
      </c>
      <c r="F354">
        <v>4</v>
      </c>
      <c r="G354" s="5">
        <v>488.56</v>
      </c>
      <c r="H354" s="8">
        <v>0.26</v>
      </c>
      <c r="I354" t="s">
        <v>1829</v>
      </c>
      <c r="J354" s="5">
        <v>1446.1376</v>
      </c>
      <c r="K354" t="str">
        <f>VLOOKUP($C354,Customer_Dim_Cleaned!$A$2:$H$501,2,FALSE)</f>
        <v>Christopher David</v>
      </c>
      <c r="L354" t="str">
        <f>VLOOKUP($D354,Product_Dim_Cleaned!$A$2:$F$101,2,FALSE)</f>
        <v>Foam Roller</v>
      </c>
      <c r="M354" t="str">
        <f>VLOOKUP($E354,Store_Dim_Cleaned!$A$2:$E$21,2,FALSE)</f>
        <v>Moore, Padilla and Butler</v>
      </c>
    </row>
    <row r="355" spans="1:13" x14ac:dyDescent="0.3">
      <c r="A355" t="s">
        <v>2179</v>
      </c>
      <c r="B355" s="6">
        <v>45501</v>
      </c>
      <c r="C355" t="s">
        <v>369</v>
      </c>
      <c r="D355" t="s">
        <v>1598</v>
      </c>
      <c r="E355" t="s">
        <v>1794</v>
      </c>
      <c r="F355">
        <v>4</v>
      </c>
      <c r="G355" s="5">
        <v>175.91</v>
      </c>
      <c r="H355" s="8">
        <v>0.13</v>
      </c>
      <c r="I355" t="s">
        <v>1826</v>
      </c>
      <c r="J355" s="5">
        <v>612.16679999999997</v>
      </c>
      <c r="K355" t="str">
        <f>VLOOKUP($C355,Customer_Dim_Cleaned!$A$2:$H$501,2,FALSE)</f>
        <v>Christopher Lester</v>
      </c>
      <c r="L355" t="str">
        <f>VLOOKUP($D355,Product_Dim_Cleaned!$A$2:$F$101,2,FALSE)</f>
        <v>Women's Scarf Set</v>
      </c>
      <c r="M355" t="str">
        <f>VLOOKUP($E355,Store_Dim_Cleaned!$A$2:$E$21,2,FALSE)</f>
        <v>Thomas, Bridges and Harris</v>
      </c>
    </row>
    <row r="356" spans="1:13" x14ac:dyDescent="0.3">
      <c r="A356" t="s">
        <v>2180</v>
      </c>
      <c r="B356" s="6">
        <v>45398</v>
      </c>
      <c r="C356" t="s">
        <v>794</v>
      </c>
      <c r="D356" t="s">
        <v>1722</v>
      </c>
      <c r="E356" t="s">
        <v>1782</v>
      </c>
      <c r="F356">
        <v>4</v>
      </c>
      <c r="G356" s="5">
        <v>289.66000000000003</v>
      </c>
      <c r="H356" s="8">
        <v>0.25</v>
      </c>
      <c r="I356" t="s">
        <v>1829</v>
      </c>
      <c r="J356" s="5">
        <v>868.98</v>
      </c>
      <c r="K356" t="str">
        <f>VLOOKUP($C356,Customer_Dim_Cleaned!$A$2:$H$501,2,FALSE)</f>
        <v>Nicholas Webb</v>
      </c>
      <c r="L356" t="str">
        <f>VLOOKUP($D356,Product_Dim_Cleaned!$A$2:$F$101,2,FALSE)</f>
        <v>LED Bedside Lamp</v>
      </c>
      <c r="M356" t="str">
        <f>VLOOKUP($E356,Store_Dim_Cleaned!$A$2:$E$21,2,FALSE)</f>
        <v>Bean, Jones and Park</v>
      </c>
    </row>
    <row r="357" spans="1:13" x14ac:dyDescent="0.3">
      <c r="A357" t="s">
        <v>2181</v>
      </c>
      <c r="B357" s="6">
        <v>45304</v>
      </c>
      <c r="C357" t="s">
        <v>773</v>
      </c>
      <c r="D357" t="s">
        <v>1578</v>
      </c>
      <c r="E357" t="s">
        <v>1801</v>
      </c>
      <c r="F357">
        <v>2</v>
      </c>
      <c r="G357" s="5">
        <v>899.27</v>
      </c>
      <c r="H357" s="8">
        <v>0.17</v>
      </c>
      <c r="I357" t="s">
        <v>1824</v>
      </c>
      <c r="J357" s="5">
        <v>1492.7882</v>
      </c>
      <c r="K357" t="str">
        <f>VLOOKUP($C357,Customer_Dim_Cleaned!$A$2:$H$501,2,FALSE)</f>
        <v>Mr. William Horton</v>
      </c>
      <c r="L357" t="str">
        <f>VLOOKUP($D357,Product_Dim_Cleaned!$A$2:$F$101,2,FALSE)</f>
        <v>4K Home Projector</v>
      </c>
      <c r="M357" t="str">
        <f>VLOOKUP($E357,Store_Dim_Cleaned!$A$2:$E$21,2,FALSE)</f>
        <v>Shelton PLC</v>
      </c>
    </row>
    <row r="358" spans="1:13" x14ac:dyDescent="0.3">
      <c r="A358" t="s">
        <v>2182</v>
      </c>
      <c r="B358" s="6">
        <v>45299</v>
      </c>
      <c r="C358" t="s">
        <v>241</v>
      </c>
      <c r="D358" t="s">
        <v>1584</v>
      </c>
      <c r="E358" t="s">
        <v>1757</v>
      </c>
      <c r="F358">
        <v>1</v>
      </c>
      <c r="G358" s="5">
        <v>691.38</v>
      </c>
      <c r="H358" s="8">
        <v>0.11</v>
      </c>
      <c r="I358" t="s">
        <v>1829</v>
      </c>
      <c r="J358" s="5">
        <v>615.32820000000004</v>
      </c>
      <c r="K358" t="str">
        <f>VLOOKUP($C358,Customer_Dim_Cleaned!$A$2:$H$501,2,FALSE)</f>
        <v>Michael Thomas</v>
      </c>
      <c r="L358" t="str">
        <f>VLOOKUP($D358,Product_Dim_Cleaned!$A$2:$F$101,2,FALSE)</f>
        <v>Women's Denim Jeans</v>
      </c>
      <c r="M358" t="str">
        <f>VLOOKUP($E358,Store_Dim_Cleaned!$A$2:$E$21,2,FALSE)</f>
        <v>Martinez, Adkins and Johnson</v>
      </c>
    </row>
    <row r="359" spans="1:13" x14ac:dyDescent="0.3">
      <c r="A359" t="s">
        <v>2183</v>
      </c>
      <c r="B359" s="6">
        <v>45564</v>
      </c>
      <c r="C359" t="s">
        <v>550</v>
      </c>
      <c r="D359" t="s">
        <v>1602</v>
      </c>
      <c r="E359" t="s">
        <v>1752</v>
      </c>
      <c r="F359">
        <v>3</v>
      </c>
      <c r="G359" s="5">
        <v>158.72</v>
      </c>
      <c r="H359" s="8">
        <v>0.13</v>
      </c>
      <c r="I359" t="s">
        <v>1824</v>
      </c>
      <c r="J359" s="5">
        <v>414.25920000000002</v>
      </c>
      <c r="K359" t="str">
        <f>VLOOKUP($C359,Customer_Dim_Cleaned!$A$2:$H$501,2,FALSE)</f>
        <v>Jason Wheeler</v>
      </c>
      <c r="L359" t="str">
        <f>VLOOKUP($D359,Product_Dim_Cleaned!$A$2:$F$101,2,FALSE)</f>
        <v>Decorative Floor Vase</v>
      </c>
      <c r="M359" t="str">
        <f>VLOOKUP($E359,Store_Dim_Cleaned!$A$2:$E$21,2,FALSE)</f>
        <v>Rivera-Warner</v>
      </c>
    </row>
    <row r="360" spans="1:13" x14ac:dyDescent="0.3">
      <c r="A360" t="s">
        <v>2184</v>
      </c>
      <c r="B360" s="6">
        <v>45413</v>
      </c>
      <c r="C360" t="s">
        <v>684</v>
      </c>
      <c r="D360" t="s">
        <v>1668</v>
      </c>
      <c r="E360" t="s">
        <v>1804</v>
      </c>
      <c r="F360">
        <v>4</v>
      </c>
      <c r="G360" s="5">
        <v>537.15</v>
      </c>
      <c r="H360" s="8">
        <v>0.06</v>
      </c>
      <c r="I360" t="s">
        <v>1829</v>
      </c>
      <c r="J360" s="5">
        <v>2019.684</v>
      </c>
      <c r="K360" t="str">
        <f>VLOOKUP($C360,Customer_Dim_Cleaned!$A$2:$H$501,2,FALSE)</f>
        <v>Antonio Jones</v>
      </c>
      <c r="L360" t="str">
        <f>VLOOKUP($D360,Product_Dim_Cleaned!$A$2:$F$101,2,FALSE)</f>
        <v>Luxury Perfume Spray</v>
      </c>
      <c r="M360" t="str">
        <f>VLOOKUP($E360,Store_Dim_Cleaned!$A$2:$E$21,2,FALSE)</f>
        <v>Frederick-Wright</v>
      </c>
    </row>
    <row r="361" spans="1:13" x14ac:dyDescent="0.3">
      <c r="A361" t="s">
        <v>2185</v>
      </c>
      <c r="B361" s="6">
        <v>45480</v>
      </c>
      <c r="C361" t="s">
        <v>1295</v>
      </c>
      <c r="D361" t="s">
        <v>1630</v>
      </c>
      <c r="E361" t="s">
        <v>1786</v>
      </c>
      <c r="F361">
        <v>3</v>
      </c>
      <c r="G361" s="5">
        <v>771.7</v>
      </c>
      <c r="H361" s="8">
        <v>0.05</v>
      </c>
      <c r="I361" t="s">
        <v>1829</v>
      </c>
      <c r="J361" s="5">
        <v>2199.3449999999998</v>
      </c>
      <c r="K361" t="str">
        <f>VLOOKUP($C361,Customer_Dim_Cleaned!$A$2:$H$501,2,FALSE)</f>
        <v>Karen King</v>
      </c>
      <c r="L361" t="str">
        <f>VLOOKUP($D361,Product_Dim_Cleaned!$A$2:$F$101,2,FALSE)</f>
        <v>Yoga Exercise Mat</v>
      </c>
      <c r="M361" t="str">
        <f>VLOOKUP($E361,Store_Dim_Cleaned!$A$2:$E$21,2,FALSE)</f>
        <v>Moore, Padilla and Butler</v>
      </c>
    </row>
    <row r="362" spans="1:13" x14ac:dyDescent="0.3">
      <c r="A362" t="s">
        <v>2186</v>
      </c>
      <c r="B362" s="6">
        <v>45610</v>
      </c>
      <c r="C362" t="s">
        <v>381</v>
      </c>
      <c r="D362" t="s">
        <v>1724</v>
      </c>
      <c r="E362" t="s">
        <v>1757</v>
      </c>
      <c r="F362">
        <v>4</v>
      </c>
      <c r="G362" s="5">
        <v>677.25</v>
      </c>
      <c r="H362" s="8">
        <v>0.14000000000000001</v>
      </c>
      <c r="I362" t="s">
        <v>1826</v>
      </c>
      <c r="J362" s="5">
        <v>2329.7399999999998</v>
      </c>
      <c r="K362" t="str">
        <f>VLOOKUP($C362,Customer_Dim_Cleaned!$A$2:$H$501,2,FALSE)</f>
        <v>Travis Holland</v>
      </c>
      <c r="L362" t="str">
        <f>VLOOKUP($D362,Product_Dim_Cleaned!$A$2:$F$101,2,FALSE)</f>
        <v>Sports Wrist Sweatbands</v>
      </c>
      <c r="M362" t="str">
        <f>VLOOKUP($E362,Store_Dim_Cleaned!$A$2:$E$21,2,FALSE)</f>
        <v>Martinez, Adkins and Johnson</v>
      </c>
    </row>
    <row r="363" spans="1:13" x14ac:dyDescent="0.3">
      <c r="A363" t="s">
        <v>2187</v>
      </c>
      <c r="B363" s="6">
        <v>45763</v>
      </c>
      <c r="C363" t="s">
        <v>363</v>
      </c>
      <c r="D363" t="s">
        <v>1744</v>
      </c>
      <c r="E363" t="s">
        <v>1792</v>
      </c>
      <c r="F363">
        <v>1</v>
      </c>
      <c r="G363" s="5">
        <v>645.48</v>
      </c>
      <c r="H363" s="8">
        <v>0.26</v>
      </c>
      <c r="I363" t="s">
        <v>1829</v>
      </c>
      <c r="J363" s="5">
        <v>477.65519999999998</v>
      </c>
      <c r="K363" t="str">
        <f>VLOOKUP($C363,Customer_Dim_Cleaned!$A$2:$H$501,2,FALSE)</f>
        <v>Sarah Schneider</v>
      </c>
      <c r="L363" t="str">
        <f>VLOOKUP($D363,Product_Dim_Cleaned!$A$2:$F$101,2,FALSE)</f>
        <v>Portable Bluetooth Speaker</v>
      </c>
      <c r="M363" t="str">
        <f>VLOOKUP($E363,Store_Dim_Cleaned!$A$2:$E$21,2,FALSE)</f>
        <v>Aguirre-Keller</v>
      </c>
    </row>
    <row r="364" spans="1:13" x14ac:dyDescent="0.3">
      <c r="A364" t="s">
        <v>2188</v>
      </c>
      <c r="B364" s="6">
        <v>45856</v>
      </c>
      <c r="C364" t="s">
        <v>1127</v>
      </c>
      <c r="D364" t="s">
        <v>1694</v>
      </c>
      <c r="E364" t="s">
        <v>1761</v>
      </c>
      <c r="F364">
        <v>2</v>
      </c>
      <c r="G364" s="5">
        <v>934</v>
      </c>
      <c r="H364" s="8">
        <v>0.3</v>
      </c>
      <c r="I364" t="s">
        <v>1829</v>
      </c>
      <c r="J364" s="5">
        <v>1307.5999999999999</v>
      </c>
      <c r="K364" t="str">
        <f>VLOOKUP($C364,Customer_Dim_Cleaned!$A$2:$H$501,2,FALSE)</f>
        <v>Denise Tate</v>
      </c>
      <c r="L364" t="str">
        <f>VLOOKUP($D364,Product_Dim_Cleaned!$A$2:$F$101,2,FALSE)</f>
        <v>Shin Guards – Adult</v>
      </c>
      <c r="M364" t="str">
        <f>VLOOKUP($E364,Store_Dim_Cleaned!$A$2:$E$21,2,FALSE)</f>
        <v>Black-Horn</v>
      </c>
    </row>
    <row r="365" spans="1:13" x14ac:dyDescent="0.3">
      <c r="A365" t="s">
        <v>2189</v>
      </c>
      <c r="B365" s="6">
        <v>45712</v>
      </c>
      <c r="C365" t="s">
        <v>1050</v>
      </c>
      <c r="D365" t="s">
        <v>1640</v>
      </c>
      <c r="E365" t="s">
        <v>1761</v>
      </c>
      <c r="F365">
        <v>1</v>
      </c>
      <c r="G365" s="5">
        <v>669.53</v>
      </c>
      <c r="H365" s="8">
        <v>0.2</v>
      </c>
      <c r="I365" t="s">
        <v>1824</v>
      </c>
      <c r="J365" s="5">
        <v>535.62400000000002</v>
      </c>
      <c r="K365" t="str">
        <f>VLOOKUP($C365,Customer_Dim_Cleaned!$A$2:$H$501,2,FALSE)</f>
        <v>Mr. Christopher Sims</v>
      </c>
      <c r="L365" t="str">
        <f>VLOOKUP($D365,Product_Dim_Cleaned!$A$2:$F$101,2,FALSE)</f>
        <v>Men's Winter Jacket</v>
      </c>
      <c r="M365" t="str">
        <f>VLOOKUP($E365,Store_Dim_Cleaned!$A$2:$E$21,2,FALSE)</f>
        <v>Black-Horn</v>
      </c>
    </row>
    <row r="366" spans="1:13" x14ac:dyDescent="0.3">
      <c r="A366" t="s">
        <v>2190</v>
      </c>
      <c r="B366" s="6">
        <v>45723</v>
      </c>
      <c r="C366" t="s">
        <v>702</v>
      </c>
      <c r="D366" t="s">
        <v>1618</v>
      </c>
      <c r="E366" t="s">
        <v>1810</v>
      </c>
      <c r="F366">
        <v>1</v>
      </c>
      <c r="G366" s="5">
        <v>213.69</v>
      </c>
      <c r="H366" s="8">
        <v>0.28000000000000003</v>
      </c>
      <c r="I366" t="s">
        <v>1829</v>
      </c>
      <c r="J366" s="5">
        <v>153.85679999999999</v>
      </c>
      <c r="K366" t="str">
        <f>VLOOKUP($C366,Customer_Dim_Cleaned!$A$2:$H$501,2,FALSE)</f>
        <v>Kathryn Garcia</v>
      </c>
      <c r="L366" t="str">
        <f>VLOOKUP($D366,Product_Dim_Cleaned!$A$2:$F$101,2,FALSE)</f>
        <v>Bedroom Table Lamp</v>
      </c>
      <c r="M366" t="str">
        <f>VLOOKUP($E366,Store_Dim_Cleaned!$A$2:$E$21,2,FALSE)</f>
        <v>Guerrero-Schmitt</v>
      </c>
    </row>
    <row r="367" spans="1:13" x14ac:dyDescent="0.3">
      <c r="A367" t="s">
        <v>2191</v>
      </c>
      <c r="B367" s="6">
        <v>45706</v>
      </c>
      <c r="C367" t="s">
        <v>281</v>
      </c>
      <c r="D367" t="s">
        <v>1590</v>
      </c>
      <c r="E367" t="s">
        <v>1813</v>
      </c>
      <c r="F367">
        <v>2</v>
      </c>
      <c r="G367" s="5">
        <v>99.1</v>
      </c>
      <c r="H367" s="8">
        <v>0.2</v>
      </c>
      <c r="I367" t="s">
        <v>1826</v>
      </c>
      <c r="J367" s="5">
        <v>158.56</v>
      </c>
      <c r="K367" t="str">
        <f>VLOOKUP($C367,Customer_Dim_Cleaned!$A$2:$H$501,2,FALSE)</f>
        <v>Katherine Young</v>
      </c>
      <c r="L367" t="str">
        <f>VLOOKUP($D367,Product_Dim_Cleaned!$A$2:$F$101,2,FALSE)</f>
        <v>Multi-Purpose Storage Box</v>
      </c>
      <c r="M367" t="str">
        <f>VLOOKUP($E367,Store_Dim_Cleaned!$A$2:$E$21,2,FALSE)</f>
        <v>Mann-Austin</v>
      </c>
    </row>
    <row r="368" spans="1:13" x14ac:dyDescent="0.3">
      <c r="A368" t="s">
        <v>2192</v>
      </c>
      <c r="B368" s="6">
        <v>45469</v>
      </c>
      <c r="C368" t="s">
        <v>1157</v>
      </c>
      <c r="D368" t="s">
        <v>1622</v>
      </c>
      <c r="E368" t="s">
        <v>1804</v>
      </c>
      <c r="F368">
        <v>1</v>
      </c>
      <c r="G368" s="5">
        <v>628.98</v>
      </c>
      <c r="H368" s="8">
        <v>0.03</v>
      </c>
      <c r="I368" t="s">
        <v>1829</v>
      </c>
      <c r="J368" s="5">
        <v>610.11059999999998</v>
      </c>
      <c r="K368" t="str">
        <f>VLOOKUP($C368,Customer_Dim_Cleaned!$A$2:$H$501,2,FALSE)</f>
        <v>James Holloway Jr.</v>
      </c>
      <c r="L368" t="str">
        <f>VLOOKUP($D368,Product_Dim_Cleaned!$A$2:$F$101,2,FALSE)</f>
        <v>Men's Casual Sneakers</v>
      </c>
      <c r="M368" t="str">
        <f>VLOOKUP($E368,Store_Dim_Cleaned!$A$2:$E$21,2,FALSE)</f>
        <v>Frederick-Wright</v>
      </c>
    </row>
    <row r="369" spans="1:13" x14ac:dyDescent="0.3">
      <c r="A369" t="s">
        <v>2193</v>
      </c>
      <c r="B369" s="6">
        <v>45711</v>
      </c>
      <c r="C369" t="s">
        <v>307</v>
      </c>
      <c r="D369" t="s">
        <v>1716</v>
      </c>
      <c r="E369" t="s">
        <v>1769</v>
      </c>
      <c r="F369">
        <v>3</v>
      </c>
      <c r="G369" s="5">
        <v>944.64</v>
      </c>
      <c r="H369" s="8">
        <v>0.26</v>
      </c>
      <c r="I369" t="s">
        <v>1824</v>
      </c>
      <c r="J369" s="5">
        <v>2097.1008000000002</v>
      </c>
      <c r="K369" t="str">
        <f>VLOOKUP($C369,Customer_Dim_Cleaned!$A$2:$H$501,2,FALSE)</f>
        <v>Richard Delgado</v>
      </c>
      <c r="L369" t="str">
        <f>VLOOKUP($D369,Product_Dim_Cleaned!$A$2:$F$101,2,FALSE)</f>
        <v>Wooden Bookshelf</v>
      </c>
      <c r="M369" t="str">
        <f>VLOOKUP($E369,Store_Dim_Cleaned!$A$2:$E$21,2,FALSE)</f>
        <v>Alexander Group</v>
      </c>
    </row>
    <row r="370" spans="1:13" x14ac:dyDescent="0.3">
      <c r="A370" t="s">
        <v>2194</v>
      </c>
      <c r="B370" s="6">
        <v>45823</v>
      </c>
      <c r="C370" t="s">
        <v>1452</v>
      </c>
      <c r="D370" t="s">
        <v>1734</v>
      </c>
      <c r="E370" t="s">
        <v>1794</v>
      </c>
      <c r="F370">
        <v>2</v>
      </c>
      <c r="G370" s="5">
        <v>121.7</v>
      </c>
      <c r="H370" s="8">
        <v>0.06</v>
      </c>
      <c r="I370" t="s">
        <v>1829</v>
      </c>
      <c r="J370" s="5">
        <v>228.79599999999999</v>
      </c>
      <c r="K370" t="str">
        <f>VLOOKUP($C370,Customer_Dim_Cleaned!$A$2:$H$501,2,FALSE)</f>
        <v>Debra Mccullough</v>
      </c>
      <c r="L370" t="str">
        <f>VLOOKUP($D370,Product_Dim_Cleaned!$A$2:$F$101,2,FALSE)</f>
        <v>USB-C Laptop Charger</v>
      </c>
      <c r="M370" t="str">
        <f>VLOOKUP($E370,Store_Dim_Cleaned!$A$2:$E$21,2,FALSE)</f>
        <v>Thomas, Bridges and Harris</v>
      </c>
    </row>
    <row r="371" spans="1:13" x14ac:dyDescent="0.3">
      <c r="A371" t="s">
        <v>2195</v>
      </c>
      <c r="B371" s="6">
        <v>45217</v>
      </c>
      <c r="C371" t="s">
        <v>1386</v>
      </c>
      <c r="D371" t="s">
        <v>1678</v>
      </c>
      <c r="E371" t="s">
        <v>1766</v>
      </c>
      <c r="F371">
        <v>4</v>
      </c>
      <c r="G371" s="5">
        <v>269.49</v>
      </c>
      <c r="H371" s="8">
        <v>7.0000000000000007E-2</v>
      </c>
      <c r="I371" t="s">
        <v>1826</v>
      </c>
      <c r="J371" s="5">
        <v>1002.5028</v>
      </c>
      <c r="K371" t="str">
        <f>VLOOKUP($C371,Customer_Dim_Cleaned!$A$2:$H$501,2,FALSE)</f>
        <v>Eric Holmes</v>
      </c>
      <c r="L371" t="str">
        <f>VLOOKUP($D371,Product_Dim_Cleaned!$A$2:$F$101,2,FALSE)</f>
        <v>Adjustable Dumbbells 20kg</v>
      </c>
      <c r="M371" t="str">
        <f>VLOOKUP($E371,Store_Dim_Cleaned!$A$2:$E$21,2,FALSE)</f>
        <v>Johnson-Wright</v>
      </c>
    </row>
    <row r="372" spans="1:13" x14ac:dyDescent="0.3">
      <c r="A372" t="s">
        <v>2196</v>
      </c>
      <c r="B372" s="6">
        <v>45733</v>
      </c>
      <c r="C372" t="s">
        <v>353</v>
      </c>
      <c r="D372" t="s">
        <v>1592</v>
      </c>
      <c r="E372" t="s">
        <v>1810</v>
      </c>
      <c r="F372">
        <v>1</v>
      </c>
      <c r="G372" s="5">
        <v>678.2</v>
      </c>
      <c r="H372" s="8">
        <v>0.14000000000000001</v>
      </c>
      <c r="I372" t="s">
        <v>1824</v>
      </c>
      <c r="J372" s="5">
        <v>583.25200000000007</v>
      </c>
      <c r="K372" t="str">
        <f>VLOOKUP($C372,Customer_Dim_Cleaned!$A$2:$H$501,2,FALSE)</f>
        <v>Sheila Wilson</v>
      </c>
      <c r="L372" t="str">
        <f>VLOOKUP($D372,Product_Dim_Cleaned!$A$2:$F$101,2,FALSE)</f>
        <v>Carbon Fiber Tennis Racket</v>
      </c>
      <c r="M372" t="str">
        <f>VLOOKUP($E372,Store_Dim_Cleaned!$A$2:$E$21,2,FALSE)</f>
        <v>Guerrero-Schmitt</v>
      </c>
    </row>
    <row r="373" spans="1:13" x14ac:dyDescent="0.3">
      <c r="A373" t="s">
        <v>2197</v>
      </c>
      <c r="B373" s="6">
        <v>45520</v>
      </c>
      <c r="C373" t="s">
        <v>743</v>
      </c>
      <c r="D373" t="s">
        <v>1728</v>
      </c>
      <c r="E373" t="s">
        <v>1797</v>
      </c>
      <c r="F373">
        <v>1</v>
      </c>
      <c r="G373" s="5">
        <v>752.45</v>
      </c>
      <c r="H373" s="8">
        <v>0.21</v>
      </c>
      <c r="I373" t="s">
        <v>1829</v>
      </c>
      <c r="J373" s="5">
        <v>594.43550000000005</v>
      </c>
      <c r="K373" t="str">
        <f>VLOOKUP($C373,Customer_Dim_Cleaned!$A$2:$H$501,2,FALSE)</f>
        <v>Timothy Juarez</v>
      </c>
      <c r="L373" t="str">
        <f>VLOOKUP($D373,Product_Dim_Cleaned!$A$2:$F$101,2,FALSE)</f>
        <v>Gaming Mouse Pad XL</v>
      </c>
      <c r="M373" t="str">
        <f>VLOOKUP($E373,Store_Dim_Cleaned!$A$2:$E$21,2,FALSE)</f>
        <v>Gardner, Humphrey and Contreras</v>
      </c>
    </row>
    <row r="374" spans="1:13" x14ac:dyDescent="0.3">
      <c r="A374" t="s">
        <v>2198</v>
      </c>
      <c r="B374" s="6">
        <v>45373</v>
      </c>
      <c r="C374" t="s">
        <v>147</v>
      </c>
      <c r="D374" t="s">
        <v>1736</v>
      </c>
      <c r="E374" t="s">
        <v>1797</v>
      </c>
      <c r="F374">
        <v>2</v>
      </c>
      <c r="G374" s="5">
        <v>209.66</v>
      </c>
      <c r="H374" s="8">
        <v>0.21</v>
      </c>
      <c r="I374" t="s">
        <v>1824</v>
      </c>
      <c r="J374" s="5">
        <v>331.26280000000003</v>
      </c>
      <c r="K374" t="str">
        <f>VLOOKUP($C374,Customer_Dim_Cleaned!$A$2:$H$501,2,FALSE)</f>
        <v>Christopher Carter</v>
      </c>
      <c r="L374" t="str">
        <f>VLOOKUP($D374,Product_Dim_Cleaned!$A$2:$F$101,2,FALSE)</f>
        <v>Vitamin E Body Lotion</v>
      </c>
      <c r="M374" t="str">
        <f>VLOOKUP($E374,Store_Dim_Cleaned!$A$2:$E$21,2,FALSE)</f>
        <v>Gardner, Humphrey and Contreras</v>
      </c>
    </row>
    <row r="375" spans="1:13" x14ac:dyDescent="0.3">
      <c r="A375" t="s">
        <v>2199</v>
      </c>
      <c r="B375" s="6">
        <v>45688</v>
      </c>
      <c r="C375" t="s">
        <v>538</v>
      </c>
      <c r="D375" t="s">
        <v>1742</v>
      </c>
      <c r="E375" t="s">
        <v>1813</v>
      </c>
      <c r="F375">
        <v>2</v>
      </c>
      <c r="G375" s="5">
        <v>739.95</v>
      </c>
      <c r="H375" s="8">
        <v>0.1</v>
      </c>
      <c r="I375" t="s">
        <v>1829</v>
      </c>
      <c r="J375" s="5">
        <v>1331.91</v>
      </c>
      <c r="K375" t="str">
        <f>VLOOKUP($C375,Customer_Dim_Cleaned!$A$2:$H$501,2,FALSE)</f>
        <v>Cynthia Morris</v>
      </c>
      <c r="L375" t="str">
        <f>VLOOKUP($D375,Product_Dim_Cleaned!$A$2:$F$101,2,FALSE)</f>
        <v>Cricket Bat</v>
      </c>
      <c r="M375" t="str">
        <f>VLOOKUP($E375,Store_Dim_Cleaned!$A$2:$E$21,2,FALSE)</f>
        <v>Mann-Austin</v>
      </c>
    </row>
    <row r="376" spans="1:13" x14ac:dyDescent="0.3">
      <c r="A376" t="s">
        <v>2200</v>
      </c>
      <c r="B376" s="6">
        <v>45276</v>
      </c>
      <c r="C376" t="s">
        <v>1446</v>
      </c>
      <c r="D376" t="s">
        <v>1638</v>
      </c>
      <c r="E376" t="s">
        <v>1801</v>
      </c>
      <c r="F376">
        <v>1</v>
      </c>
      <c r="G376" s="5">
        <v>496.19</v>
      </c>
      <c r="H376" s="8">
        <v>0.08</v>
      </c>
      <c r="I376" t="s">
        <v>1829</v>
      </c>
      <c r="J376" s="5">
        <v>456.4948</v>
      </c>
      <c r="K376" t="str">
        <f>VLOOKUP($C376,Customer_Dim_Cleaned!$A$2:$H$501,2,FALSE)</f>
        <v>James Foster</v>
      </c>
      <c r="L376" t="str">
        <f>VLOOKUP($D376,Product_Dim_Cleaned!$A$2:$F$101,2,FALSE)</f>
        <v>High-Grip Football</v>
      </c>
      <c r="M376" t="str">
        <f>VLOOKUP($E376,Store_Dim_Cleaned!$A$2:$E$21,2,FALSE)</f>
        <v>Shelton PLC</v>
      </c>
    </row>
    <row r="377" spans="1:13" x14ac:dyDescent="0.3">
      <c r="A377" t="s">
        <v>2201</v>
      </c>
      <c r="B377" s="6">
        <v>45756</v>
      </c>
      <c r="C377" t="s">
        <v>172</v>
      </c>
      <c r="D377" t="s">
        <v>1565</v>
      </c>
      <c r="E377" t="s">
        <v>1794</v>
      </c>
      <c r="F377">
        <v>1</v>
      </c>
      <c r="G377" s="5">
        <v>306.36</v>
      </c>
      <c r="H377" s="8">
        <v>0.01</v>
      </c>
      <c r="I377" t="s">
        <v>1826</v>
      </c>
      <c r="J377" s="5">
        <v>303.29640000000001</v>
      </c>
      <c r="K377" t="str">
        <f>VLOOKUP($C377,Customer_Dim_Cleaned!$A$2:$H$501,2,FALSE)</f>
        <v>Denise Williams</v>
      </c>
      <c r="L377" t="str">
        <f>VLOOKUP($D377,Product_Dim_Cleaned!$A$2:$F$101,2,FALSE)</f>
        <v>Adjustable Dumbbell Set</v>
      </c>
      <c r="M377" t="str">
        <f>VLOOKUP($E377,Store_Dim_Cleaned!$A$2:$E$21,2,FALSE)</f>
        <v>Thomas, Bridges and Harris</v>
      </c>
    </row>
    <row r="378" spans="1:13" x14ac:dyDescent="0.3">
      <c r="A378" t="s">
        <v>2202</v>
      </c>
      <c r="B378" s="6">
        <v>45309</v>
      </c>
      <c r="C378" t="s">
        <v>417</v>
      </c>
      <c r="D378" t="s">
        <v>1694</v>
      </c>
      <c r="E378" t="s">
        <v>1769</v>
      </c>
      <c r="F378">
        <v>4</v>
      </c>
      <c r="G378" s="5">
        <v>693.16</v>
      </c>
      <c r="H378" s="8">
        <v>0.05</v>
      </c>
      <c r="I378" t="s">
        <v>1826</v>
      </c>
      <c r="J378" s="5">
        <v>2634.0079999999998</v>
      </c>
      <c r="K378" t="str">
        <f>VLOOKUP($C378,Customer_Dim_Cleaned!$A$2:$H$501,2,FALSE)</f>
        <v>Jacob Hopkins</v>
      </c>
      <c r="L378" t="str">
        <f>VLOOKUP($D378,Product_Dim_Cleaned!$A$2:$F$101,2,FALSE)</f>
        <v>Shin Guards – Adult</v>
      </c>
      <c r="M378" t="str">
        <f>VLOOKUP($E378,Store_Dim_Cleaned!$A$2:$E$21,2,FALSE)</f>
        <v>Alexander Group</v>
      </c>
    </row>
    <row r="379" spans="1:13" x14ac:dyDescent="0.3">
      <c r="A379" t="s">
        <v>2203</v>
      </c>
      <c r="B379" s="6">
        <v>45744</v>
      </c>
      <c r="C379" t="s">
        <v>1405</v>
      </c>
      <c r="D379" t="s">
        <v>1714</v>
      </c>
      <c r="E379" t="s">
        <v>1789</v>
      </c>
      <c r="F379">
        <v>1</v>
      </c>
      <c r="G379" s="5">
        <v>995.52</v>
      </c>
      <c r="H379" s="8">
        <v>0.22</v>
      </c>
      <c r="I379" t="s">
        <v>1826</v>
      </c>
      <c r="J379" s="5">
        <v>776.50559999999996</v>
      </c>
      <c r="K379" t="str">
        <f>VLOOKUP($C379,Customer_Dim_Cleaned!$A$2:$H$501,2,FALSE)</f>
        <v>Tyler Weber</v>
      </c>
      <c r="L379" t="str">
        <f>VLOOKUP($D379,Product_Dim_Cleaned!$A$2:$F$101,2,FALSE)</f>
        <v>Hydrating Face Cleanser</v>
      </c>
      <c r="M379" t="str">
        <f>VLOOKUP($E379,Store_Dim_Cleaned!$A$2:$E$21,2,FALSE)</f>
        <v>Hill, Wagner and Ballard</v>
      </c>
    </row>
    <row r="380" spans="1:13" x14ac:dyDescent="0.3">
      <c r="A380" t="s">
        <v>2204</v>
      </c>
      <c r="B380" s="6">
        <v>45535</v>
      </c>
      <c r="C380" t="s">
        <v>431</v>
      </c>
      <c r="D380" t="s">
        <v>1560</v>
      </c>
      <c r="E380" t="s">
        <v>1810</v>
      </c>
      <c r="F380">
        <v>4</v>
      </c>
      <c r="G380" s="5">
        <v>241.32</v>
      </c>
      <c r="H380" s="8">
        <v>0.28999999999999998</v>
      </c>
      <c r="I380" t="s">
        <v>1829</v>
      </c>
      <c r="J380" s="5">
        <v>685.34879999999998</v>
      </c>
      <c r="K380" t="str">
        <f>VLOOKUP($C380,Customer_Dim_Cleaned!$A$2:$H$501,2,FALSE)</f>
        <v>Keith Miller</v>
      </c>
      <c r="L380" t="str">
        <f>VLOOKUP($D380,Product_Dim_Cleaned!$A$2:$F$101,2,FALSE)</f>
        <v>LED Table Lamp</v>
      </c>
      <c r="M380" t="str">
        <f>VLOOKUP($E380,Store_Dim_Cleaned!$A$2:$E$21,2,FALSE)</f>
        <v>Guerrero-Schmitt</v>
      </c>
    </row>
    <row r="381" spans="1:13" x14ac:dyDescent="0.3">
      <c r="A381" t="s">
        <v>2205</v>
      </c>
      <c r="B381" s="6">
        <v>45240</v>
      </c>
      <c r="C381" t="s">
        <v>767</v>
      </c>
      <c r="D381" t="s">
        <v>1704</v>
      </c>
      <c r="E381" t="s">
        <v>1757</v>
      </c>
      <c r="F381">
        <v>3</v>
      </c>
      <c r="G381" s="5">
        <v>636.03</v>
      </c>
      <c r="H381" s="8">
        <v>0.06</v>
      </c>
      <c r="I381" t="s">
        <v>1829</v>
      </c>
      <c r="J381" s="5">
        <v>1793.6045999999999</v>
      </c>
      <c r="K381" t="str">
        <f>VLOOKUP($C381,Customer_Dim_Cleaned!$A$2:$H$501,2,FALSE)</f>
        <v>Maria Hill</v>
      </c>
      <c r="L381" t="str">
        <f>VLOOKUP($D381,Product_Dim_Cleaned!$A$2:$F$101,2,FALSE)</f>
        <v>Essential Oil Diffuser</v>
      </c>
      <c r="M381" t="str">
        <f>VLOOKUP($E381,Store_Dim_Cleaned!$A$2:$E$21,2,FALSE)</f>
        <v>Martinez, Adkins and Johnson</v>
      </c>
    </row>
    <row r="382" spans="1:13" x14ac:dyDescent="0.3">
      <c r="A382" t="s">
        <v>2206</v>
      </c>
      <c r="B382" s="6">
        <v>45275</v>
      </c>
      <c r="C382" t="s">
        <v>344</v>
      </c>
      <c r="D382" t="s">
        <v>1553</v>
      </c>
      <c r="E382" t="s">
        <v>1813</v>
      </c>
      <c r="F382">
        <v>4</v>
      </c>
      <c r="G382" s="5">
        <v>603.30999999999995</v>
      </c>
      <c r="H382" s="8">
        <v>0.15</v>
      </c>
      <c r="I382" t="s">
        <v>1824</v>
      </c>
      <c r="J382" s="5">
        <v>2051.2539999999999</v>
      </c>
      <c r="K382" t="str">
        <f>VLOOKUP($C382,Customer_Dim_Cleaned!$A$2:$H$501,2,FALSE)</f>
        <v>Samantha Walker</v>
      </c>
      <c r="L382" t="str">
        <f>VLOOKUP($D382,Product_Dim_Cleaned!$A$2:$F$101,2,FALSE)</f>
        <v>Women's Yoga Pants</v>
      </c>
      <c r="M382" t="str">
        <f>VLOOKUP($E382,Store_Dim_Cleaned!$A$2:$E$21,2,FALSE)</f>
        <v>Mann-Austin</v>
      </c>
    </row>
    <row r="383" spans="1:13" x14ac:dyDescent="0.3">
      <c r="A383" t="s">
        <v>2207</v>
      </c>
      <c r="B383" s="6">
        <v>45427</v>
      </c>
      <c r="C383" t="s">
        <v>275</v>
      </c>
      <c r="D383" t="s">
        <v>1726</v>
      </c>
      <c r="E383" t="s">
        <v>1789</v>
      </c>
      <c r="F383">
        <v>3</v>
      </c>
      <c r="G383" s="5">
        <v>437.96</v>
      </c>
      <c r="H383" s="8">
        <v>0.27</v>
      </c>
      <c r="I383" t="s">
        <v>1829</v>
      </c>
      <c r="J383" s="5">
        <v>959.13239999999985</v>
      </c>
      <c r="K383" t="str">
        <f>VLOOKUP($C383,Customer_Dim_Cleaned!$A$2:$H$501,2,FALSE)</f>
        <v>Rhonda Morales</v>
      </c>
      <c r="L383" t="str">
        <f>VLOOKUP($D383,Product_Dim_Cleaned!$A$2:$F$101,2,FALSE)</f>
        <v>Face Foundation Kit</v>
      </c>
      <c r="M383" t="str">
        <f>VLOOKUP($E383,Store_Dim_Cleaned!$A$2:$E$21,2,FALSE)</f>
        <v>Hill, Wagner and Ballard</v>
      </c>
    </row>
    <row r="384" spans="1:13" x14ac:dyDescent="0.3">
      <c r="A384" t="s">
        <v>2208</v>
      </c>
      <c r="B384" s="6">
        <v>45322</v>
      </c>
      <c r="C384" t="s">
        <v>678</v>
      </c>
      <c r="D384" t="s">
        <v>1616</v>
      </c>
      <c r="E384" t="s">
        <v>1769</v>
      </c>
      <c r="F384">
        <v>2</v>
      </c>
      <c r="G384" s="5">
        <v>56.91</v>
      </c>
      <c r="H384" s="8">
        <v>0.08</v>
      </c>
      <c r="I384" t="s">
        <v>1829</v>
      </c>
      <c r="J384" s="5">
        <v>104.7144</v>
      </c>
      <c r="K384" t="str">
        <f>VLOOKUP($C384,Customer_Dim_Cleaned!$A$2:$H$501,2,FALSE)</f>
        <v>John Perez</v>
      </c>
      <c r="L384" t="str">
        <f>VLOOKUP($D384,Product_Dim_Cleaned!$A$2:$F$101,2,FALSE)</f>
        <v>Gaming Mechanical Keyboard</v>
      </c>
      <c r="M384" t="str">
        <f>VLOOKUP($E384,Store_Dim_Cleaned!$A$2:$E$21,2,FALSE)</f>
        <v>Alexander Group</v>
      </c>
    </row>
    <row r="385" spans="1:13" x14ac:dyDescent="0.3">
      <c r="A385" t="s">
        <v>2209</v>
      </c>
      <c r="B385" s="6">
        <v>45266</v>
      </c>
      <c r="C385" t="s">
        <v>1050</v>
      </c>
      <c r="D385" t="s">
        <v>1700</v>
      </c>
      <c r="E385" t="s">
        <v>1776</v>
      </c>
      <c r="F385">
        <v>1</v>
      </c>
      <c r="G385" s="5">
        <v>141.79</v>
      </c>
      <c r="H385" s="8">
        <v>0.1</v>
      </c>
      <c r="I385" t="s">
        <v>1824</v>
      </c>
      <c r="J385" s="5">
        <v>127.611</v>
      </c>
      <c r="K385" t="str">
        <f>VLOOKUP($C385,Customer_Dim_Cleaned!$A$2:$H$501,2,FALSE)</f>
        <v>Mr. Christopher Sims</v>
      </c>
      <c r="L385" t="str">
        <f>VLOOKUP($D385,Product_Dim_Cleaned!$A$2:$F$101,2,FALSE)</f>
        <v>Wireless Mouse</v>
      </c>
      <c r="M385" t="str">
        <f>VLOOKUP($E385,Store_Dim_Cleaned!$A$2:$E$21,2,FALSE)</f>
        <v>Benson-Elliott</v>
      </c>
    </row>
    <row r="386" spans="1:13" x14ac:dyDescent="0.3">
      <c r="A386" t="s">
        <v>2210</v>
      </c>
      <c r="B386" s="6">
        <v>45302</v>
      </c>
      <c r="C386" t="s">
        <v>1487</v>
      </c>
      <c r="D386" t="s">
        <v>1565</v>
      </c>
      <c r="E386" t="s">
        <v>1801</v>
      </c>
      <c r="F386">
        <v>4</v>
      </c>
      <c r="G386" s="5">
        <v>355.14</v>
      </c>
      <c r="H386" s="8">
        <v>0.16</v>
      </c>
      <c r="I386" t="s">
        <v>1829</v>
      </c>
      <c r="J386" s="5">
        <v>1193.2704000000001</v>
      </c>
      <c r="K386" t="str">
        <f>VLOOKUP($C386,Customer_Dim_Cleaned!$A$2:$H$501,2,FALSE)</f>
        <v>Sarah Smith</v>
      </c>
      <c r="L386" t="str">
        <f>VLOOKUP($D386,Product_Dim_Cleaned!$A$2:$F$101,2,FALSE)</f>
        <v>Adjustable Dumbbell Set</v>
      </c>
      <c r="M386" t="str">
        <f>VLOOKUP($E386,Store_Dim_Cleaned!$A$2:$E$21,2,FALSE)</f>
        <v>Shelton PLC</v>
      </c>
    </row>
    <row r="387" spans="1:13" x14ac:dyDescent="0.3">
      <c r="A387" t="s">
        <v>2211</v>
      </c>
      <c r="B387" s="6">
        <v>45907</v>
      </c>
      <c r="C387" t="s">
        <v>687</v>
      </c>
      <c r="D387" t="s">
        <v>1624</v>
      </c>
      <c r="E387" t="s">
        <v>1776</v>
      </c>
      <c r="F387">
        <v>4</v>
      </c>
      <c r="G387" s="5">
        <v>960.38</v>
      </c>
      <c r="H387" s="8">
        <v>0.15</v>
      </c>
      <c r="I387" t="s">
        <v>1829</v>
      </c>
      <c r="J387" s="5">
        <v>3265.2919999999999</v>
      </c>
      <c r="K387" t="str">
        <f>VLOOKUP($C387,Customer_Dim_Cleaned!$A$2:$H$501,2,FALSE)</f>
        <v>Rodney Huffman</v>
      </c>
      <c r="L387" t="str">
        <f>VLOOKUP($D387,Product_Dim_Cleaned!$A$2:$F$101,2,FALSE)</f>
        <v>Sports Water Hydration Pack</v>
      </c>
      <c r="M387" t="str">
        <f>VLOOKUP($E387,Store_Dim_Cleaned!$A$2:$E$21,2,FALSE)</f>
        <v>Benson-Elliott</v>
      </c>
    </row>
    <row r="388" spans="1:13" x14ac:dyDescent="0.3">
      <c r="A388" t="s">
        <v>2212</v>
      </c>
      <c r="B388" s="6">
        <v>45433</v>
      </c>
      <c r="C388" t="s">
        <v>1304</v>
      </c>
      <c r="D388" t="s">
        <v>1686</v>
      </c>
      <c r="E388" t="s">
        <v>1804</v>
      </c>
      <c r="F388">
        <v>3</v>
      </c>
      <c r="G388" s="5">
        <v>847.21</v>
      </c>
      <c r="H388" s="8">
        <v>0.06</v>
      </c>
      <c r="I388" t="s">
        <v>1826</v>
      </c>
      <c r="J388" s="5">
        <v>2389.1322</v>
      </c>
      <c r="K388" t="str">
        <f>VLOOKUP($C388,Customer_Dim_Cleaned!$A$2:$H$501,2,FALSE)</f>
        <v>Dr. Tamara White Md</v>
      </c>
      <c r="L388" t="str">
        <f>VLOOKUP($D388,Product_Dim_Cleaned!$A$2:$F$101,2,FALSE)</f>
        <v>Men's Sports Shorts</v>
      </c>
      <c r="M388" t="str">
        <f>VLOOKUP($E388,Store_Dim_Cleaned!$A$2:$E$21,2,FALSE)</f>
        <v>Frederick-Wright</v>
      </c>
    </row>
    <row r="389" spans="1:13" x14ac:dyDescent="0.3">
      <c r="A389" t="s">
        <v>2213</v>
      </c>
      <c r="B389" s="6">
        <v>45892</v>
      </c>
      <c r="C389" t="s">
        <v>244</v>
      </c>
      <c r="D389" t="s">
        <v>1708</v>
      </c>
      <c r="E389" t="s">
        <v>1789</v>
      </c>
      <c r="F389">
        <v>4</v>
      </c>
      <c r="G389" s="5">
        <v>773.81</v>
      </c>
      <c r="H389" s="8">
        <v>0.08</v>
      </c>
      <c r="I389" t="s">
        <v>1829</v>
      </c>
      <c r="J389" s="5">
        <v>2847.6208000000001</v>
      </c>
      <c r="K389" t="str">
        <f>VLOOKUP($C389,Customer_Dim_Cleaned!$A$2:$H$501,2,FALSE)</f>
        <v>Cody Diaz</v>
      </c>
      <c r="L389" t="str">
        <f>VLOOKUP($D389,Product_Dim_Cleaned!$A$2:$F$101,2,FALSE)</f>
        <v>Wall-Mounted Spice Rack</v>
      </c>
      <c r="M389" t="str">
        <f>VLOOKUP($E389,Store_Dim_Cleaned!$A$2:$E$21,2,FALSE)</f>
        <v>Hill, Wagner and Ballard</v>
      </c>
    </row>
    <row r="390" spans="1:13" x14ac:dyDescent="0.3">
      <c r="A390" t="s">
        <v>2214</v>
      </c>
      <c r="B390" s="6">
        <v>45780</v>
      </c>
      <c r="C390" t="s">
        <v>8</v>
      </c>
      <c r="D390" t="s">
        <v>1674</v>
      </c>
      <c r="E390" t="s">
        <v>1804</v>
      </c>
      <c r="F390">
        <v>1</v>
      </c>
      <c r="G390" s="5">
        <v>664.71</v>
      </c>
      <c r="H390" s="8">
        <v>0.1</v>
      </c>
      <c r="I390" t="s">
        <v>1826</v>
      </c>
      <c r="J390" s="5">
        <v>598.23900000000003</v>
      </c>
      <c r="K390" t="str">
        <f>VLOOKUP($C390,Customer_Dim_Cleaned!$A$2:$H$501,2,FALSE)</f>
        <v>Sheena Bonilla</v>
      </c>
      <c r="L390" t="str">
        <f>VLOOKUP($D390,Product_Dim_Cleaned!$A$2:$F$101,2,FALSE)</f>
        <v>Organic Sunscreen Lotion</v>
      </c>
      <c r="M390" t="str">
        <f>VLOOKUP($E390,Store_Dim_Cleaned!$A$2:$E$21,2,FALSE)</f>
        <v>Frederick-Wright</v>
      </c>
    </row>
    <row r="391" spans="1:13" x14ac:dyDescent="0.3">
      <c r="A391" t="s">
        <v>2215</v>
      </c>
      <c r="B391" s="6">
        <v>45233</v>
      </c>
      <c r="C391" t="s">
        <v>1089</v>
      </c>
      <c r="D391" t="s">
        <v>1622</v>
      </c>
      <c r="E391" t="s">
        <v>1779</v>
      </c>
      <c r="F391">
        <v>4</v>
      </c>
      <c r="G391" s="5">
        <v>482.06</v>
      </c>
      <c r="H391" s="8">
        <v>7.0000000000000007E-2</v>
      </c>
      <c r="I391" t="s">
        <v>1826</v>
      </c>
      <c r="J391" s="5">
        <v>1793.2632000000001</v>
      </c>
      <c r="K391" t="str">
        <f>VLOOKUP($C391,Customer_Dim_Cleaned!$A$2:$H$501,2,FALSE)</f>
        <v>Justin Mason Dds</v>
      </c>
      <c r="L391" t="str">
        <f>VLOOKUP($D391,Product_Dim_Cleaned!$A$2:$F$101,2,FALSE)</f>
        <v>Men's Casual Sneakers</v>
      </c>
      <c r="M391" t="str">
        <f>VLOOKUP($E391,Store_Dim_Cleaned!$A$2:$E$21,2,FALSE)</f>
        <v>Martinez-Mullins</v>
      </c>
    </row>
    <row r="392" spans="1:13" x14ac:dyDescent="0.3">
      <c r="A392" t="s">
        <v>2216</v>
      </c>
      <c r="B392" s="6">
        <v>45742</v>
      </c>
      <c r="C392" t="s">
        <v>321</v>
      </c>
      <c r="D392" t="s">
        <v>1662</v>
      </c>
      <c r="E392" t="s">
        <v>1766</v>
      </c>
      <c r="F392">
        <v>4</v>
      </c>
      <c r="G392" s="5">
        <v>995.55</v>
      </c>
      <c r="H392" s="8">
        <v>0.19</v>
      </c>
      <c r="I392" t="s">
        <v>1826</v>
      </c>
      <c r="J392" s="5">
        <v>3225.5819999999999</v>
      </c>
      <c r="K392" t="str">
        <f>VLOOKUP($C392,Customer_Dim_Cleaned!$A$2:$H$501,2,FALSE)</f>
        <v>Jamie Yoder</v>
      </c>
      <c r="L392" t="str">
        <f>VLOOKUP($D392,Product_Dim_Cleaned!$A$2:$F$101,2,FALSE)</f>
        <v>Foam Roller</v>
      </c>
      <c r="M392" t="str">
        <f>VLOOKUP($E392,Store_Dim_Cleaned!$A$2:$E$21,2,FALSE)</f>
        <v>Johnson-Wright</v>
      </c>
    </row>
    <row r="393" spans="1:13" x14ac:dyDescent="0.3">
      <c r="A393" t="s">
        <v>2217</v>
      </c>
      <c r="B393" s="6">
        <v>45478</v>
      </c>
      <c r="C393" t="s">
        <v>478</v>
      </c>
      <c r="D393" t="s">
        <v>1734</v>
      </c>
      <c r="E393" t="s">
        <v>1797</v>
      </c>
      <c r="F393">
        <v>2</v>
      </c>
      <c r="G393" s="5">
        <v>153.84</v>
      </c>
      <c r="H393" s="8">
        <v>0.27</v>
      </c>
      <c r="I393" t="s">
        <v>1826</v>
      </c>
      <c r="J393" s="5">
        <v>224.60640000000001</v>
      </c>
      <c r="K393" t="str">
        <f>VLOOKUP($C393,Customer_Dim_Cleaned!$A$2:$H$501,2,FALSE)</f>
        <v>Cristian Wright</v>
      </c>
      <c r="L393" t="str">
        <f>VLOOKUP($D393,Product_Dim_Cleaned!$A$2:$F$101,2,FALSE)</f>
        <v>USB-C Laptop Charger</v>
      </c>
      <c r="M393" t="str">
        <f>VLOOKUP($E393,Store_Dim_Cleaned!$A$2:$E$21,2,FALSE)</f>
        <v>Gardner, Humphrey and Contreras</v>
      </c>
    </row>
    <row r="394" spans="1:13" x14ac:dyDescent="0.3">
      <c r="A394" t="s">
        <v>2218</v>
      </c>
      <c r="B394" s="6">
        <v>45789</v>
      </c>
      <c r="C394" t="s">
        <v>514</v>
      </c>
      <c r="D394" t="s">
        <v>1704</v>
      </c>
      <c r="E394" t="s">
        <v>1776</v>
      </c>
      <c r="F394">
        <v>3</v>
      </c>
      <c r="G394" s="5">
        <v>362.11</v>
      </c>
      <c r="H394" s="8">
        <v>0.23</v>
      </c>
      <c r="I394" t="s">
        <v>1829</v>
      </c>
      <c r="J394" s="5">
        <v>836.47409999999991</v>
      </c>
      <c r="K394" t="str">
        <f>VLOOKUP($C394,Customer_Dim_Cleaned!$A$2:$H$501,2,FALSE)</f>
        <v>Joseph Faulkner</v>
      </c>
      <c r="L394" t="str">
        <f>VLOOKUP($D394,Product_Dim_Cleaned!$A$2:$F$101,2,FALSE)</f>
        <v>Essential Oil Diffuser</v>
      </c>
      <c r="M394" t="str">
        <f>VLOOKUP($E394,Store_Dim_Cleaned!$A$2:$E$21,2,FALSE)</f>
        <v>Benson-Elliott</v>
      </c>
    </row>
    <row r="395" spans="1:13" x14ac:dyDescent="0.3">
      <c r="A395" t="s">
        <v>2219</v>
      </c>
      <c r="B395" s="6">
        <v>45561</v>
      </c>
      <c r="C395" t="s">
        <v>1455</v>
      </c>
      <c r="D395" t="s">
        <v>1634</v>
      </c>
      <c r="E395" t="s">
        <v>1782</v>
      </c>
      <c r="F395">
        <v>3</v>
      </c>
      <c r="G395" s="5">
        <v>112.26</v>
      </c>
      <c r="H395" s="8">
        <v>0.11</v>
      </c>
      <c r="I395" t="s">
        <v>1824</v>
      </c>
      <c r="J395" s="5">
        <v>299.73419999999999</v>
      </c>
      <c r="K395" t="str">
        <f>VLOOKUP($C395,Customer_Dim_Cleaned!$A$2:$H$501,2,FALSE)</f>
        <v>Philip Mendoza</v>
      </c>
      <c r="L395" t="str">
        <f>VLOOKUP($D395,Product_Dim_Cleaned!$A$2:$F$101,2,FALSE)</f>
        <v>USB External Hard Drive</v>
      </c>
      <c r="M395" t="str">
        <f>VLOOKUP($E395,Store_Dim_Cleaned!$A$2:$E$21,2,FALSE)</f>
        <v>Bean, Jones and Park</v>
      </c>
    </row>
    <row r="396" spans="1:13" x14ac:dyDescent="0.3">
      <c r="A396" t="s">
        <v>2220</v>
      </c>
      <c r="B396" s="6">
        <v>45378</v>
      </c>
      <c r="C396" t="s">
        <v>663</v>
      </c>
      <c r="D396" t="s">
        <v>1736</v>
      </c>
      <c r="E396" t="s">
        <v>1813</v>
      </c>
      <c r="F396">
        <v>2</v>
      </c>
      <c r="G396" s="5">
        <v>962.81</v>
      </c>
      <c r="H396" s="8">
        <v>0.06</v>
      </c>
      <c r="I396" t="s">
        <v>1829</v>
      </c>
      <c r="J396" s="5">
        <v>1810.0827999999999</v>
      </c>
      <c r="K396" t="str">
        <f>VLOOKUP($C396,Customer_Dim_Cleaned!$A$2:$H$501,2,FALSE)</f>
        <v>Sarah Brady</v>
      </c>
      <c r="L396" t="str">
        <f>VLOOKUP($D396,Product_Dim_Cleaned!$A$2:$F$101,2,FALSE)</f>
        <v>Vitamin E Body Lotion</v>
      </c>
      <c r="M396" t="str">
        <f>VLOOKUP($E396,Store_Dim_Cleaned!$A$2:$E$21,2,FALSE)</f>
        <v>Mann-Austin</v>
      </c>
    </row>
    <row r="397" spans="1:13" x14ac:dyDescent="0.3">
      <c r="A397" t="s">
        <v>2221</v>
      </c>
      <c r="B397" s="6">
        <v>45308</v>
      </c>
      <c r="C397" t="s">
        <v>693</v>
      </c>
      <c r="D397" t="s">
        <v>1590</v>
      </c>
      <c r="E397" t="s">
        <v>1752</v>
      </c>
      <c r="F397">
        <v>4</v>
      </c>
      <c r="G397" s="5">
        <v>276.23</v>
      </c>
      <c r="H397" s="8">
        <v>0.12</v>
      </c>
      <c r="I397" t="s">
        <v>1824</v>
      </c>
      <c r="J397" s="5">
        <v>972.32960000000003</v>
      </c>
      <c r="K397" t="str">
        <f>VLOOKUP($C397,Customer_Dim_Cleaned!$A$2:$H$501,2,FALSE)</f>
        <v>Stuart Johnson</v>
      </c>
      <c r="L397" t="str">
        <f>VLOOKUP($D397,Product_Dim_Cleaned!$A$2:$F$101,2,FALSE)</f>
        <v>Multi-Purpose Storage Box</v>
      </c>
      <c r="M397" t="str">
        <f>VLOOKUP($E397,Store_Dim_Cleaned!$A$2:$E$21,2,FALSE)</f>
        <v>Rivera-Warner</v>
      </c>
    </row>
    <row r="398" spans="1:13" x14ac:dyDescent="0.3">
      <c r="A398" t="s">
        <v>2222</v>
      </c>
      <c r="B398" s="6">
        <v>45407</v>
      </c>
      <c r="C398" t="s">
        <v>71</v>
      </c>
      <c r="D398" t="s">
        <v>1584</v>
      </c>
      <c r="E398" t="s">
        <v>1799</v>
      </c>
      <c r="F398">
        <v>3</v>
      </c>
      <c r="G398" s="5">
        <v>991.37</v>
      </c>
      <c r="H398" s="8">
        <v>0.1</v>
      </c>
      <c r="I398" t="s">
        <v>1826</v>
      </c>
      <c r="J398" s="5">
        <v>2676.6990000000001</v>
      </c>
      <c r="K398" t="str">
        <f>VLOOKUP($C398,Customer_Dim_Cleaned!$A$2:$H$501,2,FALSE)</f>
        <v>Laura Alvarez</v>
      </c>
      <c r="L398" t="str">
        <f>VLOOKUP($D398,Product_Dim_Cleaned!$A$2:$F$101,2,FALSE)</f>
        <v>Women's Denim Jeans</v>
      </c>
      <c r="M398" t="str">
        <f>VLOOKUP($E398,Store_Dim_Cleaned!$A$2:$E$21,2,FALSE)</f>
        <v>Mcdonald Inc</v>
      </c>
    </row>
    <row r="399" spans="1:13" x14ac:dyDescent="0.3">
      <c r="A399" t="s">
        <v>2223</v>
      </c>
      <c r="B399" s="6">
        <v>45929</v>
      </c>
      <c r="C399" t="s">
        <v>559</v>
      </c>
      <c r="D399" t="s">
        <v>1590</v>
      </c>
      <c r="E399" t="s">
        <v>1797</v>
      </c>
      <c r="F399">
        <v>3</v>
      </c>
      <c r="G399" s="5">
        <v>977.47</v>
      </c>
      <c r="H399" s="8">
        <v>0.05</v>
      </c>
      <c r="I399" t="s">
        <v>1824</v>
      </c>
      <c r="J399" s="5">
        <v>2785.7894999999999</v>
      </c>
      <c r="K399" t="str">
        <f>VLOOKUP($C399,Customer_Dim_Cleaned!$A$2:$H$501,2,FALSE)</f>
        <v>Daniel Contreras</v>
      </c>
      <c r="L399" t="str">
        <f>VLOOKUP($D399,Product_Dim_Cleaned!$A$2:$F$101,2,FALSE)</f>
        <v>Multi-Purpose Storage Box</v>
      </c>
      <c r="M399" t="str">
        <f>VLOOKUP($E399,Store_Dim_Cleaned!$A$2:$E$21,2,FALSE)</f>
        <v>Gardner, Humphrey and Contreras</v>
      </c>
    </row>
    <row r="400" spans="1:13" x14ac:dyDescent="0.3">
      <c r="A400" t="s">
        <v>2224</v>
      </c>
      <c r="B400" s="6">
        <v>45844</v>
      </c>
      <c r="C400" t="s">
        <v>672</v>
      </c>
      <c r="D400" t="s">
        <v>1736</v>
      </c>
      <c r="E400" t="s">
        <v>1794</v>
      </c>
      <c r="F400">
        <v>2</v>
      </c>
      <c r="G400" s="5">
        <v>308.7</v>
      </c>
      <c r="H400" s="8">
        <v>0.2</v>
      </c>
      <c r="I400" t="s">
        <v>1826</v>
      </c>
      <c r="J400" s="5">
        <v>493.92</v>
      </c>
      <c r="K400" t="str">
        <f>VLOOKUP($C400,Customer_Dim_Cleaned!$A$2:$H$501,2,FALSE)</f>
        <v>Ronald Jones</v>
      </c>
      <c r="L400" t="str">
        <f>VLOOKUP($D400,Product_Dim_Cleaned!$A$2:$F$101,2,FALSE)</f>
        <v>Vitamin E Body Lotion</v>
      </c>
      <c r="M400" t="str">
        <f>VLOOKUP($E400,Store_Dim_Cleaned!$A$2:$E$21,2,FALSE)</f>
        <v>Thomas, Bridges and Harris</v>
      </c>
    </row>
    <row r="401" spans="1:13" x14ac:dyDescent="0.3">
      <c r="A401" t="s">
        <v>2225</v>
      </c>
      <c r="B401" s="6">
        <v>45579</v>
      </c>
      <c r="C401" t="s">
        <v>147</v>
      </c>
      <c r="D401" t="s">
        <v>1557</v>
      </c>
      <c r="E401" t="s">
        <v>1804</v>
      </c>
      <c r="F401">
        <v>2</v>
      </c>
      <c r="G401" s="5">
        <v>733.87</v>
      </c>
      <c r="H401" s="8">
        <v>0.1</v>
      </c>
      <c r="I401" t="s">
        <v>1826</v>
      </c>
      <c r="J401" s="5">
        <v>1320.9659999999999</v>
      </c>
      <c r="K401" t="str">
        <f>VLOOKUP($C401,Customer_Dim_Cleaned!$A$2:$H$501,2,FALSE)</f>
        <v>Christopher Carter</v>
      </c>
      <c r="L401" t="str">
        <f>VLOOKUP($D401,Product_Dim_Cleaned!$A$2:$F$101,2,FALSE)</f>
        <v>Herbal Face Moisturizer</v>
      </c>
      <c r="M401" t="str">
        <f>VLOOKUP($E401,Store_Dim_Cleaned!$A$2:$E$21,2,FALSE)</f>
        <v>Frederick-Wright</v>
      </c>
    </row>
    <row r="402" spans="1:13" x14ac:dyDescent="0.3">
      <c r="A402" t="s">
        <v>2226</v>
      </c>
      <c r="B402" s="6">
        <v>45227</v>
      </c>
      <c r="C402" t="s">
        <v>341</v>
      </c>
      <c r="D402" t="s">
        <v>1586</v>
      </c>
      <c r="E402" t="s">
        <v>1804</v>
      </c>
      <c r="F402">
        <v>2</v>
      </c>
      <c r="G402" s="5">
        <v>22.47</v>
      </c>
      <c r="H402" s="8">
        <v>0.22</v>
      </c>
      <c r="I402" t="s">
        <v>1826</v>
      </c>
      <c r="J402" s="5">
        <v>35.053199999999997</v>
      </c>
      <c r="K402" t="str">
        <f>VLOOKUP($C402,Customer_Dim_Cleaned!$A$2:$H$501,2,FALSE)</f>
        <v>Amy Fowler</v>
      </c>
      <c r="L402" t="str">
        <f>VLOOKUP($D402,Product_Dim_Cleaned!$A$2:$F$101,2,FALSE)</f>
        <v>Knee Support Brace</v>
      </c>
      <c r="M402" t="str">
        <f>VLOOKUP($E402,Store_Dim_Cleaned!$A$2:$E$21,2,FALSE)</f>
        <v>Frederick-Wright</v>
      </c>
    </row>
    <row r="403" spans="1:13" x14ac:dyDescent="0.3">
      <c r="A403" t="s">
        <v>2227</v>
      </c>
      <c r="B403" s="6">
        <v>45380</v>
      </c>
      <c r="C403" t="s">
        <v>1092</v>
      </c>
      <c r="D403" t="s">
        <v>1662</v>
      </c>
      <c r="E403" t="s">
        <v>1797</v>
      </c>
      <c r="F403">
        <v>4</v>
      </c>
      <c r="G403" s="5">
        <v>651.36</v>
      </c>
      <c r="H403" s="8">
        <v>0.13</v>
      </c>
      <c r="I403" t="s">
        <v>1824</v>
      </c>
      <c r="J403" s="5">
        <v>2266.7328000000002</v>
      </c>
      <c r="K403" t="str">
        <f>VLOOKUP($C403,Customer_Dim_Cleaned!$A$2:$H$501,2,FALSE)</f>
        <v>Sherry Cabrera</v>
      </c>
      <c r="L403" t="str">
        <f>VLOOKUP($D403,Product_Dim_Cleaned!$A$2:$F$101,2,FALSE)</f>
        <v>Foam Roller</v>
      </c>
      <c r="M403" t="str">
        <f>VLOOKUP($E403,Store_Dim_Cleaned!$A$2:$E$21,2,FALSE)</f>
        <v>Gardner, Humphrey and Contreras</v>
      </c>
    </row>
    <row r="404" spans="1:13" x14ac:dyDescent="0.3">
      <c r="A404" t="s">
        <v>2228</v>
      </c>
      <c r="B404" s="6">
        <v>45817</v>
      </c>
      <c r="C404" t="s">
        <v>937</v>
      </c>
      <c r="D404" t="s">
        <v>1576</v>
      </c>
      <c r="E404" t="s">
        <v>1789</v>
      </c>
      <c r="F404">
        <v>1</v>
      </c>
      <c r="G404" s="5">
        <v>753.39</v>
      </c>
      <c r="H404" s="8">
        <v>0.04</v>
      </c>
      <c r="I404" t="s">
        <v>1829</v>
      </c>
      <c r="J404" s="5">
        <v>723.25439999999992</v>
      </c>
      <c r="K404" t="str">
        <f>VLOOKUP($C404,Customer_Dim_Cleaned!$A$2:$H$501,2,FALSE)</f>
        <v>Jared Moran</v>
      </c>
      <c r="L404" t="str">
        <f>VLOOKUP($D404,Product_Dim_Cleaned!$A$2:$F$101,2,FALSE)</f>
        <v>Decorative Wall Mirror</v>
      </c>
      <c r="M404" t="str">
        <f>VLOOKUP($E404,Store_Dim_Cleaned!$A$2:$E$21,2,FALSE)</f>
        <v>Hill, Wagner and Ballard</v>
      </c>
    </row>
    <row r="405" spans="1:13" x14ac:dyDescent="0.3">
      <c r="A405" t="s">
        <v>2229</v>
      </c>
      <c r="B405" s="6">
        <v>45576</v>
      </c>
      <c r="C405" t="s">
        <v>657</v>
      </c>
      <c r="D405" t="s">
        <v>1690</v>
      </c>
      <c r="E405" t="s">
        <v>1794</v>
      </c>
      <c r="F405">
        <v>4</v>
      </c>
      <c r="G405" s="5">
        <v>849.17</v>
      </c>
      <c r="H405" s="8">
        <v>0.12</v>
      </c>
      <c r="I405" t="s">
        <v>1829</v>
      </c>
      <c r="J405" s="5">
        <v>2989.0783999999999</v>
      </c>
      <c r="K405" t="str">
        <f>VLOOKUP($C405,Customer_Dim_Cleaned!$A$2:$H$501,2,FALSE)</f>
        <v>Mary Boyd</v>
      </c>
      <c r="L405" t="str">
        <f>VLOOKUP($D405,Product_Dim_Cleaned!$A$2:$F$101,2,FALSE)</f>
        <v>Hair Repair Oil Treatment</v>
      </c>
      <c r="M405" t="str">
        <f>VLOOKUP($E405,Store_Dim_Cleaned!$A$2:$E$21,2,FALSE)</f>
        <v>Thomas, Bridges and Harris</v>
      </c>
    </row>
    <row r="406" spans="1:13" x14ac:dyDescent="0.3">
      <c r="A406" t="s">
        <v>2230</v>
      </c>
      <c r="B406" s="6">
        <v>45495</v>
      </c>
      <c r="C406" t="s">
        <v>1184</v>
      </c>
      <c r="D406" t="s">
        <v>1588</v>
      </c>
      <c r="E406" t="s">
        <v>1752</v>
      </c>
      <c r="F406">
        <v>4</v>
      </c>
      <c r="G406" s="5">
        <v>585.45000000000005</v>
      </c>
      <c r="H406" s="8">
        <v>0.25</v>
      </c>
      <c r="I406" t="s">
        <v>1829</v>
      </c>
      <c r="J406" s="5">
        <v>1756.35</v>
      </c>
      <c r="K406" t="str">
        <f>VLOOKUP($C406,Customer_Dim_Cleaned!$A$2:$H$501,2,FALSE)</f>
        <v>Tanya Lopez</v>
      </c>
      <c r="L406" t="str">
        <f>VLOOKUP($D406,Product_Dim_Cleaned!$A$2:$F$101,2,FALSE)</f>
        <v>Outdoor Sports Water Bottle</v>
      </c>
      <c r="M406" t="str">
        <f>VLOOKUP($E406,Store_Dim_Cleaned!$A$2:$E$21,2,FALSE)</f>
        <v>Rivera-Warner</v>
      </c>
    </row>
    <row r="407" spans="1:13" x14ac:dyDescent="0.3">
      <c r="A407" t="s">
        <v>2231</v>
      </c>
      <c r="B407" s="6">
        <v>45628</v>
      </c>
      <c r="C407" t="s">
        <v>1466</v>
      </c>
      <c r="D407" t="s">
        <v>1698</v>
      </c>
      <c r="E407" t="s">
        <v>1804</v>
      </c>
      <c r="F407">
        <v>1</v>
      </c>
      <c r="G407" s="5">
        <v>745.15</v>
      </c>
      <c r="H407" s="8">
        <v>0.25</v>
      </c>
      <c r="I407" t="s">
        <v>1829</v>
      </c>
      <c r="J407" s="5">
        <v>558.86249999999995</v>
      </c>
      <c r="K407" t="str">
        <f>VLOOKUP($C407,Customer_Dim_Cleaned!$A$2:$H$501,2,FALSE)</f>
        <v>Elizabeth Foster</v>
      </c>
      <c r="L407" t="str">
        <f>VLOOKUP($D407,Product_Dim_Cleaned!$A$2:$F$101,2,FALSE)</f>
        <v>Women's Ankle Boots</v>
      </c>
      <c r="M407" t="str">
        <f>VLOOKUP($E407,Store_Dim_Cleaned!$A$2:$E$21,2,FALSE)</f>
        <v>Frederick-Wright</v>
      </c>
    </row>
    <row r="408" spans="1:13" x14ac:dyDescent="0.3">
      <c r="A408" t="s">
        <v>2232</v>
      </c>
      <c r="B408" s="6">
        <v>45244</v>
      </c>
      <c r="C408" t="s">
        <v>191</v>
      </c>
      <c r="D408" t="s">
        <v>1746</v>
      </c>
      <c r="E408" t="s">
        <v>1761</v>
      </c>
      <c r="F408">
        <v>1</v>
      </c>
      <c r="G408" s="5">
        <v>848.69</v>
      </c>
      <c r="H408" s="8">
        <v>0.04</v>
      </c>
      <c r="I408" t="s">
        <v>1829</v>
      </c>
      <c r="J408" s="5">
        <v>814.74239999999998</v>
      </c>
      <c r="K408" t="str">
        <f>VLOOKUP($C408,Customer_Dim_Cleaned!$A$2:$H$501,2,FALSE)</f>
        <v>Matthew Hunter Jr.</v>
      </c>
      <c r="L408" t="str">
        <f>VLOOKUP($D408,Product_Dim_Cleaned!$A$2:$F$101,2,FALSE)</f>
        <v>Stainless Steel Cookware Set</v>
      </c>
      <c r="M408" t="str">
        <f>VLOOKUP($E408,Store_Dim_Cleaned!$A$2:$E$21,2,FALSE)</f>
        <v>Black-Horn</v>
      </c>
    </row>
    <row r="409" spans="1:13" x14ac:dyDescent="0.3">
      <c r="A409" t="s">
        <v>2233</v>
      </c>
      <c r="B409" s="6">
        <v>45336</v>
      </c>
      <c r="C409" t="s">
        <v>1283</v>
      </c>
      <c r="D409" t="s">
        <v>1688</v>
      </c>
      <c r="E409" t="s">
        <v>1799</v>
      </c>
      <c r="F409">
        <v>2</v>
      </c>
      <c r="G409" s="5">
        <v>247.67</v>
      </c>
      <c r="H409" s="8">
        <v>0.1</v>
      </c>
      <c r="I409" t="s">
        <v>1826</v>
      </c>
      <c r="J409" s="5">
        <v>445.80599999999998</v>
      </c>
      <c r="K409" t="str">
        <f>VLOOKUP($C409,Customer_Dim_Cleaned!$A$2:$H$501,2,FALSE)</f>
        <v>Megan Ryan</v>
      </c>
      <c r="L409" t="str">
        <f>VLOOKUP($D409,Product_Dim_Cleaned!$A$2:$F$101,2,FALSE)</f>
        <v>Kitchen Storage Rack</v>
      </c>
      <c r="M409" t="str">
        <f>VLOOKUP($E409,Store_Dim_Cleaned!$A$2:$E$21,2,FALSE)</f>
        <v>Mcdonald Inc</v>
      </c>
    </row>
    <row r="410" spans="1:13" x14ac:dyDescent="0.3">
      <c r="A410" t="s">
        <v>2234</v>
      </c>
      <c r="B410" s="6">
        <v>45465</v>
      </c>
      <c r="C410" t="s">
        <v>153</v>
      </c>
      <c r="D410" t="s">
        <v>1696</v>
      </c>
      <c r="E410" t="s">
        <v>1766</v>
      </c>
      <c r="F410">
        <v>3</v>
      </c>
      <c r="G410" s="5">
        <v>220.51</v>
      </c>
      <c r="H410" s="8">
        <v>0.02</v>
      </c>
      <c r="I410" t="s">
        <v>1826</v>
      </c>
      <c r="J410" s="5">
        <v>648.29939999999999</v>
      </c>
      <c r="K410" t="str">
        <f>VLOOKUP($C410,Customer_Dim_Cleaned!$A$2:$H$501,2,FALSE)</f>
        <v>Tonya Reynolds</v>
      </c>
      <c r="L410" t="str">
        <f>VLOOKUP($D410,Product_Dim_Cleaned!$A$2:$F$101,2,FALSE)</f>
        <v>Bluetooth Car Audio System</v>
      </c>
      <c r="M410" t="str">
        <f>VLOOKUP($E410,Store_Dim_Cleaned!$A$2:$E$21,2,FALSE)</f>
        <v>Johnson-Wright</v>
      </c>
    </row>
    <row r="411" spans="1:13" x14ac:dyDescent="0.3">
      <c r="A411" t="s">
        <v>2235</v>
      </c>
      <c r="B411" s="6">
        <v>45837</v>
      </c>
      <c r="C411" t="s">
        <v>1029</v>
      </c>
      <c r="D411" t="s">
        <v>1578</v>
      </c>
      <c r="E411" t="s">
        <v>1804</v>
      </c>
      <c r="F411">
        <v>4</v>
      </c>
      <c r="G411" s="5">
        <v>370.63</v>
      </c>
      <c r="H411" s="8">
        <v>0.08</v>
      </c>
      <c r="I411" t="s">
        <v>1824</v>
      </c>
      <c r="J411" s="5">
        <v>1363.9184</v>
      </c>
      <c r="K411" t="str">
        <f>VLOOKUP($C411,Customer_Dim_Cleaned!$A$2:$H$501,2,FALSE)</f>
        <v>Reginald Willis</v>
      </c>
      <c r="L411" t="str">
        <f>VLOOKUP($D411,Product_Dim_Cleaned!$A$2:$F$101,2,FALSE)</f>
        <v>4K Home Projector</v>
      </c>
      <c r="M411" t="str">
        <f>VLOOKUP($E411,Store_Dim_Cleaned!$A$2:$E$21,2,FALSE)</f>
        <v>Frederick-Wright</v>
      </c>
    </row>
    <row r="412" spans="1:13" x14ac:dyDescent="0.3">
      <c r="A412" t="s">
        <v>2236</v>
      </c>
      <c r="B412" s="6">
        <v>45706</v>
      </c>
      <c r="C412" t="s">
        <v>1220</v>
      </c>
      <c r="D412" t="s">
        <v>1606</v>
      </c>
      <c r="E412" t="s">
        <v>1813</v>
      </c>
      <c r="F412">
        <v>4</v>
      </c>
      <c r="G412" s="5">
        <v>349.84</v>
      </c>
      <c r="H412" s="8">
        <v>0.11</v>
      </c>
      <c r="I412" t="s">
        <v>1824</v>
      </c>
      <c r="J412" s="5">
        <v>1245.4304</v>
      </c>
      <c r="K412" t="str">
        <f>VLOOKUP($C412,Customer_Dim_Cleaned!$A$2:$H$501,2,FALSE)</f>
        <v>Heidi Tyler</v>
      </c>
      <c r="L412" t="str">
        <f>VLOOKUP($D412,Product_Dim_Cleaned!$A$2:$F$101,2,FALSE)</f>
        <v>Fabric Sofa Throw Blanket</v>
      </c>
      <c r="M412" t="str">
        <f>VLOOKUP($E412,Store_Dim_Cleaned!$A$2:$E$21,2,FALSE)</f>
        <v>Mann-Austin</v>
      </c>
    </row>
    <row r="413" spans="1:13" x14ac:dyDescent="0.3">
      <c r="A413" t="s">
        <v>2237</v>
      </c>
      <c r="B413" s="6">
        <v>45823</v>
      </c>
      <c r="C413" t="s">
        <v>168</v>
      </c>
      <c r="D413" t="s">
        <v>1626</v>
      </c>
      <c r="E413" t="s">
        <v>1794</v>
      </c>
      <c r="F413">
        <v>1</v>
      </c>
      <c r="G413" s="5">
        <v>770.87</v>
      </c>
      <c r="H413" s="8">
        <v>0.1</v>
      </c>
      <c r="I413" t="s">
        <v>1829</v>
      </c>
      <c r="J413" s="5">
        <v>693.78300000000002</v>
      </c>
      <c r="K413" t="str">
        <f>VLOOKUP($C413,Customer_Dim_Cleaned!$A$2:$H$501,2,FALSE)</f>
        <v>Joseph Snow</v>
      </c>
      <c r="L413" t="str">
        <f>VLOOKUP($D413,Product_Dim_Cleaned!$A$2:$F$101,2,FALSE)</f>
        <v>Portable Power Bank</v>
      </c>
      <c r="M413" t="str">
        <f>VLOOKUP($E413,Store_Dim_Cleaned!$A$2:$E$21,2,FALSE)</f>
        <v>Thomas, Bridges and Harris</v>
      </c>
    </row>
    <row r="414" spans="1:13" x14ac:dyDescent="0.3">
      <c r="A414" t="s">
        <v>2238</v>
      </c>
      <c r="B414" s="6">
        <v>45518</v>
      </c>
      <c r="C414" t="s">
        <v>1475</v>
      </c>
      <c r="D414" t="s">
        <v>1746</v>
      </c>
      <c r="E414" t="s">
        <v>1807</v>
      </c>
      <c r="F414">
        <v>3</v>
      </c>
      <c r="G414" s="5">
        <v>507.33</v>
      </c>
      <c r="H414" s="8">
        <v>0.06</v>
      </c>
      <c r="I414" t="s">
        <v>1826</v>
      </c>
      <c r="J414" s="5">
        <v>1430.6705999999999</v>
      </c>
      <c r="K414" t="str">
        <f>VLOOKUP($C414,Customer_Dim_Cleaned!$A$2:$H$501,2,FALSE)</f>
        <v>Dylan Gutierrez</v>
      </c>
      <c r="L414" t="str">
        <f>VLOOKUP($D414,Product_Dim_Cleaned!$A$2:$F$101,2,FALSE)</f>
        <v>Stainless Steel Cookware Set</v>
      </c>
      <c r="M414" t="str">
        <f>VLOOKUP($E414,Store_Dim_Cleaned!$A$2:$E$21,2,FALSE)</f>
        <v>Holloway Ltd</v>
      </c>
    </row>
    <row r="415" spans="1:13" x14ac:dyDescent="0.3">
      <c r="A415" t="s">
        <v>2239</v>
      </c>
      <c r="B415" s="6">
        <v>45863</v>
      </c>
      <c r="C415" t="s">
        <v>610</v>
      </c>
      <c r="D415" t="s">
        <v>1680</v>
      </c>
      <c r="E415" t="s">
        <v>1786</v>
      </c>
      <c r="F415">
        <v>1</v>
      </c>
      <c r="G415" s="5">
        <v>87.78</v>
      </c>
      <c r="H415" s="8">
        <v>0.06</v>
      </c>
      <c r="I415" t="s">
        <v>1824</v>
      </c>
      <c r="J415" s="5">
        <v>82.513199999999998</v>
      </c>
      <c r="K415" t="str">
        <f>VLOOKUP($C415,Customer_Dim_Cleaned!$A$2:$H$501,2,FALSE)</f>
        <v>Brent Rivas</v>
      </c>
      <c r="L415" t="str">
        <f>VLOOKUP($D415,Product_Dim_Cleaned!$A$2:$F$101,2,FALSE)</f>
        <v>Women's Hair Dryer Brush</v>
      </c>
      <c r="M415" t="str">
        <f>VLOOKUP($E415,Store_Dim_Cleaned!$A$2:$E$21,2,FALSE)</f>
        <v>Moore, Padilla and Butler</v>
      </c>
    </row>
    <row r="416" spans="1:13" x14ac:dyDescent="0.3">
      <c r="A416" t="s">
        <v>2240</v>
      </c>
      <c r="B416" s="6">
        <v>45666</v>
      </c>
      <c r="C416" t="s">
        <v>36</v>
      </c>
      <c r="D416" t="s">
        <v>1734</v>
      </c>
      <c r="E416" t="s">
        <v>1769</v>
      </c>
      <c r="F416">
        <v>2</v>
      </c>
      <c r="G416" s="5">
        <v>772.24</v>
      </c>
      <c r="H416" s="8">
        <v>0.22</v>
      </c>
      <c r="I416" t="s">
        <v>1824</v>
      </c>
      <c r="J416" s="5">
        <v>1204.6944000000001</v>
      </c>
      <c r="K416" t="str">
        <f>VLOOKUP($C416,Customer_Dim_Cleaned!$A$2:$H$501,2,FALSE)</f>
        <v>Amber Jackson</v>
      </c>
      <c r="L416" t="str">
        <f>VLOOKUP($D416,Product_Dim_Cleaned!$A$2:$F$101,2,FALSE)</f>
        <v>USB-C Laptop Charger</v>
      </c>
      <c r="M416" t="str">
        <f>VLOOKUP($E416,Store_Dim_Cleaned!$A$2:$E$21,2,FALSE)</f>
        <v>Alexander Group</v>
      </c>
    </row>
    <row r="417" spans="1:13" x14ac:dyDescent="0.3">
      <c r="A417" t="s">
        <v>2241</v>
      </c>
      <c r="B417" s="6">
        <v>45813</v>
      </c>
      <c r="C417" t="s">
        <v>181</v>
      </c>
      <c r="D417" t="s">
        <v>1688</v>
      </c>
      <c r="E417" t="s">
        <v>1799</v>
      </c>
      <c r="F417">
        <v>1</v>
      </c>
      <c r="G417" s="5">
        <v>108.27</v>
      </c>
      <c r="H417" s="8">
        <v>0.1</v>
      </c>
      <c r="I417" t="s">
        <v>1829</v>
      </c>
      <c r="J417" s="5">
        <v>97.442999999999998</v>
      </c>
      <c r="K417" t="str">
        <f>VLOOKUP($C417,Customer_Dim_Cleaned!$A$2:$H$501,2,FALSE)</f>
        <v>Gina Knight</v>
      </c>
      <c r="L417" t="str">
        <f>VLOOKUP($D417,Product_Dim_Cleaned!$A$2:$F$101,2,FALSE)</f>
        <v>Kitchen Storage Rack</v>
      </c>
      <c r="M417" t="str">
        <f>VLOOKUP($E417,Store_Dim_Cleaned!$A$2:$E$21,2,FALSE)</f>
        <v>Mcdonald Inc</v>
      </c>
    </row>
    <row r="418" spans="1:13" x14ac:dyDescent="0.3">
      <c r="A418" t="s">
        <v>2242</v>
      </c>
      <c r="B418" s="6">
        <v>45633</v>
      </c>
      <c r="C418" t="s">
        <v>1089</v>
      </c>
      <c r="D418" t="s">
        <v>1624</v>
      </c>
      <c r="E418" t="s">
        <v>1807</v>
      </c>
      <c r="F418">
        <v>2</v>
      </c>
      <c r="G418" s="5">
        <v>839.24</v>
      </c>
      <c r="H418" s="8">
        <v>0.21</v>
      </c>
      <c r="I418" t="s">
        <v>1826</v>
      </c>
      <c r="J418" s="5">
        <v>1325.9992</v>
      </c>
      <c r="K418" t="str">
        <f>VLOOKUP($C418,Customer_Dim_Cleaned!$A$2:$H$501,2,FALSE)</f>
        <v>Justin Mason Dds</v>
      </c>
      <c r="L418" t="str">
        <f>VLOOKUP($D418,Product_Dim_Cleaned!$A$2:$F$101,2,FALSE)</f>
        <v>Sports Water Hydration Pack</v>
      </c>
      <c r="M418" t="str">
        <f>VLOOKUP($E418,Store_Dim_Cleaned!$A$2:$E$21,2,FALSE)</f>
        <v>Holloway Ltd</v>
      </c>
    </row>
    <row r="419" spans="1:13" x14ac:dyDescent="0.3">
      <c r="A419" t="s">
        <v>2243</v>
      </c>
      <c r="B419" s="6">
        <v>45331</v>
      </c>
      <c r="C419" t="s">
        <v>1196</v>
      </c>
      <c r="D419" t="s">
        <v>1664</v>
      </c>
      <c r="E419" t="s">
        <v>1789</v>
      </c>
      <c r="F419">
        <v>2</v>
      </c>
      <c r="G419" s="5">
        <v>466.27</v>
      </c>
      <c r="H419" s="8">
        <v>0.11</v>
      </c>
      <c r="I419" t="s">
        <v>1826</v>
      </c>
      <c r="J419" s="5">
        <v>829.9606</v>
      </c>
      <c r="K419" t="str">
        <f>VLOOKUP($C419,Customer_Dim_Cleaned!$A$2:$H$501,2,FALSE)</f>
        <v>Kristine Higgins</v>
      </c>
      <c r="L419" t="str">
        <f>VLOOKUP($D419,Product_Dim_Cleaned!$A$2:$F$101,2,FALSE)</f>
        <v>Womens Cotton Scarf</v>
      </c>
      <c r="M419" t="str">
        <f>VLOOKUP($E419,Store_Dim_Cleaned!$A$2:$E$21,2,FALSE)</f>
        <v>Hill, Wagner and Ballard</v>
      </c>
    </row>
    <row r="420" spans="1:13" x14ac:dyDescent="0.3">
      <c r="A420" t="s">
        <v>2244</v>
      </c>
      <c r="B420" s="6">
        <v>45942</v>
      </c>
      <c r="C420" t="s">
        <v>1240</v>
      </c>
      <c r="D420" t="s">
        <v>1672</v>
      </c>
      <c r="E420" t="s">
        <v>1799</v>
      </c>
      <c r="F420">
        <v>3</v>
      </c>
      <c r="G420" s="5">
        <v>969.83</v>
      </c>
      <c r="H420" s="8">
        <v>0.02</v>
      </c>
      <c r="I420" t="s">
        <v>1824</v>
      </c>
      <c r="J420" s="5">
        <v>2851.3002000000001</v>
      </c>
      <c r="K420" t="str">
        <f>VLOOKUP($C420,Customer_Dim_Cleaned!$A$2:$H$501,2,FALSE)</f>
        <v>Jennifer Johnson</v>
      </c>
      <c r="L420" t="str">
        <f>VLOOKUP($D420,Product_Dim_Cleaned!$A$2:$F$101,2,FALSE)</f>
        <v>Laptop Cooling Pad</v>
      </c>
      <c r="M420" t="str">
        <f>VLOOKUP($E420,Store_Dim_Cleaned!$A$2:$E$21,2,FALSE)</f>
        <v>Mcdonald Inc</v>
      </c>
    </row>
    <row r="421" spans="1:13" x14ac:dyDescent="0.3">
      <c r="A421" t="s">
        <v>2245</v>
      </c>
      <c r="B421" s="6">
        <v>45824</v>
      </c>
      <c r="C421" t="s">
        <v>1295</v>
      </c>
      <c r="D421" t="s">
        <v>1730</v>
      </c>
      <c r="E421" t="s">
        <v>1813</v>
      </c>
      <c r="F421">
        <v>2</v>
      </c>
      <c r="G421" s="5">
        <v>782.11</v>
      </c>
      <c r="H421" s="8">
        <v>0.17</v>
      </c>
      <c r="I421" t="s">
        <v>1826</v>
      </c>
      <c r="J421" s="5">
        <v>1298.3026</v>
      </c>
      <c r="K421" t="str">
        <f>VLOOKUP($C421,Customer_Dim_Cleaned!$A$2:$H$501,2,FALSE)</f>
        <v>Karen King</v>
      </c>
      <c r="L421" t="str">
        <f>VLOOKUP($D421,Product_Dim_Cleaned!$A$2:$F$101,2,FALSE)</f>
        <v>Women's High Heels</v>
      </c>
      <c r="M421" t="str">
        <f>VLOOKUP($E421,Store_Dim_Cleaned!$A$2:$E$21,2,FALSE)</f>
        <v>Mann-Austin</v>
      </c>
    </row>
    <row r="422" spans="1:13" x14ac:dyDescent="0.3">
      <c r="A422" t="s">
        <v>2246</v>
      </c>
      <c r="B422" s="6">
        <v>45921</v>
      </c>
      <c r="C422" t="s">
        <v>1395</v>
      </c>
      <c r="D422" t="s">
        <v>1628</v>
      </c>
      <c r="E422" t="s">
        <v>1792</v>
      </c>
      <c r="F422">
        <v>2</v>
      </c>
      <c r="G422" s="5">
        <v>74.63</v>
      </c>
      <c r="H422" s="8">
        <v>0.01</v>
      </c>
      <c r="I422" t="s">
        <v>1826</v>
      </c>
      <c r="J422" s="5">
        <v>147.76740000000001</v>
      </c>
      <c r="K422" t="str">
        <f>VLOOKUP($C422,Customer_Dim_Cleaned!$A$2:$H$501,2,FALSE)</f>
        <v>Ashley Roberts</v>
      </c>
      <c r="L422" t="str">
        <f>VLOOKUP($D422,Product_Dim_Cleaned!$A$2:$F$101,2,FALSE)</f>
        <v>Noise-Canceling Headphones</v>
      </c>
      <c r="M422" t="str">
        <f>VLOOKUP($E422,Store_Dim_Cleaned!$A$2:$E$21,2,FALSE)</f>
        <v>Aguirre-Keller</v>
      </c>
    </row>
    <row r="423" spans="1:13" x14ac:dyDescent="0.3">
      <c r="A423" t="s">
        <v>2247</v>
      </c>
      <c r="B423" s="6">
        <v>45909</v>
      </c>
      <c r="C423" t="s">
        <v>160</v>
      </c>
      <c r="D423" t="s">
        <v>1718</v>
      </c>
      <c r="E423" t="s">
        <v>1776</v>
      </c>
      <c r="F423">
        <v>3</v>
      </c>
      <c r="G423" s="5">
        <v>522.78</v>
      </c>
      <c r="H423" s="8">
        <v>0.25</v>
      </c>
      <c r="I423" t="s">
        <v>1826</v>
      </c>
      <c r="J423" s="5">
        <v>1176.2550000000001</v>
      </c>
      <c r="K423" t="str">
        <f>VLOOKUP($C423,Customer_Dim_Cleaned!$A$2:$H$501,2,FALSE)</f>
        <v>James Gibbs</v>
      </c>
      <c r="L423" t="str">
        <f>VLOOKUP($D423,Product_Dim_Cleaned!$A$2:$F$101,2,FALSE)</f>
        <v>Women's Beanie Hat</v>
      </c>
      <c r="M423" t="str">
        <f>VLOOKUP($E423,Store_Dim_Cleaned!$A$2:$E$21,2,FALSE)</f>
        <v>Benson-Elliott</v>
      </c>
    </row>
    <row r="424" spans="1:13" x14ac:dyDescent="0.3">
      <c r="A424" t="s">
        <v>2248</v>
      </c>
      <c r="B424" s="6">
        <v>45853</v>
      </c>
      <c r="C424" t="s">
        <v>1062</v>
      </c>
      <c r="D424" t="s">
        <v>1574</v>
      </c>
      <c r="E424" t="s">
        <v>1801</v>
      </c>
      <c r="F424">
        <v>1</v>
      </c>
      <c r="G424" s="5">
        <v>206.45</v>
      </c>
      <c r="H424" s="8">
        <v>0.15</v>
      </c>
      <c r="I424" t="s">
        <v>1826</v>
      </c>
      <c r="J424" s="5">
        <v>175.48249999999999</v>
      </c>
      <c r="K424" t="str">
        <f>VLOOKUP($C424,Customer_Dim_Cleaned!$A$2:$H$501,2,FALSE)</f>
        <v>Jasmine Snyder</v>
      </c>
      <c r="L424" t="str">
        <f>VLOOKUP($D424,Product_Dim_Cleaned!$A$2:$F$101,2,FALSE)</f>
        <v>USB-C Fast Charger</v>
      </c>
      <c r="M424" t="str">
        <f>VLOOKUP($E424,Store_Dim_Cleaned!$A$2:$E$21,2,FALSE)</f>
        <v>Shelton PLC</v>
      </c>
    </row>
    <row r="425" spans="1:13" x14ac:dyDescent="0.3">
      <c r="A425" t="s">
        <v>2249</v>
      </c>
      <c r="B425" s="6">
        <v>45580</v>
      </c>
      <c r="C425" t="s">
        <v>490</v>
      </c>
      <c r="D425" t="s">
        <v>1686</v>
      </c>
      <c r="E425" t="s">
        <v>1773</v>
      </c>
      <c r="F425">
        <v>1</v>
      </c>
      <c r="G425" s="5">
        <v>815.53</v>
      </c>
      <c r="H425" s="8">
        <v>0.3</v>
      </c>
      <c r="I425" t="s">
        <v>1826</v>
      </c>
      <c r="J425" s="5">
        <v>570.87099999999998</v>
      </c>
      <c r="K425" t="str">
        <f>VLOOKUP($C425,Customer_Dim_Cleaned!$A$2:$H$501,2,FALSE)</f>
        <v>Cameron Simpson</v>
      </c>
      <c r="L425" t="str">
        <f>VLOOKUP($D425,Product_Dim_Cleaned!$A$2:$F$101,2,FALSE)</f>
        <v>Men's Sports Shorts</v>
      </c>
      <c r="M425" t="str">
        <f>VLOOKUP($E425,Store_Dim_Cleaned!$A$2:$E$21,2,FALSE)</f>
        <v>Gray Ltd</v>
      </c>
    </row>
    <row r="426" spans="1:13" x14ac:dyDescent="0.3">
      <c r="A426" t="s">
        <v>2250</v>
      </c>
      <c r="B426" s="6">
        <v>45220</v>
      </c>
      <c r="C426" t="s">
        <v>147</v>
      </c>
      <c r="D426" t="s">
        <v>1706</v>
      </c>
      <c r="E426" t="s">
        <v>1797</v>
      </c>
      <c r="F426">
        <v>1</v>
      </c>
      <c r="G426" s="5">
        <v>823.61</v>
      </c>
      <c r="H426" s="8">
        <v>0.28000000000000003</v>
      </c>
      <c r="I426" t="s">
        <v>1829</v>
      </c>
      <c r="J426" s="5">
        <v>592.99919999999997</v>
      </c>
      <c r="K426" t="str">
        <f>VLOOKUP($C426,Customer_Dim_Cleaned!$A$2:$H$501,2,FALSE)</f>
        <v>Christopher Carter</v>
      </c>
      <c r="L426" t="str">
        <f>VLOOKUP($D426,Product_Dim_Cleaned!$A$2:$F$101,2,FALSE)</f>
        <v>Decorative Lamp Shade</v>
      </c>
      <c r="M426" t="str">
        <f>VLOOKUP($E426,Store_Dim_Cleaned!$A$2:$E$21,2,FALSE)</f>
        <v>Gardner, Humphrey and Contreras</v>
      </c>
    </row>
    <row r="427" spans="1:13" x14ac:dyDescent="0.3">
      <c r="A427" t="s">
        <v>2251</v>
      </c>
      <c r="B427" s="6">
        <v>45807</v>
      </c>
      <c r="C427" t="s">
        <v>1472</v>
      </c>
      <c r="D427" t="s">
        <v>1722</v>
      </c>
      <c r="E427" t="s">
        <v>1786</v>
      </c>
      <c r="F427">
        <v>2</v>
      </c>
      <c r="G427" s="5">
        <v>209.96</v>
      </c>
      <c r="H427" s="8">
        <v>0</v>
      </c>
      <c r="I427" t="s">
        <v>1824</v>
      </c>
      <c r="J427" s="5">
        <v>419.92</v>
      </c>
      <c r="K427" t="str">
        <f>VLOOKUP($C427,Customer_Dim_Cleaned!$A$2:$H$501,2,FALSE)</f>
        <v>Earl Smith Dds</v>
      </c>
      <c r="L427" t="str">
        <f>VLOOKUP($D427,Product_Dim_Cleaned!$A$2:$F$101,2,FALSE)</f>
        <v>LED Bedside Lamp</v>
      </c>
      <c r="M427" t="str">
        <f>VLOOKUP($E427,Store_Dim_Cleaned!$A$2:$E$21,2,FALSE)</f>
        <v>Moore, Padilla and Butler</v>
      </c>
    </row>
    <row r="428" spans="1:13" x14ac:dyDescent="0.3">
      <c r="A428" t="s">
        <v>2252</v>
      </c>
      <c r="B428" s="6">
        <v>45462</v>
      </c>
      <c r="C428" t="s">
        <v>579</v>
      </c>
      <c r="D428" t="s">
        <v>1543</v>
      </c>
      <c r="E428" t="s">
        <v>1804</v>
      </c>
      <c r="F428">
        <v>4</v>
      </c>
      <c r="G428" s="5">
        <v>897.93</v>
      </c>
      <c r="H428" s="8">
        <v>0.05</v>
      </c>
      <c r="I428" t="s">
        <v>1829</v>
      </c>
      <c r="J428" s="5">
        <v>3412.134</v>
      </c>
      <c r="K428" t="str">
        <f>VLOOKUP($C428,Customer_Dim_Cleaned!$A$2:$H$501,2,FALSE)</f>
        <v>Michelle Rogers</v>
      </c>
      <c r="L428" t="str">
        <f>VLOOKUP($D428,Product_Dim_Cleaned!$A$2:$F$101,2,FALSE)</f>
        <v>Brother Laser Printer</v>
      </c>
      <c r="M428" t="str">
        <f>VLOOKUP($E428,Store_Dim_Cleaned!$A$2:$E$21,2,FALSE)</f>
        <v>Frederick-Wright</v>
      </c>
    </row>
    <row r="429" spans="1:13" x14ac:dyDescent="0.3">
      <c r="A429" t="s">
        <v>2253</v>
      </c>
      <c r="B429" s="6">
        <v>45646</v>
      </c>
      <c r="C429" t="s">
        <v>598</v>
      </c>
      <c r="D429" t="s">
        <v>1674</v>
      </c>
      <c r="E429" t="s">
        <v>1752</v>
      </c>
      <c r="F429">
        <v>4</v>
      </c>
      <c r="G429" s="5">
        <v>925.95</v>
      </c>
      <c r="H429" s="8">
        <v>0.16</v>
      </c>
      <c r="I429" t="s">
        <v>1829</v>
      </c>
      <c r="J429" s="5">
        <v>3111.192</v>
      </c>
      <c r="K429" t="str">
        <f>VLOOKUP($C429,Customer_Dim_Cleaned!$A$2:$H$501,2,FALSE)</f>
        <v>Erin Ward</v>
      </c>
      <c r="L429" t="str">
        <f>VLOOKUP($D429,Product_Dim_Cleaned!$A$2:$F$101,2,FALSE)</f>
        <v>Organic Sunscreen Lotion</v>
      </c>
      <c r="M429" t="str">
        <f>VLOOKUP($E429,Store_Dim_Cleaned!$A$2:$E$21,2,FALSE)</f>
        <v>Rivera-Warner</v>
      </c>
    </row>
    <row r="430" spans="1:13" x14ac:dyDescent="0.3">
      <c r="A430" t="s">
        <v>2254</v>
      </c>
      <c r="B430" s="6">
        <v>45520</v>
      </c>
      <c r="C430" t="s">
        <v>304</v>
      </c>
      <c r="D430" t="s">
        <v>1650</v>
      </c>
      <c r="E430" t="s">
        <v>1776</v>
      </c>
      <c r="F430">
        <v>2</v>
      </c>
      <c r="G430" s="5">
        <v>573.09</v>
      </c>
      <c r="H430" s="8">
        <v>0.03</v>
      </c>
      <c r="I430" t="s">
        <v>1829</v>
      </c>
      <c r="J430" s="5">
        <v>1111.7945999999999</v>
      </c>
      <c r="K430" t="str">
        <f>VLOOKUP($C430,Customer_Dim_Cleaned!$A$2:$H$501,2,FALSE)</f>
        <v>Christy Hoffman</v>
      </c>
      <c r="L430" t="str">
        <f>VLOOKUP($D430,Product_Dim_Cleaned!$A$2:$F$101,2,FALSE)</f>
        <v>HDMI Cable – 2m</v>
      </c>
      <c r="M430" t="str">
        <f>VLOOKUP($E430,Store_Dim_Cleaned!$A$2:$E$21,2,FALSE)</f>
        <v>Benson-Elliott</v>
      </c>
    </row>
    <row r="431" spans="1:13" x14ac:dyDescent="0.3">
      <c r="A431" t="s">
        <v>2255</v>
      </c>
      <c r="B431" s="6">
        <v>45731</v>
      </c>
      <c r="C431" t="s">
        <v>604</v>
      </c>
      <c r="D431" t="s">
        <v>1560</v>
      </c>
      <c r="E431" t="s">
        <v>1769</v>
      </c>
      <c r="F431">
        <v>4</v>
      </c>
      <c r="G431" s="5">
        <v>149.83000000000001</v>
      </c>
      <c r="H431" s="8">
        <v>0.02</v>
      </c>
      <c r="I431" t="s">
        <v>1824</v>
      </c>
      <c r="J431" s="5">
        <v>587.33360000000005</v>
      </c>
      <c r="K431" t="str">
        <f>VLOOKUP($C431,Customer_Dim_Cleaned!$A$2:$H$501,2,FALSE)</f>
        <v>Mario Jacobs</v>
      </c>
      <c r="L431" t="str">
        <f>VLOOKUP($D431,Product_Dim_Cleaned!$A$2:$F$101,2,FALSE)</f>
        <v>LED Table Lamp</v>
      </c>
      <c r="M431" t="str">
        <f>VLOOKUP($E431,Store_Dim_Cleaned!$A$2:$E$21,2,FALSE)</f>
        <v>Alexander Group</v>
      </c>
    </row>
    <row r="432" spans="1:13" x14ac:dyDescent="0.3">
      <c r="A432" t="s">
        <v>2256</v>
      </c>
      <c r="B432" s="6">
        <v>45445</v>
      </c>
      <c r="C432" t="s">
        <v>14</v>
      </c>
      <c r="D432" t="s">
        <v>1650</v>
      </c>
      <c r="E432" t="s">
        <v>1799</v>
      </c>
      <c r="F432">
        <v>3</v>
      </c>
      <c r="G432" s="5">
        <v>287.70999999999998</v>
      </c>
      <c r="H432" s="8">
        <v>0.03</v>
      </c>
      <c r="I432" t="s">
        <v>1829</v>
      </c>
      <c r="J432" s="5">
        <v>837.23609999999985</v>
      </c>
      <c r="K432" t="str">
        <f>VLOOKUP($C432,Customer_Dim_Cleaned!$A$2:$H$501,2,FALSE)</f>
        <v>Eugene Nelson</v>
      </c>
      <c r="L432" t="str">
        <f>VLOOKUP($D432,Product_Dim_Cleaned!$A$2:$F$101,2,FALSE)</f>
        <v>HDMI Cable – 2m</v>
      </c>
      <c r="M432" t="str">
        <f>VLOOKUP($E432,Store_Dim_Cleaned!$A$2:$E$21,2,FALSE)</f>
        <v>Mcdonald Inc</v>
      </c>
    </row>
    <row r="433" spans="1:13" x14ac:dyDescent="0.3">
      <c r="A433" t="s">
        <v>2257</v>
      </c>
      <c r="B433" s="6">
        <v>45860</v>
      </c>
      <c r="C433" t="s">
        <v>338</v>
      </c>
      <c r="D433" t="s">
        <v>1682</v>
      </c>
      <c r="E433" t="s">
        <v>1776</v>
      </c>
      <c r="F433">
        <v>2</v>
      </c>
      <c r="G433" s="5">
        <v>849.8</v>
      </c>
      <c r="H433" s="8">
        <v>0.06</v>
      </c>
      <c r="I433" t="s">
        <v>1829</v>
      </c>
      <c r="J433" s="5">
        <v>1597.624</v>
      </c>
      <c r="K433" t="str">
        <f>VLOOKUP($C433,Customer_Dim_Cleaned!$A$2:$H$501,2,FALSE)</f>
        <v>David Patterson</v>
      </c>
      <c r="L433" t="str">
        <f>VLOOKUP($D433,Product_Dim_Cleaned!$A$2:$F$101,2,FALSE)</f>
        <v>Smart LED Light Strip</v>
      </c>
      <c r="M433" t="str">
        <f>VLOOKUP($E433,Store_Dim_Cleaned!$A$2:$E$21,2,FALSE)</f>
        <v>Benson-Elliott</v>
      </c>
    </row>
    <row r="434" spans="1:13" x14ac:dyDescent="0.3">
      <c r="A434" t="s">
        <v>2258</v>
      </c>
      <c r="B434" s="6">
        <v>45725</v>
      </c>
      <c r="C434" t="s">
        <v>75</v>
      </c>
      <c r="D434" t="s">
        <v>1630</v>
      </c>
      <c r="E434" t="s">
        <v>1766</v>
      </c>
      <c r="F434">
        <v>3</v>
      </c>
      <c r="G434" s="5">
        <v>482.58</v>
      </c>
      <c r="H434" s="8">
        <v>0.28000000000000003</v>
      </c>
      <c r="I434" t="s">
        <v>1826</v>
      </c>
      <c r="J434" s="5">
        <v>1042.3728000000001</v>
      </c>
      <c r="K434" t="str">
        <f>VLOOKUP($C434,Customer_Dim_Cleaned!$A$2:$H$501,2,FALSE)</f>
        <v>John Scott</v>
      </c>
      <c r="L434" t="str">
        <f>VLOOKUP($D434,Product_Dim_Cleaned!$A$2:$F$101,2,FALSE)</f>
        <v>Yoga Exercise Mat</v>
      </c>
      <c r="M434" t="str">
        <f>VLOOKUP($E434,Store_Dim_Cleaned!$A$2:$E$21,2,FALSE)</f>
        <v>Johnson-Wright</v>
      </c>
    </row>
    <row r="435" spans="1:13" x14ac:dyDescent="0.3">
      <c r="A435" t="s">
        <v>2259</v>
      </c>
      <c r="B435" s="6">
        <v>45699</v>
      </c>
      <c r="C435" t="s">
        <v>399</v>
      </c>
      <c r="D435" t="s">
        <v>1666</v>
      </c>
      <c r="E435" t="s">
        <v>1761</v>
      </c>
      <c r="F435">
        <v>2</v>
      </c>
      <c r="G435" s="5">
        <v>64.7</v>
      </c>
      <c r="H435" s="8">
        <v>0</v>
      </c>
      <c r="I435" t="s">
        <v>1824</v>
      </c>
      <c r="J435" s="5">
        <v>129.4</v>
      </c>
      <c r="K435" t="str">
        <f>VLOOKUP($C435,Customer_Dim_Cleaned!$A$2:$H$501,2,FALSE)</f>
        <v>Ryan Hernandez</v>
      </c>
      <c r="L435" t="str">
        <f>VLOOKUP($D435,Product_Dim_Cleaned!$A$2:$F$101,2,FALSE)</f>
        <v>Men's Hair Styling Gel</v>
      </c>
      <c r="M435" t="str">
        <f>VLOOKUP($E435,Store_Dim_Cleaned!$A$2:$E$21,2,FALSE)</f>
        <v>Black-Horn</v>
      </c>
    </row>
    <row r="436" spans="1:13" x14ac:dyDescent="0.3">
      <c r="A436" t="s">
        <v>2260</v>
      </c>
      <c r="B436" s="6">
        <v>45266</v>
      </c>
      <c r="C436" t="s">
        <v>499</v>
      </c>
      <c r="D436" t="s">
        <v>1555</v>
      </c>
      <c r="E436" t="s">
        <v>1773</v>
      </c>
      <c r="F436">
        <v>3</v>
      </c>
      <c r="G436" s="5">
        <v>589.83000000000004</v>
      </c>
      <c r="H436" s="8">
        <v>0.26</v>
      </c>
      <c r="I436" t="s">
        <v>1824</v>
      </c>
      <c r="J436" s="5">
        <v>1309.4226000000001</v>
      </c>
      <c r="K436" t="str">
        <f>VLOOKUP($C436,Customer_Dim_Cleaned!$A$2:$H$501,2,FALSE)</f>
        <v>Theresa Campbell</v>
      </c>
      <c r="L436" t="str">
        <f>VLOOKUP($D436,Product_Dim_Cleaned!$A$2:$F$101,2,FALSE)</f>
        <v>Men's Leather Belt</v>
      </c>
      <c r="M436" t="str">
        <f>VLOOKUP($E436,Store_Dim_Cleaned!$A$2:$E$21,2,FALSE)</f>
        <v>Gray Ltd</v>
      </c>
    </row>
    <row r="437" spans="1:13" x14ac:dyDescent="0.3">
      <c r="A437" t="s">
        <v>2261</v>
      </c>
      <c r="B437" s="6">
        <v>45889</v>
      </c>
      <c r="C437" t="s">
        <v>914</v>
      </c>
      <c r="D437" t="s">
        <v>1551</v>
      </c>
      <c r="E437" t="s">
        <v>1786</v>
      </c>
      <c r="F437">
        <v>4</v>
      </c>
      <c r="G437" s="5">
        <v>758.49</v>
      </c>
      <c r="H437" s="8">
        <v>0.16</v>
      </c>
      <c r="I437" t="s">
        <v>1829</v>
      </c>
      <c r="J437" s="5">
        <v>2548.5264000000002</v>
      </c>
      <c r="K437" t="str">
        <f>VLOOKUP($C437,Customer_Dim_Cleaned!$A$2:$H$501,2,FALSE)</f>
        <v>Misty Ferguson</v>
      </c>
      <c r="L437" t="str">
        <f>VLOOKUP($D437,Product_Dim_Cleaned!$A$2:$F$101,2,FALSE)</f>
        <v>Men's Running Jacket</v>
      </c>
      <c r="M437" t="str">
        <f>VLOOKUP($E437,Store_Dim_Cleaned!$A$2:$E$21,2,FALSE)</f>
        <v>Moore, Padilla and Butler</v>
      </c>
    </row>
    <row r="438" spans="1:13" x14ac:dyDescent="0.3">
      <c r="A438" t="s">
        <v>2262</v>
      </c>
      <c r="B438" s="6">
        <v>45555</v>
      </c>
      <c r="C438" t="s">
        <v>202</v>
      </c>
      <c r="D438" t="s">
        <v>1622</v>
      </c>
      <c r="E438" t="s">
        <v>1794</v>
      </c>
      <c r="F438">
        <v>4</v>
      </c>
      <c r="G438" s="5">
        <v>747.56</v>
      </c>
      <c r="H438" s="8">
        <v>0.09</v>
      </c>
      <c r="I438" t="s">
        <v>1829</v>
      </c>
      <c r="J438" s="5">
        <v>2721.1183999999998</v>
      </c>
      <c r="K438" t="str">
        <f>VLOOKUP($C438,Customer_Dim_Cleaned!$A$2:$H$501,2,FALSE)</f>
        <v>Sharon Brown</v>
      </c>
      <c r="L438" t="str">
        <f>VLOOKUP($D438,Product_Dim_Cleaned!$A$2:$F$101,2,FALSE)</f>
        <v>Men's Casual Sneakers</v>
      </c>
      <c r="M438" t="str">
        <f>VLOOKUP($E438,Store_Dim_Cleaned!$A$2:$E$21,2,FALSE)</f>
        <v>Thomas, Bridges and Harris</v>
      </c>
    </row>
    <row r="439" spans="1:13" x14ac:dyDescent="0.3">
      <c r="A439" t="s">
        <v>2263</v>
      </c>
      <c r="B439" s="6">
        <v>45813</v>
      </c>
      <c r="C439" t="s">
        <v>809</v>
      </c>
      <c r="D439" t="s">
        <v>1628</v>
      </c>
      <c r="E439" t="s">
        <v>1807</v>
      </c>
      <c r="F439">
        <v>3</v>
      </c>
      <c r="G439" s="5">
        <v>551.22</v>
      </c>
      <c r="H439" s="8">
        <v>0.12</v>
      </c>
      <c r="I439" t="s">
        <v>1826</v>
      </c>
      <c r="J439" s="5">
        <v>1455.2208000000001</v>
      </c>
      <c r="K439" t="str">
        <f>VLOOKUP($C439,Customer_Dim_Cleaned!$A$2:$H$501,2,FALSE)</f>
        <v>Dr. Ashley Yates Md</v>
      </c>
      <c r="L439" t="str">
        <f>VLOOKUP($D439,Product_Dim_Cleaned!$A$2:$F$101,2,FALSE)</f>
        <v>Noise-Canceling Headphones</v>
      </c>
      <c r="M439" t="str">
        <f>VLOOKUP($E439,Store_Dim_Cleaned!$A$2:$E$21,2,FALSE)</f>
        <v>Holloway Ltd</v>
      </c>
    </row>
    <row r="440" spans="1:13" x14ac:dyDescent="0.3">
      <c r="A440" t="s">
        <v>2264</v>
      </c>
      <c r="B440" s="6">
        <v>45811</v>
      </c>
      <c r="C440" t="s">
        <v>532</v>
      </c>
      <c r="D440" t="s">
        <v>1686</v>
      </c>
      <c r="E440" t="s">
        <v>1799</v>
      </c>
      <c r="F440">
        <v>2</v>
      </c>
      <c r="G440" s="5">
        <v>527.05999999999995</v>
      </c>
      <c r="H440" s="8">
        <v>0.17</v>
      </c>
      <c r="I440" t="s">
        <v>1826</v>
      </c>
      <c r="J440" s="5">
        <v>874.91959999999983</v>
      </c>
      <c r="K440" t="str">
        <f>VLOOKUP($C440,Customer_Dim_Cleaned!$A$2:$H$501,2,FALSE)</f>
        <v>Brian Choi</v>
      </c>
      <c r="L440" t="str">
        <f>VLOOKUP($D440,Product_Dim_Cleaned!$A$2:$F$101,2,FALSE)</f>
        <v>Men's Sports Shorts</v>
      </c>
      <c r="M440" t="str">
        <f>VLOOKUP($E440,Store_Dim_Cleaned!$A$2:$E$21,2,FALSE)</f>
        <v>Mcdonald Inc</v>
      </c>
    </row>
    <row r="441" spans="1:13" x14ac:dyDescent="0.3">
      <c r="A441" t="s">
        <v>2265</v>
      </c>
      <c r="B441" s="6">
        <v>45670</v>
      </c>
      <c r="C441" t="s">
        <v>350</v>
      </c>
      <c r="D441" t="s">
        <v>1672</v>
      </c>
      <c r="E441" t="s">
        <v>1773</v>
      </c>
      <c r="F441">
        <v>4</v>
      </c>
      <c r="G441" s="5">
        <v>875.41</v>
      </c>
      <c r="H441" s="8">
        <v>0.27</v>
      </c>
      <c r="I441" t="s">
        <v>1824</v>
      </c>
      <c r="J441" s="5">
        <v>2556.1972000000001</v>
      </c>
      <c r="K441" t="str">
        <f>VLOOKUP($C441,Customer_Dim_Cleaned!$A$2:$H$501,2,FALSE)</f>
        <v>Brittney Morgan</v>
      </c>
      <c r="L441" t="str">
        <f>VLOOKUP($D441,Product_Dim_Cleaned!$A$2:$F$101,2,FALSE)</f>
        <v>Laptop Cooling Pad</v>
      </c>
      <c r="M441" t="str">
        <f>VLOOKUP($E441,Store_Dim_Cleaned!$A$2:$E$21,2,FALSE)</f>
        <v>Gray Ltd</v>
      </c>
    </row>
    <row r="442" spans="1:13" x14ac:dyDescent="0.3">
      <c r="A442" t="s">
        <v>2266</v>
      </c>
      <c r="B442" s="6">
        <v>45736</v>
      </c>
      <c r="C442" t="s">
        <v>40</v>
      </c>
      <c r="D442" t="s">
        <v>1718</v>
      </c>
      <c r="E442" t="s">
        <v>1752</v>
      </c>
      <c r="F442">
        <v>2</v>
      </c>
      <c r="G442" s="5">
        <v>226.43</v>
      </c>
      <c r="H442" s="8">
        <v>0.03</v>
      </c>
      <c r="I442" t="s">
        <v>1824</v>
      </c>
      <c r="J442" s="5">
        <v>439.27420000000001</v>
      </c>
      <c r="K442" t="str">
        <f>VLOOKUP($C442,Customer_Dim_Cleaned!$A$2:$H$501,2,FALSE)</f>
        <v>Daniel Boyd</v>
      </c>
      <c r="L442" t="str">
        <f>VLOOKUP($D442,Product_Dim_Cleaned!$A$2:$F$101,2,FALSE)</f>
        <v>Women's Beanie Hat</v>
      </c>
      <c r="M442" t="str">
        <f>VLOOKUP($E442,Store_Dim_Cleaned!$A$2:$E$21,2,FALSE)</f>
        <v>Rivera-Warner</v>
      </c>
    </row>
    <row r="443" spans="1:13" x14ac:dyDescent="0.3">
      <c r="A443" t="s">
        <v>2267</v>
      </c>
      <c r="B443" s="6">
        <v>45480</v>
      </c>
      <c r="C443" t="s">
        <v>141</v>
      </c>
      <c r="D443" t="s">
        <v>1706</v>
      </c>
      <c r="E443" t="s">
        <v>1773</v>
      </c>
      <c r="F443">
        <v>2</v>
      </c>
      <c r="G443" s="5">
        <v>285.39</v>
      </c>
      <c r="H443" s="8">
        <v>0.1</v>
      </c>
      <c r="I443" t="s">
        <v>1824</v>
      </c>
      <c r="J443" s="5">
        <v>513.702</v>
      </c>
      <c r="K443" t="str">
        <f>VLOOKUP($C443,Customer_Dim_Cleaned!$A$2:$H$501,2,FALSE)</f>
        <v>Rachel Myers</v>
      </c>
      <c r="L443" t="str">
        <f>VLOOKUP($D443,Product_Dim_Cleaned!$A$2:$F$101,2,FALSE)</f>
        <v>Decorative Lamp Shade</v>
      </c>
      <c r="M443" t="str">
        <f>VLOOKUP($E443,Store_Dim_Cleaned!$A$2:$E$21,2,FALSE)</f>
        <v>Gray Ltd</v>
      </c>
    </row>
    <row r="444" spans="1:13" x14ac:dyDescent="0.3">
      <c r="A444" t="s">
        <v>2268</v>
      </c>
      <c r="B444" s="6">
        <v>45929</v>
      </c>
      <c r="C444" t="s">
        <v>1050</v>
      </c>
      <c r="D444" t="s">
        <v>1570</v>
      </c>
      <c r="E444" t="s">
        <v>1801</v>
      </c>
      <c r="F444">
        <v>2</v>
      </c>
      <c r="G444" s="5">
        <v>298.01</v>
      </c>
      <c r="H444" s="8">
        <v>0.05</v>
      </c>
      <c r="I444" t="s">
        <v>1824</v>
      </c>
      <c r="J444" s="5">
        <v>566.21899999999994</v>
      </c>
      <c r="K444" t="str">
        <f>VLOOKUP($C444,Customer_Dim_Cleaned!$A$2:$H$501,2,FALSE)</f>
        <v>Mr. Christopher Sims</v>
      </c>
      <c r="L444" t="str">
        <f>VLOOKUP($D444,Product_Dim_Cleaned!$A$2:$F$101,2,FALSE)</f>
        <v>HD Smart TV Stick</v>
      </c>
      <c r="M444" t="str">
        <f>VLOOKUP($E444,Store_Dim_Cleaned!$A$2:$E$21,2,FALSE)</f>
        <v>Shelton PLC</v>
      </c>
    </row>
    <row r="445" spans="1:13" x14ac:dyDescent="0.3">
      <c r="A445" t="s">
        <v>2269</v>
      </c>
      <c r="B445" s="6">
        <v>45626</v>
      </c>
      <c r="C445" t="s">
        <v>532</v>
      </c>
      <c r="D445" t="s">
        <v>1628</v>
      </c>
      <c r="E445" t="s">
        <v>1769</v>
      </c>
      <c r="F445">
        <v>4</v>
      </c>
      <c r="G445" s="5">
        <v>753.49</v>
      </c>
      <c r="H445" s="8">
        <v>0.26</v>
      </c>
      <c r="I445" t="s">
        <v>1829</v>
      </c>
      <c r="J445" s="5">
        <v>2230.3303999999998</v>
      </c>
      <c r="K445" t="str">
        <f>VLOOKUP($C445,Customer_Dim_Cleaned!$A$2:$H$501,2,FALSE)</f>
        <v>Brian Choi</v>
      </c>
      <c r="L445" t="str">
        <f>VLOOKUP($D445,Product_Dim_Cleaned!$A$2:$F$101,2,FALSE)</f>
        <v>Noise-Canceling Headphones</v>
      </c>
      <c r="M445" t="str">
        <f>VLOOKUP($E445,Store_Dim_Cleaned!$A$2:$E$21,2,FALSE)</f>
        <v>Alexander Group</v>
      </c>
    </row>
    <row r="446" spans="1:13" x14ac:dyDescent="0.3">
      <c r="A446" t="s">
        <v>2270</v>
      </c>
      <c r="B446" s="6">
        <v>45460</v>
      </c>
      <c r="C446" t="s">
        <v>1501</v>
      </c>
      <c r="D446" t="s">
        <v>1704</v>
      </c>
      <c r="E446" t="s">
        <v>1794</v>
      </c>
      <c r="F446">
        <v>2</v>
      </c>
      <c r="G446" s="5">
        <v>130.38999999999999</v>
      </c>
      <c r="H446" s="8">
        <v>0.17</v>
      </c>
      <c r="I446" t="s">
        <v>1826</v>
      </c>
      <c r="J446" s="5">
        <v>216.44739999999999</v>
      </c>
      <c r="K446" t="str">
        <f>VLOOKUP($C446,Customer_Dim_Cleaned!$A$2:$H$501,2,FALSE)</f>
        <v>Zachary Andrade</v>
      </c>
      <c r="L446" t="str">
        <f>VLOOKUP($D446,Product_Dim_Cleaned!$A$2:$F$101,2,FALSE)</f>
        <v>Essential Oil Diffuser</v>
      </c>
      <c r="M446" t="str">
        <f>VLOOKUP($E446,Store_Dim_Cleaned!$A$2:$E$21,2,FALSE)</f>
        <v>Thomas, Bridges and Harris</v>
      </c>
    </row>
    <row r="447" spans="1:13" x14ac:dyDescent="0.3">
      <c r="A447" t="s">
        <v>2271</v>
      </c>
      <c r="B447" s="6">
        <v>45709</v>
      </c>
      <c r="C447" t="s">
        <v>1083</v>
      </c>
      <c r="D447" t="s">
        <v>1592</v>
      </c>
      <c r="E447" t="s">
        <v>1786</v>
      </c>
      <c r="F447">
        <v>4</v>
      </c>
      <c r="G447" s="5">
        <v>164.02</v>
      </c>
      <c r="H447" s="8">
        <v>0.01</v>
      </c>
      <c r="I447" t="s">
        <v>1826</v>
      </c>
      <c r="J447" s="5">
        <v>649.51920000000007</v>
      </c>
      <c r="K447" t="str">
        <f>VLOOKUP($C447,Customer_Dim_Cleaned!$A$2:$H$501,2,FALSE)</f>
        <v>Daniel Nelson</v>
      </c>
      <c r="L447" t="str">
        <f>VLOOKUP($D447,Product_Dim_Cleaned!$A$2:$F$101,2,FALSE)</f>
        <v>Carbon Fiber Tennis Racket</v>
      </c>
      <c r="M447" t="str">
        <f>VLOOKUP($E447,Store_Dim_Cleaned!$A$2:$E$21,2,FALSE)</f>
        <v>Moore, Padilla and Butler</v>
      </c>
    </row>
    <row r="448" spans="1:13" x14ac:dyDescent="0.3">
      <c r="A448" t="s">
        <v>2272</v>
      </c>
      <c r="B448" s="6">
        <v>45551</v>
      </c>
      <c r="C448" t="s">
        <v>547</v>
      </c>
      <c r="D448" t="s">
        <v>1606</v>
      </c>
      <c r="E448" t="s">
        <v>1769</v>
      </c>
      <c r="F448">
        <v>2</v>
      </c>
      <c r="G448" s="5">
        <v>527.51</v>
      </c>
      <c r="H448" s="8">
        <v>0.18</v>
      </c>
      <c r="I448" t="s">
        <v>1826</v>
      </c>
      <c r="J448" s="5">
        <v>865.1164</v>
      </c>
      <c r="K448" t="str">
        <f>VLOOKUP($C448,Customer_Dim_Cleaned!$A$2:$H$501,2,FALSE)</f>
        <v>Daniel Rivas</v>
      </c>
      <c r="L448" t="str">
        <f>VLOOKUP($D448,Product_Dim_Cleaned!$A$2:$F$101,2,FALSE)</f>
        <v>Fabric Sofa Throw Blanket</v>
      </c>
      <c r="M448" t="str">
        <f>VLOOKUP($E448,Store_Dim_Cleaned!$A$2:$E$21,2,FALSE)</f>
        <v>Alexander Group</v>
      </c>
    </row>
    <row r="449" spans="1:13" x14ac:dyDescent="0.3">
      <c r="A449" t="s">
        <v>2273</v>
      </c>
      <c r="B449" s="6">
        <v>45939</v>
      </c>
      <c r="C449" t="s">
        <v>809</v>
      </c>
      <c r="D449" t="s">
        <v>1662</v>
      </c>
      <c r="E449" t="s">
        <v>1797</v>
      </c>
      <c r="F449">
        <v>3</v>
      </c>
      <c r="G449" s="5">
        <v>628.17999999999995</v>
      </c>
      <c r="H449" s="8">
        <v>0.26</v>
      </c>
      <c r="I449" t="s">
        <v>1824</v>
      </c>
      <c r="J449" s="5">
        <v>1394.5596</v>
      </c>
      <c r="K449" t="str">
        <f>VLOOKUP($C449,Customer_Dim_Cleaned!$A$2:$H$501,2,FALSE)</f>
        <v>Dr. Ashley Yates Md</v>
      </c>
      <c r="L449" t="str">
        <f>VLOOKUP($D449,Product_Dim_Cleaned!$A$2:$F$101,2,FALSE)</f>
        <v>Foam Roller</v>
      </c>
      <c r="M449" t="str">
        <f>VLOOKUP($E449,Store_Dim_Cleaned!$A$2:$E$21,2,FALSE)</f>
        <v>Gardner, Humphrey and Contreras</v>
      </c>
    </row>
    <row r="450" spans="1:13" x14ac:dyDescent="0.3">
      <c r="A450" t="s">
        <v>2274</v>
      </c>
      <c r="B450" s="6">
        <v>45553</v>
      </c>
      <c r="C450" t="s">
        <v>857</v>
      </c>
      <c r="D450" t="s">
        <v>1660</v>
      </c>
      <c r="E450" t="s">
        <v>1766</v>
      </c>
      <c r="F450">
        <v>1</v>
      </c>
      <c r="G450" s="5">
        <v>862.31</v>
      </c>
      <c r="H450" s="8">
        <v>0.06</v>
      </c>
      <c r="I450" t="s">
        <v>1824</v>
      </c>
      <c r="J450" s="5">
        <v>810.57139999999993</v>
      </c>
      <c r="K450" t="str">
        <f>VLOOKUP($C450,Customer_Dim_Cleaned!$A$2:$H$501,2,FALSE)</f>
        <v>Tyrone Olson</v>
      </c>
      <c r="L450" t="str">
        <f>VLOOKUP($D450,Product_Dim_Cleaned!$A$2:$F$101,2,FALSE)</f>
        <v>Premium Blanket Throw</v>
      </c>
      <c r="M450" t="str">
        <f>VLOOKUP($E450,Store_Dim_Cleaned!$A$2:$E$21,2,FALSE)</f>
        <v>Johnson-Wright</v>
      </c>
    </row>
    <row r="451" spans="1:13" x14ac:dyDescent="0.3">
      <c r="A451" t="s">
        <v>2275</v>
      </c>
      <c r="B451" s="6">
        <v>45806</v>
      </c>
      <c r="C451" t="s">
        <v>261</v>
      </c>
      <c r="D451" t="s">
        <v>1714</v>
      </c>
      <c r="E451" t="s">
        <v>1799</v>
      </c>
      <c r="F451">
        <v>2</v>
      </c>
      <c r="G451" s="5">
        <v>541.39</v>
      </c>
      <c r="H451" s="8">
        <v>0.03</v>
      </c>
      <c r="I451" t="s">
        <v>1829</v>
      </c>
      <c r="J451" s="5">
        <v>1050.2965999999999</v>
      </c>
      <c r="K451" t="str">
        <f>VLOOKUP($C451,Customer_Dim_Cleaned!$A$2:$H$501,2,FALSE)</f>
        <v>Andrea Perez</v>
      </c>
      <c r="L451" t="str">
        <f>VLOOKUP($D451,Product_Dim_Cleaned!$A$2:$F$101,2,FALSE)</f>
        <v>Hydrating Face Cleanser</v>
      </c>
      <c r="M451" t="str">
        <f>VLOOKUP($E451,Store_Dim_Cleaned!$A$2:$E$21,2,FALSE)</f>
        <v>Mcdonald Inc</v>
      </c>
    </row>
    <row r="452" spans="1:13" x14ac:dyDescent="0.3">
      <c r="A452" t="s">
        <v>2276</v>
      </c>
      <c r="B452" s="6">
        <v>45811</v>
      </c>
      <c r="C452" t="s">
        <v>1469</v>
      </c>
      <c r="D452" t="s">
        <v>1700</v>
      </c>
      <c r="E452" t="s">
        <v>1804</v>
      </c>
      <c r="F452">
        <v>3</v>
      </c>
      <c r="G452" s="5">
        <v>761.8</v>
      </c>
      <c r="H452" s="8">
        <v>0.06</v>
      </c>
      <c r="I452" t="s">
        <v>1829</v>
      </c>
      <c r="J452" s="5">
        <v>2148.2759999999989</v>
      </c>
      <c r="K452" t="str">
        <f>VLOOKUP($C452,Customer_Dim_Cleaned!$A$2:$H$501,2,FALSE)</f>
        <v>Andrea Harris</v>
      </c>
      <c r="L452" t="str">
        <f>VLOOKUP($D452,Product_Dim_Cleaned!$A$2:$F$101,2,FALSE)</f>
        <v>Wireless Mouse</v>
      </c>
      <c r="M452" t="str">
        <f>VLOOKUP($E452,Store_Dim_Cleaned!$A$2:$E$21,2,FALSE)</f>
        <v>Frederick-Wright</v>
      </c>
    </row>
    <row r="453" spans="1:13" x14ac:dyDescent="0.3">
      <c r="A453" t="s">
        <v>2277</v>
      </c>
      <c r="B453" s="6">
        <v>45508</v>
      </c>
      <c r="C453" t="s">
        <v>1310</v>
      </c>
      <c r="D453" t="s">
        <v>1646</v>
      </c>
      <c r="E453" t="s">
        <v>1761</v>
      </c>
      <c r="F453">
        <v>4</v>
      </c>
      <c r="G453" s="5">
        <v>829.36</v>
      </c>
      <c r="H453" s="8">
        <v>0.11</v>
      </c>
      <c r="I453" t="s">
        <v>1826</v>
      </c>
      <c r="J453" s="5">
        <v>2952.5216</v>
      </c>
      <c r="K453" t="str">
        <f>VLOOKUP($C453,Customer_Dim_Cleaned!$A$2:$H$501,2,FALSE)</f>
        <v>Brittany Edwards Dds</v>
      </c>
      <c r="L453" t="str">
        <f>VLOOKUP($D453,Product_Dim_Cleaned!$A$2:$F$101,2,FALSE)</f>
        <v>Men's Roll-On Perfume</v>
      </c>
      <c r="M453" t="str">
        <f>VLOOKUP($E453,Store_Dim_Cleaned!$A$2:$E$21,2,FALSE)</f>
        <v>Black-Horn</v>
      </c>
    </row>
    <row r="454" spans="1:13" x14ac:dyDescent="0.3">
      <c r="A454" t="s">
        <v>2278</v>
      </c>
      <c r="B454" s="6">
        <v>45460</v>
      </c>
      <c r="C454" t="s">
        <v>1257</v>
      </c>
      <c r="D454" t="s">
        <v>1594</v>
      </c>
      <c r="E454" t="s">
        <v>1804</v>
      </c>
      <c r="F454">
        <v>2</v>
      </c>
      <c r="G454" s="5">
        <v>425.06</v>
      </c>
      <c r="H454" s="8">
        <v>0.09</v>
      </c>
      <c r="I454" t="s">
        <v>1826</v>
      </c>
      <c r="J454" s="5">
        <v>773.60919999999999</v>
      </c>
      <c r="K454" t="str">
        <f>VLOOKUP($C454,Customer_Dim_Cleaned!$A$2:$H$501,2,FALSE)</f>
        <v>David Ross</v>
      </c>
      <c r="L454" t="str">
        <f>VLOOKUP($D454,Product_Dim_Cleaned!$A$2:$F$101,2,FALSE)</f>
        <v>Men's Formal Shirt</v>
      </c>
      <c r="M454" t="str">
        <f>VLOOKUP($E454,Store_Dim_Cleaned!$A$2:$E$21,2,FALSE)</f>
        <v>Frederick-Wright</v>
      </c>
    </row>
    <row r="455" spans="1:13" x14ac:dyDescent="0.3">
      <c r="A455" t="s">
        <v>2279</v>
      </c>
      <c r="B455" s="6">
        <v>45311</v>
      </c>
      <c r="C455" t="s">
        <v>438</v>
      </c>
      <c r="D455" t="s">
        <v>1658</v>
      </c>
      <c r="E455" t="s">
        <v>1752</v>
      </c>
      <c r="F455">
        <v>2</v>
      </c>
      <c r="G455" s="5">
        <v>911.14</v>
      </c>
      <c r="H455" s="8">
        <v>0.1</v>
      </c>
      <c r="I455" t="s">
        <v>1824</v>
      </c>
      <c r="J455" s="5">
        <v>1640.0519999999999</v>
      </c>
      <c r="K455" t="str">
        <f>VLOOKUP($C455,Customer_Dim_Cleaned!$A$2:$H$501,2,FALSE)</f>
        <v>John Mcknight</v>
      </c>
      <c r="L455" t="str">
        <f>VLOOKUP($D455,Product_Dim_Cleaned!$A$2:$F$101,2,FALSE)</f>
        <v>Ceramic Plant Pot</v>
      </c>
      <c r="M455" t="str">
        <f>VLOOKUP($E455,Store_Dim_Cleaned!$A$2:$E$21,2,FALSE)</f>
        <v>Rivera-Warner</v>
      </c>
    </row>
    <row r="456" spans="1:13" x14ac:dyDescent="0.3">
      <c r="A456" t="s">
        <v>2280</v>
      </c>
      <c r="B456" s="6">
        <v>45906</v>
      </c>
      <c r="C456" t="s">
        <v>304</v>
      </c>
      <c r="D456" t="s">
        <v>1684</v>
      </c>
      <c r="E456" t="s">
        <v>1782</v>
      </c>
      <c r="F456">
        <v>3</v>
      </c>
      <c r="G456" s="5">
        <v>811.96</v>
      </c>
      <c r="H456" s="8">
        <v>0.28999999999999998</v>
      </c>
      <c r="I456" t="s">
        <v>1824</v>
      </c>
      <c r="J456" s="5">
        <v>1729.4748</v>
      </c>
      <c r="K456" t="str">
        <f>VLOOKUP($C456,Customer_Dim_Cleaned!$A$2:$H$501,2,FALSE)</f>
        <v>Christy Hoffman</v>
      </c>
      <c r="L456" t="str">
        <f>VLOOKUP($D456,Product_Dim_Cleaned!$A$2:$F$101,2,FALSE)</f>
        <v>Wooden Nightstand</v>
      </c>
      <c r="M456" t="str">
        <f>VLOOKUP($E456,Store_Dim_Cleaned!$A$2:$E$21,2,FALSE)</f>
        <v>Bean, Jones and Park</v>
      </c>
    </row>
    <row r="457" spans="1:13" x14ac:dyDescent="0.3">
      <c r="A457" t="s">
        <v>2281</v>
      </c>
      <c r="B457" s="6">
        <v>45380</v>
      </c>
      <c r="C457" t="s">
        <v>869</v>
      </c>
      <c r="D457" t="s">
        <v>1610</v>
      </c>
      <c r="E457" t="s">
        <v>1789</v>
      </c>
      <c r="F457">
        <v>2</v>
      </c>
      <c r="G457" s="5">
        <v>780.05</v>
      </c>
      <c r="H457" s="8">
        <v>0.12</v>
      </c>
      <c r="I457" t="s">
        <v>1829</v>
      </c>
      <c r="J457" s="5">
        <v>1372.8879999999999</v>
      </c>
      <c r="K457" t="str">
        <f>VLOOKUP($C457,Customer_Dim_Cleaned!$A$2:$H$501,2,FALSE)</f>
        <v>Samantha Robinson</v>
      </c>
      <c r="L457" t="str">
        <f>VLOOKUP($D457,Product_Dim_Cleaned!$A$2:$F$101,2,FALSE)</f>
        <v>Basketball</v>
      </c>
      <c r="M457" t="str">
        <f>VLOOKUP($E457,Store_Dim_Cleaned!$A$2:$E$21,2,FALSE)</f>
        <v>Hill, Wagner and Ballard</v>
      </c>
    </row>
    <row r="458" spans="1:13" x14ac:dyDescent="0.3">
      <c r="A458" t="s">
        <v>2282</v>
      </c>
      <c r="B458" s="6">
        <v>45527</v>
      </c>
      <c r="C458" t="s">
        <v>699</v>
      </c>
      <c r="D458" t="s">
        <v>1612</v>
      </c>
      <c r="E458" t="s">
        <v>1786</v>
      </c>
      <c r="F458">
        <v>4</v>
      </c>
      <c r="G458" s="5">
        <v>315.95</v>
      </c>
      <c r="H458" s="8">
        <v>0.19</v>
      </c>
      <c r="I458" t="s">
        <v>1829</v>
      </c>
      <c r="J458" s="5">
        <v>1023.678</v>
      </c>
      <c r="K458" t="str">
        <f>VLOOKUP($C458,Customer_Dim_Cleaned!$A$2:$H$501,2,FALSE)</f>
        <v>Steve Medina</v>
      </c>
      <c r="L458" t="str">
        <f>VLOOKUP($D458,Product_Dim_Cleaned!$A$2:$F$101,2,FALSE)</f>
        <v>Vitamin C Face Serum</v>
      </c>
      <c r="M458" t="str">
        <f>VLOOKUP($E458,Store_Dim_Cleaned!$A$2:$E$21,2,FALSE)</f>
        <v>Moore, Padilla and Butler</v>
      </c>
    </row>
    <row r="459" spans="1:13" x14ac:dyDescent="0.3">
      <c r="A459" t="s">
        <v>2283</v>
      </c>
      <c r="B459" s="6">
        <v>45796</v>
      </c>
      <c r="C459" t="s">
        <v>737</v>
      </c>
      <c r="D459" t="s">
        <v>1652</v>
      </c>
      <c r="E459" t="s">
        <v>1786</v>
      </c>
      <c r="F459">
        <v>2</v>
      </c>
      <c r="G459" s="5">
        <v>810.17</v>
      </c>
      <c r="H459" s="8">
        <v>0.27</v>
      </c>
      <c r="I459" t="s">
        <v>1824</v>
      </c>
      <c r="J459" s="5">
        <v>1182.8481999999999</v>
      </c>
      <c r="K459" t="str">
        <f>VLOOKUP($C459,Customer_Dim_Cleaned!$A$2:$H$501,2,FALSE)</f>
        <v>Tanner Thompson</v>
      </c>
      <c r="L459" t="str">
        <f>VLOOKUP($D459,Product_Dim_Cleaned!$A$2:$F$101,2,FALSE)</f>
        <v>Rugby Ball</v>
      </c>
      <c r="M459" t="str">
        <f>VLOOKUP($E459,Store_Dim_Cleaned!$A$2:$E$21,2,FALSE)</f>
        <v>Moore, Padilla and Butler</v>
      </c>
    </row>
    <row r="460" spans="1:13" x14ac:dyDescent="0.3">
      <c r="A460" t="s">
        <v>2284</v>
      </c>
      <c r="B460" s="6">
        <v>45389</v>
      </c>
      <c r="C460" t="s">
        <v>669</v>
      </c>
      <c r="D460" t="s">
        <v>1716</v>
      </c>
      <c r="E460" t="s">
        <v>1769</v>
      </c>
      <c r="F460">
        <v>3</v>
      </c>
      <c r="G460" s="5">
        <v>505.01</v>
      </c>
      <c r="H460" s="8">
        <v>0.02</v>
      </c>
      <c r="I460" t="s">
        <v>1826</v>
      </c>
      <c r="J460" s="5">
        <v>1484.7293999999999</v>
      </c>
      <c r="K460" t="str">
        <f>VLOOKUP($C460,Customer_Dim_Cleaned!$A$2:$H$501,2,FALSE)</f>
        <v>Michelle Carpenter</v>
      </c>
      <c r="L460" t="str">
        <f>VLOOKUP($D460,Product_Dim_Cleaned!$A$2:$F$101,2,FALSE)</f>
        <v>Wooden Bookshelf</v>
      </c>
      <c r="M460" t="str">
        <f>VLOOKUP($E460,Store_Dim_Cleaned!$A$2:$E$21,2,FALSE)</f>
        <v>Alexander Group</v>
      </c>
    </row>
    <row r="461" spans="1:13" x14ac:dyDescent="0.3">
      <c r="A461" t="s">
        <v>2285</v>
      </c>
      <c r="B461" s="6">
        <v>45315</v>
      </c>
      <c r="C461" t="s">
        <v>1440</v>
      </c>
      <c r="D461" t="s">
        <v>1692</v>
      </c>
      <c r="E461" t="s">
        <v>1807</v>
      </c>
      <c r="F461">
        <v>2</v>
      </c>
      <c r="G461" s="5">
        <v>736.75</v>
      </c>
      <c r="H461" s="8">
        <v>0.18</v>
      </c>
      <c r="I461" t="s">
        <v>1824</v>
      </c>
      <c r="J461" s="5">
        <v>1208.27</v>
      </c>
      <c r="K461" t="str">
        <f>VLOOKUP($C461,Customer_Dim_Cleaned!$A$2:$H$501,2,FALSE)</f>
        <v>Michael Foley</v>
      </c>
      <c r="L461" t="str">
        <f>VLOOKUP($D461,Product_Dim_Cleaned!$A$2:$F$101,2,FALSE)</f>
        <v>Professional Jump Rope</v>
      </c>
      <c r="M461" t="str">
        <f>VLOOKUP($E461,Store_Dim_Cleaned!$A$2:$E$21,2,FALSE)</f>
        <v>Holloway Ltd</v>
      </c>
    </row>
    <row r="462" spans="1:13" x14ac:dyDescent="0.3">
      <c r="A462" t="s">
        <v>2286</v>
      </c>
      <c r="B462" s="6">
        <v>45311</v>
      </c>
      <c r="C462" t="s">
        <v>114</v>
      </c>
      <c r="D462" t="s">
        <v>1702</v>
      </c>
      <c r="E462" t="s">
        <v>1786</v>
      </c>
      <c r="F462">
        <v>4</v>
      </c>
      <c r="G462" s="5">
        <v>700.31</v>
      </c>
      <c r="H462" s="8">
        <v>0.2</v>
      </c>
      <c r="I462" t="s">
        <v>1826</v>
      </c>
      <c r="J462" s="5">
        <v>2240.9920000000002</v>
      </c>
      <c r="K462" t="str">
        <f>VLOOKUP($C462,Customer_Dim_Cleaned!$A$2:$H$501,2,FALSE)</f>
        <v>Leslie Johnson</v>
      </c>
      <c r="L462" t="str">
        <f>VLOOKUP($D462,Product_Dim_Cleaned!$A$2:$F$101,2,FALSE)</f>
        <v>WiFi Mesh Router</v>
      </c>
      <c r="M462" t="str">
        <f>VLOOKUP($E462,Store_Dim_Cleaned!$A$2:$E$21,2,FALSE)</f>
        <v>Moore, Padilla and Butler</v>
      </c>
    </row>
    <row r="463" spans="1:13" x14ac:dyDescent="0.3">
      <c r="A463" t="s">
        <v>2287</v>
      </c>
      <c r="B463" s="6">
        <v>45270</v>
      </c>
      <c r="C463" t="s">
        <v>444</v>
      </c>
      <c r="D463" t="s">
        <v>1730</v>
      </c>
      <c r="E463" t="s">
        <v>1792</v>
      </c>
      <c r="F463">
        <v>4</v>
      </c>
      <c r="G463" s="5">
        <v>202.46</v>
      </c>
      <c r="H463" s="8">
        <v>0.24</v>
      </c>
      <c r="I463" t="s">
        <v>1824</v>
      </c>
      <c r="J463" s="5">
        <v>615.47840000000008</v>
      </c>
      <c r="K463" t="str">
        <f>VLOOKUP($C463,Customer_Dim_Cleaned!$A$2:$H$501,2,FALSE)</f>
        <v>Jessica Mitchell</v>
      </c>
      <c r="L463" t="str">
        <f>VLOOKUP($D463,Product_Dim_Cleaned!$A$2:$F$101,2,FALSE)</f>
        <v>Women's High Heels</v>
      </c>
      <c r="M463" t="str">
        <f>VLOOKUP($E463,Store_Dim_Cleaned!$A$2:$E$21,2,FALSE)</f>
        <v>Aguirre-Keller</v>
      </c>
    </row>
    <row r="464" spans="1:13" x14ac:dyDescent="0.3">
      <c r="A464" t="s">
        <v>2288</v>
      </c>
      <c r="B464" s="6">
        <v>45279</v>
      </c>
      <c r="C464" t="s">
        <v>846</v>
      </c>
      <c r="D464" t="s">
        <v>1722</v>
      </c>
      <c r="E464" t="s">
        <v>1757</v>
      </c>
      <c r="F464">
        <v>2</v>
      </c>
      <c r="G464" s="5">
        <v>291.83999999999997</v>
      </c>
      <c r="H464" s="8">
        <v>0.25</v>
      </c>
      <c r="I464" t="s">
        <v>1826</v>
      </c>
      <c r="J464" s="5">
        <v>437.76</v>
      </c>
      <c r="K464" t="str">
        <f>VLOOKUP($C464,Customer_Dim_Cleaned!$A$2:$H$501,2,FALSE)</f>
        <v>Tracy Kelly</v>
      </c>
      <c r="L464" t="str">
        <f>VLOOKUP($D464,Product_Dim_Cleaned!$A$2:$F$101,2,FALSE)</f>
        <v>LED Bedside Lamp</v>
      </c>
      <c r="M464" t="str">
        <f>VLOOKUP($E464,Store_Dim_Cleaned!$A$2:$E$21,2,FALSE)</f>
        <v>Martinez, Adkins and Johnson</v>
      </c>
    </row>
    <row r="465" spans="1:13" x14ac:dyDescent="0.3">
      <c r="A465" t="s">
        <v>2289</v>
      </c>
      <c r="B465" s="6">
        <v>45252</v>
      </c>
      <c r="C465" t="s">
        <v>544</v>
      </c>
      <c r="D465" t="s">
        <v>1742</v>
      </c>
      <c r="E465" t="s">
        <v>1773</v>
      </c>
      <c r="F465">
        <v>2</v>
      </c>
      <c r="G465" s="5">
        <v>261.48</v>
      </c>
      <c r="H465" s="8">
        <v>0.17</v>
      </c>
      <c r="I465" t="s">
        <v>1824</v>
      </c>
      <c r="J465" s="5">
        <v>434.05680000000001</v>
      </c>
      <c r="K465" t="str">
        <f>VLOOKUP($C465,Customer_Dim_Cleaned!$A$2:$H$501,2,FALSE)</f>
        <v>Joseph Jones</v>
      </c>
      <c r="L465" t="str">
        <f>VLOOKUP($D465,Product_Dim_Cleaned!$A$2:$F$101,2,FALSE)</f>
        <v>Cricket Bat</v>
      </c>
      <c r="M465" t="str">
        <f>VLOOKUP($E465,Store_Dim_Cleaned!$A$2:$E$21,2,FALSE)</f>
        <v>Gray Ltd</v>
      </c>
    </row>
    <row r="466" spans="1:13" x14ac:dyDescent="0.3">
      <c r="A466" t="s">
        <v>2290</v>
      </c>
      <c r="B466" s="6">
        <v>45938</v>
      </c>
      <c r="C466" t="s">
        <v>948</v>
      </c>
      <c r="D466" t="s">
        <v>1620</v>
      </c>
      <c r="E466" t="s">
        <v>1799</v>
      </c>
      <c r="F466">
        <v>1</v>
      </c>
      <c r="G466" s="5">
        <v>850.83</v>
      </c>
      <c r="H466" s="8">
        <v>0.28000000000000003</v>
      </c>
      <c r="I466" t="s">
        <v>1826</v>
      </c>
      <c r="J466" s="5">
        <v>612.59760000000006</v>
      </c>
      <c r="K466" t="str">
        <f>VLOOKUP($C466,Customer_Dim_Cleaned!$A$2:$H$501,2,FALSE)</f>
        <v>Matthew Avery</v>
      </c>
      <c r="L466" t="str">
        <f>VLOOKUP($D466,Product_Dim_Cleaned!$A$2:$F$101,2,FALSE)</f>
        <v>Women's Summer Dress</v>
      </c>
      <c r="M466" t="str">
        <f>VLOOKUP($E466,Store_Dim_Cleaned!$A$2:$E$21,2,FALSE)</f>
        <v>Mcdonald Inc</v>
      </c>
    </row>
    <row r="467" spans="1:13" x14ac:dyDescent="0.3">
      <c r="A467" t="s">
        <v>2291</v>
      </c>
      <c r="B467" s="6">
        <v>45711</v>
      </c>
      <c r="C467" t="s">
        <v>1260</v>
      </c>
      <c r="D467" t="s">
        <v>1640</v>
      </c>
      <c r="E467" t="s">
        <v>1786</v>
      </c>
      <c r="F467">
        <v>1</v>
      </c>
      <c r="G467" s="5">
        <v>83.83</v>
      </c>
      <c r="H467" s="8">
        <v>0.05</v>
      </c>
      <c r="I467" t="s">
        <v>1824</v>
      </c>
      <c r="J467" s="5">
        <v>79.638499999999993</v>
      </c>
      <c r="K467" t="str">
        <f>VLOOKUP($C467,Customer_Dim_Cleaned!$A$2:$H$501,2,FALSE)</f>
        <v>Eric Wolfe</v>
      </c>
      <c r="L467" t="str">
        <f>VLOOKUP($D467,Product_Dim_Cleaned!$A$2:$F$101,2,FALSE)</f>
        <v>Men's Winter Jacket</v>
      </c>
      <c r="M467" t="str">
        <f>VLOOKUP($E467,Store_Dim_Cleaned!$A$2:$E$21,2,FALSE)</f>
        <v>Moore, Padilla and Butler</v>
      </c>
    </row>
    <row r="468" spans="1:13" x14ac:dyDescent="0.3">
      <c r="A468" t="s">
        <v>2292</v>
      </c>
      <c r="B468" s="6">
        <v>45713</v>
      </c>
      <c r="C468" t="s">
        <v>36</v>
      </c>
      <c r="D468" t="s">
        <v>1724</v>
      </c>
      <c r="E468" t="s">
        <v>1804</v>
      </c>
      <c r="F468">
        <v>3</v>
      </c>
      <c r="G468" s="5">
        <v>649.95000000000005</v>
      </c>
      <c r="H468" s="8">
        <v>0.28000000000000003</v>
      </c>
      <c r="I468" t="s">
        <v>1829</v>
      </c>
      <c r="J468" s="5">
        <v>1403.8920000000001</v>
      </c>
      <c r="K468" t="str">
        <f>VLOOKUP($C468,Customer_Dim_Cleaned!$A$2:$H$501,2,FALSE)</f>
        <v>Amber Jackson</v>
      </c>
      <c r="L468" t="str">
        <f>VLOOKUP($D468,Product_Dim_Cleaned!$A$2:$F$101,2,FALSE)</f>
        <v>Sports Wrist Sweatbands</v>
      </c>
      <c r="M468" t="str">
        <f>VLOOKUP($E468,Store_Dim_Cleaned!$A$2:$E$21,2,FALSE)</f>
        <v>Frederick-Wright</v>
      </c>
    </row>
    <row r="469" spans="1:13" x14ac:dyDescent="0.3">
      <c r="A469" t="s">
        <v>2293</v>
      </c>
      <c r="B469" s="6">
        <v>45565</v>
      </c>
      <c r="C469" t="s">
        <v>1145</v>
      </c>
      <c r="D469" t="s">
        <v>1694</v>
      </c>
      <c r="E469" t="s">
        <v>1776</v>
      </c>
      <c r="F469">
        <v>4</v>
      </c>
      <c r="G469" s="5">
        <v>934.96</v>
      </c>
      <c r="H469" s="8">
        <v>0.18</v>
      </c>
      <c r="I469" t="s">
        <v>1826</v>
      </c>
      <c r="J469" s="5">
        <v>3066.6687999999999</v>
      </c>
      <c r="K469" t="str">
        <f>VLOOKUP($C469,Customer_Dim_Cleaned!$A$2:$H$501,2,FALSE)</f>
        <v>Mallory Allen</v>
      </c>
      <c r="L469" t="str">
        <f>VLOOKUP($D469,Product_Dim_Cleaned!$A$2:$F$101,2,FALSE)</f>
        <v>Shin Guards – Adult</v>
      </c>
      <c r="M469" t="str">
        <f>VLOOKUP($E469,Store_Dim_Cleaned!$A$2:$E$21,2,FALSE)</f>
        <v>Benson-Elliott</v>
      </c>
    </row>
    <row r="470" spans="1:13" x14ac:dyDescent="0.3">
      <c r="A470" t="s">
        <v>2294</v>
      </c>
      <c r="B470" s="6">
        <v>45279</v>
      </c>
      <c r="C470" t="s">
        <v>672</v>
      </c>
      <c r="D470" t="s">
        <v>1582</v>
      </c>
      <c r="E470" t="s">
        <v>1799</v>
      </c>
      <c r="F470">
        <v>1</v>
      </c>
      <c r="G470" s="5">
        <v>880.89</v>
      </c>
      <c r="H470" s="8">
        <v>0.13</v>
      </c>
      <c r="I470" t="s">
        <v>1829</v>
      </c>
      <c r="J470" s="5">
        <v>766.37429999999995</v>
      </c>
      <c r="K470" t="str">
        <f>VLOOKUP($C470,Customer_Dim_Cleaned!$A$2:$H$501,2,FALSE)</f>
        <v>Ronald Jones</v>
      </c>
      <c r="L470" t="str">
        <f>VLOOKUP($D470,Product_Dim_Cleaned!$A$2:$F$101,2,FALSE)</f>
        <v>Soccer Training Cone Set</v>
      </c>
      <c r="M470" t="str">
        <f>VLOOKUP($E470,Store_Dim_Cleaned!$A$2:$E$21,2,FALSE)</f>
        <v>Mcdonald Inc</v>
      </c>
    </row>
    <row r="471" spans="1:13" x14ac:dyDescent="0.3">
      <c r="A471" t="s">
        <v>2295</v>
      </c>
      <c r="B471" s="6">
        <v>45614</v>
      </c>
      <c r="C471" t="s">
        <v>1469</v>
      </c>
      <c r="D471" t="s">
        <v>1744</v>
      </c>
      <c r="E471" t="s">
        <v>1782</v>
      </c>
      <c r="F471">
        <v>4</v>
      </c>
      <c r="G471" s="5">
        <v>610.6</v>
      </c>
      <c r="H471" s="8">
        <v>0.1</v>
      </c>
      <c r="I471" t="s">
        <v>1826</v>
      </c>
      <c r="J471" s="5">
        <v>2198.16</v>
      </c>
      <c r="K471" t="str">
        <f>VLOOKUP($C471,Customer_Dim_Cleaned!$A$2:$H$501,2,FALSE)</f>
        <v>Andrea Harris</v>
      </c>
      <c r="L471" t="str">
        <f>VLOOKUP($D471,Product_Dim_Cleaned!$A$2:$F$101,2,FALSE)</f>
        <v>Portable Bluetooth Speaker</v>
      </c>
      <c r="M471" t="str">
        <f>VLOOKUP($E471,Store_Dim_Cleaned!$A$2:$E$21,2,FALSE)</f>
        <v>Bean, Jones and Park</v>
      </c>
    </row>
    <row r="472" spans="1:13" x14ac:dyDescent="0.3">
      <c r="A472" t="s">
        <v>2296</v>
      </c>
      <c r="B472" s="6">
        <v>45912</v>
      </c>
      <c r="C472" t="s">
        <v>275</v>
      </c>
      <c r="D472" t="s">
        <v>1604</v>
      </c>
      <c r="E472" t="s">
        <v>1810</v>
      </c>
      <c r="F472">
        <v>1</v>
      </c>
      <c r="G472" s="5">
        <v>514.19000000000005</v>
      </c>
      <c r="H472" s="8">
        <v>0.2</v>
      </c>
      <c r="I472" t="s">
        <v>1824</v>
      </c>
      <c r="J472" s="5">
        <v>411.35200000000009</v>
      </c>
      <c r="K472" t="str">
        <f>VLOOKUP($C472,Customer_Dim_Cleaned!$A$2:$H$501,2,FALSE)</f>
        <v>Rhonda Morales</v>
      </c>
      <c r="L472" t="str">
        <f>VLOOKUP($D472,Product_Dim_Cleaned!$A$2:$F$101,2,FALSE)</f>
        <v>Sports Stopwatch Timer</v>
      </c>
      <c r="M472" t="str">
        <f>VLOOKUP($E472,Store_Dim_Cleaned!$A$2:$E$21,2,FALSE)</f>
        <v>Guerrero-Schmitt</v>
      </c>
    </row>
    <row r="473" spans="1:13" x14ac:dyDescent="0.3">
      <c r="A473" t="s">
        <v>2297</v>
      </c>
      <c r="B473" s="6">
        <v>45688</v>
      </c>
      <c r="C473" t="s">
        <v>1243</v>
      </c>
      <c r="D473" t="s">
        <v>1622</v>
      </c>
      <c r="E473" t="s">
        <v>1797</v>
      </c>
      <c r="F473">
        <v>1</v>
      </c>
      <c r="G473" s="5">
        <v>546.20000000000005</v>
      </c>
      <c r="H473" s="8">
        <v>0.22</v>
      </c>
      <c r="I473" t="s">
        <v>1826</v>
      </c>
      <c r="J473" s="5">
        <v>426.03600000000012</v>
      </c>
      <c r="K473" t="str">
        <f>VLOOKUP($C473,Customer_Dim_Cleaned!$A$2:$H$501,2,FALSE)</f>
        <v>John Donaldson</v>
      </c>
      <c r="L473" t="str">
        <f>VLOOKUP($D473,Product_Dim_Cleaned!$A$2:$F$101,2,FALSE)</f>
        <v>Men's Casual Sneakers</v>
      </c>
      <c r="M473" t="str">
        <f>VLOOKUP($E473,Store_Dim_Cleaned!$A$2:$E$21,2,FALSE)</f>
        <v>Gardner, Humphrey and Contreras</v>
      </c>
    </row>
    <row r="474" spans="1:13" x14ac:dyDescent="0.3">
      <c r="A474" t="s">
        <v>2298</v>
      </c>
      <c r="B474" s="6">
        <v>45591</v>
      </c>
      <c r="C474" t="s">
        <v>646</v>
      </c>
      <c r="D474" t="s">
        <v>1622</v>
      </c>
      <c r="E474" t="s">
        <v>1752</v>
      </c>
      <c r="F474">
        <v>3</v>
      </c>
      <c r="G474" s="5">
        <v>416.01</v>
      </c>
      <c r="H474" s="8">
        <v>0.02</v>
      </c>
      <c r="I474" t="s">
        <v>1824</v>
      </c>
      <c r="J474" s="5">
        <v>1223.0694000000001</v>
      </c>
      <c r="K474" t="str">
        <f>VLOOKUP($C474,Customer_Dim_Cleaned!$A$2:$H$501,2,FALSE)</f>
        <v>Andrea Jacobs</v>
      </c>
      <c r="L474" t="str">
        <f>VLOOKUP($D474,Product_Dim_Cleaned!$A$2:$F$101,2,FALSE)</f>
        <v>Men's Casual Sneakers</v>
      </c>
      <c r="M474" t="str">
        <f>VLOOKUP($E474,Store_Dim_Cleaned!$A$2:$E$21,2,FALSE)</f>
        <v>Rivera-Warner</v>
      </c>
    </row>
    <row r="475" spans="1:13" x14ac:dyDescent="0.3">
      <c r="A475" t="s">
        <v>2299</v>
      </c>
      <c r="B475" s="6">
        <v>45864</v>
      </c>
      <c r="C475" t="s">
        <v>1199</v>
      </c>
      <c r="D475" t="s">
        <v>1696</v>
      </c>
      <c r="E475" t="s">
        <v>1789</v>
      </c>
      <c r="F475">
        <v>1</v>
      </c>
      <c r="G475" s="5">
        <v>30.94</v>
      </c>
      <c r="H475" s="8">
        <v>0.21</v>
      </c>
      <c r="I475" t="s">
        <v>1829</v>
      </c>
      <c r="J475" s="5">
        <v>24.442599999999999</v>
      </c>
      <c r="K475" t="str">
        <f>VLOOKUP($C475,Customer_Dim_Cleaned!$A$2:$H$501,2,FALSE)</f>
        <v>Andrew Mason</v>
      </c>
      <c r="L475" t="str">
        <f>VLOOKUP($D475,Product_Dim_Cleaned!$A$2:$F$101,2,FALSE)</f>
        <v>Bluetooth Car Audio System</v>
      </c>
      <c r="M475" t="str">
        <f>VLOOKUP($E475,Store_Dim_Cleaned!$A$2:$E$21,2,FALSE)</f>
        <v>Hill, Wagner and Ballard</v>
      </c>
    </row>
    <row r="476" spans="1:13" x14ac:dyDescent="0.3">
      <c r="A476" t="s">
        <v>2300</v>
      </c>
      <c r="B476" s="6">
        <v>45875</v>
      </c>
      <c r="C476" t="s">
        <v>654</v>
      </c>
      <c r="D476" t="s">
        <v>1664</v>
      </c>
      <c r="E476" t="s">
        <v>1804</v>
      </c>
      <c r="F476">
        <v>3</v>
      </c>
      <c r="G476" s="5">
        <v>666.39</v>
      </c>
      <c r="H476" s="8">
        <v>0.21</v>
      </c>
      <c r="I476" t="s">
        <v>1829</v>
      </c>
      <c r="J476" s="5">
        <v>1579.3443</v>
      </c>
      <c r="K476" t="str">
        <f>VLOOKUP($C476,Customer_Dim_Cleaned!$A$2:$H$501,2,FALSE)</f>
        <v>Anna Perez</v>
      </c>
      <c r="L476" t="str">
        <f>VLOOKUP($D476,Product_Dim_Cleaned!$A$2:$F$101,2,FALSE)</f>
        <v>Womens Cotton Scarf</v>
      </c>
      <c r="M476" t="str">
        <f>VLOOKUP($E476,Store_Dim_Cleaned!$A$2:$E$21,2,FALSE)</f>
        <v>Frederick-Wright</v>
      </c>
    </row>
    <row r="477" spans="1:13" x14ac:dyDescent="0.3">
      <c r="A477" t="s">
        <v>2301</v>
      </c>
      <c r="B477" s="6">
        <v>45797</v>
      </c>
      <c r="C477" t="s">
        <v>553</v>
      </c>
      <c r="D477" t="s">
        <v>1710</v>
      </c>
      <c r="E477" t="s">
        <v>1789</v>
      </c>
      <c r="F477">
        <v>2</v>
      </c>
      <c r="G477" s="5">
        <v>145.26</v>
      </c>
      <c r="H477" s="8">
        <v>0.19</v>
      </c>
      <c r="I477" t="s">
        <v>1826</v>
      </c>
      <c r="J477" s="5">
        <v>235.3212</v>
      </c>
      <c r="K477" t="str">
        <f>VLOOKUP($C477,Customer_Dim_Cleaned!$A$2:$H$501,2,FALSE)</f>
        <v>Patricia Gardner</v>
      </c>
      <c r="L477" t="str">
        <f>VLOOKUP($D477,Product_Dim_Cleaned!$A$2:$F$101,2,FALSE)</f>
        <v>Badminton Racket Set</v>
      </c>
      <c r="M477" t="str">
        <f>VLOOKUP($E477,Store_Dim_Cleaned!$A$2:$E$21,2,FALSE)</f>
        <v>Hill, Wagner and Ballard</v>
      </c>
    </row>
    <row r="478" spans="1:13" x14ac:dyDescent="0.3">
      <c r="A478" t="s">
        <v>2302</v>
      </c>
      <c r="B478" s="6">
        <v>45364</v>
      </c>
      <c r="C478" t="s">
        <v>411</v>
      </c>
      <c r="D478" t="s">
        <v>1730</v>
      </c>
      <c r="E478" t="s">
        <v>1773</v>
      </c>
      <c r="F478">
        <v>4</v>
      </c>
      <c r="G478" s="5">
        <v>940.77</v>
      </c>
      <c r="H478" s="8">
        <v>0.24</v>
      </c>
      <c r="I478" t="s">
        <v>1829</v>
      </c>
      <c r="J478" s="5">
        <v>2859.9407999999999</v>
      </c>
      <c r="K478" t="str">
        <f>VLOOKUP($C478,Customer_Dim_Cleaned!$A$2:$H$501,2,FALSE)</f>
        <v>Earl Allen</v>
      </c>
      <c r="L478" t="str">
        <f>VLOOKUP($D478,Product_Dim_Cleaned!$A$2:$F$101,2,FALSE)</f>
        <v>Women's High Heels</v>
      </c>
      <c r="M478" t="str">
        <f>VLOOKUP($E478,Store_Dim_Cleaned!$A$2:$E$21,2,FALSE)</f>
        <v>Gray Ltd</v>
      </c>
    </row>
    <row r="479" spans="1:13" x14ac:dyDescent="0.3">
      <c r="A479" t="s">
        <v>2303</v>
      </c>
      <c r="B479" s="6">
        <v>45700</v>
      </c>
      <c r="C479" t="s">
        <v>1446</v>
      </c>
      <c r="D479" t="s">
        <v>1640</v>
      </c>
      <c r="E479" t="s">
        <v>1807</v>
      </c>
      <c r="F479">
        <v>1</v>
      </c>
      <c r="G479" s="5">
        <v>708.88</v>
      </c>
      <c r="H479" s="8">
        <v>0.09</v>
      </c>
      <c r="I479" t="s">
        <v>1824</v>
      </c>
      <c r="J479" s="5">
        <v>645.08080000000007</v>
      </c>
      <c r="K479" t="str">
        <f>VLOOKUP($C479,Customer_Dim_Cleaned!$A$2:$H$501,2,FALSE)</f>
        <v>James Foster</v>
      </c>
      <c r="L479" t="str">
        <f>VLOOKUP($D479,Product_Dim_Cleaned!$A$2:$F$101,2,FALSE)</f>
        <v>Men's Winter Jacket</v>
      </c>
      <c r="M479" t="str">
        <f>VLOOKUP($E479,Store_Dim_Cleaned!$A$2:$E$21,2,FALSE)</f>
        <v>Holloway Ltd</v>
      </c>
    </row>
    <row r="480" spans="1:13" x14ac:dyDescent="0.3">
      <c r="A480" t="s">
        <v>2304</v>
      </c>
      <c r="B480" s="6">
        <v>45924</v>
      </c>
      <c r="C480" t="s">
        <v>969</v>
      </c>
      <c r="D480" t="s">
        <v>1608</v>
      </c>
      <c r="E480" t="s">
        <v>1761</v>
      </c>
      <c r="F480">
        <v>1</v>
      </c>
      <c r="G480" s="5">
        <v>790.73</v>
      </c>
      <c r="H480" s="8">
        <v>0.24</v>
      </c>
      <c r="I480" t="s">
        <v>1826</v>
      </c>
      <c r="J480" s="5">
        <v>600.95479999999998</v>
      </c>
      <c r="K480" t="str">
        <f>VLOOKUP($C480,Customer_Dim_Cleaned!$A$2:$H$501,2,FALSE)</f>
        <v>Brandy Thompson</v>
      </c>
      <c r="L480" t="str">
        <f>VLOOKUP($D480,Product_Dim_Cleaned!$A$2:$F$101,2,FALSE)</f>
        <v>Stainless Steel Cutlery Set</v>
      </c>
      <c r="M480" t="str">
        <f>VLOOKUP($E480,Store_Dim_Cleaned!$A$2:$E$21,2,FALSE)</f>
        <v>Black-Horn</v>
      </c>
    </row>
    <row r="481" spans="1:13" x14ac:dyDescent="0.3">
      <c r="A481" t="s">
        <v>2305</v>
      </c>
      <c r="B481" s="6">
        <v>45574</v>
      </c>
      <c r="C481" t="s">
        <v>1389</v>
      </c>
      <c r="D481" t="s">
        <v>1578</v>
      </c>
      <c r="E481" t="s">
        <v>1786</v>
      </c>
      <c r="F481">
        <v>3</v>
      </c>
      <c r="G481" s="5">
        <v>635.13</v>
      </c>
      <c r="H481" s="8">
        <v>0.09</v>
      </c>
      <c r="I481" t="s">
        <v>1826</v>
      </c>
      <c r="J481" s="5">
        <v>1733.9049</v>
      </c>
      <c r="K481" t="str">
        <f>VLOOKUP($C481,Customer_Dim_Cleaned!$A$2:$H$501,2,FALSE)</f>
        <v>William Cortez</v>
      </c>
      <c r="L481" t="str">
        <f>VLOOKUP($D481,Product_Dim_Cleaned!$A$2:$F$101,2,FALSE)</f>
        <v>4K Home Projector</v>
      </c>
      <c r="M481" t="str">
        <f>VLOOKUP($E481,Store_Dim_Cleaned!$A$2:$E$21,2,FALSE)</f>
        <v>Moore, Padilla and Butler</v>
      </c>
    </row>
    <row r="482" spans="1:13" x14ac:dyDescent="0.3">
      <c r="A482" t="s">
        <v>2306</v>
      </c>
      <c r="B482" s="6">
        <v>45233</v>
      </c>
      <c r="C482" t="s">
        <v>849</v>
      </c>
      <c r="D482" t="s">
        <v>1734</v>
      </c>
      <c r="E482" t="s">
        <v>1799</v>
      </c>
      <c r="F482">
        <v>1</v>
      </c>
      <c r="G482" s="5">
        <v>744.88</v>
      </c>
      <c r="H482" s="8">
        <v>0.15</v>
      </c>
      <c r="I482" t="s">
        <v>1829</v>
      </c>
      <c r="J482" s="5">
        <v>633.14800000000002</v>
      </c>
      <c r="K482" t="str">
        <f>VLOOKUP($C482,Customer_Dim_Cleaned!$A$2:$H$501,2,FALSE)</f>
        <v>Cynthia Payne</v>
      </c>
      <c r="L482" t="str">
        <f>VLOOKUP($D482,Product_Dim_Cleaned!$A$2:$F$101,2,FALSE)</f>
        <v>USB-C Laptop Charger</v>
      </c>
      <c r="M482" t="str">
        <f>VLOOKUP($E482,Store_Dim_Cleaned!$A$2:$E$21,2,FALSE)</f>
        <v>Mcdonald Inc</v>
      </c>
    </row>
    <row r="483" spans="1:13" x14ac:dyDescent="0.3">
      <c r="A483" t="s">
        <v>2307</v>
      </c>
      <c r="B483" s="6">
        <v>45745</v>
      </c>
      <c r="C483" t="s">
        <v>604</v>
      </c>
      <c r="D483" t="s">
        <v>1604</v>
      </c>
      <c r="E483" t="s">
        <v>1757</v>
      </c>
      <c r="F483">
        <v>3</v>
      </c>
      <c r="G483" s="5">
        <v>205.34</v>
      </c>
      <c r="H483" s="8">
        <v>0.25</v>
      </c>
      <c r="I483" t="s">
        <v>1824</v>
      </c>
      <c r="J483" s="5">
        <v>462.01499999999999</v>
      </c>
      <c r="K483" t="str">
        <f>VLOOKUP($C483,Customer_Dim_Cleaned!$A$2:$H$501,2,FALSE)</f>
        <v>Mario Jacobs</v>
      </c>
      <c r="L483" t="str">
        <f>VLOOKUP($D483,Product_Dim_Cleaned!$A$2:$F$101,2,FALSE)</f>
        <v>Sports Stopwatch Timer</v>
      </c>
      <c r="M483" t="str">
        <f>VLOOKUP($E483,Store_Dim_Cleaned!$A$2:$E$21,2,FALSE)</f>
        <v>Martinez, Adkins and Johnson</v>
      </c>
    </row>
    <row r="484" spans="1:13" x14ac:dyDescent="0.3">
      <c r="A484" t="s">
        <v>2308</v>
      </c>
      <c r="B484" s="6">
        <v>45851</v>
      </c>
      <c r="C484" t="s">
        <v>1301</v>
      </c>
      <c r="D484" t="s">
        <v>1606</v>
      </c>
      <c r="E484" t="s">
        <v>1782</v>
      </c>
      <c r="F484">
        <v>2</v>
      </c>
      <c r="G484" s="5">
        <v>756.8</v>
      </c>
      <c r="H484" s="8">
        <v>0.15</v>
      </c>
      <c r="I484" t="s">
        <v>1824</v>
      </c>
      <c r="J484" s="5">
        <v>1286.56</v>
      </c>
      <c r="K484" t="str">
        <f>VLOOKUP($C484,Customer_Dim_Cleaned!$A$2:$H$501,2,FALSE)</f>
        <v>Monica Miller</v>
      </c>
      <c r="L484" t="str">
        <f>VLOOKUP($D484,Product_Dim_Cleaned!$A$2:$F$101,2,FALSE)</f>
        <v>Fabric Sofa Throw Blanket</v>
      </c>
      <c r="M484" t="str">
        <f>VLOOKUP($E484,Store_Dim_Cleaned!$A$2:$E$21,2,FALSE)</f>
        <v>Bean, Jones and Park</v>
      </c>
    </row>
    <row r="485" spans="1:13" x14ac:dyDescent="0.3">
      <c r="A485" t="s">
        <v>2309</v>
      </c>
      <c r="B485" s="6">
        <v>45308</v>
      </c>
      <c r="C485" t="s">
        <v>172</v>
      </c>
      <c r="D485" t="s">
        <v>1590</v>
      </c>
      <c r="E485" t="s">
        <v>1789</v>
      </c>
      <c r="F485">
        <v>1</v>
      </c>
      <c r="G485" s="5">
        <v>771.73</v>
      </c>
      <c r="H485" s="8">
        <v>0.2</v>
      </c>
      <c r="I485" t="s">
        <v>1824</v>
      </c>
      <c r="J485" s="5">
        <v>617.38400000000001</v>
      </c>
      <c r="K485" t="str">
        <f>VLOOKUP($C485,Customer_Dim_Cleaned!$A$2:$H$501,2,FALSE)</f>
        <v>Denise Williams</v>
      </c>
      <c r="L485" t="str">
        <f>VLOOKUP($D485,Product_Dim_Cleaned!$A$2:$F$101,2,FALSE)</f>
        <v>Multi-Purpose Storage Box</v>
      </c>
      <c r="M485" t="str">
        <f>VLOOKUP($E485,Store_Dim_Cleaned!$A$2:$E$21,2,FALSE)</f>
        <v>Hill, Wagner and Ballard</v>
      </c>
    </row>
    <row r="486" spans="1:13" x14ac:dyDescent="0.3">
      <c r="A486" t="s">
        <v>2310</v>
      </c>
      <c r="B486" s="6">
        <v>45639</v>
      </c>
      <c r="C486" t="s">
        <v>1475</v>
      </c>
      <c r="D486" t="s">
        <v>1680</v>
      </c>
      <c r="E486" t="s">
        <v>1807</v>
      </c>
      <c r="F486">
        <v>1</v>
      </c>
      <c r="G486" s="5">
        <v>440.19</v>
      </c>
      <c r="H486" s="8">
        <v>0.03</v>
      </c>
      <c r="I486" t="s">
        <v>1826</v>
      </c>
      <c r="J486" s="5">
        <v>426.98430000000002</v>
      </c>
      <c r="K486" t="str">
        <f>VLOOKUP($C486,Customer_Dim_Cleaned!$A$2:$H$501,2,FALSE)</f>
        <v>Dylan Gutierrez</v>
      </c>
      <c r="L486" t="str">
        <f>VLOOKUP($D486,Product_Dim_Cleaned!$A$2:$F$101,2,FALSE)</f>
        <v>Women's Hair Dryer Brush</v>
      </c>
      <c r="M486" t="str">
        <f>VLOOKUP($E486,Store_Dim_Cleaned!$A$2:$E$21,2,FALSE)</f>
        <v>Holloway Ltd</v>
      </c>
    </row>
    <row r="487" spans="1:13" x14ac:dyDescent="0.3">
      <c r="A487" t="s">
        <v>2311</v>
      </c>
      <c r="B487" s="6">
        <v>45919</v>
      </c>
      <c r="C487" t="s">
        <v>181</v>
      </c>
      <c r="D487" t="s">
        <v>1553</v>
      </c>
      <c r="E487" t="s">
        <v>1761</v>
      </c>
      <c r="F487">
        <v>2</v>
      </c>
      <c r="G487" s="5">
        <v>409</v>
      </c>
      <c r="H487" s="8">
        <v>0.17</v>
      </c>
      <c r="I487" t="s">
        <v>1824</v>
      </c>
      <c r="J487" s="5">
        <v>678.93999999999994</v>
      </c>
      <c r="K487" t="str">
        <f>VLOOKUP($C487,Customer_Dim_Cleaned!$A$2:$H$501,2,FALSE)</f>
        <v>Gina Knight</v>
      </c>
      <c r="L487" t="str">
        <f>VLOOKUP($D487,Product_Dim_Cleaned!$A$2:$F$101,2,FALSE)</f>
        <v>Women's Yoga Pants</v>
      </c>
      <c r="M487" t="str">
        <f>VLOOKUP($E487,Store_Dim_Cleaned!$A$2:$E$21,2,FALSE)</f>
        <v>Black-Horn</v>
      </c>
    </row>
    <row r="488" spans="1:13" x14ac:dyDescent="0.3">
      <c r="A488" t="s">
        <v>2312</v>
      </c>
      <c r="B488" s="6">
        <v>45333</v>
      </c>
      <c r="C488" t="s">
        <v>1077</v>
      </c>
      <c r="D488" t="s">
        <v>1624</v>
      </c>
      <c r="E488" t="s">
        <v>1813</v>
      </c>
      <c r="F488">
        <v>3</v>
      </c>
      <c r="G488" s="5">
        <v>134.58000000000001</v>
      </c>
      <c r="H488" s="8">
        <v>0.04</v>
      </c>
      <c r="I488" t="s">
        <v>1829</v>
      </c>
      <c r="J488" s="5">
        <v>387.59039999999999</v>
      </c>
      <c r="K488" t="str">
        <f>VLOOKUP($C488,Customer_Dim_Cleaned!$A$2:$H$501,2,FALSE)</f>
        <v>Ryan Moore</v>
      </c>
      <c r="L488" t="str">
        <f>VLOOKUP($D488,Product_Dim_Cleaned!$A$2:$F$101,2,FALSE)</f>
        <v>Sports Water Hydration Pack</v>
      </c>
      <c r="M488" t="str">
        <f>VLOOKUP($E488,Store_Dim_Cleaned!$A$2:$E$21,2,FALSE)</f>
        <v>Mann-Austin</v>
      </c>
    </row>
    <row r="489" spans="1:13" x14ac:dyDescent="0.3">
      <c r="A489" t="s">
        <v>2313</v>
      </c>
      <c r="B489" s="6">
        <v>45811</v>
      </c>
      <c r="C489" t="s">
        <v>1092</v>
      </c>
      <c r="D489" t="s">
        <v>1626</v>
      </c>
      <c r="E489" t="s">
        <v>1779</v>
      </c>
      <c r="F489">
        <v>4</v>
      </c>
      <c r="G489" s="5">
        <v>284.44</v>
      </c>
      <c r="H489" s="8">
        <v>0.02</v>
      </c>
      <c r="I489" t="s">
        <v>1824</v>
      </c>
      <c r="J489" s="5">
        <v>1115.0047999999999</v>
      </c>
      <c r="K489" t="str">
        <f>VLOOKUP($C489,Customer_Dim_Cleaned!$A$2:$H$501,2,FALSE)</f>
        <v>Sherry Cabrera</v>
      </c>
      <c r="L489" t="str">
        <f>VLOOKUP($D489,Product_Dim_Cleaned!$A$2:$F$101,2,FALSE)</f>
        <v>Portable Power Bank</v>
      </c>
      <c r="M489" t="str">
        <f>VLOOKUP($E489,Store_Dim_Cleaned!$A$2:$E$21,2,FALSE)</f>
        <v>Martinez-Mullins</v>
      </c>
    </row>
    <row r="490" spans="1:13" x14ac:dyDescent="0.3">
      <c r="A490" t="s">
        <v>2314</v>
      </c>
      <c r="B490" s="6">
        <v>45726</v>
      </c>
      <c r="C490" t="s">
        <v>1260</v>
      </c>
      <c r="D490" t="s">
        <v>1694</v>
      </c>
      <c r="E490" t="s">
        <v>1797</v>
      </c>
      <c r="F490">
        <v>4</v>
      </c>
      <c r="G490" s="5">
        <v>922.69</v>
      </c>
      <c r="H490" s="8">
        <v>0.16</v>
      </c>
      <c r="I490" t="s">
        <v>1824</v>
      </c>
      <c r="J490" s="5">
        <v>3100.2384000000002</v>
      </c>
      <c r="K490" t="str">
        <f>VLOOKUP($C490,Customer_Dim_Cleaned!$A$2:$H$501,2,FALSE)</f>
        <v>Eric Wolfe</v>
      </c>
      <c r="L490" t="str">
        <f>VLOOKUP($D490,Product_Dim_Cleaned!$A$2:$F$101,2,FALSE)</f>
        <v>Shin Guards – Adult</v>
      </c>
      <c r="M490" t="str">
        <f>VLOOKUP($E490,Store_Dim_Cleaned!$A$2:$E$21,2,FALSE)</f>
        <v>Gardner, Humphrey and Contreras</v>
      </c>
    </row>
    <row r="491" spans="1:13" x14ac:dyDescent="0.3">
      <c r="A491" t="s">
        <v>2315</v>
      </c>
      <c r="B491" s="6">
        <v>45644</v>
      </c>
      <c r="C491" t="s">
        <v>875</v>
      </c>
      <c r="D491" t="s">
        <v>1620</v>
      </c>
      <c r="E491" t="s">
        <v>1776</v>
      </c>
      <c r="F491">
        <v>2</v>
      </c>
      <c r="G491" s="5">
        <v>992.55</v>
      </c>
      <c r="H491" s="8">
        <v>0.28000000000000003</v>
      </c>
      <c r="I491" t="s">
        <v>1824</v>
      </c>
      <c r="J491" s="5">
        <v>1429.2719999999999</v>
      </c>
      <c r="K491" t="str">
        <f>VLOOKUP($C491,Customer_Dim_Cleaned!$A$2:$H$501,2,FALSE)</f>
        <v>Shannon Miller</v>
      </c>
      <c r="L491" t="str">
        <f>VLOOKUP($D491,Product_Dim_Cleaned!$A$2:$F$101,2,FALSE)</f>
        <v>Women's Summer Dress</v>
      </c>
      <c r="M491" t="str">
        <f>VLOOKUP($E491,Store_Dim_Cleaned!$A$2:$E$21,2,FALSE)</f>
        <v>Benson-Elliott</v>
      </c>
    </row>
    <row r="492" spans="1:13" x14ac:dyDescent="0.3">
      <c r="A492" t="s">
        <v>2316</v>
      </c>
      <c r="B492" s="6">
        <v>45371</v>
      </c>
      <c r="C492" t="s">
        <v>1298</v>
      </c>
      <c r="D492" t="s">
        <v>1726</v>
      </c>
      <c r="E492" t="s">
        <v>1810</v>
      </c>
      <c r="F492">
        <v>1</v>
      </c>
      <c r="G492" s="5">
        <v>170.43</v>
      </c>
      <c r="H492" s="8">
        <v>0.03</v>
      </c>
      <c r="I492" t="s">
        <v>1824</v>
      </c>
      <c r="J492" s="5">
        <v>165.31710000000001</v>
      </c>
      <c r="K492" t="str">
        <f>VLOOKUP($C492,Customer_Dim_Cleaned!$A$2:$H$501,2,FALSE)</f>
        <v>Luke Parks</v>
      </c>
      <c r="L492" t="str">
        <f>VLOOKUP($D492,Product_Dim_Cleaned!$A$2:$F$101,2,FALSE)</f>
        <v>Face Foundation Kit</v>
      </c>
      <c r="M492" t="str">
        <f>VLOOKUP($E492,Store_Dim_Cleaned!$A$2:$E$21,2,FALSE)</f>
        <v>Guerrero-Schmitt</v>
      </c>
    </row>
    <row r="493" spans="1:13" x14ac:dyDescent="0.3">
      <c r="A493" t="s">
        <v>2317</v>
      </c>
      <c r="B493" s="6">
        <v>45462</v>
      </c>
      <c r="C493" t="s">
        <v>722</v>
      </c>
      <c r="D493" t="s">
        <v>1692</v>
      </c>
      <c r="E493" t="s">
        <v>1761</v>
      </c>
      <c r="F493">
        <v>3</v>
      </c>
      <c r="G493" s="5">
        <v>480.51</v>
      </c>
      <c r="H493" s="8">
        <v>0.03</v>
      </c>
      <c r="I493" t="s">
        <v>1824</v>
      </c>
      <c r="J493" s="5">
        <v>1398.2841000000001</v>
      </c>
      <c r="K493" t="str">
        <f>VLOOKUP($C493,Customer_Dim_Cleaned!$A$2:$H$501,2,FALSE)</f>
        <v>Robert Harris</v>
      </c>
      <c r="L493" t="str">
        <f>VLOOKUP($D493,Product_Dim_Cleaned!$A$2:$F$101,2,FALSE)</f>
        <v>Professional Jump Rope</v>
      </c>
      <c r="M493" t="str">
        <f>VLOOKUP($E493,Store_Dim_Cleaned!$A$2:$E$21,2,FALSE)</f>
        <v>Black-Horn</v>
      </c>
    </row>
    <row r="494" spans="1:13" x14ac:dyDescent="0.3">
      <c r="A494" t="s">
        <v>2318</v>
      </c>
      <c r="B494" s="6">
        <v>45632</v>
      </c>
      <c r="C494" t="s">
        <v>523</v>
      </c>
      <c r="D494" t="s">
        <v>1646</v>
      </c>
      <c r="E494" t="s">
        <v>1779</v>
      </c>
      <c r="F494">
        <v>2</v>
      </c>
      <c r="G494" s="5">
        <v>955.66</v>
      </c>
      <c r="H494" s="8">
        <v>0.28999999999999998</v>
      </c>
      <c r="I494" t="s">
        <v>1829</v>
      </c>
      <c r="J494" s="5">
        <v>1357.0372</v>
      </c>
      <c r="K494" t="str">
        <f>VLOOKUP($C494,Customer_Dim_Cleaned!$A$2:$H$501,2,FALSE)</f>
        <v>Maria Sanchez</v>
      </c>
      <c r="L494" t="str">
        <f>VLOOKUP($D494,Product_Dim_Cleaned!$A$2:$F$101,2,FALSE)</f>
        <v>Men's Roll-On Perfume</v>
      </c>
      <c r="M494" t="str">
        <f>VLOOKUP($E494,Store_Dim_Cleaned!$A$2:$E$21,2,FALSE)</f>
        <v>Martinez-Mullins</v>
      </c>
    </row>
    <row r="495" spans="1:13" x14ac:dyDescent="0.3">
      <c r="A495" t="s">
        <v>2319</v>
      </c>
      <c r="B495" s="6">
        <v>45863</v>
      </c>
      <c r="C495" t="s">
        <v>1395</v>
      </c>
      <c r="D495" t="s">
        <v>1692</v>
      </c>
      <c r="E495" t="s">
        <v>1752</v>
      </c>
      <c r="F495">
        <v>2</v>
      </c>
      <c r="G495" s="5">
        <v>488.02</v>
      </c>
      <c r="H495" s="8">
        <v>0.27</v>
      </c>
      <c r="I495" t="s">
        <v>1826</v>
      </c>
      <c r="J495" s="5">
        <v>712.50919999999996</v>
      </c>
      <c r="K495" t="str">
        <f>VLOOKUP($C495,Customer_Dim_Cleaned!$A$2:$H$501,2,FALSE)</f>
        <v>Ashley Roberts</v>
      </c>
      <c r="L495" t="str">
        <f>VLOOKUP($D495,Product_Dim_Cleaned!$A$2:$F$101,2,FALSE)</f>
        <v>Professional Jump Rope</v>
      </c>
      <c r="M495" t="str">
        <f>VLOOKUP($E495,Store_Dim_Cleaned!$A$2:$E$21,2,FALSE)</f>
        <v>Rivera-Warner</v>
      </c>
    </row>
    <row r="496" spans="1:13" x14ac:dyDescent="0.3">
      <c r="A496" t="s">
        <v>2320</v>
      </c>
      <c r="B496" s="6">
        <v>45501</v>
      </c>
      <c r="C496" t="s">
        <v>770</v>
      </c>
      <c r="D496" t="s">
        <v>1584</v>
      </c>
      <c r="E496" t="s">
        <v>1752</v>
      </c>
      <c r="F496">
        <v>1</v>
      </c>
      <c r="G496" s="5">
        <v>917.17</v>
      </c>
      <c r="H496" s="8">
        <v>0.13</v>
      </c>
      <c r="I496" t="s">
        <v>1829</v>
      </c>
      <c r="J496" s="5">
        <v>797.93790000000001</v>
      </c>
      <c r="K496" t="str">
        <f>VLOOKUP($C496,Customer_Dim_Cleaned!$A$2:$H$501,2,FALSE)</f>
        <v>William Hull</v>
      </c>
      <c r="L496" t="str">
        <f>VLOOKUP($D496,Product_Dim_Cleaned!$A$2:$F$101,2,FALSE)</f>
        <v>Women's Denim Jeans</v>
      </c>
      <c r="M496" t="str">
        <f>VLOOKUP($E496,Store_Dim_Cleaned!$A$2:$E$21,2,FALSE)</f>
        <v>Rivera-Warner</v>
      </c>
    </row>
    <row r="497" spans="1:13" x14ac:dyDescent="0.3">
      <c r="A497" t="s">
        <v>2321</v>
      </c>
      <c r="B497" s="6">
        <v>45568</v>
      </c>
      <c r="C497" t="s">
        <v>1020</v>
      </c>
      <c r="D497" t="s">
        <v>1562</v>
      </c>
      <c r="E497" t="s">
        <v>1773</v>
      </c>
      <c r="F497">
        <v>2</v>
      </c>
      <c r="G497" s="5">
        <v>406.46</v>
      </c>
      <c r="H497" s="8">
        <v>0.3</v>
      </c>
      <c r="I497" t="s">
        <v>1826</v>
      </c>
      <c r="J497" s="5">
        <v>569.04399999999998</v>
      </c>
      <c r="K497" t="str">
        <f>VLOOKUP($C497,Customer_Dim_Cleaned!$A$2:$H$501,2,FALSE)</f>
        <v>Alex Mann Ii</v>
      </c>
      <c r="L497" t="str">
        <f>VLOOKUP($D497,Product_Dim_Cleaned!$A$2:$F$101,2,FALSE)</f>
        <v>Wireless Bluetooth Earbuds</v>
      </c>
      <c r="M497" t="str">
        <f>VLOOKUP($E497,Store_Dim_Cleaned!$A$2:$E$21,2,FALSE)</f>
        <v>Gray Ltd</v>
      </c>
    </row>
    <row r="498" spans="1:13" x14ac:dyDescent="0.3">
      <c r="A498" t="s">
        <v>2322</v>
      </c>
      <c r="B498" s="6">
        <v>45238</v>
      </c>
      <c r="C498" t="s">
        <v>746</v>
      </c>
      <c r="D498" t="s">
        <v>1738</v>
      </c>
      <c r="E498" t="s">
        <v>1752</v>
      </c>
      <c r="F498">
        <v>2</v>
      </c>
      <c r="G498" s="5">
        <v>264.39</v>
      </c>
      <c r="H498" s="8">
        <v>0.11</v>
      </c>
      <c r="I498" t="s">
        <v>1829</v>
      </c>
      <c r="J498" s="5">
        <v>470.61419999999998</v>
      </c>
      <c r="K498" t="str">
        <f>VLOOKUP($C498,Customer_Dim_Cleaned!$A$2:$H$501,2,FALSE)</f>
        <v>Christy Hill</v>
      </c>
      <c r="L498" t="str">
        <f>VLOOKUP($D498,Product_Dim_Cleaned!$A$2:$F$101,2,FALSE)</f>
        <v>Sports Stopwatch Basic</v>
      </c>
      <c r="M498" t="str">
        <f>VLOOKUP($E498,Store_Dim_Cleaned!$A$2:$E$21,2,FALSE)</f>
        <v>Rivera-Warner</v>
      </c>
    </row>
    <row r="499" spans="1:13" x14ac:dyDescent="0.3">
      <c r="A499" t="s">
        <v>2323</v>
      </c>
      <c r="B499" s="6">
        <v>45754</v>
      </c>
      <c r="C499" t="s">
        <v>628</v>
      </c>
      <c r="D499" t="s">
        <v>1684</v>
      </c>
      <c r="E499" t="s">
        <v>1804</v>
      </c>
      <c r="F499">
        <v>1</v>
      </c>
      <c r="G499" s="5">
        <v>414.97</v>
      </c>
      <c r="H499" s="8">
        <v>0.22</v>
      </c>
      <c r="I499" t="s">
        <v>1826</v>
      </c>
      <c r="J499" s="5">
        <v>323.67660000000001</v>
      </c>
      <c r="K499" t="str">
        <f>VLOOKUP($C499,Customer_Dim_Cleaned!$A$2:$H$501,2,FALSE)</f>
        <v>Todd Poole</v>
      </c>
      <c r="L499" t="str">
        <f>VLOOKUP($D499,Product_Dim_Cleaned!$A$2:$F$101,2,FALSE)</f>
        <v>Wooden Nightstand</v>
      </c>
      <c r="M499" t="str">
        <f>VLOOKUP($E499,Store_Dim_Cleaned!$A$2:$E$21,2,FALSE)</f>
        <v>Frederick-Wright</v>
      </c>
    </row>
    <row r="500" spans="1:13" x14ac:dyDescent="0.3">
      <c r="A500" t="s">
        <v>2324</v>
      </c>
      <c r="B500" s="6">
        <v>45280</v>
      </c>
      <c r="C500" t="s">
        <v>493</v>
      </c>
      <c r="D500" t="s">
        <v>1598</v>
      </c>
      <c r="E500" t="s">
        <v>1794</v>
      </c>
      <c r="F500">
        <v>2</v>
      </c>
      <c r="G500" s="5">
        <v>583.51</v>
      </c>
      <c r="H500" s="8">
        <v>0.2</v>
      </c>
      <c r="I500" t="s">
        <v>1829</v>
      </c>
      <c r="J500" s="5">
        <v>933.61599999999999</v>
      </c>
      <c r="K500" t="str">
        <f>VLOOKUP($C500,Customer_Dim_Cleaned!$A$2:$H$501,2,FALSE)</f>
        <v>Edward Rivera</v>
      </c>
      <c r="L500" t="str">
        <f>VLOOKUP($D500,Product_Dim_Cleaned!$A$2:$F$101,2,FALSE)</f>
        <v>Women's Scarf Set</v>
      </c>
      <c r="M500" t="str">
        <f>VLOOKUP($E500,Store_Dim_Cleaned!$A$2:$E$21,2,FALSE)</f>
        <v>Thomas, Bridges and Harris</v>
      </c>
    </row>
    <row r="501" spans="1:13" x14ac:dyDescent="0.3">
      <c r="A501" t="s">
        <v>2325</v>
      </c>
      <c r="B501" s="6">
        <v>45911</v>
      </c>
      <c r="C501" t="s">
        <v>55</v>
      </c>
      <c r="D501" t="s">
        <v>1610</v>
      </c>
      <c r="E501" t="s">
        <v>1807</v>
      </c>
      <c r="F501">
        <v>1</v>
      </c>
      <c r="G501" s="5">
        <v>659.27</v>
      </c>
      <c r="H501" s="8">
        <v>0.15</v>
      </c>
      <c r="I501" t="s">
        <v>1826</v>
      </c>
      <c r="J501" s="5">
        <v>560.37950000000001</v>
      </c>
      <c r="K501" t="str">
        <f>VLOOKUP($C501,Customer_Dim_Cleaned!$A$2:$H$501,2,FALSE)</f>
        <v>Brian Lopez</v>
      </c>
      <c r="L501" t="str">
        <f>VLOOKUP($D501,Product_Dim_Cleaned!$A$2:$F$101,2,FALSE)</f>
        <v>Basketball</v>
      </c>
      <c r="M501" t="str">
        <f>VLOOKUP($E501,Store_Dim_Cleaned!$A$2:$E$21,2,FALSE)</f>
        <v>Holloway Ltd</v>
      </c>
    </row>
    <row r="502" spans="1:13" x14ac:dyDescent="0.3">
      <c r="A502" t="s">
        <v>2326</v>
      </c>
      <c r="B502" s="6">
        <v>45627</v>
      </c>
      <c r="C502" t="s">
        <v>1377</v>
      </c>
      <c r="D502" t="s">
        <v>1549</v>
      </c>
      <c r="E502" t="s">
        <v>1769</v>
      </c>
      <c r="F502">
        <v>4</v>
      </c>
      <c r="G502" s="5">
        <v>106.66</v>
      </c>
      <c r="H502" s="8">
        <v>0.2</v>
      </c>
      <c r="I502" t="s">
        <v>1829</v>
      </c>
      <c r="J502" s="5">
        <v>341.31200000000001</v>
      </c>
      <c r="K502" t="str">
        <f>VLOOKUP($C502,Customer_Dim_Cleaned!$A$2:$H$501,2,FALSE)</f>
        <v>Gene Lee</v>
      </c>
      <c r="L502" t="str">
        <f>VLOOKUP($D502,Product_Dim_Cleaned!$A$2:$F$101,2,FALSE)</f>
        <v>Women's Casual Hoodie</v>
      </c>
      <c r="M502" t="str">
        <f>VLOOKUP($E502,Store_Dim_Cleaned!$A$2:$E$21,2,FALSE)</f>
        <v>Alexander Group</v>
      </c>
    </row>
    <row r="503" spans="1:13" x14ac:dyDescent="0.3">
      <c r="A503" t="s">
        <v>2327</v>
      </c>
      <c r="B503" s="6">
        <v>45617</v>
      </c>
      <c r="C503" t="s">
        <v>544</v>
      </c>
      <c r="D503" t="s">
        <v>1568</v>
      </c>
      <c r="E503" t="s">
        <v>1773</v>
      </c>
      <c r="F503">
        <v>4</v>
      </c>
      <c r="G503" s="5">
        <v>168.55</v>
      </c>
      <c r="H503" s="8">
        <v>0.15</v>
      </c>
      <c r="I503" t="s">
        <v>1826</v>
      </c>
      <c r="J503" s="5">
        <v>573.07000000000005</v>
      </c>
      <c r="K503" t="str">
        <f>VLOOKUP($C503,Customer_Dim_Cleaned!$A$2:$H$501,2,FALSE)</f>
        <v>Joseph Jones</v>
      </c>
      <c r="L503" t="str">
        <f>VLOOKUP($D503,Product_Dim_Cleaned!$A$2:$F$101,2,FALSE)</f>
        <v>Ceramic Kitchen Bowl Set</v>
      </c>
      <c r="M503" t="str">
        <f>VLOOKUP($E503,Store_Dim_Cleaned!$A$2:$E$21,2,FALSE)</f>
        <v>Gray Ltd</v>
      </c>
    </row>
    <row r="504" spans="1:13" x14ac:dyDescent="0.3">
      <c r="A504" t="s">
        <v>2328</v>
      </c>
      <c r="B504" s="6">
        <v>45899</v>
      </c>
      <c r="C504" t="s">
        <v>1501</v>
      </c>
      <c r="D504" t="s">
        <v>1636</v>
      </c>
      <c r="E504" t="s">
        <v>1761</v>
      </c>
      <c r="F504">
        <v>1</v>
      </c>
      <c r="G504" s="5">
        <v>230.53</v>
      </c>
      <c r="H504" s="8">
        <v>0.06</v>
      </c>
      <c r="I504" t="s">
        <v>1829</v>
      </c>
      <c r="J504" s="5">
        <v>216.69820000000001</v>
      </c>
      <c r="K504" t="str">
        <f>VLOOKUP($C504,Customer_Dim_Cleaned!$A$2:$H$501,2,FALSE)</f>
        <v>Zachary Andrade</v>
      </c>
      <c r="L504" t="str">
        <f>VLOOKUP($D504,Product_Dim_Cleaned!$A$2:$F$101,2,FALSE)</f>
        <v>Adjustable Jump Rope</v>
      </c>
      <c r="M504" t="str">
        <f>VLOOKUP($E504,Store_Dim_Cleaned!$A$2:$E$21,2,FALSE)</f>
        <v>Black-Horn</v>
      </c>
    </row>
    <row r="505" spans="1:13" x14ac:dyDescent="0.3">
      <c r="A505" t="s">
        <v>2329</v>
      </c>
      <c r="B505" s="6">
        <v>45889</v>
      </c>
      <c r="C505" t="s">
        <v>40</v>
      </c>
      <c r="D505" t="s">
        <v>1656</v>
      </c>
      <c r="E505" t="s">
        <v>1757</v>
      </c>
      <c r="F505">
        <v>2</v>
      </c>
      <c r="G505" s="5">
        <v>355.41</v>
      </c>
      <c r="H505" s="8">
        <v>0.13</v>
      </c>
      <c r="I505" t="s">
        <v>1829</v>
      </c>
      <c r="J505" s="5">
        <v>618.41340000000002</v>
      </c>
      <c r="K505" t="str">
        <f>VLOOKUP($C505,Customer_Dim_Cleaned!$A$2:$H$501,2,FALSE)</f>
        <v>Daniel Boyd</v>
      </c>
      <c r="L505" t="str">
        <f>VLOOKUP($D505,Product_Dim_Cleaned!$A$2:$F$101,2,FALSE)</f>
        <v>Sports Stopwatch Pro</v>
      </c>
      <c r="M505" t="str">
        <f>VLOOKUP($E505,Store_Dim_Cleaned!$A$2:$E$21,2,FALSE)</f>
        <v>Martinez, Adkins and Johnson</v>
      </c>
    </row>
    <row r="506" spans="1:13" x14ac:dyDescent="0.3">
      <c r="A506" t="s">
        <v>2330</v>
      </c>
      <c r="B506" s="6">
        <v>45943</v>
      </c>
      <c r="C506" t="s">
        <v>556</v>
      </c>
      <c r="D506" t="s">
        <v>1642</v>
      </c>
      <c r="E506" t="s">
        <v>1761</v>
      </c>
      <c r="F506">
        <v>3</v>
      </c>
      <c r="G506" s="5">
        <v>843.44</v>
      </c>
      <c r="H506" s="8">
        <v>0.22</v>
      </c>
      <c r="I506" t="s">
        <v>1824</v>
      </c>
      <c r="J506" s="5">
        <v>1973.6496</v>
      </c>
      <c r="K506" t="str">
        <f>VLOOKUP($C506,Customer_Dim_Cleaned!$A$2:$H$501,2,FALSE)</f>
        <v>Antonio Wade</v>
      </c>
      <c r="L506" t="str">
        <f>VLOOKUP($D506,Product_Dim_Cleaned!$A$2:$F$101,2,FALSE)</f>
        <v>Makeup Brush Set</v>
      </c>
      <c r="M506" t="str">
        <f>VLOOKUP($E506,Store_Dim_Cleaned!$A$2:$E$21,2,FALSE)</f>
        <v>Black-Horn</v>
      </c>
    </row>
    <row r="507" spans="1:13" x14ac:dyDescent="0.3">
      <c r="A507" t="s">
        <v>2331</v>
      </c>
      <c r="B507" s="6">
        <v>45306</v>
      </c>
      <c r="C507" t="s">
        <v>544</v>
      </c>
      <c r="D507" t="s">
        <v>1738</v>
      </c>
      <c r="E507" t="s">
        <v>1757</v>
      </c>
      <c r="F507">
        <v>1</v>
      </c>
      <c r="G507" s="5">
        <v>301.60000000000002</v>
      </c>
      <c r="H507" s="8">
        <v>0.27</v>
      </c>
      <c r="I507" t="s">
        <v>1824</v>
      </c>
      <c r="J507" s="5">
        <v>220.16800000000001</v>
      </c>
      <c r="K507" t="str">
        <f>VLOOKUP($C507,Customer_Dim_Cleaned!$A$2:$H$501,2,FALSE)</f>
        <v>Joseph Jones</v>
      </c>
      <c r="L507" t="str">
        <f>VLOOKUP($D507,Product_Dim_Cleaned!$A$2:$F$101,2,FALSE)</f>
        <v>Sports Stopwatch Basic</v>
      </c>
      <c r="M507" t="str">
        <f>VLOOKUP($E507,Store_Dim_Cleaned!$A$2:$E$21,2,FALSE)</f>
        <v>Martinez, Adkins and Johnson</v>
      </c>
    </row>
    <row r="508" spans="1:13" x14ac:dyDescent="0.3">
      <c r="A508" t="s">
        <v>2332</v>
      </c>
      <c r="B508" s="6">
        <v>45772</v>
      </c>
      <c r="C508" t="s">
        <v>164</v>
      </c>
      <c r="D508" t="s">
        <v>1726</v>
      </c>
      <c r="E508" t="s">
        <v>1761</v>
      </c>
      <c r="F508">
        <v>3</v>
      </c>
      <c r="G508" s="5">
        <v>21.59</v>
      </c>
      <c r="H508" s="8">
        <v>0.16</v>
      </c>
      <c r="I508" t="s">
        <v>1829</v>
      </c>
      <c r="J508" s="5">
        <v>54.406799999999997</v>
      </c>
      <c r="K508" t="str">
        <f>VLOOKUP($C508,Customer_Dim_Cleaned!$A$2:$H$501,2,FALSE)</f>
        <v>William Martin</v>
      </c>
      <c r="L508" t="str">
        <f>VLOOKUP($D508,Product_Dim_Cleaned!$A$2:$F$101,2,FALSE)</f>
        <v>Face Foundation Kit</v>
      </c>
      <c r="M508" t="str">
        <f>VLOOKUP($E508,Store_Dim_Cleaned!$A$2:$E$21,2,FALSE)</f>
        <v>Black-Horn</v>
      </c>
    </row>
    <row r="509" spans="1:13" x14ac:dyDescent="0.3">
      <c r="A509" t="s">
        <v>2333</v>
      </c>
      <c r="B509" s="6">
        <v>45346</v>
      </c>
      <c r="C509" t="s">
        <v>690</v>
      </c>
      <c r="D509" t="s">
        <v>1574</v>
      </c>
      <c r="E509" t="s">
        <v>1761</v>
      </c>
      <c r="F509">
        <v>4</v>
      </c>
      <c r="G509" s="5">
        <v>284.24</v>
      </c>
      <c r="H509" s="8">
        <v>0.09</v>
      </c>
      <c r="I509" t="s">
        <v>1824</v>
      </c>
      <c r="J509" s="5">
        <v>1034.6335999999999</v>
      </c>
      <c r="K509" t="str">
        <f>VLOOKUP($C509,Customer_Dim_Cleaned!$A$2:$H$501,2,FALSE)</f>
        <v>Blake Harrison</v>
      </c>
      <c r="L509" t="str">
        <f>VLOOKUP($D509,Product_Dim_Cleaned!$A$2:$F$101,2,FALSE)</f>
        <v>USB-C Fast Charger</v>
      </c>
      <c r="M509" t="str">
        <f>VLOOKUP($E509,Store_Dim_Cleaned!$A$2:$E$21,2,FALSE)</f>
        <v>Black-Horn</v>
      </c>
    </row>
    <row r="510" spans="1:13" x14ac:dyDescent="0.3">
      <c r="A510" t="s">
        <v>2334</v>
      </c>
      <c r="B510" s="6">
        <v>45656</v>
      </c>
      <c r="C510" t="s">
        <v>1151</v>
      </c>
      <c r="D510" t="s">
        <v>1555</v>
      </c>
      <c r="E510" t="s">
        <v>1786</v>
      </c>
      <c r="F510">
        <v>1</v>
      </c>
      <c r="G510" s="5">
        <v>191.6</v>
      </c>
      <c r="H510" s="8">
        <v>0.27</v>
      </c>
      <c r="I510" t="s">
        <v>1826</v>
      </c>
      <c r="J510" s="5">
        <v>139.86799999999999</v>
      </c>
      <c r="K510" t="str">
        <f>VLOOKUP($C510,Customer_Dim_Cleaned!$A$2:$H$501,2,FALSE)</f>
        <v>Miranda King</v>
      </c>
      <c r="L510" t="str">
        <f>VLOOKUP($D510,Product_Dim_Cleaned!$A$2:$F$101,2,FALSE)</f>
        <v>Men's Leather Belt</v>
      </c>
      <c r="M510" t="str">
        <f>VLOOKUP($E510,Store_Dim_Cleaned!$A$2:$E$21,2,FALSE)</f>
        <v>Moore, Padilla and Butler</v>
      </c>
    </row>
    <row r="511" spans="1:13" x14ac:dyDescent="0.3">
      <c r="A511" t="s">
        <v>2335</v>
      </c>
      <c r="B511" s="6">
        <v>45762</v>
      </c>
      <c r="C511" t="s">
        <v>981</v>
      </c>
      <c r="D511" t="s">
        <v>1704</v>
      </c>
      <c r="E511" t="s">
        <v>1794</v>
      </c>
      <c r="F511">
        <v>2</v>
      </c>
      <c r="G511" s="5">
        <v>616.97</v>
      </c>
      <c r="H511" s="8">
        <v>0.22</v>
      </c>
      <c r="I511" t="s">
        <v>1824</v>
      </c>
      <c r="J511" s="5">
        <v>962.47320000000002</v>
      </c>
      <c r="K511" t="str">
        <f>VLOOKUP($C511,Customer_Dim_Cleaned!$A$2:$H$501,2,FALSE)</f>
        <v>Kevin Larson</v>
      </c>
      <c r="L511" t="str">
        <f>VLOOKUP($D511,Product_Dim_Cleaned!$A$2:$F$101,2,FALSE)</f>
        <v>Essential Oil Diffuser</v>
      </c>
      <c r="M511" t="str">
        <f>VLOOKUP($E511,Store_Dim_Cleaned!$A$2:$E$21,2,FALSE)</f>
        <v>Thomas, Bridges and Harris</v>
      </c>
    </row>
    <row r="512" spans="1:13" x14ac:dyDescent="0.3">
      <c r="A512" t="s">
        <v>2336</v>
      </c>
      <c r="B512" s="6">
        <v>45580</v>
      </c>
      <c r="C512" t="s">
        <v>559</v>
      </c>
      <c r="D512" t="s">
        <v>1604</v>
      </c>
      <c r="E512" t="s">
        <v>1789</v>
      </c>
      <c r="F512">
        <v>3</v>
      </c>
      <c r="G512" s="5">
        <v>125.68</v>
      </c>
      <c r="H512" s="8">
        <v>0.26</v>
      </c>
      <c r="I512" t="s">
        <v>1829</v>
      </c>
      <c r="J512" s="5">
        <v>279.00959999999998</v>
      </c>
      <c r="K512" t="str">
        <f>VLOOKUP($C512,Customer_Dim_Cleaned!$A$2:$H$501,2,FALSE)</f>
        <v>Daniel Contreras</v>
      </c>
      <c r="L512" t="str">
        <f>VLOOKUP($D512,Product_Dim_Cleaned!$A$2:$F$101,2,FALSE)</f>
        <v>Sports Stopwatch Timer</v>
      </c>
      <c r="M512" t="str">
        <f>VLOOKUP($E512,Store_Dim_Cleaned!$A$2:$E$21,2,FALSE)</f>
        <v>Hill, Wagner and Ballard</v>
      </c>
    </row>
    <row r="513" spans="1:13" x14ac:dyDescent="0.3">
      <c r="A513" t="s">
        <v>2337</v>
      </c>
      <c r="B513" s="6">
        <v>45676</v>
      </c>
      <c r="C513" t="s">
        <v>1104</v>
      </c>
      <c r="D513" t="s">
        <v>1634</v>
      </c>
      <c r="E513" t="s">
        <v>1769</v>
      </c>
      <c r="F513">
        <v>3</v>
      </c>
      <c r="G513" s="5">
        <v>307.48</v>
      </c>
      <c r="H513" s="8">
        <v>0.24</v>
      </c>
      <c r="I513" t="s">
        <v>1824</v>
      </c>
      <c r="J513" s="5">
        <v>701.0544000000001</v>
      </c>
      <c r="K513" t="str">
        <f>VLOOKUP($C513,Customer_Dim_Cleaned!$A$2:$H$501,2,FALSE)</f>
        <v>Michael Greene</v>
      </c>
      <c r="L513" t="str">
        <f>VLOOKUP($D513,Product_Dim_Cleaned!$A$2:$F$101,2,FALSE)</f>
        <v>USB External Hard Drive</v>
      </c>
      <c r="M513" t="str">
        <f>VLOOKUP($E513,Store_Dim_Cleaned!$A$2:$E$21,2,FALSE)</f>
        <v>Alexander Group</v>
      </c>
    </row>
    <row r="514" spans="1:13" x14ac:dyDescent="0.3">
      <c r="A514" t="s">
        <v>2338</v>
      </c>
      <c r="B514" s="6">
        <v>45495</v>
      </c>
      <c r="C514" t="s">
        <v>942</v>
      </c>
      <c r="D514" t="s">
        <v>1549</v>
      </c>
      <c r="E514" t="s">
        <v>1813</v>
      </c>
      <c r="F514">
        <v>1</v>
      </c>
      <c r="G514" s="5">
        <v>505.23</v>
      </c>
      <c r="H514" s="8">
        <v>0.11</v>
      </c>
      <c r="I514" t="s">
        <v>1824</v>
      </c>
      <c r="J514" s="5">
        <v>449.65469999999999</v>
      </c>
      <c r="K514" t="str">
        <f>VLOOKUP($C514,Customer_Dim_Cleaned!$A$2:$H$501,2,FALSE)</f>
        <v>Tracy Stephens</v>
      </c>
      <c r="L514" t="str">
        <f>VLOOKUP($D514,Product_Dim_Cleaned!$A$2:$F$101,2,FALSE)</f>
        <v>Women's Casual Hoodie</v>
      </c>
      <c r="M514" t="str">
        <f>VLOOKUP($E514,Store_Dim_Cleaned!$A$2:$E$21,2,FALSE)</f>
        <v>Mann-Austin</v>
      </c>
    </row>
    <row r="515" spans="1:13" x14ac:dyDescent="0.3">
      <c r="A515" t="s">
        <v>2339</v>
      </c>
      <c r="B515" s="6">
        <v>45735</v>
      </c>
      <c r="C515" t="s">
        <v>1142</v>
      </c>
      <c r="D515" t="s">
        <v>1638</v>
      </c>
      <c r="E515" t="s">
        <v>1804</v>
      </c>
      <c r="F515">
        <v>1</v>
      </c>
      <c r="G515" s="5">
        <v>853.12</v>
      </c>
      <c r="H515" s="8">
        <v>0.19</v>
      </c>
      <c r="I515" t="s">
        <v>1829</v>
      </c>
      <c r="J515" s="5">
        <v>691.02719999999999</v>
      </c>
      <c r="K515" t="str">
        <f>VLOOKUP($C515,Customer_Dim_Cleaned!$A$2:$H$501,2,FALSE)</f>
        <v>Brandon Mcbride</v>
      </c>
      <c r="L515" t="str">
        <f>VLOOKUP($D515,Product_Dim_Cleaned!$A$2:$F$101,2,FALSE)</f>
        <v>High-Grip Football</v>
      </c>
      <c r="M515" t="str">
        <f>VLOOKUP($E515,Store_Dim_Cleaned!$A$2:$E$21,2,FALSE)</f>
        <v>Frederick-Wright</v>
      </c>
    </row>
    <row r="516" spans="1:13" x14ac:dyDescent="0.3">
      <c r="A516" t="s">
        <v>2340</v>
      </c>
      <c r="B516" s="6">
        <v>45312</v>
      </c>
      <c r="C516" t="s">
        <v>444</v>
      </c>
      <c r="D516" t="s">
        <v>1543</v>
      </c>
      <c r="E516" t="s">
        <v>1779</v>
      </c>
      <c r="F516">
        <v>4</v>
      </c>
      <c r="G516" s="5">
        <v>191.65</v>
      </c>
      <c r="H516" s="8">
        <v>0.19</v>
      </c>
      <c r="I516" t="s">
        <v>1826</v>
      </c>
      <c r="J516" s="5">
        <v>620.94600000000003</v>
      </c>
      <c r="K516" t="str">
        <f>VLOOKUP($C516,Customer_Dim_Cleaned!$A$2:$H$501,2,FALSE)</f>
        <v>Jessica Mitchell</v>
      </c>
      <c r="L516" t="str">
        <f>VLOOKUP($D516,Product_Dim_Cleaned!$A$2:$F$101,2,FALSE)</f>
        <v>Brother Laser Printer</v>
      </c>
      <c r="M516" t="str">
        <f>VLOOKUP($E516,Store_Dim_Cleaned!$A$2:$E$21,2,FALSE)</f>
        <v>Martinez-Mullins</v>
      </c>
    </row>
    <row r="517" spans="1:13" x14ac:dyDescent="0.3">
      <c r="A517" t="s">
        <v>2341</v>
      </c>
      <c r="B517" s="6">
        <v>45286</v>
      </c>
      <c r="C517" t="s">
        <v>535</v>
      </c>
      <c r="D517" t="s">
        <v>1642</v>
      </c>
      <c r="E517" t="s">
        <v>1766</v>
      </c>
      <c r="F517">
        <v>1</v>
      </c>
      <c r="G517" s="5">
        <v>169.69</v>
      </c>
      <c r="H517" s="8">
        <v>0.22</v>
      </c>
      <c r="I517" t="s">
        <v>1824</v>
      </c>
      <c r="J517" s="5">
        <v>132.35820000000001</v>
      </c>
      <c r="K517" t="str">
        <f>VLOOKUP($C517,Customer_Dim_Cleaned!$A$2:$H$501,2,FALSE)</f>
        <v>John Lawson</v>
      </c>
      <c r="L517" t="str">
        <f>VLOOKUP($D517,Product_Dim_Cleaned!$A$2:$F$101,2,FALSE)</f>
        <v>Makeup Brush Set</v>
      </c>
      <c r="M517" t="str">
        <f>VLOOKUP($E517,Store_Dim_Cleaned!$A$2:$E$21,2,FALSE)</f>
        <v>Johnson-Wright</v>
      </c>
    </row>
    <row r="518" spans="1:13" x14ac:dyDescent="0.3">
      <c r="A518" t="s">
        <v>2342</v>
      </c>
      <c r="B518" s="6">
        <v>45372</v>
      </c>
      <c r="C518" t="s">
        <v>579</v>
      </c>
      <c r="D518" t="s">
        <v>1672</v>
      </c>
      <c r="E518" t="s">
        <v>1799</v>
      </c>
      <c r="F518">
        <v>1</v>
      </c>
      <c r="G518" s="5">
        <v>145.43</v>
      </c>
      <c r="H518" s="8">
        <v>0.08</v>
      </c>
      <c r="I518" t="s">
        <v>1824</v>
      </c>
      <c r="J518" s="5">
        <v>133.79560000000001</v>
      </c>
      <c r="K518" t="str">
        <f>VLOOKUP($C518,Customer_Dim_Cleaned!$A$2:$H$501,2,FALSE)</f>
        <v>Michelle Rogers</v>
      </c>
      <c r="L518" t="str">
        <f>VLOOKUP($D518,Product_Dim_Cleaned!$A$2:$F$101,2,FALSE)</f>
        <v>Laptop Cooling Pad</v>
      </c>
      <c r="M518" t="str">
        <f>VLOOKUP($E518,Store_Dim_Cleaned!$A$2:$E$21,2,FALSE)</f>
        <v>Mcdonald Inc</v>
      </c>
    </row>
    <row r="519" spans="1:13" x14ac:dyDescent="0.3">
      <c r="A519" t="s">
        <v>2343</v>
      </c>
      <c r="B519" s="6">
        <v>45633</v>
      </c>
      <c r="C519" t="s">
        <v>304</v>
      </c>
      <c r="D519" t="s">
        <v>1734</v>
      </c>
      <c r="E519" t="s">
        <v>1794</v>
      </c>
      <c r="F519">
        <v>4</v>
      </c>
      <c r="G519" s="5">
        <v>828.35</v>
      </c>
      <c r="H519" s="8">
        <v>0.17</v>
      </c>
      <c r="I519" t="s">
        <v>1824</v>
      </c>
      <c r="J519" s="5">
        <v>2750.1219999999998</v>
      </c>
      <c r="K519" t="str">
        <f>VLOOKUP($C519,Customer_Dim_Cleaned!$A$2:$H$501,2,FALSE)</f>
        <v>Christy Hoffman</v>
      </c>
      <c r="L519" t="str">
        <f>VLOOKUP($D519,Product_Dim_Cleaned!$A$2:$F$101,2,FALSE)</f>
        <v>USB-C Laptop Charger</v>
      </c>
      <c r="M519" t="str">
        <f>VLOOKUP($E519,Store_Dim_Cleaned!$A$2:$E$21,2,FALSE)</f>
        <v>Thomas, Bridges and Harris</v>
      </c>
    </row>
    <row r="520" spans="1:13" x14ac:dyDescent="0.3">
      <c r="A520" t="s">
        <v>2344</v>
      </c>
      <c r="B520" s="6">
        <v>45598</v>
      </c>
      <c r="C520" t="s">
        <v>1133</v>
      </c>
      <c r="D520" t="s">
        <v>1738</v>
      </c>
      <c r="E520" t="s">
        <v>1779</v>
      </c>
      <c r="F520">
        <v>3</v>
      </c>
      <c r="G520" s="5">
        <v>268.76</v>
      </c>
      <c r="H520" s="8">
        <v>0.01</v>
      </c>
      <c r="I520" t="s">
        <v>1826</v>
      </c>
      <c r="J520" s="5">
        <v>798.21719999999993</v>
      </c>
      <c r="K520" t="str">
        <f>VLOOKUP($C520,Customer_Dim_Cleaned!$A$2:$H$501,2,FALSE)</f>
        <v>Joshua Smith Dvm</v>
      </c>
      <c r="L520" t="str">
        <f>VLOOKUP($D520,Product_Dim_Cleaned!$A$2:$F$101,2,FALSE)</f>
        <v>Sports Stopwatch Basic</v>
      </c>
      <c r="M520" t="str">
        <f>VLOOKUP($E520,Store_Dim_Cleaned!$A$2:$E$21,2,FALSE)</f>
        <v>Martinez-Mullins</v>
      </c>
    </row>
    <row r="521" spans="1:13" x14ac:dyDescent="0.3">
      <c r="A521" t="s">
        <v>2345</v>
      </c>
      <c r="B521" s="6">
        <v>45495</v>
      </c>
      <c r="C521" t="s">
        <v>749</v>
      </c>
      <c r="D521" t="s">
        <v>1724</v>
      </c>
      <c r="E521" t="s">
        <v>1752</v>
      </c>
      <c r="F521">
        <v>4</v>
      </c>
      <c r="G521" s="5">
        <v>370.09</v>
      </c>
      <c r="H521" s="8">
        <v>0.22</v>
      </c>
      <c r="I521" t="s">
        <v>1829</v>
      </c>
      <c r="J521" s="5">
        <v>1154.6808000000001</v>
      </c>
      <c r="K521" t="str">
        <f>VLOOKUP($C521,Customer_Dim_Cleaned!$A$2:$H$501,2,FALSE)</f>
        <v>Michelle Gonzalez</v>
      </c>
      <c r="L521" t="str">
        <f>VLOOKUP($D521,Product_Dim_Cleaned!$A$2:$F$101,2,FALSE)</f>
        <v>Sports Wrist Sweatbands</v>
      </c>
      <c r="M521" t="str">
        <f>VLOOKUP($E521,Store_Dim_Cleaned!$A$2:$E$21,2,FALSE)</f>
        <v>Rivera-Warner</v>
      </c>
    </row>
    <row r="522" spans="1:13" x14ac:dyDescent="0.3">
      <c r="A522" t="s">
        <v>2346</v>
      </c>
      <c r="B522" s="6">
        <v>45229</v>
      </c>
      <c r="C522" t="s">
        <v>809</v>
      </c>
      <c r="D522" t="s">
        <v>1704</v>
      </c>
      <c r="E522" t="s">
        <v>1776</v>
      </c>
      <c r="F522">
        <v>3</v>
      </c>
      <c r="G522" s="5">
        <v>679.22</v>
      </c>
      <c r="H522" s="8">
        <v>0.11</v>
      </c>
      <c r="I522" t="s">
        <v>1826</v>
      </c>
      <c r="J522" s="5">
        <v>1813.5174</v>
      </c>
      <c r="K522" t="str">
        <f>VLOOKUP($C522,Customer_Dim_Cleaned!$A$2:$H$501,2,FALSE)</f>
        <v>Dr. Ashley Yates Md</v>
      </c>
      <c r="L522" t="str">
        <f>VLOOKUP($D522,Product_Dim_Cleaned!$A$2:$F$101,2,FALSE)</f>
        <v>Essential Oil Diffuser</v>
      </c>
      <c r="M522" t="str">
        <f>VLOOKUP($E522,Store_Dim_Cleaned!$A$2:$E$21,2,FALSE)</f>
        <v>Benson-Elliott</v>
      </c>
    </row>
    <row r="523" spans="1:13" x14ac:dyDescent="0.3">
      <c r="A523" t="s">
        <v>2347</v>
      </c>
      <c r="B523" s="6">
        <v>45433</v>
      </c>
      <c r="C523" t="s">
        <v>1166</v>
      </c>
      <c r="D523" t="s">
        <v>1694</v>
      </c>
      <c r="E523" t="s">
        <v>1752</v>
      </c>
      <c r="F523">
        <v>3</v>
      </c>
      <c r="G523" s="5">
        <v>780.69</v>
      </c>
      <c r="H523" s="8">
        <v>0.1</v>
      </c>
      <c r="I523" t="s">
        <v>1829</v>
      </c>
      <c r="J523" s="5">
        <v>2107.8629999999998</v>
      </c>
      <c r="K523" t="str">
        <f>VLOOKUP($C523,Customer_Dim_Cleaned!$A$2:$H$501,2,FALSE)</f>
        <v>James Orozco</v>
      </c>
      <c r="L523" t="str">
        <f>VLOOKUP($D523,Product_Dim_Cleaned!$A$2:$F$101,2,FALSE)</f>
        <v>Shin Guards – Adult</v>
      </c>
      <c r="M523" t="str">
        <f>VLOOKUP($E523,Store_Dim_Cleaned!$A$2:$E$21,2,FALSE)</f>
        <v>Rivera-Warner</v>
      </c>
    </row>
    <row r="524" spans="1:13" x14ac:dyDescent="0.3">
      <c r="A524" t="s">
        <v>2348</v>
      </c>
      <c r="B524" s="6">
        <v>45766</v>
      </c>
      <c r="C524" t="s">
        <v>833</v>
      </c>
      <c r="D524" t="s">
        <v>1632</v>
      </c>
      <c r="E524" t="s">
        <v>1761</v>
      </c>
      <c r="F524">
        <v>2</v>
      </c>
      <c r="G524" s="5">
        <v>42.97</v>
      </c>
      <c r="H524" s="8">
        <v>0.18</v>
      </c>
      <c r="I524" t="s">
        <v>1826</v>
      </c>
      <c r="J524" s="5">
        <v>70.470799999999997</v>
      </c>
      <c r="K524" t="str">
        <f>VLOOKUP($C524,Customer_Dim_Cleaned!$A$2:$H$501,2,FALSE)</f>
        <v>Carol Bishop</v>
      </c>
      <c r="L524" t="str">
        <f>VLOOKUP($D524,Product_Dim_Cleaned!$A$2:$F$101,2,FALSE)</f>
        <v>Smart Home WiFi Camera</v>
      </c>
      <c r="M524" t="str">
        <f>VLOOKUP($E524,Store_Dim_Cleaned!$A$2:$E$21,2,FALSE)</f>
        <v>Black-Horn</v>
      </c>
    </row>
    <row r="525" spans="1:13" x14ac:dyDescent="0.3">
      <c r="A525" t="s">
        <v>2349</v>
      </c>
      <c r="B525" s="6">
        <v>45639</v>
      </c>
      <c r="C525" t="s">
        <v>908</v>
      </c>
      <c r="D525" t="s">
        <v>1712</v>
      </c>
      <c r="E525" t="s">
        <v>1752</v>
      </c>
      <c r="F525">
        <v>4</v>
      </c>
      <c r="G525" s="5">
        <v>854.37</v>
      </c>
      <c r="H525" s="8">
        <v>7.0000000000000007E-2</v>
      </c>
      <c r="I525" t="s">
        <v>1826</v>
      </c>
      <c r="J525" s="5">
        <v>3178.2564000000002</v>
      </c>
      <c r="K525" t="str">
        <f>VLOOKUP($C525,Customer_Dim_Cleaned!$A$2:$H$501,2,FALSE)</f>
        <v>Tommy Roberts</v>
      </c>
      <c r="L525" t="str">
        <f>VLOOKUP($D525,Product_Dim_Cleaned!$A$2:$F$101,2,FALSE)</f>
        <v>Fitness Resistance Bands</v>
      </c>
      <c r="M525" t="str">
        <f>VLOOKUP($E525,Store_Dim_Cleaned!$A$2:$E$21,2,FALSE)</f>
        <v>Rivera-Warner</v>
      </c>
    </row>
    <row r="526" spans="1:13" x14ac:dyDescent="0.3">
      <c r="A526" t="s">
        <v>2350</v>
      </c>
      <c r="B526" s="6">
        <v>45774</v>
      </c>
      <c r="C526" t="s">
        <v>356</v>
      </c>
      <c r="D526" t="s">
        <v>1596</v>
      </c>
      <c r="E526" t="s">
        <v>1804</v>
      </c>
      <c r="F526">
        <v>2</v>
      </c>
      <c r="G526" s="5">
        <v>409.52</v>
      </c>
      <c r="H526" s="8">
        <v>0.06</v>
      </c>
      <c r="I526" t="s">
        <v>1829</v>
      </c>
      <c r="J526" s="5">
        <v>769.8975999999999</v>
      </c>
      <c r="K526" t="str">
        <f>VLOOKUP($C526,Customer_Dim_Cleaned!$A$2:$H$501,2,FALSE)</f>
        <v>Diane Watson</v>
      </c>
      <c r="L526" t="str">
        <f>VLOOKUP($D526,Product_Dim_Cleaned!$A$2:$F$101,2,FALSE)</f>
        <v>Foldable Camping Chair</v>
      </c>
      <c r="M526" t="str">
        <f>VLOOKUP($E526,Store_Dim_Cleaned!$A$2:$E$21,2,FALSE)</f>
        <v>Frederick-Wright</v>
      </c>
    </row>
    <row r="527" spans="1:13" x14ac:dyDescent="0.3">
      <c r="A527" t="s">
        <v>2351</v>
      </c>
      <c r="B527" s="6">
        <v>45569</v>
      </c>
      <c r="C527" t="s">
        <v>547</v>
      </c>
      <c r="D527" t="s">
        <v>1696</v>
      </c>
      <c r="E527" t="s">
        <v>1789</v>
      </c>
      <c r="F527">
        <v>2</v>
      </c>
      <c r="G527" s="5">
        <v>407.46</v>
      </c>
      <c r="H527" s="8">
        <v>0.21</v>
      </c>
      <c r="I527" t="s">
        <v>1824</v>
      </c>
      <c r="J527" s="5">
        <v>643.78679999999997</v>
      </c>
      <c r="K527" t="str">
        <f>VLOOKUP($C527,Customer_Dim_Cleaned!$A$2:$H$501,2,FALSE)</f>
        <v>Daniel Rivas</v>
      </c>
      <c r="L527" t="str">
        <f>VLOOKUP($D527,Product_Dim_Cleaned!$A$2:$F$101,2,FALSE)</f>
        <v>Bluetooth Car Audio System</v>
      </c>
      <c r="M527" t="str">
        <f>VLOOKUP($E527,Store_Dim_Cleaned!$A$2:$E$21,2,FALSE)</f>
        <v>Hill, Wagner and Ballard</v>
      </c>
    </row>
    <row r="528" spans="1:13" x14ac:dyDescent="0.3">
      <c r="A528" t="s">
        <v>2352</v>
      </c>
      <c r="B528" s="6">
        <v>45856</v>
      </c>
      <c r="C528" t="s">
        <v>735</v>
      </c>
      <c r="D528" t="s">
        <v>1553</v>
      </c>
      <c r="E528" t="s">
        <v>1782</v>
      </c>
      <c r="F528">
        <v>1</v>
      </c>
      <c r="G528" s="5">
        <v>728.84</v>
      </c>
      <c r="H528" s="8">
        <v>0.28000000000000003</v>
      </c>
      <c r="I528" t="s">
        <v>1826</v>
      </c>
      <c r="J528" s="5">
        <v>524.76480000000004</v>
      </c>
      <c r="K528" t="str">
        <f>VLOOKUP($C528,Customer_Dim_Cleaned!$A$2:$H$501,2,FALSE)</f>
        <v>Casey Flores</v>
      </c>
      <c r="L528" t="str">
        <f>VLOOKUP($D528,Product_Dim_Cleaned!$A$2:$F$101,2,FALSE)</f>
        <v>Women's Yoga Pants</v>
      </c>
      <c r="M528" t="str">
        <f>VLOOKUP($E528,Store_Dim_Cleaned!$A$2:$E$21,2,FALSE)</f>
        <v>Bean, Jones and Park</v>
      </c>
    </row>
    <row r="529" spans="1:13" x14ac:dyDescent="0.3">
      <c r="A529" t="s">
        <v>2353</v>
      </c>
      <c r="B529" s="6">
        <v>45362</v>
      </c>
      <c r="C529" t="s">
        <v>1400</v>
      </c>
      <c r="D529" t="s">
        <v>1704</v>
      </c>
      <c r="E529" t="s">
        <v>1776</v>
      </c>
      <c r="F529">
        <v>4</v>
      </c>
      <c r="G529" s="5">
        <v>467.24</v>
      </c>
      <c r="H529" s="8">
        <v>0.08</v>
      </c>
      <c r="I529" t="s">
        <v>1826</v>
      </c>
      <c r="J529" s="5">
        <v>1719.4431999999999</v>
      </c>
      <c r="K529" t="str">
        <f>VLOOKUP($C529,Customer_Dim_Cleaned!$A$2:$H$501,2,FALSE)</f>
        <v>April Phillips</v>
      </c>
      <c r="L529" t="str">
        <f>VLOOKUP($D529,Product_Dim_Cleaned!$A$2:$F$101,2,FALSE)</f>
        <v>Essential Oil Diffuser</v>
      </c>
      <c r="M529" t="str">
        <f>VLOOKUP($E529,Store_Dim_Cleaned!$A$2:$E$21,2,FALSE)</f>
        <v>Benson-Elliott</v>
      </c>
    </row>
    <row r="530" spans="1:13" x14ac:dyDescent="0.3">
      <c r="A530" t="s">
        <v>2354</v>
      </c>
      <c r="B530" s="6">
        <v>45457</v>
      </c>
      <c r="C530" t="s">
        <v>332</v>
      </c>
      <c r="D530" t="s">
        <v>1568</v>
      </c>
      <c r="E530" t="s">
        <v>1792</v>
      </c>
      <c r="F530">
        <v>1</v>
      </c>
      <c r="G530" s="5">
        <v>57.94</v>
      </c>
      <c r="H530" s="8">
        <v>0.13</v>
      </c>
      <c r="I530" t="s">
        <v>1826</v>
      </c>
      <c r="J530" s="5">
        <v>50.407799999999988</v>
      </c>
      <c r="K530" t="str">
        <f>VLOOKUP($C530,Customer_Dim_Cleaned!$A$2:$H$501,2,FALSE)</f>
        <v>Robert Jackson</v>
      </c>
      <c r="L530" t="str">
        <f>VLOOKUP($D530,Product_Dim_Cleaned!$A$2:$F$101,2,FALSE)</f>
        <v>Ceramic Kitchen Bowl Set</v>
      </c>
      <c r="M530" t="str">
        <f>VLOOKUP($E530,Store_Dim_Cleaned!$A$2:$E$21,2,FALSE)</f>
        <v>Aguirre-Keller</v>
      </c>
    </row>
    <row r="531" spans="1:13" x14ac:dyDescent="0.3">
      <c r="A531" t="s">
        <v>2355</v>
      </c>
      <c r="B531" s="6">
        <v>45338</v>
      </c>
      <c r="C531" t="s">
        <v>1080</v>
      </c>
      <c r="D531" t="s">
        <v>1646</v>
      </c>
      <c r="E531" t="s">
        <v>1807</v>
      </c>
      <c r="F531">
        <v>1</v>
      </c>
      <c r="G531" s="5">
        <v>540.1</v>
      </c>
      <c r="H531" s="8">
        <v>0.22</v>
      </c>
      <c r="I531" t="s">
        <v>1824</v>
      </c>
      <c r="J531" s="5">
        <v>421.27800000000002</v>
      </c>
      <c r="K531" t="str">
        <f>VLOOKUP($C531,Customer_Dim_Cleaned!$A$2:$H$501,2,FALSE)</f>
        <v>Evelyn Brown</v>
      </c>
      <c r="L531" t="str">
        <f>VLOOKUP($D531,Product_Dim_Cleaned!$A$2:$F$101,2,FALSE)</f>
        <v>Men's Roll-On Perfume</v>
      </c>
      <c r="M531" t="str">
        <f>VLOOKUP($E531,Store_Dim_Cleaned!$A$2:$E$21,2,FALSE)</f>
        <v>Holloway Ltd</v>
      </c>
    </row>
    <row r="532" spans="1:13" x14ac:dyDescent="0.3">
      <c r="A532" t="s">
        <v>2356</v>
      </c>
      <c r="B532" s="6">
        <v>45552</v>
      </c>
      <c r="C532" t="s">
        <v>281</v>
      </c>
      <c r="D532" t="s">
        <v>1562</v>
      </c>
      <c r="E532" t="s">
        <v>1813</v>
      </c>
      <c r="F532">
        <v>4</v>
      </c>
      <c r="G532" s="5">
        <v>816.28</v>
      </c>
      <c r="H532" s="8">
        <v>0.15</v>
      </c>
      <c r="I532" t="s">
        <v>1829</v>
      </c>
      <c r="J532" s="5">
        <v>2775.3519999999999</v>
      </c>
      <c r="K532" t="str">
        <f>VLOOKUP($C532,Customer_Dim_Cleaned!$A$2:$H$501,2,FALSE)</f>
        <v>Katherine Young</v>
      </c>
      <c r="L532" t="str">
        <f>VLOOKUP($D532,Product_Dim_Cleaned!$A$2:$F$101,2,FALSE)</f>
        <v>Wireless Bluetooth Earbuds</v>
      </c>
      <c r="M532" t="str">
        <f>VLOOKUP($E532,Store_Dim_Cleaned!$A$2:$E$21,2,FALSE)</f>
        <v>Mann-Austin</v>
      </c>
    </row>
    <row r="533" spans="1:13" x14ac:dyDescent="0.3">
      <c r="A533" t="s">
        <v>2357</v>
      </c>
      <c r="B533" s="6">
        <v>45895</v>
      </c>
      <c r="C533" t="s">
        <v>589</v>
      </c>
      <c r="D533" t="s">
        <v>1632</v>
      </c>
      <c r="E533" t="s">
        <v>1782</v>
      </c>
      <c r="F533">
        <v>4</v>
      </c>
      <c r="G533" s="5">
        <v>727.49</v>
      </c>
      <c r="H533" s="8">
        <v>0.11</v>
      </c>
      <c r="I533" t="s">
        <v>1824</v>
      </c>
      <c r="J533" s="5">
        <v>2589.8643999999999</v>
      </c>
      <c r="K533" t="str">
        <f>VLOOKUP($C533,Customer_Dim_Cleaned!$A$2:$H$501,2,FALSE)</f>
        <v>Michelle Myers</v>
      </c>
      <c r="L533" t="str">
        <f>VLOOKUP($D533,Product_Dim_Cleaned!$A$2:$F$101,2,FALSE)</f>
        <v>Smart Home WiFi Camera</v>
      </c>
      <c r="M533" t="str">
        <f>VLOOKUP($E533,Store_Dim_Cleaned!$A$2:$E$21,2,FALSE)</f>
        <v>Bean, Jones and Park</v>
      </c>
    </row>
    <row r="534" spans="1:13" x14ac:dyDescent="0.3">
      <c r="A534" t="s">
        <v>2358</v>
      </c>
      <c r="B534" s="6">
        <v>45447</v>
      </c>
      <c r="C534" t="s">
        <v>568</v>
      </c>
      <c r="D534" t="s">
        <v>1720</v>
      </c>
      <c r="E534" t="s">
        <v>1797</v>
      </c>
      <c r="F534">
        <v>4</v>
      </c>
      <c r="G534" s="5">
        <v>817.92</v>
      </c>
      <c r="H534" s="8">
        <v>0.21</v>
      </c>
      <c r="I534" t="s">
        <v>1824</v>
      </c>
      <c r="J534" s="5">
        <v>2584.6271999999999</v>
      </c>
      <c r="K534" t="str">
        <f>VLOOKUP($C534,Customer_Dim_Cleaned!$A$2:$H$501,2,FALSE)</f>
        <v>Amy Wilson</v>
      </c>
      <c r="L534" t="str">
        <f>VLOOKUP($D534,Product_Dim_Cleaned!$A$2:$F$101,2,FALSE)</f>
        <v>Kitchen Cutting Board</v>
      </c>
      <c r="M534" t="str">
        <f>VLOOKUP($E534,Store_Dim_Cleaned!$A$2:$E$21,2,FALSE)</f>
        <v>Gardner, Humphrey and Contreras</v>
      </c>
    </row>
    <row r="535" spans="1:13" x14ac:dyDescent="0.3">
      <c r="A535" t="s">
        <v>2359</v>
      </c>
      <c r="B535" s="6">
        <v>45578</v>
      </c>
      <c r="C535" t="s">
        <v>1023</v>
      </c>
      <c r="D535" t="s">
        <v>1624</v>
      </c>
      <c r="E535" t="s">
        <v>1779</v>
      </c>
      <c r="F535">
        <v>2</v>
      </c>
      <c r="G535" s="5">
        <v>358.45</v>
      </c>
      <c r="H535" s="8">
        <v>7.0000000000000007E-2</v>
      </c>
      <c r="I535" t="s">
        <v>1829</v>
      </c>
      <c r="J535" s="5">
        <v>666.71699999999998</v>
      </c>
      <c r="K535" t="str">
        <f>VLOOKUP($C535,Customer_Dim_Cleaned!$A$2:$H$501,2,FALSE)</f>
        <v>Andrew Smith</v>
      </c>
      <c r="L535" t="str">
        <f>VLOOKUP($D535,Product_Dim_Cleaned!$A$2:$F$101,2,FALSE)</f>
        <v>Sports Water Hydration Pack</v>
      </c>
      <c r="M535" t="str">
        <f>VLOOKUP($E535,Store_Dim_Cleaned!$A$2:$E$21,2,FALSE)</f>
        <v>Martinez-Mullins</v>
      </c>
    </row>
    <row r="536" spans="1:13" x14ac:dyDescent="0.3">
      <c r="A536" t="s">
        <v>2360</v>
      </c>
      <c r="B536" s="6">
        <v>45697</v>
      </c>
      <c r="C536" t="s">
        <v>657</v>
      </c>
      <c r="D536" t="s">
        <v>1722</v>
      </c>
      <c r="E536" t="s">
        <v>1786</v>
      </c>
      <c r="F536">
        <v>1</v>
      </c>
      <c r="G536" s="5">
        <v>972.06</v>
      </c>
      <c r="H536" s="8">
        <v>0.3</v>
      </c>
      <c r="I536" t="s">
        <v>1829</v>
      </c>
      <c r="J536" s="5">
        <v>680.44199999999989</v>
      </c>
      <c r="K536" t="str">
        <f>VLOOKUP($C536,Customer_Dim_Cleaned!$A$2:$H$501,2,FALSE)</f>
        <v>Mary Boyd</v>
      </c>
      <c r="L536" t="str">
        <f>VLOOKUP($D536,Product_Dim_Cleaned!$A$2:$F$101,2,FALSE)</f>
        <v>LED Bedside Lamp</v>
      </c>
      <c r="M536" t="str">
        <f>VLOOKUP($E536,Store_Dim_Cleaned!$A$2:$E$21,2,FALSE)</f>
        <v>Moore, Padilla and Butler</v>
      </c>
    </row>
    <row r="537" spans="1:13" x14ac:dyDescent="0.3">
      <c r="A537" t="s">
        <v>2361</v>
      </c>
      <c r="B537" s="6">
        <v>45281</v>
      </c>
      <c r="C537" t="s">
        <v>130</v>
      </c>
      <c r="D537" t="s">
        <v>1580</v>
      </c>
      <c r="E537" t="s">
        <v>1752</v>
      </c>
      <c r="F537">
        <v>1</v>
      </c>
      <c r="G537" s="5">
        <v>791.36</v>
      </c>
      <c r="H537" s="8">
        <v>0.06</v>
      </c>
      <c r="I537" t="s">
        <v>1826</v>
      </c>
      <c r="J537" s="5">
        <v>743.87839999999994</v>
      </c>
      <c r="K537" t="str">
        <f>VLOOKUP($C537,Customer_Dim_Cleaned!$A$2:$H$501,2,FALSE)</f>
        <v>Mike Jennings</v>
      </c>
      <c r="L537" t="str">
        <f>VLOOKUP($D537,Product_Dim_Cleaned!$A$2:$F$101,2,FALSE)</f>
        <v>Beard Grooming Kit</v>
      </c>
      <c r="M537" t="str">
        <f>VLOOKUP($E537,Store_Dim_Cleaned!$A$2:$E$21,2,FALSE)</f>
        <v>Rivera-Warner</v>
      </c>
    </row>
    <row r="538" spans="1:13" x14ac:dyDescent="0.3">
      <c r="A538" t="s">
        <v>2362</v>
      </c>
      <c r="B538" s="6">
        <v>45855</v>
      </c>
      <c r="C538" t="s">
        <v>990</v>
      </c>
      <c r="D538" t="s">
        <v>1676</v>
      </c>
      <c r="E538" t="s">
        <v>1773</v>
      </c>
      <c r="F538">
        <v>4</v>
      </c>
      <c r="G538" s="5">
        <v>839.65</v>
      </c>
      <c r="H538" s="8">
        <v>0.26</v>
      </c>
      <c r="I538" t="s">
        <v>1829</v>
      </c>
      <c r="J538" s="5">
        <v>2485.364</v>
      </c>
      <c r="K538" t="str">
        <f>VLOOKUP($C538,Customer_Dim_Cleaned!$A$2:$H$501,2,FALSE)</f>
        <v>Elizabeth Johnson</v>
      </c>
      <c r="L538" t="str">
        <f>VLOOKUP($D538,Product_Dim_Cleaned!$A$2:$F$101,2,FALSE)</f>
        <v>Matte Lipstick Set</v>
      </c>
      <c r="M538" t="str">
        <f>VLOOKUP($E538,Store_Dim_Cleaned!$A$2:$E$21,2,FALSE)</f>
        <v>Gray Ltd</v>
      </c>
    </row>
    <row r="539" spans="1:13" x14ac:dyDescent="0.3">
      <c r="A539" t="s">
        <v>2363</v>
      </c>
      <c r="B539" s="6">
        <v>45793</v>
      </c>
      <c r="C539" t="s">
        <v>815</v>
      </c>
      <c r="D539" t="s">
        <v>1692</v>
      </c>
      <c r="E539" t="s">
        <v>1761</v>
      </c>
      <c r="F539">
        <v>2</v>
      </c>
      <c r="G539" s="5">
        <v>245.52</v>
      </c>
      <c r="H539" s="8">
        <v>0.11</v>
      </c>
      <c r="I539" t="s">
        <v>1829</v>
      </c>
      <c r="J539" s="5">
        <v>437.0256</v>
      </c>
      <c r="K539" t="str">
        <f>VLOOKUP($C539,Customer_Dim_Cleaned!$A$2:$H$501,2,FALSE)</f>
        <v>Damon Perez</v>
      </c>
      <c r="L539" t="str">
        <f>VLOOKUP($D539,Product_Dim_Cleaned!$A$2:$F$101,2,FALSE)</f>
        <v>Professional Jump Rope</v>
      </c>
      <c r="M539" t="str">
        <f>VLOOKUP($E539,Store_Dim_Cleaned!$A$2:$E$21,2,FALSE)</f>
        <v>Black-Horn</v>
      </c>
    </row>
    <row r="540" spans="1:13" x14ac:dyDescent="0.3">
      <c r="A540" t="s">
        <v>2364</v>
      </c>
      <c r="B540" s="6">
        <v>45881</v>
      </c>
      <c r="C540" t="s">
        <v>1211</v>
      </c>
      <c r="D540" t="s">
        <v>1712</v>
      </c>
      <c r="E540" t="s">
        <v>1782</v>
      </c>
      <c r="F540">
        <v>3</v>
      </c>
      <c r="G540" s="5">
        <v>787.91</v>
      </c>
      <c r="H540" s="8">
        <v>0.06</v>
      </c>
      <c r="I540" t="s">
        <v>1826</v>
      </c>
      <c r="J540" s="5">
        <v>2221.9061999999999</v>
      </c>
      <c r="K540" t="str">
        <f>VLOOKUP($C540,Customer_Dim_Cleaned!$A$2:$H$501,2,FALSE)</f>
        <v>Timothy Valenzuela</v>
      </c>
      <c r="L540" t="str">
        <f>VLOOKUP($D540,Product_Dim_Cleaned!$A$2:$F$101,2,FALSE)</f>
        <v>Fitness Resistance Bands</v>
      </c>
      <c r="M540" t="str">
        <f>VLOOKUP($E540,Store_Dim_Cleaned!$A$2:$E$21,2,FALSE)</f>
        <v>Bean, Jones and Park</v>
      </c>
    </row>
    <row r="541" spans="1:13" x14ac:dyDescent="0.3">
      <c r="A541" t="s">
        <v>2365</v>
      </c>
      <c r="B541" s="6">
        <v>45890</v>
      </c>
      <c r="C541" t="s">
        <v>202</v>
      </c>
      <c r="D541" t="s">
        <v>1698</v>
      </c>
      <c r="E541" t="s">
        <v>1769</v>
      </c>
      <c r="F541">
        <v>2</v>
      </c>
      <c r="G541" s="5">
        <v>709.17</v>
      </c>
      <c r="H541" s="8">
        <v>0.22</v>
      </c>
      <c r="I541" t="s">
        <v>1824</v>
      </c>
      <c r="J541" s="5">
        <v>1106.3052</v>
      </c>
      <c r="K541" t="str">
        <f>VLOOKUP($C541,Customer_Dim_Cleaned!$A$2:$H$501,2,FALSE)</f>
        <v>Sharon Brown</v>
      </c>
      <c r="L541" t="str">
        <f>VLOOKUP($D541,Product_Dim_Cleaned!$A$2:$F$101,2,FALSE)</f>
        <v>Women's Ankle Boots</v>
      </c>
      <c r="M541" t="str">
        <f>VLOOKUP($E541,Store_Dim_Cleaned!$A$2:$E$21,2,FALSE)</f>
        <v>Alexander Group</v>
      </c>
    </row>
    <row r="542" spans="1:13" x14ac:dyDescent="0.3">
      <c r="A542" t="s">
        <v>2366</v>
      </c>
      <c r="B542" s="6">
        <v>45251</v>
      </c>
      <c r="C542" t="s">
        <v>755</v>
      </c>
      <c r="D542" t="s">
        <v>1730</v>
      </c>
      <c r="E542" t="s">
        <v>1779</v>
      </c>
      <c r="F542">
        <v>2</v>
      </c>
      <c r="G542" s="5">
        <v>533.91999999999996</v>
      </c>
      <c r="H542" s="8">
        <v>0.13</v>
      </c>
      <c r="I542" t="s">
        <v>1824</v>
      </c>
      <c r="J542" s="5">
        <v>929.02079999999989</v>
      </c>
      <c r="K542" t="str">
        <f>VLOOKUP($C542,Customer_Dim_Cleaned!$A$2:$H$501,2,FALSE)</f>
        <v>Jon Ortiz</v>
      </c>
      <c r="L542" t="str">
        <f>VLOOKUP($D542,Product_Dim_Cleaned!$A$2:$F$101,2,FALSE)</f>
        <v>Women's High Heels</v>
      </c>
      <c r="M542" t="str">
        <f>VLOOKUP($E542,Store_Dim_Cleaned!$A$2:$E$21,2,FALSE)</f>
        <v>Martinez-Mullins</v>
      </c>
    </row>
    <row r="543" spans="1:13" x14ac:dyDescent="0.3">
      <c r="A543" t="s">
        <v>2367</v>
      </c>
      <c r="B543" s="6">
        <v>45695</v>
      </c>
      <c r="C543" t="s">
        <v>1513</v>
      </c>
      <c r="D543" t="s">
        <v>1632</v>
      </c>
      <c r="E543" t="s">
        <v>1752</v>
      </c>
      <c r="F543">
        <v>1</v>
      </c>
      <c r="G543" s="5">
        <v>878.84</v>
      </c>
      <c r="H543" s="8">
        <v>0.28000000000000003</v>
      </c>
      <c r="I543" t="s">
        <v>1829</v>
      </c>
      <c r="J543" s="5">
        <v>632.76480000000004</v>
      </c>
      <c r="K543" t="str">
        <f>VLOOKUP($C543,Customer_Dim_Cleaned!$A$2:$H$501,2,FALSE)</f>
        <v>Darrell Miller</v>
      </c>
      <c r="L543" t="str">
        <f>VLOOKUP($D543,Product_Dim_Cleaned!$A$2:$F$101,2,FALSE)</f>
        <v>Smart Home WiFi Camera</v>
      </c>
      <c r="M543" t="str">
        <f>VLOOKUP($E543,Store_Dim_Cleaned!$A$2:$E$21,2,FALSE)</f>
        <v>Rivera-Warner</v>
      </c>
    </row>
    <row r="544" spans="1:13" x14ac:dyDescent="0.3">
      <c r="A544" t="s">
        <v>2368</v>
      </c>
      <c r="B544" s="6">
        <v>45287</v>
      </c>
      <c r="C544" t="s">
        <v>666</v>
      </c>
      <c r="D544" t="s">
        <v>1636</v>
      </c>
      <c r="E544" t="s">
        <v>1804</v>
      </c>
      <c r="F544">
        <v>1</v>
      </c>
      <c r="G544" s="5">
        <v>442.36</v>
      </c>
      <c r="H544" s="8">
        <v>0.14000000000000001</v>
      </c>
      <c r="I544" t="s">
        <v>1824</v>
      </c>
      <c r="J544" s="5">
        <v>380.42959999999999</v>
      </c>
      <c r="K544" t="str">
        <f>VLOOKUP($C544,Customer_Dim_Cleaned!$A$2:$H$501,2,FALSE)</f>
        <v>Tiffany Herrera</v>
      </c>
      <c r="L544" t="str">
        <f>VLOOKUP($D544,Product_Dim_Cleaned!$A$2:$F$101,2,FALSE)</f>
        <v>Adjustable Jump Rope</v>
      </c>
      <c r="M544" t="str">
        <f>VLOOKUP($E544,Store_Dim_Cleaned!$A$2:$E$21,2,FALSE)</f>
        <v>Frederick-Wright</v>
      </c>
    </row>
    <row r="545" spans="1:13" x14ac:dyDescent="0.3">
      <c r="A545" t="s">
        <v>2369</v>
      </c>
      <c r="B545" s="6">
        <v>45711</v>
      </c>
      <c r="C545" t="s">
        <v>1047</v>
      </c>
      <c r="D545" t="s">
        <v>1618</v>
      </c>
      <c r="E545" t="s">
        <v>1776</v>
      </c>
      <c r="F545">
        <v>1</v>
      </c>
      <c r="G545" s="5">
        <v>763.34</v>
      </c>
      <c r="H545" s="8">
        <v>0.11</v>
      </c>
      <c r="I545" t="s">
        <v>1829</v>
      </c>
      <c r="J545" s="5">
        <v>679.37260000000003</v>
      </c>
      <c r="K545" t="str">
        <f>VLOOKUP($C545,Customer_Dim_Cleaned!$A$2:$H$501,2,FALSE)</f>
        <v>Teresa Johnson</v>
      </c>
      <c r="L545" t="str">
        <f>VLOOKUP($D545,Product_Dim_Cleaned!$A$2:$F$101,2,FALSE)</f>
        <v>Bedroom Table Lamp</v>
      </c>
      <c r="M545" t="str">
        <f>VLOOKUP($E545,Store_Dim_Cleaned!$A$2:$E$21,2,FALSE)</f>
        <v>Benson-Elliott</v>
      </c>
    </row>
    <row r="546" spans="1:13" x14ac:dyDescent="0.3">
      <c r="A546" t="s">
        <v>2370</v>
      </c>
      <c r="B546" s="6">
        <v>45842</v>
      </c>
      <c r="C546" t="s">
        <v>553</v>
      </c>
      <c r="D546" t="s">
        <v>1666</v>
      </c>
      <c r="E546" t="s">
        <v>1810</v>
      </c>
      <c r="F546">
        <v>3</v>
      </c>
      <c r="G546" s="5">
        <v>178.22</v>
      </c>
      <c r="H546" s="8">
        <v>0.15</v>
      </c>
      <c r="I546" t="s">
        <v>1829</v>
      </c>
      <c r="J546" s="5">
        <v>454.46100000000001</v>
      </c>
      <c r="K546" t="str">
        <f>VLOOKUP($C546,Customer_Dim_Cleaned!$A$2:$H$501,2,FALSE)</f>
        <v>Patricia Gardner</v>
      </c>
      <c r="L546" t="str">
        <f>VLOOKUP($D546,Product_Dim_Cleaned!$A$2:$F$101,2,FALSE)</f>
        <v>Men's Hair Styling Gel</v>
      </c>
      <c r="M546" t="str">
        <f>VLOOKUP($E546,Store_Dim_Cleaned!$A$2:$E$21,2,FALSE)</f>
        <v>Guerrero-Schmitt</v>
      </c>
    </row>
    <row r="547" spans="1:13" x14ac:dyDescent="0.3">
      <c r="A547" t="s">
        <v>2371</v>
      </c>
      <c r="B547" s="6">
        <v>45255</v>
      </c>
      <c r="C547" t="s">
        <v>366</v>
      </c>
      <c r="D547" t="s">
        <v>1600</v>
      </c>
      <c r="E547" t="s">
        <v>1757</v>
      </c>
      <c r="F547">
        <v>4</v>
      </c>
      <c r="G547" s="5">
        <v>90.32</v>
      </c>
      <c r="H547" s="8">
        <v>0.08</v>
      </c>
      <c r="I547" t="s">
        <v>1826</v>
      </c>
      <c r="J547" s="5">
        <v>332.37759999999997</v>
      </c>
      <c r="K547" t="str">
        <f>VLOOKUP($C547,Customer_Dim_Cleaned!$A$2:$H$501,2,FALSE)</f>
        <v>Steven Stein</v>
      </c>
      <c r="L547" t="str">
        <f>VLOOKUP($D547,Product_Dim_Cleaned!$A$2:$F$101,2,FALSE)</f>
        <v>Wireless Bluetooth Speaker</v>
      </c>
      <c r="M547" t="str">
        <f>VLOOKUP($E547,Store_Dim_Cleaned!$A$2:$E$21,2,FALSE)</f>
        <v>Martinez, Adkins and Johnson</v>
      </c>
    </row>
    <row r="548" spans="1:13" x14ac:dyDescent="0.3">
      <c r="A548" t="s">
        <v>2372</v>
      </c>
      <c r="B548" s="6">
        <v>45695</v>
      </c>
      <c r="C548" t="s">
        <v>1181</v>
      </c>
      <c r="D548" t="s">
        <v>1568</v>
      </c>
      <c r="E548" t="s">
        <v>1776</v>
      </c>
      <c r="F548">
        <v>3</v>
      </c>
      <c r="G548" s="5">
        <v>370.93</v>
      </c>
      <c r="H548" s="8">
        <v>0</v>
      </c>
      <c r="I548" t="s">
        <v>1824</v>
      </c>
      <c r="J548" s="5">
        <v>1112.79</v>
      </c>
      <c r="K548" t="str">
        <f>VLOOKUP($C548,Customer_Dim_Cleaned!$A$2:$H$501,2,FALSE)</f>
        <v>Frank Stewart</v>
      </c>
      <c r="L548" t="str">
        <f>VLOOKUP($D548,Product_Dim_Cleaned!$A$2:$F$101,2,FALSE)</f>
        <v>Ceramic Kitchen Bowl Set</v>
      </c>
      <c r="M548" t="str">
        <f>VLOOKUP($E548,Store_Dim_Cleaned!$A$2:$E$21,2,FALSE)</f>
        <v>Benson-Elliott</v>
      </c>
    </row>
    <row r="549" spans="1:13" x14ac:dyDescent="0.3">
      <c r="A549" t="s">
        <v>2373</v>
      </c>
      <c r="B549" s="6">
        <v>45281</v>
      </c>
      <c r="C549" t="s">
        <v>178</v>
      </c>
      <c r="D549" t="s">
        <v>1594</v>
      </c>
      <c r="E549" t="s">
        <v>1801</v>
      </c>
      <c r="F549">
        <v>1</v>
      </c>
      <c r="G549" s="5">
        <v>352.43</v>
      </c>
      <c r="H549" s="8">
        <v>0.14000000000000001</v>
      </c>
      <c r="I549" t="s">
        <v>1826</v>
      </c>
      <c r="J549" s="5">
        <v>303.08980000000003</v>
      </c>
      <c r="K549" t="str">
        <f>VLOOKUP($C549,Customer_Dim_Cleaned!$A$2:$H$501,2,FALSE)</f>
        <v>Michelle Garcia Dds</v>
      </c>
      <c r="L549" t="str">
        <f>VLOOKUP($D549,Product_Dim_Cleaned!$A$2:$F$101,2,FALSE)</f>
        <v>Men's Formal Shirt</v>
      </c>
      <c r="M549" t="str">
        <f>VLOOKUP($E549,Store_Dim_Cleaned!$A$2:$E$21,2,FALSE)</f>
        <v>Shelton PLC</v>
      </c>
    </row>
    <row r="550" spans="1:13" x14ac:dyDescent="0.3">
      <c r="A550" t="s">
        <v>2374</v>
      </c>
      <c r="B550" s="6">
        <v>45295</v>
      </c>
      <c r="C550" t="s">
        <v>425</v>
      </c>
      <c r="D550" t="s">
        <v>1572</v>
      </c>
      <c r="E550" t="s">
        <v>1801</v>
      </c>
      <c r="F550">
        <v>2</v>
      </c>
      <c r="G550" s="5">
        <v>562.97</v>
      </c>
      <c r="H550" s="8">
        <v>0.2</v>
      </c>
      <c r="I550" t="s">
        <v>1824</v>
      </c>
      <c r="J550" s="5">
        <v>900.75200000000007</v>
      </c>
      <c r="K550" t="str">
        <f>VLOOKUP($C550,Customer_Dim_Cleaned!$A$2:$H$501,2,FALSE)</f>
        <v>Erin Hopkins</v>
      </c>
      <c r="L550" t="str">
        <f>VLOOKUP($D550,Product_Dim_Cleaned!$A$2:$F$101,2,FALSE)</f>
        <v>Hair Strengthening Shampoo</v>
      </c>
      <c r="M550" t="str">
        <f>VLOOKUP($E550,Store_Dim_Cleaned!$A$2:$E$21,2,FALSE)</f>
        <v>Shelton PLC</v>
      </c>
    </row>
    <row r="551" spans="1:13" x14ac:dyDescent="0.3">
      <c r="A551" t="s">
        <v>2375</v>
      </c>
      <c r="B551" s="6">
        <v>45260</v>
      </c>
      <c r="C551" t="s">
        <v>526</v>
      </c>
      <c r="D551" t="s">
        <v>1658</v>
      </c>
      <c r="E551" t="s">
        <v>1779</v>
      </c>
      <c r="F551">
        <v>1</v>
      </c>
      <c r="G551" s="5">
        <v>522.85</v>
      </c>
      <c r="H551" s="8">
        <v>0.12</v>
      </c>
      <c r="I551" t="s">
        <v>1826</v>
      </c>
      <c r="J551" s="5">
        <v>460.108</v>
      </c>
      <c r="K551" t="str">
        <f>VLOOKUP($C551,Customer_Dim_Cleaned!$A$2:$H$501,2,FALSE)</f>
        <v>Paul Zamora</v>
      </c>
      <c r="L551" t="str">
        <f>VLOOKUP($D551,Product_Dim_Cleaned!$A$2:$F$101,2,FALSE)</f>
        <v>Ceramic Plant Pot</v>
      </c>
      <c r="M551" t="str">
        <f>VLOOKUP($E551,Store_Dim_Cleaned!$A$2:$E$21,2,FALSE)</f>
        <v>Martinez-Mullins</v>
      </c>
    </row>
    <row r="552" spans="1:13" x14ac:dyDescent="0.3">
      <c r="A552" t="s">
        <v>2376</v>
      </c>
      <c r="B552" s="6">
        <v>45851</v>
      </c>
      <c r="C552" t="s">
        <v>1095</v>
      </c>
      <c r="D552" t="s">
        <v>1590</v>
      </c>
      <c r="E552" t="s">
        <v>1804</v>
      </c>
      <c r="F552">
        <v>4</v>
      </c>
      <c r="G552" s="5">
        <v>714.89</v>
      </c>
      <c r="H552" s="8">
        <v>0.15</v>
      </c>
      <c r="I552" t="s">
        <v>1824</v>
      </c>
      <c r="J552" s="5">
        <v>2430.6260000000002</v>
      </c>
      <c r="K552" t="str">
        <f>VLOOKUP($C552,Customer_Dim_Cleaned!$A$2:$H$501,2,FALSE)</f>
        <v>Heather Valenzuela</v>
      </c>
      <c r="L552" t="str">
        <f>VLOOKUP($D552,Product_Dim_Cleaned!$A$2:$F$101,2,FALSE)</f>
        <v>Multi-Purpose Storage Box</v>
      </c>
      <c r="M552" t="str">
        <f>VLOOKUP($E552,Store_Dim_Cleaned!$A$2:$E$21,2,FALSE)</f>
        <v>Frederick-Wright</v>
      </c>
    </row>
    <row r="553" spans="1:13" x14ac:dyDescent="0.3">
      <c r="A553" t="s">
        <v>2377</v>
      </c>
      <c r="B553" s="6">
        <v>45222</v>
      </c>
      <c r="C553" t="s">
        <v>616</v>
      </c>
      <c r="D553" t="s">
        <v>1634</v>
      </c>
      <c r="E553" t="s">
        <v>1761</v>
      </c>
      <c r="F553">
        <v>3</v>
      </c>
      <c r="G553" s="5">
        <v>137.77000000000001</v>
      </c>
      <c r="H553" s="8">
        <v>0.26</v>
      </c>
      <c r="I553" t="s">
        <v>1826</v>
      </c>
      <c r="J553" s="5">
        <v>305.84940000000012</v>
      </c>
      <c r="K553" t="str">
        <f>VLOOKUP($C553,Customer_Dim_Cleaned!$A$2:$H$501,2,FALSE)</f>
        <v>Dr. Suzanne Bullock</v>
      </c>
      <c r="L553" t="str">
        <f>VLOOKUP($D553,Product_Dim_Cleaned!$A$2:$F$101,2,FALSE)</f>
        <v>USB External Hard Drive</v>
      </c>
      <c r="M553" t="str">
        <f>VLOOKUP($E553,Store_Dim_Cleaned!$A$2:$E$21,2,FALSE)</f>
        <v>Black-Horn</v>
      </c>
    </row>
    <row r="554" spans="1:13" x14ac:dyDescent="0.3">
      <c r="A554" t="s">
        <v>2378</v>
      </c>
      <c r="B554" s="6">
        <v>45940</v>
      </c>
      <c r="C554" t="s">
        <v>114</v>
      </c>
      <c r="D554" t="s">
        <v>1732</v>
      </c>
      <c r="E554" t="s">
        <v>1792</v>
      </c>
      <c r="F554">
        <v>3</v>
      </c>
      <c r="G554" s="5">
        <v>862.18</v>
      </c>
      <c r="H554" s="8">
        <v>0.22</v>
      </c>
      <c r="I554" t="s">
        <v>1826</v>
      </c>
      <c r="J554" s="5">
        <v>2017.5011999999999</v>
      </c>
      <c r="K554" t="str">
        <f>VLOOKUP($C554,Customer_Dim_Cleaned!$A$2:$H$501,2,FALSE)</f>
        <v>Leslie Johnson</v>
      </c>
      <c r="L554" t="str">
        <f>VLOOKUP($D554,Product_Dim_Cleaned!$A$2:$F$101,2,FALSE)</f>
        <v>Microwave Oven</v>
      </c>
      <c r="M554" t="str">
        <f>VLOOKUP($E554,Store_Dim_Cleaned!$A$2:$E$21,2,FALSE)</f>
        <v>Aguirre-Keller</v>
      </c>
    </row>
    <row r="555" spans="1:13" x14ac:dyDescent="0.3">
      <c r="A555" t="s">
        <v>2379</v>
      </c>
      <c r="B555" s="6">
        <v>45822</v>
      </c>
      <c r="C555" t="s">
        <v>214</v>
      </c>
      <c r="D555" t="s">
        <v>1624</v>
      </c>
      <c r="E555" t="s">
        <v>1799</v>
      </c>
      <c r="F555">
        <v>2</v>
      </c>
      <c r="G555" s="5">
        <v>833.64</v>
      </c>
      <c r="H555" s="8">
        <v>0.24</v>
      </c>
      <c r="I555" t="s">
        <v>1826</v>
      </c>
      <c r="J555" s="5">
        <v>1267.1328000000001</v>
      </c>
      <c r="K555" t="str">
        <f>VLOOKUP($C555,Customer_Dim_Cleaned!$A$2:$H$501,2,FALSE)</f>
        <v>Jay Patel</v>
      </c>
      <c r="L555" t="str">
        <f>VLOOKUP($D555,Product_Dim_Cleaned!$A$2:$F$101,2,FALSE)</f>
        <v>Sports Water Hydration Pack</v>
      </c>
      <c r="M555" t="str">
        <f>VLOOKUP($E555,Store_Dim_Cleaned!$A$2:$E$21,2,FALSE)</f>
        <v>Mcdonald Inc</v>
      </c>
    </row>
    <row r="556" spans="1:13" x14ac:dyDescent="0.3">
      <c r="A556" t="s">
        <v>2380</v>
      </c>
      <c r="B556" s="6">
        <v>45752</v>
      </c>
      <c r="C556" t="s">
        <v>860</v>
      </c>
      <c r="D556" t="s">
        <v>1586</v>
      </c>
      <c r="E556" t="s">
        <v>1801</v>
      </c>
      <c r="F556">
        <v>3</v>
      </c>
      <c r="G556" s="5">
        <v>543.22</v>
      </c>
      <c r="H556" s="8">
        <v>0.05</v>
      </c>
      <c r="I556" t="s">
        <v>1829</v>
      </c>
      <c r="J556" s="5">
        <v>1548.1769999999999</v>
      </c>
      <c r="K556" t="str">
        <f>VLOOKUP($C556,Customer_Dim_Cleaned!$A$2:$H$501,2,FALSE)</f>
        <v>Brian Garcia</v>
      </c>
      <c r="L556" t="str">
        <f>VLOOKUP($D556,Product_Dim_Cleaned!$A$2:$F$101,2,FALSE)</f>
        <v>Knee Support Brace</v>
      </c>
      <c r="M556" t="str">
        <f>VLOOKUP($E556,Store_Dim_Cleaned!$A$2:$E$21,2,FALSE)</f>
        <v>Shelton PLC</v>
      </c>
    </row>
    <row r="557" spans="1:13" x14ac:dyDescent="0.3">
      <c r="A557" t="s">
        <v>2381</v>
      </c>
      <c r="B557" s="6">
        <v>45677</v>
      </c>
      <c r="C557" t="s">
        <v>884</v>
      </c>
      <c r="D557" t="s">
        <v>1724</v>
      </c>
      <c r="E557" t="s">
        <v>1761</v>
      </c>
      <c r="F557">
        <v>3</v>
      </c>
      <c r="G557" s="5">
        <v>691.02</v>
      </c>
      <c r="H557" s="8">
        <v>0.12</v>
      </c>
      <c r="I557" t="s">
        <v>1829</v>
      </c>
      <c r="J557" s="5">
        <v>1824.2927999999999</v>
      </c>
      <c r="K557" t="str">
        <f>VLOOKUP($C557,Customer_Dim_Cleaned!$A$2:$H$501,2,FALSE)</f>
        <v>Stephen Fowler</v>
      </c>
      <c r="L557" t="str">
        <f>VLOOKUP($D557,Product_Dim_Cleaned!$A$2:$F$101,2,FALSE)</f>
        <v>Sports Wrist Sweatbands</v>
      </c>
      <c r="M557" t="str">
        <f>VLOOKUP($E557,Store_Dim_Cleaned!$A$2:$E$21,2,FALSE)</f>
        <v>Black-Horn</v>
      </c>
    </row>
    <row r="558" spans="1:13" x14ac:dyDescent="0.3">
      <c r="A558" t="s">
        <v>2382</v>
      </c>
      <c r="B558" s="6">
        <v>45253</v>
      </c>
      <c r="C558" t="s">
        <v>314</v>
      </c>
      <c r="D558" t="s">
        <v>1720</v>
      </c>
      <c r="E558" t="s">
        <v>1807</v>
      </c>
      <c r="F558">
        <v>4</v>
      </c>
      <c r="G558" s="5">
        <v>338.73</v>
      </c>
      <c r="H558" s="8">
        <v>0.18</v>
      </c>
      <c r="I558" t="s">
        <v>1824</v>
      </c>
      <c r="J558" s="5">
        <v>1111.0344</v>
      </c>
      <c r="K558" t="str">
        <f>VLOOKUP($C558,Customer_Dim_Cleaned!$A$2:$H$501,2,FALSE)</f>
        <v>Melissa Duffy Md</v>
      </c>
      <c r="L558" t="str">
        <f>VLOOKUP($D558,Product_Dim_Cleaned!$A$2:$F$101,2,FALSE)</f>
        <v>Kitchen Cutting Board</v>
      </c>
      <c r="M558" t="str">
        <f>VLOOKUP($E558,Store_Dim_Cleaned!$A$2:$E$21,2,FALSE)</f>
        <v>Holloway Ltd</v>
      </c>
    </row>
    <row r="559" spans="1:13" x14ac:dyDescent="0.3">
      <c r="A559" t="s">
        <v>2383</v>
      </c>
      <c r="B559" s="6">
        <v>45389</v>
      </c>
      <c r="C559" t="s">
        <v>230</v>
      </c>
      <c r="D559" t="s">
        <v>1716</v>
      </c>
      <c r="E559" t="s">
        <v>1804</v>
      </c>
      <c r="F559">
        <v>3</v>
      </c>
      <c r="G559" s="5">
        <v>366.08</v>
      </c>
      <c r="H559" s="8">
        <v>0.05</v>
      </c>
      <c r="I559" t="s">
        <v>1824</v>
      </c>
      <c r="J559" s="5">
        <v>1043.328</v>
      </c>
      <c r="K559" t="str">
        <f>VLOOKUP($C559,Customer_Dim_Cleaned!$A$2:$H$501,2,FALSE)</f>
        <v>James Bean</v>
      </c>
      <c r="L559" t="str">
        <f>VLOOKUP($D559,Product_Dim_Cleaned!$A$2:$F$101,2,FALSE)</f>
        <v>Wooden Bookshelf</v>
      </c>
      <c r="M559" t="str">
        <f>VLOOKUP($E559,Store_Dim_Cleaned!$A$2:$E$21,2,FALSE)</f>
        <v>Frederick-Wright</v>
      </c>
    </row>
    <row r="560" spans="1:13" x14ac:dyDescent="0.3">
      <c r="A560" t="s">
        <v>2384</v>
      </c>
      <c r="B560" s="6">
        <v>45840</v>
      </c>
      <c r="C560" t="s">
        <v>372</v>
      </c>
      <c r="D560" t="s">
        <v>1574</v>
      </c>
      <c r="E560" t="s">
        <v>1797</v>
      </c>
      <c r="F560">
        <v>4</v>
      </c>
      <c r="G560" s="5">
        <v>539.48</v>
      </c>
      <c r="H560" s="8">
        <v>0.28000000000000003</v>
      </c>
      <c r="I560" t="s">
        <v>1829</v>
      </c>
      <c r="J560" s="5">
        <v>1553.7023999999999</v>
      </c>
      <c r="K560" t="str">
        <f>VLOOKUP($C560,Customer_Dim_Cleaned!$A$2:$H$501,2,FALSE)</f>
        <v>Lance Baker</v>
      </c>
      <c r="L560" t="str">
        <f>VLOOKUP($D560,Product_Dim_Cleaned!$A$2:$F$101,2,FALSE)</f>
        <v>USB-C Fast Charger</v>
      </c>
      <c r="M560" t="str">
        <f>VLOOKUP($E560,Store_Dim_Cleaned!$A$2:$E$21,2,FALSE)</f>
        <v>Gardner, Humphrey and Contreras</v>
      </c>
    </row>
    <row r="561" spans="1:13" x14ac:dyDescent="0.3">
      <c r="A561" t="s">
        <v>2385</v>
      </c>
      <c r="B561" s="6">
        <v>45256</v>
      </c>
      <c r="C561" t="s">
        <v>1214</v>
      </c>
      <c r="D561" t="s">
        <v>1730</v>
      </c>
      <c r="E561" t="s">
        <v>1804</v>
      </c>
      <c r="F561">
        <v>1</v>
      </c>
      <c r="G561" s="5">
        <v>499.59</v>
      </c>
      <c r="H561" s="8">
        <v>0.03</v>
      </c>
      <c r="I561" t="s">
        <v>1829</v>
      </c>
      <c r="J561" s="5">
        <v>484.60230000000001</v>
      </c>
      <c r="K561" t="str">
        <f>VLOOKUP($C561,Customer_Dim_Cleaned!$A$2:$H$501,2,FALSE)</f>
        <v>Cynthia Lopez</v>
      </c>
      <c r="L561" t="str">
        <f>VLOOKUP($D561,Product_Dim_Cleaned!$A$2:$F$101,2,FALSE)</f>
        <v>Women's High Heels</v>
      </c>
      <c r="M561" t="str">
        <f>VLOOKUP($E561,Store_Dim_Cleaned!$A$2:$E$21,2,FALSE)</f>
        <v>Frederick-Wright</v>
      </c>
    </row>
    <row r="562" spans="1:13" x14ac:dyDescent="0.3">
      <c r="A562" t="s">
        <v>2386</v>
      </c>
      <c r="B562" s="6">
        <v>45326</v>
      </c>
      <c r="C562" t="s">
        <v>619</v>
      </c>
      <c r="D562" t="s">
        <v>1608</v>
      </c>
      <c r="E562" t="s">
        <v>1782</v>
      </c>
      <c r="F562">
        <v>3</v>
      </c>
      <c r="G562" s="5">
        <v>330.04</v>
      </c>
      <c r="H562" s="8">
        <v>0.2</v>
      </c>
      <c r="I562" t="s">
        <v>1824</v>
      </c>
      <c r="J562" s="5">
        <v>792.09600000000012</v>
      </c>
      <c r="K562" t="str">
        <f>VLOOKUP($C562,Customer_Dim_Cleaned!$A$2:$H$501,2,FALSE)</f>
        <v>Kimberly Brooks</v>
      </c>
      <c r="L562" t="str">
        <f>VLOOKUP($D562,Product_Dim_Cleaned!$A$2:$F$101,2,FALSE)</f>
        <v>Stainless Steel Cutlery Set</v>
      </c>
      <c r="M562" t="str">
        <f>VLOOKUP($E562,Store_Dim_Cleaned!$A$2:$E$21,2,FALSE)</f>
        <v>Bean, Jones and Park</v>
      </c>
    </row>
    <row r="563" spans="1:13" x14ac:dyDescent="0.3">
      <c r="A563" t="s">
        <v>2387</v>
      </c>
      <c r="B563" s="6">
        <v>45459</v>
      </c>
      <c r="C563" t="s">
        <v>601</v>
      </c>
      <c r="D563" t="s">
        <v>1570</v>
      </c>
      <c r="E563" t="s">
        <v>1807</v>
      </c>
      <c r="F563">
        <v>2</v>
      </c>
      <c r="G563" s="5">
        <v>813.01</v>
      </c>
      <c r="H563" s="8">
        <v>0.06</v>
      </c>
      <c r="I563" t="s">
        <v>1826</v>
      </c>
      <c r="J563" s="5">
        <v>1528.4588000000001</v>
      </c>
      <c r="K563" t="str">
        <f>VLOOKUP($C563,Customer_Dim_Cleaned!$A$2:$H$501,2,FALSE)</f>
        <v>Melissa Hamilton</v>
      </c>
      <c r="L563" t="str">
        <f>VLOOKUP($D563,Product_Dim_Cleaned!$A$2:$F$101,2,FALSE)</f>
        <v>HD Smart TV Stick</v>
      </c>
      <c r="M563" t="str">
        <f>VLOOKUP($E563,Store_Dim_Cleaned!$A$2:$E$21,2,FALSE)</f>
        <v>Holloway Ltd</v>
      </c>
    </row>
    <row r="564" spans="1:13" x14ac:dyDescent="0.3">
      <c r="A564" t="s">
        <v>2388</v>
      </c>
      <c r="B564" s="6">
        <v>45715</v>
      </c>
      <c r="C564" t="s">
        <v>110</v>
      </c>
      <c r="D564" t="s">
        <v>1546</v>
      </c>
      <c r="E564" t="s">
        <v>1761</v>
      </c>
      <c r="F564">
        <v>4</v>
      </c>
      <c r="G564" s="5">
        <v>204.8</v>
      </c>
      <c r="H564" s="8">
        <v>0.03</v>
      </c>
      <c r="I564" t="s">
        <v>1826</v>
      </c>
      <c r="J564" s="5">
        <v>794.62400000000002</v>
      </c>
      <c r="K564" t="str">
        <f>VLOOKUP($C564,Customer_Dim_Cleaned!$A$2:$H$501,2,FALSE)</f>
        <v>Amber Carlson</v>
      </c>
      <c r="L564" t="str">
        <f>VLOOKUP($D564,Product_Dim_Cleaned!$A$2:$F$101,2,FALSE)</f>
        <v>Men's Graphic T-Shirt</v>
      </c>
      <c r="M564" t="str">
        <f>VLOOKUP($E564,Store_Dim_Cleaned!$A$2:$E$21,2,FALSE)</f>
        <v>Black-Horn</v>
      </c>
    </row>
    <row r="565" spans="1:13" x14ac:dyDescent="0.3">
      <c r="A565" t="s">
        <v>2389</v>
      </c>
      <c r="B565" s="6">
        <v>45223</v>
      </c>
      <c r="C565" t="s">
        <v>55</v>
      </c>
      <c r="D565" t="s">
        <v>1551</v>
      </c>
      <c r="E565" t="s">
        <v>1766</v>
      </c>
      <c r="F565">
        <v>3</v>
      </c>
      <c r="G565" s="5">
        <v>728.32</v>
      </c>
      <c r="H565" s="8">
        <v>0.01</v>
      </c>
      <c r="I565" t="s">
        <v>1824</v>
      </c>
      <c r="J565" s="5">
        <v>2163.1104</v>
      </c>
      <c r="K565" t="str">
        <f>VLOOKUP($C565,Customer_Dim_Cleaned!$A$2:$H$501,2,FALSE)</f>
        <v>Brian Lopez</v>
      </c>
      <c r="L565" t="str">
        <f>VLOOKUP($D565,Product_Dim_Cleaned!$A$2:$F$101,2,FALSE)</f>
        <v>Men's Running Jacket</v>
      </c>
      <c r="M565" t="str">
        <f>VLOOKUP($E565,Store_Dim_Cleaned!$A$2:$E$21,2,FALSE)</f>
        <v>Johnson-Wright</v>
      </c>
    </row>
    <row r="566" spans="1:13" x14ac:dyDescent="0.3">
      <c r="A566" t="s">
        <v>2390</v>
      </c>
      <c r="B566" s="6">
        <v>45507</v>
      </c>
      <c r="C566" t="s">
        <v>1397</v>
      </c>
      <c r="D566" t="s">
        <v>1666</v>
      </c>
      <c r="E566" t="s">
        <v>1779</v>
      </c>
      <c r="F566">
        <v>3</v>
      </c>
      <c r="G566" s="5">
        <v>836.4</v>
      </c>
      <c r="H566" s="8">
        <v>0</v>
      </c>
      <c r="I566" t="s">
        <v>1824</v>
      </c>
      <c r="J566" s="5">
        <v>2509.1999999999998</v>
      </c>
      <c r="K566" t="str">
        <f>VLOOKUP($C566,Customer_Dim_Cleaned!$A$2:$H$501,2,FALSE)</f>
        <v>Jeffery Wolf</v>
      </c>
      <c r="L566" t="str">
        <f>VLOOKUP($D566,Product_Dim_Cleaned!$A$2:$F$101,2,FALSE)</f>
        <v>Men's Hair Styling Gel</v>
      </c>
      <c r="M566" t="str">
        <f>VLOOKUP($E566,Store_Dim_Cleaned!$A$2:$E$21,2,FALSE)</f>
        <v>Martinez-Mullins</v>
      </c>
    </row>
    <row r="567" spans="1:13" x14ac:dyDescent="0.3">
      <c r="A567" t="s">
        <v>2391</v>
      </c>
      <c r="B567" s="6">
        <v>45843</v>
      </c>
      <c r="C567" t="s">
        <v>502</v>
      </c>
      <c r="D567" t="s">
        <v>1728</v>
      </c>
      <c r="E567" t="s">
        <v>1794</v>
      </c>
      <c r="F567">
        <v>1</v>
      </c>
      <c r="G567" s="5">
        <v>780.16</v>
      </c>
      <c r="H567" s="8">
        <v>0.02</v>
      </c>
      <c r="I567" t="s">
        <v>1829</v>
      </c>
      <c r="J567" s="5">
        <v>764.55679999999995</v>
      </c>
      <c r="K567" t="str">
        <f>VLOOKUP($C567,Customer_Dim_Cleaned!$A$2:$H$501,2,FALSE)</f>
        <v>Denise Griffin</v>
      </c>
      <c r="L567" t="str">
        <f>VLOOKUP($D567,Product_Dim_Cleaned!$A$2:$F$101,2,FALSE)</f>
        <v>Gaming Mouse Pad XL</v>
      </c>
      <c r="M567" t="str">
        <f>VLOOKUP($E567,Store_Dim_Cleaned!$A$2:$E$21,2,FALSE)</f>
        <v>Thomas, Bridges and Harris</v>
      </c>
    </row>
    <row r="568" spans="1:13" x14ac:dyDescent="0.3">
      <c r="A568" t="s">
        <v>2392</v>
      </c>
      <c r="B568" s="6">
        <v>45804</v>
      </c>
      <c r="C568" t="s">
        <v>1449</v>
      </c>
      <c r="D568" t="s">
        <v>1640</v>
      </c>
      <c r="E568" t="s">
        <v>1797</v>
      </c>
      <c r="F568">
        <v>4</v>
      </c>
      <c r="G568" s="5">
        <v>354.12</v>
      </c>
      <c r="H568" s="8">
        <v>0.06</v>
      </c>
      <c r="I568" t="s">
        <v>1826</v>
      </c>
      <c r="J568" s="5">
        <v>1331.4911999999999</v>
      </c>
      <c r="K568" t="str">
        <f>VLOOKUP($C568,Customer_Dim_Cleaned!$A$2:$H$501,2,FALSE)</f>
        <v>Manuel Fisher</v>
      </c>
      <c r="L568" t="str">
        <f>VLOOKUP($D568,Product_Dim_Cleaned!$A$2:$F$101,2,FALSE)</f>
        <v>Men's Winter Jacket</v>
      </c>
      <c r="M568" t="str">
        <f>VLOOKUP($E568,Store_Dim_Cleaned!$A$2:$E$21,2,FALSE)</f>
        <v>Gardner, Humphrey and Contreras</v>
      </c>
    </row>
    <row r="569" spans="1:13" x14ac:dyDescent="0.3">
      <c r="A569" t="s">
        <v>2393</v>
      </c>
      <c r="B569" s="6">
        <v>45602</v>
      </c>
      <c r="C569" t="s">
        <v>1397</v>
      </c>
      <c r="D569" t="s">
        <v>1674</v>
      </c>
      <c r="E569" t="s">
        <v>1761</v>
      </c>
      <c r="F569">
        <v>4</v>
      </c>
      <c r="G569" s="5">
        <v>282.48</v>
      </c>
      <c r="H569" s="8">
        <v>0.11</v>
      </c>
      <c r="I569" t="s">
        <v>1826</v>
      </c>
      <c r="J569" s="5">
        <v>1005.6288</v>
      </c>
      <c r="K569" t="str">
        <f>VLOOKUP($C569,Customer_Dim_Cleaned!$A$2:$H$501,2,FALSE)</f>
        <v>Jeffery Wolf</v>
      </c>
      <c r="L569" t="str">
        <f>VLOOKUP($D569,Product_Dim_Cleaned!$A$2:$F$101,2,FALSE)</f>
        <v>Organic Sunscreen Lotion</v>
      </c>
      <c r="M569" t="str">
        <f>VLOOKUP($E569,Store_Dim_Cleaned!$A$2:$E$21,2,FALSE)</f>
        <v>Black-Horn</v>
      </c>
    </row>
    <row r="570" spans="1:13" x14ac:dyDescent="0.3">
      <c r="A570" t="s">
        <v>2394</v>
      </c>
      <c r="B570" s="6">
        <v>45446</v>
      </c>
      <c r="C570" t="s">
        <v>1032</v>
      </c>
      <c r="D570" t="s">
        <v>1588</v>
      </c>
      <c r="E570" t="s">
        <v>1776</v>
      </c>
      <c r="F570">
        <v>2</v>
      </c>
      <c r="G570" s="5">
        <v>740.68</v>
      </c>
      <c r="H570" s="8">
        <v>0.02</v>
      </c>
      <c r="I570" t="s">
        <v>1826</v>
      </c>
      <c r="J570" s="5">
        <v>1451.7328</v>
      </c>
      <c r="K570" t="str">
        <f>VLOOKUP($C570,Customer_Dim_Cleaned!$A$2:$H$501,2,FALSE)</f>
        <v>Mario Harvey Jr.</v>
      </c>
      <c r="L570" t="str">
        <f>VLOOKUP($D570,Product_Dim_Cleaned!$A$2:$F$101,2,FALSE)</f>
        <v>Outdoor Sports Water Bottle</v>
      </c>
      <c r="M570" t="str">
        <f>VLOOKUP($E570,Store_Dim_Cleaned!$A$2:$E$21,2,FALSE)</f>
        <v>Benson-Elliott</v>
      </c>
    </row>
    <row r="571" spans="1:13" x14ac:dyDescent="0.3">
      <c r="A571" t="s">
        <v>2395</v>
      </c>
      <c r="B571" s="6">
        <v>45384</v>
      </c>
      <c r="C571" t="s">
        <v>372</v>
      </c>
      <c r="D571" t="s">
        <v>1660</v>
      </c>
      <c r="E571" t="s">
        <v>1786</v>
      </c>
      <c r="F571">
        <v>3</v>
      </c>
      <c r="G571" s="5">
        <v>600.58000000000004</v>
      </c>
      <c r="H571" s="8">
        <v>0.28999999999999998</v>
      </c>
      <c r="I571" t="s">
        <v>1829</v>
      </c>
      <c r="J571" s="5">
        <v>1279.2354</v>
      </c>
      <c r="K571" t="str">
        <f>VLOOKUP($C571,Customer_Dim_Cleaned!$A$2:$H$501,2,FALSE)</f>
        <v>Lance Baker</v>
      </c>
      <c r="L571" t="str">
        <f>VLOOKUP($D571,Product_Dim_Cleaned!$A$2:$F$101,2,FALSE)</f>
        <v>Premium Blanket Throw</v>
      </c>
      <c r="M571" t="str">
        <f>VLOOKUP($E571,Store_Dim_Cleaned!$A$2:$E$21,2,FALSE)</f>
        <v>Moore, Padilla and Butler</v>
      </c>
    </row>
    <row r="572" spans="1:13" x14ac:dyDescent="0.3">
      <c r="A572" t="s">
        <v>2396</v>
      </c>
      <c r="B572" s="6">
        <v>45348</v>
      </c>
      <c r="C572" t="s">
        <v>1422</v>
      </c>
      <c r="D572" t="s">
        <v>1678</v>
      </c>
      <c r="E572" t="s">
        <v>1766</v>
      </c>
      <c r="F572">
        <v>3</v>
      </c>
      <c r="G572" s="5">
        <v>345.58</v>
      </c>
      <c r="H572" s="8">
        <v>0.22</v>
      </c>
      <c r="I572" t="s">
        <v>1824</v>
      </c>
      <c r="J572" s="5">
        <v>808.65719999999999</v>
      </c>
      <c r="K572" t="str">
        <f>VLOOKUP($C572,Customer_Dim_Cleaned!$A$2:$H$501,2,FALSE)</f>
        <v>Paul Cox</v>
      </c>
      <c r="L572" t="str">
        <f>VLOOKUP($D572,Product_Dim_Cleaned!$A$2:$F$101,2,FALSE)</f>
        <v>Adjustable Dumbbells 20kg</v>
      </c>
      <c r="M572" t="str">
        <f>VLOOKUP($E572,Store_Dim_Cleaned!$A$2:$E$21,2,FALSE)</f>
        <v>Johnson-Wright</v>
      </c>
    </row>
    <row r="573" spans="1:13" x14ac:dyDescent="0.3">
      <c r="A573" t="s">
        <v>2397</v>
      </c>
      <c r="B573" s="6">
        <v>45688</v>
      </c>
      <c r="C573" t="s">
        <v>902</v>
      </c>
      <c r="D573" t="s">
        <v>1584</v>
      </c>
      <c r="E573" t="s">
        <v>1792</v>
      </c>
      <c r="F573">
        <v>1</v>
      </c>
      <c r="G573" s="5">
        <v>974.52</v>
      </c>
      <c r="H573" s="8">
        <v>0.01</v>
      </c>
      <c r="I573" t="s">
        <v>1826</v>
      </c>
      <c r="J573" s="5">
        <v>964.77480000000003</v>
      </c>
      <c r="K573" t="str">
        <f>VLOOKUP($C573,Customer_Dim_Cleaned!$A$2:$H$501,2,FALSE)</f>
        <v>Hunter Sutton</v>
      </c>
      <c r="L573" t="str">
        <f>VLOOKUP($D573,Product_Dim_Cleaned!$A$2:$F$101,2,FALSE)</f>
        <v>Women's Denim Jeans</v>
      </c>
      <c r="M573" t="str">
        <f>VLOOKUP($E573,Store_Dim_Cleaned!$A$2:$E$21,2,FALSE)</f>
        <v>Aguirre-Keller</v>
      </c>
    </row>
    <row r="574" spans="1:13" x14ac:dyDescent="0.3">
      <c r="A574" t="s">
        <v>2398</v>
      </c>
      <c r="B574" s="6">
        <v>45249</v>
      </c>
      <c r="C574" t="s">
        <v>157</v>
      </c>
      <c r="D574" t="s">
        <v>1582</v>
      </c>
      <c r="E574" t="s">
        <v>1757</v>
      </c>
      <c r="F574">
        <v>3</v>
      </c>
      <c r="G574" s="5">
        <v>282.33</v>
      </c>
      <c r="H574" s="8">
        <v>7.0000000000000007E-2</v>
      </c>
      <c r="I574" t="s">
        <v>1824</v>
      </c>
      <c r="J574" s="5">
        <v>787.70069999999998</v>
      </c>
      <c r="K574" t="str">
        <f>VLOOKUP($C574,Customer_Dim_Cleaned!$A$2:$H$501,2,FALSE)</f>
        <v>Eric Vega</v>
      </c>
      <c r="L574" t="str">
        <f>VLOOKUP($D574,Product_Dim_Cleaned!$A$2:$F$101,2,FALSE)</f>
        <v>Soccer Training Cone Set</v>
      </c>
      <c r="M574" t="str">
        <f>VLOOKUP($E574,Store_Dim_Cleaned!$A$2:$E$21,2,FALSE)</f>
        <v>Martinez, Adkins and Johnson</v>
      </c>
    </row>
    <row r="575" spans="1:13" x14ac:dyDescent="0.3">
      <c r="A575" t="s">
        <v>2399</v>
      </c>
      <c r="B575" s="6">
        <v>45726</v>
      </c>
      <c r="C575" t="s">
        <v>1193</v>
      </c>
      <c r="D575" t="s">
        <v>1700</v>
      </c>
      <c r="E575" t="s">
        <v>1813</v>
      </c>
      <c r="F575">
        <v>4</v>
      </c>
      <c r="G575" s="5">
        <v>158.46</v>
      </c>
      <c r="H575" s="8">
        <v>0.09</v>
      </c>
      <c r="I575" t="s">
        <v>1826</v>
      </c>
      <c r="J575" s="5">
        <v>576.7944</v>
      </c>
      <c r="K575" t="str">
        <f>VLOOKUP($C575,Customer_Dim_Cleaned!$A$2:$H$501,2,FALSE)</f>
        <v>Martha Brown</v>
      </c>
      <c r="L575" t="str">
        <f>VLOOKUP($D575,Product_Dim_Cleaned!$A$2:$F$101,2,FALSE)</f>
        <v>Wireless Mouse</v>
      </c>
      <c r="M575" t="str">
        <f>VLOOKUP($E575,Store_Dim_Cleaned!$A$2:$E$21,2,FALSE)</f>
        <v>Mann-Austin</v>
      </c>
    </row>
    <row r="576" spans="1:13" x14ac:dyDescent="0.3">
      <c r="A576" t="s">
        <v>2400</v>
      </c>
      <c r="B576" s="6">
        <v>45283</v>
      </c>
      <c r="C576" t="s">
        <v>1077</v>
      </c>
      <c r="D576" t="s">
        <v>1658</v>
      </c>
      <c r="E576" t="s">
        <v>1779</v>
      </c>
      <c r="F576">
        <v>2</v>
      </c>
      <c r="G576" s="5">
        <v>778.56</v>
      </c>
      <c r="H576" s="8">
        <v>0.11</v>
      </c>
      <c r="I576" t="s">
        <v>1829</v>
      </c>
      <c r="J576" s="5">
        <v>1385.8368</v>
      </c>
      <c r="K576" t="str">
        <f>VLOOKUP($C576,Customer_Dim_Cleaned!$A$2:$H$501,2,FALSE)</f>
        <v>Ryan Moore</v>
      </c>
      <c r="L576" t="str">
        <f>VLOOKUP($D576,Product_Dim_Cleaned!$A$2:$F$101,2,FALSE)</f>
        <v>Ceramic Plant Pot</v>
      </c>
      <c r="M576" t="str">
        <f>VLOOKUP($E576,Store_Dim_Cleaned!$A$2:$E$21,2,FALSE)</f>
        <v>Martinez-Mullins</v>
      </c>
    </row>
    <row r="577" spans="1:13" x14ac:dyDescent="0.3">
      <c r="A577" t="s">
        <v>2401</v>
      </c>
      <c r="B577" s="6">
        <v>45353</v>
      </c>
      <c r="C577" t="s">
        <v>761</v>
      </c>
      <c r="D577" t="s">
        <v>1648</v>
      </c>
      <c r="E577" t="s">
        <v>1813</v>
      </c>
      <c r="F577">
        <v>4</v>
      </c>
      <c r="G577" s="5">
        <v>280.16000000000003</v>
      </c>
      <c r="H577" s="8">
        <v>0.18</v>
      </c>
      <c r="I577" t="s">
        <v>1829</v>
      </c>
      <c r="J577" s="5">
        <v>918.92480000000012</v>
      </c>
      <c r="K577" t="str">
        <f>VLOOKUP($C577,Customer_Dim_Cleaned!$A$2:$H$501,2,FALSE)</f>
        <v>Wesley Short</v>
      </c>
      <c r="L577" t="str">
        <f>VLOOKUP($D577,Product_Dim_Cleaned!$A$2:$F$101,2,FALSE)</f>
        <v>Boxing Hand Wraps</v>
      </c>
      <c r="M577" t="str">
        <f>VLOOKUP($E577,Store_Dim_Cleaned!$A$2:$E$21,2,FALSE)</f>
        <v>Mann-Austin</v>
      </c>
    </row>
    <row r="578" spans="1:13" x14ac:dyDescent="0.3">
      <c r="A578" t="s">
        <v>2402</v>
      </c>
      <c r="B578" s="6">
        <v>45592</v>
      </c>
      <c r="C578" t="s">
        <v>911</v>
      </c>
      <c r="D578" t="s">
        <v>1690</v>
      </c>
      <c r="E578" t="s">
        <v>1797</v>
      </c>
      <c r="F578">
        <v>2</v>
      </c>
      <c r="G578" s="5">
        <v>649.54999999999995</v>
      </c>
      <c r="H578" s="8">
        <v>0.28999999999999998</v>
      </c>
      <c r="I578" t="s">
        <v>1826</v>
      </c>
      <c r="J578" s="5">
        <v>922.36099999999988</v>
      </c>
      <c r="K578" t="str">
        <f>VLOOKUP($C578,Customer_Dim_Cleaned!$A$2:$H$501,2,FALSE)</f>
        <v>Cynthia Roberts</v>
      </c>
      <c r="L578" t="str">
        <f>VLOOKUP($D578,Product_Dim_Cleaned!$A$2:$F$101,2,FALSE)</f>
        <v>Hair Repair Oil Treatment</v>
      </c>
      <c r="M578" t="str">
        <f>VLOOKUP($E578,Store_Dim_Cleaned!$A$2:$E$21,2,FALSE)</f>
        <v>Gardner, Humphrey and Contreras</v>
      </c>
    </row>
    <row r="579" spans="1:13" x14ac:dyDescent="0.3">
      <c r="A579" t="s">
        <v>2403</v>
      </c>
      <c r="B579" s="6">
        <v>45360</v>
      </c>
      <c r="C579" t="s">
        <v>40</v>
      </c>
      <c r="D579" t="s">
        <v>1724</v>
      </c>
      <c r="E579" t="s">
        <v>1761</v>
      </c>
      <c r="F579">
        <v>2</v>
      </c>
      <c r="G579" s="5">
        <v>994.32</v>
      </c>
      <c r="H579" s="8">
        <v>0.27</v>
      </c>
      <c r="I579" t="s">
        <v>1826</v>
      </c>
      <c r="J579" s="5">
        <v>1451.7072000000001</v>
      </c>
      <c r="K579" t="str">
        <f>VLOOKUP($C579,Customer_Dim_Cleaned!$A$2:$H$501,2,FALSE)</f>
        <v>Daniel Boyd</v>
      </c>
      <c r="L579" t="str">
        <f>VLOOKUP($D579,Product_Dim_Cleaned!$A$2:$F$101,2,FALSE)</f>
        <v>Sports Wrist Sweatbands</v>
      </c>
      <c r="M579" t="str">
        <f>VLOOKUP($E579,Store_Dim_Cleaned!$A$2:$E$21,2,FALSE)</f>
        <v>Black-Horn</v>
      </c>
    </row>
    <row r="580" spans="1:13" x14ac:dyDescent="0.3">
      <c r="A580" t="s">
        <v>2404</v>
      </c>
      <c r="B580" s="6">
        <v>45649</v>
      </c>
      <c r="C580" t="s">
        <v>722</v>
      </c>
      <c r="D580" t="s">
        <v>1710</v>
      </c>
      <c r="E580" t="s">
        <v>1794</v>
      </c>
      <c r="F580">
        <v>1</v>
      </c>
      <c r="G580" s="5">
        <v>64.94</v>
      </c>
      <c r="H580" s="8">
        <v>0.21</v>
      </c>
      <c r="I580" t="s">
        <v>1826</v>
      </c>
      <c r="J580" s="5">
        <v>51.302599999999998</v>
      </c>
      <c r="K580" t="str">
        <f>VLOOKUP($C580,Customer_Dim_Cleaned!$A$2:$H$501,2,FALSE)</f>
        <v>Robert Harris</v>
      </c>
      <c r="L580" t="str">
        <f>VLOOKUP($D580,Product_Dim_Cleaned!$A$2:$F$101,2,FALSE)</f>
        <v>Badminton Racket Set</v>
      </c>
      <c r="M580" t="str">
        <f>VLOOKUP($E580,Store_Dim_Cleaned!$A$2:$E$21,2,FALSE)</f>
        <v>Thomas, Bridges and Harris</v>
      </c>
    </row>
    <row r="581" spans="1:13" x14ac:dyDescent="0.3">
      <c r="A581" t="s">
        <v>2405</v>
      </c>
      <c r="B581" s="6">
        <v>45709</v>
      </c>
      <c r="C581" t="s">
        <v>464</v>
      </c>
      <c r="D581" t="s">
        <v>1626</v>
      </c>
      <c r="E581" t="s">
        <v>1779</v>
      </c>
      <c r="F581">
        <v>2</v>
      </c>
      <c r="G581" s="5">
        <v>507.66</v>
      </c>
      <c r="H581" s="8">
        <v>0</v>
      </c>
      <c r="I581" t="s">
        <v>1829</v>
      </c>
      <c r="J581" s="5">
        <v>1015.32</v>
      </c>
      <c r="K581" t="str">
        <f>VLOOKUP($C581,Customer_Dim_Cleaned!$A$2:$H$501,2,FALSE)</f>
        <v>Patrick Coleman</v>
      </c>
      <c r="L581" t="str">
        <f>VLOOKUP($D581,Product_Dim_Cleaned!$A$2:$F$101,2,FALSE)</f>
        <v>Portable Power Bank</v>
      </c>
      <c r="M581" t="str">
        <f>VLOOKUP($E581,Store_Dim_Cleaned!$A$2:$E$21,2,FALSE)</f>
        <v>Martinez-Mullins</v>
      </c>
    </row>
    <row r="582" spans="1:13" x14ac:dyDescent="0.3">
      <c r="A582" t="s">
        <v>2406</v>
      </c>
      <c r="B582" s="6">
        <v>45273</v>
      </c>
      <c r="C582" t="s">
        <v>776</v>
      </c>
      <c r="D582" t="s">
        <v>1710</v>
      </c>
      <c r="E582" t="s">
        <v>1769</v>
      </c>
      <c r="F582">
        <v>4</v>
      </c>
      <c r="G582" s="5">
        <v>968.27</v>
      </c>
      <c r="H582" s="8">
        <v>0.03</v>
      </c>
      <c r="I582" t="s">
        <v>1826</v>
      </c>
      <c r="J582" s="5">
        <v>3756.8876</v>
      </c>
      <c r="K582" t="str">
        <f>VLOOKUP($C582,Customer_Dim_Cleaned!$A$2:$H$501,2,FALSE)</f>
        <v>William Jackson</v>
      </c>
      <c r="L582" t="str">
        <f>VLOOKUP($D582,Product_Dim_Cleaned!$A$2:$F$101,2,FALSE)</f>
        <v>Badminton Racket Set</v>
      </c>
      <c r="M582" t="str">
        <f>VLOOKUP($E582,Store_Dim_Cleaned!$A$2:$E$21,2,FALSE)</f>
        <v>Alexander Group</v>
      </c>
    </row>
    <row r="583" spans="1:13" x14ac:dyDescent="0.3">
      <c r="A583" t="s">
        <v>2407</v>
      </c>
      <c r="B583" s="6">
        <v>45250</v>
      </c>
      <c r="C583" t="s">
        <v>78</v>
      </c>
      <c r="D583" t="s">
        <v>1724</v>
      </c>
      <c r="E583" t="s">
        <v>1773</v>
      </c>
      <c r="F583">
        <v>4</v>
      </c>
      <c r="G583" s="5">
        <v>510.33</v>
      </c>
      <c r="H583" s="8">
        <v>0.2</v>
      </c>
      <c r="I583" t="s">
        <v>1826</v>
      </c>
      <c r="J583" s="5">
        <v>1633.056</v>
      </c>
      <c r="K583" t="str">
        <f>VLOOKUP($C583,Customer_Dim_Cleaned!$A$2:$H$501,2,FALSE)</f>
        <v>Adam Cruz</v>
      </c>
      <c r="L583" t="str">
        <f>VLOOKUP($D583,Product_Dim_Cleaned!$A$2:$F$101,2,FALSE)</f>
        <v>Sports Wrist Sweatbands</v>
      </c>
      <c r="M583" t="str">
        <f>VLOOKUP($E583,Store_Dim_Cleaned!$A$2:$E$21,2,FALSE)</f>
        <v>Gray Ltd</v>
      </c>
    </row>
    <row r="584" spans="1:13" x14ac:dyDescent="0.3">
      <c r="A584" t="s">
        <v>2408</v>
      </c>
      <c r="B584" s="6">
        <v>45539</v>
      </c>
      <c r="C584" t="s">
        <v>55</v>
      </c>
      <c r="D584" t="s">
        <v>1636</v>
      </c>
      <c r="E584" t="s">
        <v>1813</v>
      </c>
      <c r="F584">
        <v>2</v>
      </c>
      <c r="G584" s="5">
        <v>156.72999999999999</v>
      </c>
      <c r="H584" s="8">
        <v>0.18</v>
      </c>
      <c r="I584" t="s">
        <v>1829</v>
      </c>
      <c r="J584" s="5">
        <v>257.03719999999998</v>
      </c>
      <c r="K584" t="str">
        <f>VLOOKUP($C584,Customer_Dim_Cleaned!$A$2:$H$501,2,FALSE)</f>
        <v>Brian Lopez</v>
      </c>
      <c r="L584" t="str">
        <f>VLOOKUP($D584,Product_Dim_Cleaned!$A$2:$F$101,2,FALSE)</f>
        <v>Adjustable Jump Rope</v>
      </c>
      <c r="M584" t="str">
        <f>VLOOKUP($E584,Store_Dim_Cleaned!$A$2:$E$21,2,FALSE)</f>
        <v>Mann-Austin</v>
      </c>
    </row>
    <row r="585" spans="1:13" x14ac:dyDescent="0.3">
      <c r="A585" t="s">
        <v>2409</v>
      </c>
      <c r="B585" s="6">
        <v>45810</v>
      </c>
      <c r="C585" t="s">
        <v>481</v>
      </c>
      <c r="D585" t="s">
        <v>1746</v>
      </c>
      <c r="E585" t="s">
        <v>1789</v>
      </c>
      <c r="F585">
        <v>3</v>
      </c>
      <c r="G585" s="5">
        <v>53.83</v>
      </c>
      <c r="H585" s="8">
        <v>0.24</v>
      </c>
      <c r="I585" t="s">
        <v>1824</v>
      </c>
      <c r="J585" s="5">
        <v>122.7324</v>
      </c>
      <c r="K585" t="str">
        <f>VLOOKUP($C585,Customer_Dim_Cleaned!$A$2:$H$501,2,FALSE)</f>
        <v>Maria Ramirez</v>
      </c>
      <c r="L585" t="str">
        <f>VLOOKUP($D585,Product_Dim_Cleaned!$A$2:$F$101,2,FALSE)</f>
        <v>Stainless Steel Cookware Set</v>
      </c>
      <c r="M585" t="str">
        <f>VLOOKUP($E585,Store_Dim_Cleaned!$A$2:$E$21,2,FALSE)</f>
        <v>Hill, Wagner and Ballard</v>
      </c>
    </row>
    <row r="586" spans="1:13" x14ac:dyDescent="0.3">
      <c r="A586" t="s">
        <v>2410</v>
      </c>
      <c r="B586" s="6">
        <v>45350</v>
      </c>
      <c r="C586" t="s">
        <v>1178</v>
      </c>
      <c r="D586" t="s">
        <v>1704</v>
      </c>
      <c r="E586" t="s">
        <v>1769</v>
      </c>
      <c r="F586">
        <v>1</v>
      </c>
      <c r="G586" s="5">
        <v>34.71</v>
      </c>
      <c r="H586" s="8">
        <v>0.1</v>
      </c>
      <c r="I586" t="s">
        <v>1829</v>
      </c>
      <c r="J586" s="5">
        <v>31.239000000000001</v>
      </c>
      <c r="K586" t="str">
        <f>VLOOKUP($C586,Customer_Dim_Cleaned!$A$2:$H$501,2,FALSE)</f>
        <v>Charles Conley</v>
      </c>
      <c r="L586" t="str">
        <f>VLOOKUP($D586,Product_Dim_Cleaned!$A$2:$F$101,2,FALSE)</f>
        <v>Essential Oil Diffuser</v>
      </c>
      <c r="M586" t="str">
        <f>VLOOKUP($E586,Store_Dim_Cleaned!$A$2:$E$21,2,FALSE)</f>
        <v>Alexander Group</v>
      </c>
    </row>
    <row r="587" spans="1:13" x14ac:dyDescent="0.3">
      <c r="A587" t="s">
        <v>2411</v>
      </c>
      <c r="B587" s="6">
        <v>45633</v>
      </c>
      <c r="C587" t="s">
        <v>737</v>
      </c>
      <c r="D587" t="s">
        <v>1702</v>
      </c>
      <c r="E587" t="s">
        <v>1757</v>
      </c>
      <c r="F587">
        <v>2</v>
      </c>
      <c r="G587" s="5">
        <v>829.15</v>
      </c>
      <c r="H587" s="8">
        <v>0.11</v>
      </c>
      <c r="I587" t="s">
        <v>1826</v>
      </c>
      <c r="J587" s="5">
        <v>1475.8869999999999</v>
      </c>
      <c r="K587" t="str">
        <f>VLOOKUP($C587,Customer_Dim_Cleaned!$A$2:$H$501,2,FALSE)</f>
        <v>Tanner Thompson</v>
      </c>
      <c r="L587" t="str">
        <f>VLOOKUP($D587,Product_Dim_Cleaned!$A$2:$F$101,2,FALSE)</f>
        <v>WiFi Mesh Router</v>
      </c>
      <c r="M587" t="str">
        <f>VLOOKUP($E587,Store_Dim_Cleaned!$A$2:$E$21,2,FALSE)</f>
        <v>Martinez, Adkins and Johnson</v>
      </c>
    </row>
    <row r="588" spans="1:13" x14ac:dyDescent="0.3">
      <c r="A588" t="s">
        <v>2412</v>
      </c>
      <c r="B588" s="6">
        <v>45798</v>
      </c>
      <c r="C588" t="s">
        <v>842</v>
      </c>
      <c r="D588" t="s">
        <v>1744</v>
      </c>
      <c r="E588" t="s">
        <v>1766</v>
      </c>
      <c r="F588">
        <v>2</v>
      </c>
      <c r="G588" s="5">
        <v>481.86</v>
      </c>
      <c r="H588" s="8">
        <v>0.1</v>
      </c>
      <c r="I588" t="s">
        <v>1829</v>
      </c>
      <c r="J588" s="5">
        <v>867.34800000000007</v>
      </c>
      <c r="K588" t="str">
        <f>VLOOKUP($C588,Customer_Dim_Cleaned!$A$2:$H$501,2,FALSE)</f>
        <v>Matthew Payne</v>
      </c>
      <c r="L588" t="str">
        <f>VLOOKUP($D588,Product_Dim_Cleaned!$A$2:$F$101,2,FALSE)</f>
        <v>Portable Bluetooth Speaker</v>
      </c>
      <c r="M588" t="str">
        <f>VLOOKUP($E588,Store_Dim_Cleaned!$A$2:$E$21,2,FALSE)</f>
        <v>Johnson-Wright</v>
      </c>
    </row>
    <row r="589" spans="1:13" x14ac:dyDescent="0.3">
      <c r="A589" t="s">
        <v>2413</v>
      </c>
      <c r="B589" s="6">
        <v>45354</v>
      </c>
      <c r="C589" t="s">
        <v>496</v>
      </c>
      <c r="D589" t="s">
        <v>1652</v>
      </c>
      <c r="E589" t="s">
        <v>1779</v>
      </c>
      <c r="F589">
        <v>4</v>
      </c>
      <c r="G589" s="5">
        <v>915.17</v>
      </c>
      <c r="H589" s="8">
        <v>0.19</v>
      </c>
      <c r="I589" t="s">
        <v>1829</v>
      </c>
      <c r="J589" s="5">
        <v>2965.1507999999999</v>
      </c>
      <c r="K589" t="str">
        <f>VLOOKUP($C589,Customer_Dim_Cleaned!$A$2:$H$501,2,FALSE)</f>
        <v>Rhonda Young</v>
      </c>
      <c r="L589" t="str">
        <f>VLOOKUP($D589,Product_Dim_Cleaned!$A$2:$F$101,2,FALSE)</f>
        <v>Rugby Ball</v>
      </c>
      <c r="M589" t="str">
        <f>VLOOKUP($E589,Store_Dim_Cleaned!$A$2:$E$21,2,FALSE)</f>
        <v>Martinez-Mullins</v>
      </c>
    </row>
    <row r="590" spans="1:13" x14ac:dyDescent="0.3">
      <c r="A590" t="s">
        <v>2414</v>
      </c>
      <c r="B590" s="6">
        <v>45357</v>
      </c>
      <c r="C590" t="s">
        <v>696</v>
      </c>
      <c r="D590" t="s">
        <v>1690</v>
      </c>
      <c r="E590" t="s">
        <v>1810</v>
      </c>
      <c r="F590">
        <v>1</v>
      </c>
      <c r="G590" s="5">
        <v>250.95</v>
      </c>
      <c r="H590" s="8">
        <v>0.03</v>
      </c>
      <c r="I590" t="s">
        <v>1826</v>
      </c>
      <c r="J590" s="5">
        <v>243.42150000000001</v>
      </c>
      <c r="K590" t="str">
        <f>VLOOKUP($C590,Customer_Dim_Cleaned!$A$2:$H$501,2,FALSE)</f>
        <v>Eric Todd</v>
      </c>
      <c r="L590" t="str">
        <f>VLOOKUP($D590,Product_Dim_Cleaned!$A$2:$F$101,2,FALSE)</f>
        <v>Hair Repair Oil Treatment</v>
      </c>
      <c r="M590" t="str">
        <f>VLOOKUP($E590,Store_Dim_Cleaned!$A$2:$E$21,2,FALSE)</f>
        <v>Guerrero-Schmitt</v>
      </c>
    </row>
    <row r="591" spans="1:13" x14ac:dyDescent="0.3">
      <c r="A591" t="s">
        <v>2415</v>
      </c>
      <c r="B591" s="6">
        <v>45257</v>
      </c>
      <c r="C591" t="s">
        <v>1023</v>
      </c>
      <c r="D591" t="s">
        <v>1740</v>
      </c>
      <c r="E591" t="s">
        <v>1773</v>
      </c>
      <c r="F591">
        <v>3</v>
      </c>
      <c r="G591" s="5">
        <v>882.84</v>
      </c>
      <c r="H591" s="8">
        <v>0.1</v>
      </c>
      <c r="I591" t="s">
        <v>1824</v>
      </c>
      <c r="J591" s="5">
        <v>2383.6680000000001</v>
      </c>
      <c r="K591" t="str">
        <f>VLOOKUP($C591,Customer_Dim_Cleaned!$A$2:$H$501,2,FALSE)</f>
        <v>Andrew Smith</v>
      </c>
      <c r="L591" t="str">
        <f>VLOOKUP($D591,Product_Dim_Cleaned!$A$2:$F$101,2,FALSE)</f>
        <v>Women's Formal Blazer</v>
      </c>
      <c r="M591" t="str">
        <f>VLOOKUP($E591,Store_Dim_Cleaned!$A$2:$E$21,2,FALSE)</f>
        <v>Gray Ltd</v>
      </c>
    </row>
    <row r="592" spans="1:13" x14ac:dyDescent="0.3">
      <c r="A592" t="s">
        <v>2416</v>
      </c>
      <c r="B592" s="6">
        <v>45702</v>
      </c>
      <c r="C592" t="s">
        <v>470</v>
      </c>
      <c r="D592" t="s">
        <v>1586</v>
      </c>
      <c r="E592" t="s">
        <v>1810</v>
      </c>
      <c r="F592">
        <v>4</v>
      </c>
      <c r="G592" s="5">
        <v>573.37</v>
      </c>
      <c r="H592" s="8">
        <v>0.04</v>
      </c>
      <c r="I592" t="s">
        <v>1829</v>
      </c>
      <c r="J592" s="5">
        <v>2201.7408</v>
      </c>
      <c r="K592" t="str">
        <f>VLOOKUP($C592,Customer_Dim_Cleaned!$A$2:$H$501,2,FALSE)</f>
        <v>Sean Roth</v>
      </c>
      <c r="L592" t="str">
        <f>VLOOKUP($D592,Product_Dim_Cleaned!$A$2:$F$101,2,FALSE)</f>
        <v>Knee Support Brace</v>
      </c>
      <c r="M592" t="str">
        <f>VLOOKUP($E592,Store_Dim_Cleaned!$A$2:$E$21,2,FALSE)</f>
        <v>Guerrero-Schmitt</v>
      </c>
    </row>
    <row r="593" spans="1:13" x14ac:dyDescent="0.3">
      <c r="A593" t="s">
        <v>2417</v>
      </c>
      <c r="B593" s="6">
        <v>45318</v>
      </c>
      <c r="C593" t="s">
        <v>218</v>
      </c>
      <c r="D593" t="s">
        <v>1612</v>
      </c>
      <c r="E593" t="s">
        <v>1794</v>
      </c>
      <c r="F593">
        <v>3</v>
      </c>
      <c r="G593" s="5">
        <v>622.72</v>
      </c>
      <c r="H593" s="8">
        <v>0.04</v>
      </c>
      <c r="I593" t="s">
        <v>1824</v>
      </c>
      <c r="J593" s="5">
        <v>1793.4336000000001</v>
      </c>
      <c r="K593" t="str">
        <f>VLOOKUP($C593,Customer_Dim_Cleaned!$A$2:$H$501,2,FALSE)</f>
        <v>Cheryl Copeland</v>
      </c>
      <c r="L593" t="str">
        <f>VLOOKUP($D593,Product_Dim_Cleaned!$A$2:$F$101,2,FALSE)</f>
        <v>Vitamin C Face Serum</v>
      </c>
      <c r="M593" t="str">
        <f>VLOOKUP($E593,Store_Dim_Cleaned!$A$2:$E$21,2,FALSE)</f>
        <v>Thomas, Bridges and Harris</v>
      </c>
    </row>
    <row r="594" spans="1:13" x14ac:dyDescent="0.3">
      <c r="A594" t="s">
        <v>2418</v>
      </c>
      <c r="B594" s="6">
        <v>45943</v>
      </c>
      <c r="C594" t="s">
        <v>1211</v>
      </c>
      <c r="D594" t="s">
        <v>1732</v>
      </c>
      <c r="E594" t="s">
        <v>1807</v>
      </c>
      <c r="F594">
        <v>3</v>
      </c>
      <c r="G594" s="5">
        <v>259.74</v>
      </c>
      <c r="H594" s="8">
        <v>0.24</v>
      </c>
      <c r="I594" t="s">
        <v>1824</v>
      </c>
      <c r="J594" s="5">
        <v>592.20720000000006</v>
      </c>
      <c r="K594" t="str">
        <f>VLOOKUP($C594,Customer_Dim_Cleaned!$A$2:$H$501,2,FALSE)</f>
        <v>Timothy Valenzuela</v>
      </c>
      <c r="L594" t="str">
        <f>VLOOKUP($D594,Product_Dim_Cleaned!$A$2:$F$101,2,FALSE)</f>
        <v>Microwave Oven</v>
      </c>
      <c r="M594" t="str">
        <f>VLOOKUP($E594,Store_Dim_Cleaned!$A$2:$E$21,2,FALSE)</f>
        <v>Holloway Ltd</v>
      </c>
    </row>
    <row r="595" spans="1:13" x14ac:dyDescent="0.3">
      <c r="A595" t="s">
        <v>2419</v>
      </c>
      <c r="B595" s="6">
        <v>45769</v>
      </c>
      <c r="C595" t="s">
        <v>205</v>
      </c>
      <c r="D595" t="s">
        <v>1604</v>
      </c>
      <c r="E595" t="s">
        <v>1797</v>
      </c>
      <c r="F595">
        <v>4</v>
      </c>
      <c r="G595" s="5">
        <v>951.09</v>
      </c>
      <c r="H595" s="8">
        <v>0.14000000000000001</v>
      </c>
      <c r="I595" t="s">
        <v>1829</v>
      </c>
      <c r="J595" s="5">
        <v>3271.7496000000001</v>
      </c>
      <c r="K595" t="str">
        <f>VLOOKUP($C595,Customer_Dim_Cleaned!$A$2:$H$501,2,FALSE)</f>
        <v>Katherine Dorsey</v>
      </c>
      <c r="L595" t="str">
        <f>VLOOKUP($D595,Product_Dim_Cleaned!$A$2:$F$101,2,FALSE)</f>
        <v>Sports Stopwatch Timer</v>
      </c>
      <c r="M595" t="str">
        <f>VLOOKUP($E595,Store_Dim_Cleaned!$A$2:$E$21,2,FALSE)</f>
        <v>Gardner, Humphrey and Contreras</v>
      </c>
    </row>
    <row r="596" spans="1:13" x14ac:dyDescent="0.3">
      <c r="A596" t="s">
        <v>2420</v>
      </c>
      <c r="B596" s="6">
        <v>45765</v>
      </c>
      <c r="C596" t="s">
        <v>651</v>
      </c>
      <c r="D596" t="s">
        <v>1746</v>
      </c>
      <c r="E596" t="s">
        <v>1761</v>
      </c>
      <c r="F596">
        <v>1</v>
      </c>
      <c r="G596" s="5">
        <v>71.709999999999994</v>
      </c>
      <c r="H596" s="8">
        <v>0.23</v>
      </c>
      <c r="I596" t="s">
        <v>1829</v>
      </c>
      <c r="J596" s="5">
        <v>55.216700000000003</v>
      </c>
      <c r="K596" t="str">
        <f>VLOOKUP($C596,Customer_Dim_Cleaned!$A$2:$H$501,2,FALSE)</f>
        <v>Carmen Price</v>
      </c>
      <c r="L596" t="str">
        <f>VLOOKUP($D596,Product_Dim_Cleaned!$A$2:$F$101,2,FALSE)</f>
        <v>Stainless Steel Cookware Set</v>
      </c>
      <c r="M596" t="str">
        <f>VLOOKUP($E596,Store_Dim_Cleaned!$A$2:$E$21,2,FALSE)</f>
        <v>Black-Horn</v>
      </c>
    </row>
    <row r="597" spans="1:13" x14ac:dyDescent="0.3">
      <c r="A597" t="s">
        <v>2421</v>
      </c>
      <c r="B597" s="6">
        <v>45891</v>
      </c>
      <c r="C597" t="s">
        <v>574</v>
      </c>
      <c r="D597" t="s">
        <v>1588</v>
      </c>
      <c r="E597" t="s">
        <v>1779</v>
      </c>
      <c r="F597">
        <v>4</v>
      </c>
      <c r="G597" s="5">
        <v>894.93</v>
      </c>
      <c r="H597" s="8">
        <v>0.05</v>
      </c>
      <c r="I597" t="s">
        <v>1829</v>
      </c>
      <c r="J597" s="5">
        <v>3400.733999999999</v>
      </c>
      <c r="K597" t="str">
        <f>VLOOKUP($C597,Customer_Dim_Cleaned!$A$2:$H$501,2,FALSE)</f>
        <v>Teresa Stokes</v>
      </c>
      <c r="L597" t="str">
        <f>VLOOKUP($D597,Product_Dim_Cleaned!$A$2:$F$101,2,FALSE)</f>
        <v>Outdoor Sports Water Bottle</v>
      </c>
      <c r="M597" t="str">
        <f>VLOOKUP($E597,Store_Dim_Cleaned!$A$2:$E$21,2,FALSE)</f>
        <v>Martinez-Mullins</v>
      </c>
    </row>
    <row r="598" spans="1:13" x14ac:dyDescent="0.3">
      <c r="A598" t="s">
        <v>2422</v>
      </c>
      <c r="B598" s="6">
        <v>45842</v>
      </c>
      <c r="C598" t="s">
        <v>660</v>
      </c>
      <c r="D598" t="s">
        <v>1704</v>
      </c>
      <c r="E598" t="s">
        <v>1782</v>
      </c>
      <c r="F598">
        <v>4</v>
      </c>
      <c r="G598" s="5">
        <v>870.18</v>
      </c>
      <c r="H598" s="8">
        <v>0.13</v>
      </c>
      <c r="I598" t="s">
        <v>1829</v>
      </c>
      <c r="J598" s="5">
        <v>3028.2264</v>
      </c>
      <c r="K598" t="str">
        <f>VLOOKUP($C598,Customer_Dim_Cleaned!$A$2:$H$501,2,FALSE)</f>
        <v>Christina Garcia</v>
      </c>
      <c r="L598" t="str">
        <f>VLOOKUP($D598,Product_Dim_Cleaned!$A$2:$F$101,2,FALSE)</f>
        <v>Essential Oil Diffuser</v>
      </c>
      <c r="M598" t="str">
        <f>VLOOKUP($E598,Store_Dim_Cleaned!$A$2:$E$21,2,FALSE)</f>
        <v>Bean, Jones and Park</v>
      </c>
    </row>
    <row r="599" spans="1:13" x14ac:dyDescent="0.3">
      <c r="A599" t="s">
        <v>2423</v>
      </c>
      <c r="B599" s="6">
        <v>45382</v>
      </c>
      <c r="C599" t="s">
        <v>884</v>
      </c>
      <c r="D599" t="s">
        <v>1676</v>
      </c>
      <c r="E599" t="s">
        <v>1761</v>
      </c>
      <c r="F599">
        <v>2</v>
      </c>
      <c r="G599" s="5">
        <v>552.72</v>
      </c>
      <c r="H599" s="8">
        <v>0.06</v>
      </c>
      <c r="I599" t="s">
        <v>1826</v>
      </c>
      <c r="J599" s="5">
        <v>1039.1135999999999</v>
      </c>
      <c r="K599" t="str">
        <f>VLOOKUP($C599,Customer_Dim_Cleaned!$A$2:$H$501,2,FALSE)</f>
        <v>Stephen Fowler</v>
      </c>
      <c r="L599" t="str">
        <f>VLOOKUP($D599,Product_Dim_Cleaned!$A$2:$F$101,2,FALSE)</f>
        <v>Matte Lipstick Set</v>
      </c>
      <c r="M599" t="str">
        <f>VLOOKUP($E599,Store_Dim_Cleaned!$A$2:$E$21,2,FALSE)</f>
        <v>Black-Horn</v>
      </c>
    </row>
    <row r="600" spans="1:13" x14ac:dyDescent="0.3">
      <c r="A600" t="s">
        <v>2424</v>
      </c>
      <c r="B600" s="6">
        <v>45236</v>
      </c>
      <c r="C600" t="s">
        <v>788</v>
      </c>
      <c r="D600" t="s">
        <v>1626</v>
      </c>
      <c r="E600" t="s">
        <v>1782</v>
      </c>
      <c r="F600">
        <v>3</v>
      </c>
      <c r="G600" s="5">
        <v>700.43</v>
      </c>
      <c r="H600" s="8">
        <v>0.01</v>
      </c>
      <c r="I600" t="s">
        <v>1829</v>
      </c>
      <c r="J600" s="5">
        <v>2080.2770999999998</v>
      </c>
      <c r="K600" t="str">
        <f>VLOOKUP($C600,Customer_Dim_Cleaned!$A$2:$H$501,2,FALSE)</f>
        <v>Mary Russell</v>
      </c>
      <c r="L600" t="str">
        <f>VLOOKUP($D600,Product_Dim_Cleaned!$A$2:$F$101,2,FALSE)</f>
        <v>Portable Power Bank</v>
      </c>
      <c r="M600" t="str">
        <f>VLOOKUP($E600,Store_Dim_Cleaned!$A$2:$E$21,2,FALSE)</f>
        <v>Bean, Jones and Park</v>
      </c>
    </row>
    <row r="601" spans="1:13" x14ac:dyDescent="0.3">
      <c r="A601" t="s">
        <v>2425</v>
      </c>
      <c r="B601" s="6">
        <v>45806</v>
      </c>
      <c r="C601" t="s">
        <v>1065</v>
      </c>
      <c r="D601" t="s">
        <v>1565</v>
      </c>
      <c r="E601" t="s">
        <v>1761</v>
      </c>
      <c r="F601">
        <v>2</v>
      </c>
      <c r="G601" s="5">
        <v>823.03</v>
      </c>
      <c r="H601" s="8">
        <v>0.18</v>
      </c>
      <c r="I601" t="s">
        <v>1826</v>
      </c>
      <c r="J601" s="5">
        <v>1349.7692</v>
      </c>
      <c r="K601" t="str">
        <f>VLOOKUP($C601,Customer_Dim_Cleaned!$A$2:$H$501,2,FALSE)</f>
        <v>Mrs. Susan Buckley</v>
      </c>
      <c r="L601" t="str">
        <f>VLOOKUP($D601,Product_Dim_Cleaned!$A$2:$F$101,2,FALSE)</f>
        <v>Adjustable Dumbbell Set</v>
      </c>
      <c r="M601" t="str">
        <f>VLOOKUP($E601,Store_Dim_Cleaned!$A$2:$E$21,2,FALSE)</f>
        <v>Black-Horn</v>
      </c>
    </row>
    <row r="602" spans="1:13" x14ac:dyDescent="0.3">
      <c r="A602" t="s">
        <v>2426</v>
      </c>
      <c r="B602" s="6">
        <v>45401</v>
      </c>
      <c r="C602" t="s">
        <v>815</v>
      </c>
      <c r="D602" t="s">
        <v>1732</v>
      </c>
      <c r="E602" t="s">
        <v>1776</v>
      </c>
      <c r="F602">
        <v>1</v>
      </c>
      <c r="G602" s="5">
        <v>117.37</v>
      </c>
      <c r="H602" s="8">
        <v>0.21</v>
      </c>
      <c r="I602" t="s">
        <v>1824</v>
      </c>
      <c r="J602" s="5">
        <v>92.722300000000004</v>
      </c>
      <c r="K602" t="str">
        <f>VLOOKUP($C602,Customer_Dim_Cleaned!$A$2:$H$501,2,FALSE)</f>
        <v>Damon Perez</v>
      </c>
      <c r="L602" t="str">
        <f>VLOOKUP($D602,Product_Dim_Cleaned!$A$2:$F$101,2,FALSE)</f>
        <v>Microwave Oven</v>
      </c>
      <c r="M602" t="str">
        <f>VLOOKUP($E602,Store_Dim_Cleaned!$A$2:$E$21,2,FALSE)</f>
        <v>Benson-Elliott</v>
      </c>
    </row>
    <row r="603" spans="1:13" x14ac:dyDescent="0.3">
      <c r="A603" t="s">
        <v>2427</v>
      </c>
      <c r="B603" s="6">
        <v>45716</v>
      </c>
      <c r="C603" t="s">
        <v>369</v>
      </c>
      <c r="D603" t="s">
        <v>1660</v>
      </c>
      <c r="E603" t="s">
        <v>1757</v>
      </c>
      <c r="F603">
        <v>4</v>
      </c>
      <c r="G603" s="5">
        <v>165.37</v>
      </c>
      <c r="H603" s="8">
        <v>0.28999999999999998</v>
      </c>
      <c r="I603" t="s">
        <v>1824</v>
      </c>
      <c r="J603" s="5">
        <v>469.6508</v>
      </c>
      <c r="K603" t="str">
        <f>VLOOKUP($C603,Customer_Dim_Cleaned!$A$2:$H$501,2,FALSE)</f>
        <v>Christopher Lester</v>
      </c>
      <c r="L603" t="str">
        <f>VLOOKUP($D603,Product_Dim_Cleaned!$A$2:$F$101,2,FALSE)</f>
        <v>Premium Blanket Throw</v>
      </c>
      <c r="M603" t="str">
        <f>VLOOKUP($E603,Store_Dim_Cleaned!$A$2:$E$21,2,FALSE)</f>
        <v>Martinez, Adkins and Johnson</v>
      </c>
    </row>
    <row r="604" spans="1:13" x14ac:dyDescent="0.3">
      <c r="A604" t="s">
        <v>2428</v>
      </c>
      <c r="B604" s="6">
        <v>45718</v>
      </c>
      <c r="C604" t="s">
        <v>1181</v>
      </c>
      <c r="D604" t="s">
        <v>1557</v>
      </c>
      <c r="E604" t="s">
        <v>1789</v>
      </c>
      <c r="F604">
        <v>3</v>
      </c>
      <c r="G604" s="5">
        <v>483.06</v>
      </c>
      <c r="H604" s="8">
        <v>0.05</v>
      </c>
      <c r="I604" t="s">
        <v>1824</v>
      </c>
      <c r="J604" s="5">
        <v>1376.721</v>
      </c>
      <c r="K604" t="str">
        <f>VLOOKUP($C604,Customer_Dim_Cleaned!$A$2:$H$501,2,FALSE)</f>
        <v>Frank Stewart</v>
      </c>
      <c r="L604" t="str">
        <f>VLOOKUP($D604,Product_Dim_Cleaned!$A$2:$F$101,2,FALSE)</f>
        <v>Herbal Face Moisturizer</v>
      </c>
      <c r="M604" t="str">
        <f>VLOOKUP($E604,Store_Dim_Cleaned!$A$2:$E$21,2,FALSE)</f>
        <v>Hill, Wagner and Ballard</v>
      </c>
    </row>
    <row r="605" spans="1:13" x14ac:dyDescent="0.3">
      <c r="A605" t="s">
        <v>2429</v>
      </c>
      <c r="B605" s="6">
        <v>45379</v>
      </c>
      <c r="C605" t="s">
        <v>929</v>
      </c>
      <c r="D605" t="s">
        <v>1710</v>
      </c>
      <c r="E605" t="s">
        <v>1779</v>
      </c>
      <c r="F605">
        <v>4</v>
      </c>
      <c r="G605" s="5">
        <v>262.05</v>
      </c>
      <c r="H605" s="8">
        <v>0.24</v>
      </c>
      <c r="I605" t="s">
        <v>1826</v>
      </c>
      <c r="J605" s="5">
        <v>796.63200000000006</v>
      </c>
      <c r="K605" t="str">
        <f>VLOOKUP($C605,Customer_Dim_Cleaned!$A$2:$H$501,2,FALSE)</f>
        <v>Gloria Taylor</v>
      </c>
      <c r="L605" t="str">
        <f>VLOOKUP($D605,Product_Dim_Cleaned!$A$2:$F$101,2,FALSE)</f>
        <v>Badminton Racket Set</v>
      </c>
      <c r="M605" t="str">
        <f>VLOOKUP($E605,Store_Dim_Cleaned!$A$2:$E$21,2,FALSE)</f>
        <v>Martinez-Mullins</v>
      </c>
    </row>
    <row r="606" spans="1:13" x14ac:dyDescent="0.3">
      <c r="A606" t="s">
        <v>2430</v>
      </c>
      <c r="B606" s="6">
        <v>45635</v>
      </c>
      <c r="C606" t="s">
        <v>1428</v>
      </c>
      <c r="D606" t="s">
        <v>1576</v>
      </c>
      <c r="E606" t="s">
        <v>1799</v>
      </c>
      <c r="F606">
        <v>3</v>
      </c>
      <c r="G606" s="5">
        <v>970.89</v>
      </c>
      <c r="H606" s="8">
        <v>0.11</v>
      </c>
      <c r="I606" t="s">
        <v>1829</v>
      </c>
      <c r="J606" s="5">
        <v>2592.2763</v>
      </c>
      <c r="K606" t="str">
        <f>VLOOKUP($C606,Customer_Dim_Cleaned!$A$2:$H$501,2,FALSE)</f>
        <v>Samantha Lee</v>
      </c>
      <c r="L606" t="str">
        <f>VLOOKUP($D606,Product_Dim_Cleaned!$A$2:$F$101,2,FALSE)</f>
        <v>Decorative Wall Mirror</v>
      </c>
      <c r="M606" t="str">
        <f>VLOOKUP($E606,Store_Dim_Cleaned!$A$2:$E$21,2,FALSE)</f>
        <v>Mcdonald Inc</v>
      </c>
    </row>
    <row r="607" spans="1:13" x14ac:dyDescent="0.3">
      <c r="A607" t="s">
        <v>2431</v>
      </c>
      <c r="B607" s="6">
        <v>45222</v>
      </c>
      <c r="C607" t="s">
        <v>702</v>
      </c>
      <c r="D607" t="s">
        <v>1692</v>
      </c>
      <c r="E607" t="s">
        <v>1752</v>
      </c>
      <c r="F607">
        <v>1</v>
      </c>
      <c r="G607" s="5">
        <v>61.11</v>
      </c>
      <c r="H607" s="8">
        <v>0.1</v>
      </c>
      <c r="I607" t="s">
        <v>1826</v>
      </c>
      <c r="J607" s="5">
        <v>54.999000000000002</v>
      </c>
      <c r="K607" t="str">
        <f>VLOOKUP($C607,Customer_Dim_Cleaned!$A$2:$H$501,2,FALSE)</f>
        <v>Kathryn Garcia</v>
      </c>
      <c r="L607" t="str">
        <f>VLOOKUP($D607,Product_Dim_Cleaned!$A$2:$F$101,2,FALSE)</f>
        <v>Professional Jump Rope</v>
      </c>
      <c r="M607" t="str">
        <f>VLOOKUP($E607,Store_Dim_Cleaned!$A$2:$E$21,2,FALSE)</f>
        <v>Rivera-Warner</v>
      </c>
    </row>
    <row r="608" spans="1:13" x14ac:dyDescent="0.3">
      <c r="A608" t="s">
        <v>2432</v>
      </c>
      <c r="B608" s="6">
        <v>45555</v>
      </c>
      <c r="C608" t="s">
        <v>121</v>
      </c>
      <c r="D608" t="s">
        <v>1602</v>
      </c>
      <c r="E608" t="s">
        <v>1782</v>
      </c>
      <c r="F608">
        <v>3</v>
      </c>
      <c r="G608" s="5">
        <v>827.88</v>
      </c>
      <c r="H608" s="8">
        <v>0.19</v>
      </c>
      <c r="I608" t="s">
        <v>1826</v>
      </c>
      <c r="J608" s="5">
        <v>2011.7483999999999</v>
      </c>
      <c r="K608" t="str">
        <f>VLOOKUP($C608,Customer_Dim_Cleaned!$A$2:$H$501,2,FALSE)</f>
        <v>David Arnold</v>
      </c>
      <c r="L608" t="str">
        <f>VLOOKUP($D608,Product_Dim_Cleaned!$A$2:$F$101,2,FALSE)</f>
        <v>Decorative Floor Vase</v>
      </c>
      <c r="M608" t="str">
        <f>VLOOKUP($E608,Store_Dim_Cleaned!$A$2:$E$21,2,FALSE)</f>
        <v>Bean, Jones and Park</v>
      </c>
    </row>
    <row r="609" spans="1:13" x14ac:dyDescent="0.3">
      <c r="A609" t="s">
        <v>2433</v>
      </c>
      <c r="B609" s="6">
        <v>45583</v>
      </c>
      <c r="C609" t="s">
        <v>1334</v>
      </c>
      <c r="D609" t="s">
        <v>1722</v>
      </c>
      <c r="E609" t="s">
        <v>1797</v>
      </c>
      <c r="F609">
        <v>3</v>
      </c>
      <c r="G609" s="5">
        <v>926.85</v>
      </c>
      <c r="H609" s="8">
        <v>0.18</v>
      </c>
      <c r="I609" t="s">
        <v>1829</v>
      </c>
      <c r="J609" s="5">
        <v>2280.0509999999999</v>
      </c>
      <c r="K609" t="str">
        <f>VLOOKUP($C609,Customer_Dim_Cleaned!$A$2:$H$501,2,FALSE)</f>
        <v>Kimberly Roberts</v>
      </c>
      <c r="L609" t="str">
        <f>VLOOKUP($D609,Product_Dim_Cleaned!$A$2:$F$101,2,FALSE)</f>
        <v>LED Bedside Lamp</v>
      </c>
      <c r="M609" t="str">
        <f>VLOOKUP($E609,Store_Dim_Cleaned!$A$2:$E$21,2,FALSE)</f>
        <v>Gardner, Humphrey and Contreras</v>
      </c>
    </row>
    <row r="610" spans="1:13" x14ac:dyDescent="0.3">
      <c r="A610" t="s">
        <v>2434</v>
      </c>
      <c r="B610" s="6">
        <v>45662</v>
      </c>
      <c r="C610" t="s">
        <v>999</v>
      </c>
      <c r="D610" t="s">
        <v>1568</v>
      </c>
      <c r="E610" t="s">
        <v>1799</v>
      </c>
      <c r="F610">
        <v>1</v>
      </c>
      <c r="G610" s="5">
        <v>874.59</v>
      </c>
      <c r="H610" s="8">
        <v>0.28999999999999998</v>
      </c>
      <c r="I610" t="s">
        <v>1826</v>
      </c>
      <c r="J610" s="5">
        <v>620.95889999999997</v>
      </c>
      <c r="K610" t="str">
        <f>VLOOKUP($C610,Customer_Dim_Cleaned!$A$2:$H$501,2,FALSE)</f>
        <v>Tiffany Williams</v>
      </c>
      <c r="L610" t="str">
        <f>VLOOKUP($D610,Product_Dim_Cleaned!$A$2:$F$101,2,FALSE)</f>
        <v>Ceramic Kitchen Bowl Set</v>
      </c>
      <c r="M610" t="str">
        <f>VLOOKUP($E610,Store_Dim_Cleaned!$A$2:$E$21,2,FALSE)</f>
        <v>Mcdonald Inc</v>
      </c>
    </row>
    <row r="611" spans="1:13" x14ac:dyDescent="0.3">
      <c r="A611" t="s">
        <v>2435</v>
      </c>
      <c r="B611" s="6">
        <v>45921</v>
      </c>
      <c r="C611" t="s">
        <v>1449</v>
      </c>
      <c r="D611" t="s">
        <v>1578</v>
      </c>
      <c r="E611" t="s">
        <v>1757</v>
      </c>
      <c r="F611">
        <v>4</v>
      </c>
      <c r="G611" s="5">
        <v>479.11</v>
      </c>
      <c r="H611" s="8">
        <v>0.24</v>
      </c>
      <c r="I611" t="s">
        <v>1826</v>
      </c>
      <c r="J611" s="5">
        <v>1456.4944</v>
      </c>
      <c r="K611" t="str">
        <f>VLOOKUP($C611,Customer_Dim_Cleaned!$A$2:$H$501,2,FALSE)</f>
        <v>Manuel Fisher</v>
      </c>
      <c r="L611" t="str">
        <f>VLOOKUP($D611,Product_Dim_Cleaned!$A$2:$F$101,2,FALSE)</f>
        <v>4K Home Projector</v>
      </c>
      <c r="M611" t="str">
        <f>VLOOKUP($E611,Store_Dim_Cleaned!$A$2:$E$21,2,FALSE)</f>
        <v>Martinez, Adkins and Johnson</v>
      </c>
    </row>
    <row r="612" spans="1:13" x14ac:dyDescent="0.3">
      <c r="A612" t="s">
        <v>2436</v>
      </c>
      <c r="B612" s="6">
        <v>45490</v>
      </c>
      <c r="C612" t="s">
        <v>693</v>
      </c>
      <c r="D612" t="s">
        <v>1612</v>
      </c>
      <c r="E612" t="s">
        <v>1807</v>
      </c>
      <c r="F612">
        <v>3</v>
      </c>
      <c r="G612" s="5">
        <v>182.91</v>
      </c>
      <c r="H612" s="8">
        <v>0.28999999999999998</v>
      </c>
      <c r="I612" t="s">
        <v>1824</v>
      </c>
      <c r="J612" s="5">
        <v>389.59829999999999</v>
      </c>
      <c r="K612" t="str">
        <f>VLOOKUP($C612,Customer_Dim_Cleaned!$A$2:$H$501,2,FALSE)</f>
        <v>Stuart Johnson</v>
      </c>
      <c r="L612" t="str">
        <f>VLOOKUP($D612,Product_Dim_Cleaned!$A$2:$F$101,2,FALSE)</f>
        <v>Vitamin C Face Serum</v>
      </c>
      <c r="M612" t="str">
        <f>VLOOKUP($E612,Store_Dim_Cleaned!$A$2:$E$21,2,FALSE)</f>
        <v>Holloway Ltd</v>
      </c>
    </row>
    <row r="613" spans="1:13" x14ac:dyDescent="0.3">
      <c r="A613" t="s">
        <v>2437</v>
      </c>
      <c r="B613" s="6">
        <v>45652</v>
      </c>
      <c r="C613" t="s">
        <v>866</v>
      </c>
      <c r="D613" t="s">
        <v>1616</v>
      </c>
      <c r="E613" t="s">
        <v>1773</v>
      </c>
      <c r="F613">
        <v>4</v>
      </c>
      <c r="G613" s="5">
        <v>745.51</v>
      </c>
      <c r="H613" s="8">
        <v>0.05</v>
      </c>
      <c r="I613" t="s">
        <v>1824</v>
      </c>
      <c r="J613" s="5">
        <v>2832.9380000000001</v>
      </c>
      <c r="K613" t="str">
        <f>VLOOKUP($C613,Customer_Dim_Cleaned!$A$2:$H$501,2,FALSE)</f>
        <v>Adam Rowland</v>
      </c>
      <c r="L613" t="str">
        <f>VLOOKUP($D613,Product_Dim_Cleaned!$A$2:$F$101,2,FALSE)</f>
        <v>Gaming Mechanical Keyboard</v>
      </c>
      <c r="M613" t="str">
        <f>VLOOKUP($E613,Store_Dim_Cleaned!$A$2:$E$21,2,FALSE)</f>
        <v>Gray Ltd</v>
      </c>
    </row>
    <row r="614" spans="1:13" x14ac:dyDescent="0.3">
      <c r="A614" t="s">
        <v>2438</v>
      </c>
      <c r="B614" s="6">
        <v>45598</v>
      </c>
      <c r="C614" t="s">
        <v>1481</v>
      </c>
      <c r="D614" t="s">
        <v>1724</v>
      </c>
      <c r="E614" t="s">
        <v>1801</v>
      </c>
      <c r="F614">
        <v>3</v>
      </c>
      <c r="G614" s="5">
        <v>920.61</v>
      </c>
      <c r="H614" s="8">
        <v>0.04</v>
      </c>
      <c r="I614" t="s">
        <v>1824</v>
      </c>
      <c r="J614" s="5">
        <v>2651.3568</v>
      </c>
      <c r="K614" t="str">
        <f>VLOOKUP($C614,Customer_Dim_Cleaned!$A$2:$H$501,2,FALSE)</f>
        <v>Bryan Tran</v>
      </c>
      <c r="L614" t="str">
        <f>VLOOKUP($D614,Product_Dim_Cleaned!$A$2:$F$101,2,FALSE)</f>
        <v>Sports Wrist Sweatbands</v>
      </c>
      <c r="M614" t="str">
        <f>VLOOKUP($E614,Store_Dim_Cleaned!$A$2:$E$21,2,FALSE)</f>
        <v>Shelton PLC</v>
      </c>
    </row>
    <row r="615" spans="1:13" x14ac:dyDescent="0.3">
      <c r="A615" t="s">
        <v>2439</v>
      </c>
      <c r="B615" s="6">
        <v>45772</v>
      </c>
      <c r="C615" t="s">
        <v>1319</v>
      </c>
      <c r="D615" t="s">
        <v>1698</v>
      </c>
      <c r="E615" t="s">
        <v>1789</v>
      </c>
      <c r="F615">
        <v>4</v>
      </c>
      <c r="G615" s="5">
        <v>659.03</v>
      </c>
      <c r="H615" s="8">
        <v>0.15</v>
      </c>
      <c r="I615" t="s">
        <v>1824</v>
      </c>
      <c r="J615" s="5">
        <v>2240.7020000000002</v>
      </c>
      <c r="K615" t="str">
        <f>VLOOKUP($C615,Customer_Dim_Cleaned!$A$2:$H$501,2,FALSE)</f>
        <v>Bryce Hawkins</v>
      </c>
      <c r="L615" t="str">
        <f>VLOOKUP($D615,Product_Dim_Cleaned!$A$2:$F$101,2,FALSE)</f>
        <v>Women's Ankle Boots</v>
      </c>
      <c r="M615" t="str">
        <f>VLOOKUP($E615,Store_Dim_Cleaned!$A$2:$E$21,2,FALSE)</f>
        <v>Hill, Wagner and Ballard</v>
      </c>
    </row>
    <row r="616" spans="1:13" x14ac:dyDescent="0.3">
      <c r="A616" t="s">
        <v>2440</v>
      </c>
      <c r="B616" s="6">
        <v>45338</v>
      </c>
      <c r="C616" t="s">
        <v>1510</v>
      </c>
      <c r="D616" t="s">
        <v>1565</v>
      </c>
      <c r="E616" t="s">
        <v>1761</v>
      </c>
      <c r="F616">
        <v>1</v>
      </c>
      <c r="G616" s="5">
        <v>312.91000000000003</v>
      </c>
      <c r="H616" s="8">
        <v>0.12</v>
      </c>
      <c r="I616" t="s">
        <v>1826</v>
      </c>
      <c r="J616" s="5">
        <v>275.36079999999998</v>
      </c>
      <c r="K616" t="str">
        <f>VLOOKUP($C616,Customer_Dim_Cleaned!$A$2:$H$501,2,FALSE)</f>
        <v>Kaitlin Brown</v>
      </c>
      <c r="L616" t="str">
        <f>VLOOKUP($D616,Product_Dim_Cleaned!$A$2:$F$101,2,FALSE)</f>
        <v>Adjustable Dumbbell Set</v>
      </c>
      <c r="M616" t="str">
        <f>VLOOKUP($E616,Store_Dim_Cleaned!$A$2:$E$21,2,FALSE)</f>
        <v>Black-Horn</v>
      </c>
    </row>
    <row r="617" spans="1:13" x14ac:dyDescent="0.3">
      <c r="A617" t="s">
        <v>2441</v>
      </c>
      <c r="B617" s="6">
        <v>45524</v>
      </c>
      <c r="C617" t="s">
        <v>735</v>
      </c>
      <c r="D617" t="s">
        <v>1572</v>
      </c>
      <c r="E617" t="s">
        <v>1810</v>
      </c>
      <c r="F617">
        <v>4</v>
      </c>
      <c r="G617" s="5">
        <v>705.64</v>
      </c>
      <c r="H617" s="8">
        <v>0.11</v>
      </c>
      <c r="I617" t="s">
        <v>1826</v>
      </c>
      <c r="J617" s="5">
        <v>2512.0783999999999</v>
      </c>
      <c r="K617" t="str">
        <f>VLOOKUP($C617,Customer_Dim_Cleaned!$A$2:$H$501,2,FALSE)</f>
        <v>Casey Flores</v>
      </c>
      <c r="L617" t="str">
        <f>VLOOKUP($D617,Product_Dim_Cleaned!$A$2:$F$101,2,FALSE)</f>
        <v>Hair Strengthening Shampoo</v>
      </c>
      <c r="M617" t="str">
        <f>VLOOKUP($E617,Store_Dim_Cleaned!$A$2:$E$21,2,FALSE)</f>
        <v>Guerrero-Schmitt</v>
      </c>
    </row>
    <row r="618" spans="1:13" x14ac:dyDescent="0.3">
      <c r="A618" t="s">
        <v>2442</v>
      </c>
      <c r="B618" s="6">
        <v>45497</v>
      </c>
      <c r="C618" t="s">
        <v>487</v>
      </c>
      <c r="D618" t="s">
        <v>1565</v>
      </c>
      <c r="E618" t="s">
        <v>1789</v>
      </c>
      <c r="F618">
        <v>4</v>
      </c>
      <c r="G618" s="5">
        <v>386.41</v>
      </c>
      <c r="H618" s="8">
        <v>0.13</v>
      </c>
      <c r="I618" t="s">
        <v>1829</v>
      </c>
      <c r="J618" s="5">
        <v>1344.7067999999999</v>
      </c>
      <c r="K618" t="str">
        <f>VLOOKUP($C618,Customer_Dim_Cleaned!$A$2:$H$501,2,FALSE)</f>
        <v>Justin Cross</v>
      </c>
      <c r="L618" t="str">
        <f>VLOOKUP($D618,Product_Dim_Cleaned!$A$2:$F$101,2,FALSE)</f>
        <v>Adjustable Dumbbell Set</v>
      </c>
      <c r="M618" t="str">
        <f>VLOOKUP($E618,Store_Dim_Cleaned!$A$2:$E$21,2,FALSE)</f>
        <v>Hill, Wagner and Ballard</v>
      </c>
    </row>
    <row r="619" spans="1:13" x14ac:dyDescent="0.3">
      <c r="A619" t="s">
        <v>2443</v>
      </c>
      <c r="B619" s="6">
        <v>45534</v>
      </c>
      <c r="C619" t="s">
        <v>121</v>
      </c>
      <c r="D619" t="s">
        <v>1736</v>
      </c>
      <c r="E619" t="s">
        <v>1792</v>
      </c>
      <c r="F619">
        <v>3</v>
      </c>
      <c r="G619" s="5">
        <v>265.89</v>
      </c>
      <c r="H619" s="8">
        <v>0.08</v>
      </c>
      <c r="I619" t="s">
        <v>1829</v>
      </c>
      <c r="J619" s="5">
        <v>733.85640000000001</v>
      </c>
      <c r="K619" t="str">
        <f>VLOOKUP($C619,Customer_Dim_Cleaned!$A$2:$H$501,2,FALSE)</f>
        <v>David Arnold</v>
      </c>
      <c r="L619" t="str">
        <f>VLOOKUP($D619,Product_Dim_Cleaned!$A$2:$F$101,2,FALSE)</f>
        <v>Vitamin E Body Lotion</v>
      </c>
      <c r="M619" t="str">
        <f>VLOOKUP($E619,Store_Dim_Cleaned!$A$2:$E$21,2,FALSE)</f>
        <v>Aguirre-Keller</v>
      </c>
    </row>
    <row r="620" spans="1:13" x14ac:dyDescent="0.3">
      <c r="A620" t="s">
        <v>2444</v>
      </c>
      <c r="B620" s="6">
        <v>45925</v>
      </c>
      <c r="C620" t="s">
        <v>275</v>
      </c>
      <c r="D620" t="s">
        <v>1608</v>
      </c>
      <c r="E620" t="s">
        <v>1804</v>
      </c>
      <c r="F620">
        <v>1</v>
      </c>
      <c r="G620" s="5">
        <v>703.16</v>
      </c>
      <c r="H620" s="8">
        <v>0.28999999999999998</v>
      </c>
      <c r="I620" t="s">
        <v>1824</v>
      </c>
      <c r="J620" s="5">
        <v>499.24360000000001</v>
      </c>
      <c r="K620" t="str">
        <f>VLOOKUP($C620,Customer_Dim_Cleaned!$A$2:$H$501,2,FALSE)</f>
        <v>Rhonda Morales</v>
      </c>
      <c r="L620" t="str">
        <f>VLOOKUP($D620,Product_Dim_Cleaned!$A$2:$F$101,2,FALSE)</f>
        <v>Stainless Steel Cutlery Set</v>
      </c>
      <c r="M620" t="str">
        <f>VLOOKUP($E620,Store_Dim_Cleaned!$A$2:$E$21,2,FALSE)</f>
        <v>Frederick-Wright</v>
      </c>
    </row>
    <row r="621" spans="1:13" x14ac:dyDescent="0.3">
      <c r="A621" t="s">
        <v>2445</v>
      </c>
      <c r="B621" s="6">
        <v>45765</v>
      </c>
      <c r="C621" t="s">
        <v>1452</v>
      </c>
      <c r="D621" t="s">
        <v>1742</v>
      </c>
      <c r="E621" t="s">
        <v>1797</v>
      </c>
      <c r="F621">
        <v>2</v>
      </c>
      <c r="G621" s="5">
        <v>394.5</v>
      </c>
      <c r="H621" s="8">
        <v>0.28999999999999998</v>
      </c>
      <c r="I621" t="s">
        <v>1829</v>
      </c>
      <c r="J621" s="5">
        <v>560.18999999999994</v>
      </c>
      <c r="K621" t="str">
        <f>VLOOKUP($C621,Customer_Dim_Cleaned!$A$2:$H$501,2,FALSE)</f>
        <v>Debra Mccullough</v>
      </c>
      <c r="L621" t="str">
        <f>VLOOKUP($D621,Product_Dim_Cleaned!$A$2:$F$101,2,FALSE)</f>
        <v>Cricket Bat</v>
      </c>
      <c r="M621" t="str">
        <f>VLOOKUP($E621,Store_Dim_Cleaned!$A$2:$E$21,2,FALSE)</f>
        <v>Gardner, Humphrey and Contreras</v>
      </c>
    </row>
    <row r="622" spans="1:13" x14ac:dyDescent="0.3">
      <c r="A622" t="s">
        <v>2446</v>
      </c>
      <c r="B622" s="6">
        <v>45882</v>
      </c>
      <c r="C622" t="s">
        <v>408</v>
      </c>
      <c r="D622" t="s">
        <v>1742</v>
      </c>
      <c r="E622" t="s">
        <v>1779</v>
      </c>
      <c r="F622">
        <v>3</v>
      </c>
      <c r="G622" s="5">
        <v>411.25</v>
      </c>
      <c r="H622" s="8">
        <v>0.05</v>
      </c>
      <c r="I622" t="s">
        <v>1824</v>
      </c>
      <c r="J622" s="5">
        <v>1172.0625</v>
      </c>
      <c r="K622" t="str">
        <f>VLOOKUP($C622,Customer_Dim_Cleaned!$A$2:$H$501,2,FALSE)</f>
        <v>Colleen Mccarthy</v>
      </c>
      <c r="L622" t="str">
        <f>VLOOKUP($D622,Product_Dim_Cleaned!$A$2:$F$101,2,FALSE)</f>
        <v>Cricket Bat</v>
      </c>
      <c r="M622" t="str">
        <f>VLOOKUP($E622,Store_Dim_Cleaned!$A$2:$E$21,2,FALSE)</f>
        <v>Martinez-Mullins</v>
      </c>
    </row>
    <row r="623" spans="1:13" x14ac:dyDescent="0.3">
      <c r="A623" t="s">
        <v>2447</v>
      </c>
      <c r="B623" s="6">
        <v>45923</v>
      </c>
      <c r="C623" t="s">
        <v>1107</v>
      </c>
      <c r="D623" t="s">
        <v>1644</v>
      </c>
      <c r="E623" t="s">
        <v>1761</v>
      </c>
      <c r="F623">
        <v>4</v>
      </c>
      <c r="G623" s="5">
        <v>395.45</v>
      </c>
      <c r="H623" s="8">
        <v>0.01</v>
      </c>
      <c r="I623" t="s">
        <v>1824</v>
      </c>
      <c r="J623" s="5">
        <v>1565.982</v>
      </c>
      <c r="K623" t="str">
        <f>VLOOKUP($C623,Customer_Dim_Cleaned!$A$2:$H$501,2,FALSE)</f>
        <v>Laura Green</v>
      </c>
      <c r="L623" t="str">
        <f>VLOOKUP($D623,Product_Dim_Cleaned!$A$2:$F$101,2,FALSE)</f>
        <v>Car Dashboard Phone Holder</v>
      </c>
      <c r="M623" t="str">
        <f>VLOOKUP($E623,Store_Dim_Cleaned!$A$2:$E$21,2,FALSE)</f>
        <v>Black-Horn</v>
      </c>
    </row>
    <row r="624" spans="1:13" x14ac:dyDescent="0.3">
      <c r="A624" t="s">
        <v>2448</v>
      </c>
      <c r="B624" s="6">
        <v>45421</v>
      </c>
      <c r="C624" t="s">
        <v>144</v>
      </c>
      <c r="D624" t="s">
        <v>1728</v>
      </c>
      <c r="E624" t="s">
        <v>1773</v>
      </c>
      <c r="F624">
        <v>2</v>
      </c>
      <c r="G624" s="5">
        <v>678.98</v>
      </c>
      <c r="H624" s="8">
        <v>0.23</v>
      </c>
      <c r="I624" t="s">
        <v>1824</v>
      </c>
      <c r="J624" s="5">
        <v>1045.6292000000001</v>
      </c>
      <c r="K624" t="str">
        <f>VLOOKUP($C624,Customer_Dim_Cleaned!$A$2:$H$501,2,FALSE)</f>
        <v>Thomas Phillips</v>
      </c>
      <c r="L624" t="str">
        <f>VLOOKUP($D624,Product_Dim_Cleaned!$A$2:$F$101,2,FALSE)</f>
        <v>Gaming Mouse Pad XL</v>
      </c>
      <c r="M624" t="str">
        <f>VLOOKUP($E624,Store_Dim_Cleaned!$A$2:$E$21,2,FALSE)</f>
        <v>Gray Ltd</v>
      </c>
    </row>
    <row r="625" spans="1:13" x14ac:dyDescent="0.3">
      <c r="A625" t="s">
        <v>2449</v>
      </c>
      <c r="B625" s="6">
        <v>45608</v>
      </c>
      <c r="C625" t="s">
        <v>264</v>
      </c>
      <c r="D625" t="s">
        <v>1602</v>
      </c>
      <c r="E625" t="s">
        <v>1799</v>
      </c>
      <c r="F625">
        <v>4</v>
      </c>
      <c r="G625" s="5">
        <v>757.71</v>
      </c>
      <c r="H625" s="8">
        <v>0.26</v>
      </c>
      <c r="I625" t="s">
        <v>1829</v>
      </c>
      <c r="J625" s="5">
        <v>2242.8216000000002</v>
      </c>
      <c r="K625" t="str">
        <f>VLOOKUP($C625,Customer_Dim_Cleaned!$A$2:$H$501,2,FALSE)</f>
        <v>Tonya Burch</v>
      </c>
      <c r="L625" t="str">
        <f>VLOOKUP($D625,Product_Dim_Cleaned!$A$2:$F$101,2,FALSE)</f>
        <v>Decorative Floor Vase</v>
      </c>
      <c r="M625" t="str">
        <f>VLOOKUP($E625,Store_Dim_Cleaned!$A$2:$E$21,2,FALSE)</f>
        <v>Mcdonald Inc</v>
      </c>
    </row>
    <row r="626" spans="1:13" x14ac:dyDescent="0.3">
      <c r="A626" t="s">
        <v>2450</v>
      </c>
      <c r="B626" s="6">
        <v>45644</v>
      </c>
      <c r="C626" t="s">
        <v>221</v>
      </c>
      <c r="D626" t="s">
        <v>1736</v>
      </c>
      <c r="E626" t="s">
        <v>1769</v>
      </c>
      <c r="F626">
        <v>1</v>
      </c>
      <c r="G626" s="5">
        <v>647.86</v>
      </c>
      <c r="H626" s="8">
        <v>0.05</v>
      </c>
      <c r="I626" t="s">
        <v>1829</v>
      </c>
      <c r="J626" s="5">
        <v>615.46699999999998</v>
      </c>
      <c r="K626" t="str">
        <f>VLOOKUP($C626,Customer_Dim_Cleaned!$A$2:$H$501,2,FALSE)</f>
        <v>Alyssa Vargas</v>
      </c>
      <c r="L626" t="str">
        <f>VLOOKUP($D626,Product_Dim_Cleaned!$A$2:$F$101,2,FALSE)</f>
        <v>Vitamin E Body Lotion</v>
      </c>
      <c r="M626" t="str">
        <f>VLOOKUP($E626,Store_Dim_Cleaned!$A$2:$E$21,2,FALSE)</f>
        <v>Alexander Group</v>
      </c>
    </row>
    <row r="627" spans="1:13" x14ac:dyDescent="0.3">
      <c r="A627" t="s">
        <v>2451</v>
      </c>
      <c r="B627" s="6">
        <v>45517</v>
      </c>
      <c r="C627" t="s">
        <v>461</v>
      </c>
      <c r="D627" t="s">
        <v>1572</v>
      </c>
      <c r="E627" t="s">
        <v>1776</v>
      </c>
      <c r="F627">
        <v>2</v>
      </c>
      <c r="G627" s="5">
        <v>179.64</v>
      </c>
      <c r="H627" s="8">
        <v>0.1</v>
      </c>
      <c r="I627" t="s">
        <v>1826</v>
      </c>
      <c r="J627" s="5">
        <v>323.35199999999998</v>
      </c>
      <c r="K627" t="str">
        <f>VLOOKUP($C627,Customer_Dim_Cleaned!$A$2:$H$501,2,FALSE)</f>
        <v>Matthew Hanna</v>
      </c>
      <c r="L627" t="str">
        <f>VLOOKUP($D627,Product_Dim_Cleaned!$A$2:$F$101,2,FALSE)</f>
        <v>Hair Strengthening Shampoo</v>
      </c>
      <c r="M627" t="str">
        <f>VLOOKUP($E627,Store_Dim_Cleaned!$A$2:$E$21,2,FALSE)</f>
        <v>Benson-Elliott</v>
      </c>
    </row>
    <row r="628" spans="1:13" x14ac:dyDescent="0.3">
      <c r="A628" t="s">
        <v>2452</v>
      </c>
      <c r="B628" s="6">
        <v>45545</v>
      </c>
      <c r="C628" t="s">
        <v>1235</v>
      </c>
      <c r="D628" t="s">
        <v>1672</v>
      </c>
      <c r="E628" t="s">
        <v>1769</v>
      </c>
      <c r="F628">
        <v>3</v>
      </c>
      <c r="G628" s="5">
        <v>392.65</v>
      </c>
      <c r="H628" s="8">
        <v>0.17</v>
      </c>
      <c r="I628" t="s">
        <v>1826</v>
      </c>
      <c r="J628" s="5">
        <v>977.69849999999985</v>
      </c>
      <c r="K628" t="str">
        <f>VLOOKUP($C628,Customer_Dim_Cleaned!$A$2:$H$501,2,FALSE)</f>
        <v>Alexander Byrd</v>
      </c>
      <c r="L628" t="str">
        <f>VLOOKUP($D628,Product_Dim_Cleaned!$A$2:$F$101,2,FALSE)</f>
        <v>Laptop Cooling Pad</v>
      </c>
      <c r="M628" t="str">
        <f>VLOOKUP($E628,Store_Dim_Cleaned!$A$2:$E$21,2,FALSE)</f>
        <v>Alexander Group</v>
      </c>
    </row>
    <row r="629" spans="1:13" x14ac:dyDescent="0.3">
      <c r="A629" t="s">
        <v>2453</v>
      </c>
      <c r="B629" s="6">
        <v>45547</v>
      </c>
      <c r="C629" t="s">
        <v>582</v>
      </c>
      <c r="D629" t="s">
        <v>1730</v>
      </c>
      <c r="E629" t="s">
        <v>1804</v>
      </c>
      <c r="F629">
        <v>4</v>
      </c>
      <c r="G629" s="5">
        <v>969.55</v>
      </c>
      <c r="H629" s="8">
        <v>0.09</v>
      </c>
      <c r="I629" t="s">
        <v>1829</v>
      </c>
      <c r="J629" s="5">
        <v>3529.1619999999998</v>
      </c>
      <c r="K629" t="str">
        <f>VLOOKUP($C629,Customer_Dim_Cleaned!$A$2:$H$501,2,FALSE)</f>
        <v>John Bradford</v>
      </c>
      <c r="L629" t="str">
        <f>VLOOKUP($D629,Product_Dim_Cleaned!$A$2:$F$101,2,FALSE)</f>
        <v>Women's High Heels</v>
      </c>
      <c r="M629" t="str">
        <f>VLOOKUP($E629,Store_Dim_Cleaned!$A$2:$E$21,2,FALSE)</f>
        <v>Frederick-Wright</v>
      </c>
    </row>
    <row r="630" spans="1:13" x14ac:dyDescent="0.3">
      <c r="A630" t="s">
        <v>2454</v>
      </c>
      <c r="B630" s="6">
        <v>45433</v>
      </c>
      <c r="C630" t="s">
        <v>1425</v>
      </c>
      <c r="D630" t="s">
        <v>1696</v>
      </c>
      <c r="E630" t="s">
        <v>1794</v>
      </c>
      <c r="F630">
        <v>3</v>
      </c>
      <c r="G630" s="5">
        <v>322.94</v>
      </c>
      <c r="H630" s="8">
        <v>0.01</v>
      </c>
      <c r="I630" t="s">
        <v>1824</v>
      </c>
      <c r="J630" s="5">
        <v>959.13179999999988</v>
      </c>
      <c r="K630" t="str">
        <f>VLOOKUP($C630,Customer_Dim_Cleaned!$A$2:$H$501,2,FALSE)</f>
        <v>Beth Martin</v>
      </c>
      <c r="L630" t="str">
        <f>VLOOKUP($D630,Product_Dim_Cleaned!$A$2:$F$101,2,FALSE)</f>
        <v>Bluetooth Car Audio System</v>
      </c>
      <c r="M630" t="str">
        <f>VLOOKUP($E630,Store_Dim_Cleaned!$A$2:$E$21,2,FALSE)</f>
        <v>Thomas, Bridges and Harris</v>
      </c>
    </row>
    <row r="631" spans="1:13" x14ac:dyDescent="0.3">
      <c r="A631" t="s">
        <v>2455</v>
      </c>
      <c r="B631" s="6">
        <v>45792</v>
      </c>
      <c r="C631" t="s">
        <v>1133</v>
      </c>
      <c r="D631" t="s">
        <v>1714</v>
      </c>
      <c r="E631" t="s">
        <v>1752</v>
      </c>
      <c r="F631">
        <v>1</v>
      </c>
      <c r="G631" s="5">
        <v>92.83</v>
      </c>
      <c r="H631" s="8">
        <v>0.26</v>
      </c>
      <c r="I631" t="s">
        <v>1826</v>
      </c>
      <c r="J631" s="5">
        <v>68.694199999999995</v>
      </c>
      <c r="K631" t="str">
        <f>VLOOKUP($C631,Customer_Dim_Cleaned!$A$2:$H$501,2,FALSE)</f>
        <v>Joshua Smith Dvm</v>
      </c>
      <c r="L631" t="str">
        <f>VLOOKUP($D631,Product_Dim_Cleaned!$A$2:$F$101,2,FALSE)</f>
        <v>Hydrating Face Cleanser</v>
      </c>
      <c r="M631" t="str">
        <f>VLOOKUP($E631,Store_Dim_Cleaned!$A$2:$E$21,2,FALSE)</f>
        <v>Rivera-Warner</v>
      </c>
    </row>
    <row r="632" spans="1:13" x14ac:dyDescent="0.3">
      <c r="A632" t="s">
        <v>2456</v>
      </c>
      <c r="B632" s="6">
        <v>45804</v>
      </c>
      <c r="C632" t="s">
        <v>1304</v>
      </c>
      <c r="D632" t="s">
        <v>1562</v>
      </c>
      <c r="E632" t="s">
        <v>1766</v>
      </c>
      <c r="F632">
        <v>4</v>
      </c>
      <c r="G632" s="5">
        <v>432.29</v>
      </c>
      <c r="H632" s="8">
        <v>0.16</v>
      </c>
      <c r="I632" t="s">
        <v>1829</v>
      </c>
      <c r="J632" s="5">
        <v>1452.4944</v>
      </c>
      <c r="K632" t="str">
        <f>VLOOKUP($C632,Customer_Dim_Cleaned!$A$2:$H$501,2,FALSE)</f>
        <v>Dr. Tamara White Md</v>
      </c>
      <c r="L632" t="str">
        <f>VLOOKUP($D632,Product_Dim_Cleaned!$A$2:$F$101,2,FALSE)</f>
        <v>Wireless Bluetooth Earbuds</v>
      </c>
      <c r="M632" t="str">
        <f>VLOOKUP($E632,Store_Dim_Cleaned!$A$2:$E$21,2,FALSE)</f>
        <v>Johnson-Wright</v>
      </c>
    </row>
    <row r="633" spans="1:13" x14ac:dyDescent="0.3">
      <c r="A633" t="s">
        <v>2457</v>
      </c>
      <c r="B633" s="6">
        <v>45311</v>
      </c>
      <c r="C633" t="s">
        <v>292</v>
      </c>
      <c r="D633" t="s">
        <v>1626</v>
      </c>
      <c r="E633" t="s">
        <v>1797</v>
      </c>
      <c r="F633">
        <v>2</v>
      </c>
      <c r="G633" s="5">
        <v>925.78</v>
      </c>
      <c r="H633" s="8">
        <v>0.14000000000000001</v>
      </c>
      <c r="I633" t="s">
        <v>1829</v>
      </c>
      <c r="J633" s="5">
        <v>1592.3416</v>
      </c>
      <c r="K633" t="str">
        <f>VLOOKUP($C633,Customer_Dim_Cleaned!$A$2:$H$501,2,FALSE)</f>
        <v>Jennifer Garcia</v>
      </c>
      <c r="L633" t="str">
        <f>VLOOKUP($D633,Product_Dim_Cleaned!$A$2:$F$101,2,FALSE)</f>
        <v>Portable Power Bank</v>
      </c>
      <c r="M633" t="str">
        <f>VLOOKUP($E633,Store_Dim_Cleaned!$A$2:$E$21,2,FALSE)</f>
        <v>Gardner, Humphrey and Contreras</v>
      </c>
    </row>
    <row r="634" spans="1:13" x14ac:dyDescent="0.3">
      <c r="A634" t="s">
        <v>2458</v>
      </c>
      <c r="B634" s="6">
        <v>45605</v>
      </c>
      <c r="C634" t="s">
        <v>1469</v>
      </c>
      <c r="D634" t="s">
        <v>1598</v>
      </c>
      <c r="E634" t="s">
        <v>1792</v>
      </c>
      <c r="F634">
        <v>2</v>
      </c>
      <c r="G634" s="5">
        <v>151.47</v>
      </c>
      <c r="H634" s="8">
        <v>0.21</v>
      </c>
      <c r="I634" t="s">
        <v>1826</v>
      </c>
      <c r="J634" s="5">
        <v>239.32259999999999</v>
      </c>
      <c r="K634" t="str">
        <f>VLOOKUP($C634,Customer_Dim_Cleaned!$A$2:$H$501,2,FALSE)</f>
        <v>Andrea Harris</v>
      </c>
      <c r="L634" t="str">
        <f>VLOOKUP($D634,Product_Dim_Cleaned!$A$2:$F$101,2,FALSE)</f>
        <v>Women's Scarf Set</v>
      </c>
      <c r="M634" t="str">
        <f>VLOOKUP($E634,Store_Dim_Cleaned!$A$2:$E$21,2,FALSE)</f>
        <v>Aguirre-Keller</v>
      </c>
    </row>
    <row r="635" spans="1:13" x14ac:dyDescent="0.3">
      <c r="A635" t="s">
        <v>2459</v>
      </c>
      <c r="B635" s="6">
        <v>45338</v>
      </c>
      <c r="C635" t="s">
        <v>1389</v>
      </c>
      <c r="D635" t="s">
        <v>1714</v>
      </c>
      <c r="E635" t="s">
        <v>1789</v>
      </c>
      <c r="F635">
        <v>1</v>
      </c>
      <c r="G635" s="5">
        <v>343.05</v>
      </c>
      <c r="H635" s="8">
        <v>0.28000000000000003</v>
      </c>
      <c r="I635" t="s">
        <v>1826</v>
      </c>
      <c r="J635" s="5">
        <v>246.99600000000001</v>
      </c>
      <c r="K635" t="str">
        <f>VLOOKUP($C635,Customer_Dim_Cleaned!$A$2:$H$501,2,FALSE)</f>
        <v>William Cortez</v>
      </c>
      <c r="L635" t="str">
        <f>VLOOKUP($D635,Product_Dim_Cleaned!$A$2:$F$101,2,FALSE)</f>
        <v>Hydrating Face Cleanser</v>
      </c>
      <c r="M635" t="str">
        <f>VLOOKUP($E635,Store_Dim_Cleaned!$A$2:$E$21,2,FALSE)</f>
        <v>Hill, Wagner and Ballard</v>
      </c>
    </row>
    <row r="636" spans="1:13" x14ac:dyDescent="0.3">
      <c r="A636" t="s">
        <v>2460</v>
      </c>
      <c r="B636" s="6">
        <v>45642</v>
      </c>
      <c r="C636" t="s">
        <v>244</v>
      </c>
      <c r="D636" t="s">
        <v>1582</v>
      </c>
      <c r="E636" t="s">
        <v>1769</v>
      </c>
      <c r="F636">
        <v>1</v>
      </c>
      <c r="G636" s="5">
        <v>373.06</v>
      </c>
      <c r="H636" s="8">
        <v>0.11</v>
      </c>
      <c r="I636" t="s">
        <v>1826</v>
      </c>
      <c r="J636" s="5">
        <v>332.02339999999998</v>
      </c>
      <c r="K636" t="str">
        <f>VLOOKUP($C636,Customer_Dim_Cleaned!$A$2:$H$501,2,FALSE)</f>
        <v>Cody Diaz</v>
      </c>
      <c r="L636" t="str">
        <f>VLOOKUP($D636,Product_Dim_Cleaned!$A$2:$F$101,2,FALSE)</f>
        <v>Soccer Training Cone Set</v>
      </c>
      <c r="M636" t="str">
        <f>VLOOKUP($E636,Store_Dim_Cleaned!$A$2:$E$21,2,FALSE)</f>
        <v>Alexander Group</v>
      </c>
    </row>
    <row r="637" spans="1:13" x14ac:dyDescent="0.3">
      <c r="A637" t="s">
        <v>2461</v>
      </c>
      <c r="B637" s="6">
        <v>45693</v>
      </c>
      <c r="C637" t="s">
        <v>1278</v>
      </c>
      <c r="D637" t="s">
        <v>1584</v>
      </c>
      <c r="E637" t="s">
        <v>1801</v>
      </c>
      <c r="F637">
        <v>1</v>
      </c>
      <c r="G637" s="5">
        <v>124.98</v>
      </c>
      <c r="H637" s="8">
        <v>7.0000000000000007E-2</v>
      </c>
      <c r="I637" t="s">
        <v>1829</v>
      </c>
      <c r="J637" s="5">
        <v>116.23139999999999</v>
      </c>
      <c r="K637" t="str">
        <f>VLOOKUP($C637,Customer_Dim_Cleaned!$A$2:$H$501,2,FALSE)</f>
        <v>Katrina Perez</v>
      </c>
      <c r="L637" t="str">
        <f>VLOOKUP($D637,Product_Dim_Cleaned!$A$2:$F$101,2,FALSE)</f>
        <v>Women's Denim Jeans</v>
      </c>
      <c r="M637" t="str">
        <f>VLOOKUP($E637,Store_Dim_Cleaned!$A$2:$E$21,2,FALSE)</f>
        <v>Shelton PLC</v>
      </c>
    </row>
    <row r="638" spans="1:13" x14ac:dyDescent="0.3">
      <c r="A638" t="s">
        <v>2462</v>
      </c>
      <c r="B638" s="6">
        <v>45763</v>
      </c>
      <c r="C638" t="s">
        <v>866</v>
      </c>
      <c r="D638" t="s">
        <v>1694</v>
      </c>
      <c r="E638" t="s">
        <v>1813</v>
      </c>
      <c r="F638">
        <v>4</v>
      </c>
      <c r="G638" s="5">
        <v>221.49</v>
      </c>
      <c r="H638" s="8">
        <v>0.26</v>
      </c>
      <c r="I638" t="s">
        <v>1826</v>
      </c>
      <c r="J638" s="5">
        <v>655.61040000000003</v>
      </c>
      <c r="K638" t="str">
        <f>VLOOKUP($C638,Customer_Dim_Cleaned!$A$2:$H$501,2,FALSE)</f>
        <v>Adam Rowland</v>
      </c>
      <c r="L638" t="str">
        <f>VLOOKUP($D638,Product_Dim_Cleaned!$A$2:$F$101,2,FALSE)</f>
        <v>Shin Guards – Adult</v>
      </c>
      <c r="M638" t="str">
        <f>VLOOKUP($E638,Store_Dim_Cleaned!$A$2:$E$21,2,FALSE)</f>
        <v>Mann-Austin</v>
      </c>
    </row>
    <row r="639" spans="1:13" x14ac:dyDescent="0.3">
      <c r="A639" t="s">
        <v>2463</v>
      </c>
      <c r="B639" s="6">
        <v>45572</v>
      </c>
      <c r="C639" t="s">
        <v>565</v>
      </c>
      <c r="D639" t="s">
        <v>1594</v>
      </c>
      <c r="E639" t="s">
        <v>1801</v>
      </c>
      <c r="F639">
        <v>1</v>
      </c>
      <c r="G639" s="5">
        <v>563.32000000000005</v>
      </c>
      <c r="H639" s="8">
        <v>0.01</v>
      </c>
      <c r="I639" t="s">
        <v>1826</v>
      </c>
      <c r="J639" s="5">
        <v>557.68680000000006</v>
      </c>
      <c r="K639" t="str">
        <f>VLOOKUP($C639,Customer_Dim_Cleaned!$A$2:$H$501,2,FALSE)</f>
        <v>Christopher Garcia Dds</v>
      </c>
      <c r="L639" t="str">
        <f>VLOOKUP($D639,Product_Dim_Cleaned!$A$2:$F$101,2,FALSE)</f>
        <v>Men's Formal Shirt</v>
      </c>
      <c r="M639" t="str">
        <f>VLOOKUP($E639,Store_Dim_Cleaned!$A$2:$E$21,2,FALSE)</f>
        <v>Shelton PLC</v>
      </c>
    </row>
    <row r="640" spans="1:13" x14ac:dyDescent="0.3">
      <c r="A640" t="s">
        <v>2464</v>
      </c>
      <c r="B640" s="6">
        <v>45338</v>
      </c>
      <c r="C640" t="s">
        <v>1217</v>
      </c>
      <c r="D640" t="s">
        <v>1570</v>
      </c>
      <c r="E640" t="s">
        <v>1752</v>
      </c>
      <c r="F640">
        <v>1</v>
      </c>
      <c r="G640" s="5">
        <v>362.93</v>
      </c>
      <c r="H640" s="8">
        <v>0.27</v>
      </c>
      <c r="I640" t="s">
        <v>1824</v>
      </c>
      <c r="J640" s="5">
        <v>264.93889999999999</v>
      </c>
      <c r="K640" t="str">
        <f>VLOOKUP($C640,Customer_Dim_Cleaned!$A$2:$H$501,2,FALSE)</f>
        <v>Daniel Bell</v>
      </c>
      <c r="L640" t="str">
        <f>VLOOKUP($D640,Product_Dim_Cleaned!$A$2:$F$101,2,FALSE)</f>
        <v>HD Smart TV Stick</v>
      </c>
      <c r="M640" t="str">
        <f>VLOOKUP($E640,Store_Dim_Cleaned!$A$2:$E$21,2,FALSE)</f>
        <v>Rivera-Warner</v>
      </c>
    </row>
    <row r="641" spans="1:13" x14ac:dyDescent="0.3">
      <c r="A641" t="s">
        <v>2465</v>
      </c>
      <c r="B641" s="6">
        <v>45373</v>
      </c>
      <c r="C641" t="s">
        <v>1056</v>
      </c>
      <c r="D641" t="s">
        <v>1570</v>
      </c>
      <c r="E641" t="s">
        <v>1801</v>
      </c>
      <c r="F641">
        <v>4</v>
      </c>
      <c r="G641" s="5">
        <v>369.22</v>
      </c>
      <c r="H641" s="8">
        <v>0.18</v>
      </c>
      <c r="I641" t="s">
        <v>1829</v>
      </c>
      <c r="J641" s="5">
        <v>1211.0416</v>
      </c>
      <c r="K641" t="str">
        <f>VLOOKUP($C641,Customer_Dim_Cleaned!$A$2:$H$501,2,FALSE)</f>
        <v>John Jones</v>
      </c>
      <c r="L641" t="str">
        <f>VLOOKUP($D641,Product_Dim_Cleaned!$A$2:$F$101,2,FALSE)</f>
        <v>HD Smart TV Stick</v>
      </c>
      <c r="M641" t="str">
        <f>VLOOKUP($E641,Store_Dim_Cleaned!$A$2:$E$21,2,FALSE)</f>
        <v>Shelton PLC</v>
      </c>
    </row>
    <row r="642" spans="1:13" x14ac:dyDescent="0.3">
      <c r="A642" t="s">
        <v>2466</v>
      </c>
      <c r="B642" s="6">
        <v>45590</v>
      </c>
      <c r="C642" t="s">
        <v>1275</v>
      </c>
      <c r="D642" t="s">
        <v>1740</v>
      </c>
      <c r="E642" t="s">
        <v>1799</v>
      </c>
      <c r="F642">
        <v>3</v>
      </c>
      <c r="G642" s="5">
        <v>950.83</v>
      </c>
      <c r="H642" s="8">
        <v>0.06</v>
      </c>
      <c r="I642" t="s">
        <v>1826</v>
      </c>
      <c r="J642" s="5">
        <v>2681.3406</v>
      </c>
      <c r="K642" t="str">
        <f>VLOOKUP($C642,Customer_Dim_Cleaned!$A$2:$H$501,2,FALSE)</f>
        <v>Jackie Thompson</v>
      </c>
      <c r="L642" t="str">
        <f>VLOOKUP($D642,Product_Dim_Cleaned!$A$2:$F$101,2,FALSE)</f>
        <v>Women's Formal Blazer</v>
      </c>
      <c r="M642" t="str">
        <f>VLOOKUP($E642,Store_Dim_Cleaned!$A$2:$E$21,2,FALSE)</f>
        <v>Mcdonald Inc</v>
      </c>
    </row>
    <row r="643" spans="1:13" x14ac:dyDescent="0.3">
      <c r="A643" t="s">
        <v>2467</v>
      </c>
      <c r="B643" s="6">
        <v>45365</v>
      </c>
      <c r="C643" t="s">
        <v>484</v>
      </c>
      <c r="D643" t="s">
        <v>1622</v>
      </c>
      <c r="E643" t="s">
        <v>1797</v>
      </c>
      <c r="F643">
        <v>3</v>
      </c>
      <c r="G643" s="5">
        <v>338.79</v>
      </c>
      <c r="H643" s="8">
        <v>0.01</v>
      </c>
      <c r="I643" t="s">
        <v>1824</v>
      </c>
      <c r="J643" s="5">
        <v>1006.2063000000001</v>
      </c>
      <c r="K643" t="str">
        <f>VLOOKUP($C643,Customer_Dim_Cleaned!$A$2:$H$501,2,FALSE)</f>
        <v>Carlos Skinner</v>
      </c>
      <c r="L643" t="str">
        <f>VLOOKUP($D643,Product_Dim_Cleaned!$A$2:$F$101,2,FALSE)</f>
        <v>Men's Casual Sneakers</v>
      </c>
      <c r="M643" t="str">
        <f>VLOOKUP($E643,Store_Dim_Cleaned!$A$2:$E$21,2,FALSE)</f>
        <v>Gardner, Humphrey and Contreras</v>
      </c>
    </row>
    <row r="644" spans="1:13" x14ac:dyDescent="0.3">
      <c r="A644" t="s">
        <v>2468</v>
      </c>
      <c r="B644" s="6">
        <v>45711</v>
      </c>
      <c r="C644" t="s">
        <v>493</v>
      </c>
      <c r="D644" t="s">
        <v>1728</v>
      </c>
      <c r="E644" t="s">
        <v>1757</v>
      </c>
      <c r="F644">
        <v>3</v>
      </c>
      <c r="G644" s="5">
        <v>853.32</v>
      </c>
      <c r="H644" s="8">
        <v>7.0000000000000007E-2</v>
      </c>
      <c r="I644" t="s">
        <v>1829</v>
      </c>
      <c r="J644" s="5">
        <v>2380.7628</v>
      </c>
      <c r="K644" t="str">
        <f>VLOOKUP($C644,Customer_Dim_Cleaned!$A$2:$H$501,2,FALSE)</f>
        <v>Edward Rivera</v>
      </c>
      <c r="L644" t="str">
        <f>VLOOKUP($D644,Product_Dim_Cleaned!$A$2:$F$101,2,FALSE)</f>
        <v>Gaming Mouse Pad XL</v>
      </c>
      <c r="M644" t="str">
        <f>VLOOKUP($E644,Store_Dim_Cleaned!$A$2:$E$21,2,FALSE)</f>
        <v>Martinez, Adkins and Johnson</v>
      </c>
    </row>
    <row r="645" spans="1:13" x14ac:dyDescent="0.3">
      <c r="A645" t="s">
        <v>2469</v>
      </c>
      <c r="B645" s="6">
        <v>45586</v>
      </c>
      <c r="C645" t="s">
        <v>502</v>
      </c>
      <c r="D645" t="s">
        <v>1700</v>
      </c>
      <c r="E645" t="s">
        <v>1776</v>
      </c>
      <c r="F645">
        <v>3</v>
      </c>
      <c r="G645" s="5">
        <v>89.78</v>
      </c>
      <c r="H645" s="8">
        <v>0.2</v>
      </c>
      <c r="I645" t="s">
        <v>1829</v>
      </c>
      <c r="J645" s="5">
        <v>215.47200000000001</v>
      </c>
      <c r="K645" t="str">
        <f>VLOOKUP($C645,Customer_Dim_Cleaned!$A$2:$H$501,2,FALSE)</f>
        <v>Denise Griffin</v>
      </c>
      <c r="L645" t="str">
        <f>VLOOKUP($D645,Product_Dim_Cleaned!$A$2:$F$101,2,FALSE)</f>
        <v>Wireless Mouse</v>
      </c>
      <c r="M645" t="str">
        <f>VLOOKUP($E645,Store_Dim_Cleaned!$A$2:$E$21,2,FALSE)</f>
        <v>Benson-Elliott</v>
      </c>
    </row>
    <row r="646" spans="1:13" x14ac:dyDescent="0.3">
      <c r="A646" t="s">
        <v>2470</v>
      </c>
      <c r="B646" s="6">
        <v>45334</v>
      </c>
      <c r="C646" t="s">
        <v>628</v>
      </c>
      <c r="D646" t="s">
        <v>1658</v>
      </c>
      <c r="E646" t="s">
        <v>1757</v>
      </c>
      <c r="F646">
        <v>1</v>
      </c>
      <c r="G646" s="5">
        <v>172.04</v>
      </c>
      <c r="H646" s="8">
        <v>0.04</v>
      </c>
      <c r="I646" t="s">
        <v>1826</v>
      </c>
      <c r="J646" s="5">
        <v>165.1584</v>
      </c>
      <c r="K646" t="str">
        <f>VLOOKUP($C646,Customer_Dim_Cleaned!$A$2:$H$501,2,FALSE)</f>
        <v>Todd Poole</v>
      </c>
      <c r="L646" t="str">
        <f>VLOOKUP($D646,Product_Dim_Cleaned!$A$2:$F$101,2,FALSE)</f>
        <v>Ceramic Plant Pot</v>
      </c>
      <c r="M646" t="str">
        <f>VLOOKUP($E646,Store_Dim_Cleaned!$A$2:$E$21,2,FALSE)</f>
        <v>Martinez, Adkins and Johnson</v>
      </c>
    </row>
    <row r="647" spans="1:13" x14ac:dyDescent="0.3">
      <c r="A647" t="s">
        <v>2471</v>
      </c>
      <c r="B647" s="6">
        <v>45333</v>
      </c>
      <c r="C647" t="s">
        <v>1440</v>
      </c>
      <c r="D647" t="s">
        <v>1656</v>
      </c>
      <c r="E647" t="s">
        <v>1757</v>
      </c>
      <c r="F647">
        <v>1</v>
      </c>
      <c r="G647" s="5">
        <v>389.2</v>
      </c>
      <c r="H647" s="8">
        <v>0.05</v>
      </c>
      <c r="I647" t="s">
        <v>1824</v>
      </c>
      <c r="J647" s="5">
        <v>369.74</v>
      </c>
      <c r="K647" t="str">
        <f>VLOOKUP($C647,Customer_Dim_Cleaned!$A$2:$H$501,2,FALSE)</f>
        <v>Michael Foley</v>
      </c>
      <c r="L647" t="str">
        <f>VLOOKUP($D647,Product_Dim_Cleaned!$A$2:$F$101,2,FALSE)</f>
        <v>Sports Stopwatch Pro</v>
      </c>
      <c r="M647" t="str">
        <f>VLOOKUP($E647,Store_Dim_Cleaned!$A$2:$E$21,2,FALSE)</f>
        <v>Martinez, Adkins and Johnson</v>
      </c>
    </row>
    <row r="648" spans="1:13" x14ac:dyDescent="0.3">
      <c r="A648" t="s">
        <v>2472</v>
      </c>
      <c r="B648" s="6">
        <v>45778</v>
      </c>
      <c r="C648" t="s">
        <v>1422</v>
      </c>
      <c r="D648" t="s">
        <v>1702</v>
      </c>
      <c r="E648" t="s">
        <v>1797</v>
      </c>
      <c r="F648">
        <v>3</v>
      </c>
      <c r="G648" s="5">
        <v>865.96</v>
      </c>
      <c r="H648" s="8">
        <v>0.12</v>
      </c>
      <c r="I648" t="s">
        <v>1826</v>
      </c>
      <c r="J648" s="5">
        <v>2286.1343999999999</v>
      </c>
      <c r="K648" t="str">
        <f>VLOOKUP($C648,Customer_Dim_Cleaned!$A$2:$H$501,2,FALSE)</f>
        <v>Paul Cox</v>
      </c>
      <c r="L648" t="str">
        <f>VLOOKUP($D648,Product_Dim_Cleaned!$A$2:$F$101,2,FALSE)</f>
        <v>WiFi Mesh Router</v>
      </c>
      <c r="M648" t="str">
        <f>VLOOKUP($E648,Store_Dim_Cleaned!$A$2:$E$21,2,FALSE)</f>
        <v>Gardner, Humphrey and Contreras</v>
      </c>
    </row>
    <row r="649" spans="1:13" x14ac:dyDescent="0.3">
      <c r="A649" t="s">
        <v>2473</v>
      </c>
      <c r="B649" s="6">
        <v>45592</v>
      </c>
      <c r="C649" t="s">
        <v>562</v>
      </c>
      <c r="D649" t="s">
        <v>1586</v>
      </c>
      <c r="E649" t="s">
        <v>1757</v>
      </c>
      <c r="F649">
        <v>3</v>
      </c>
      <c r="G649" s="5">
        <v>79.95</v>
      </c>
      <c r="H649" s="8">
        <v>0.2</v>
      </c>
      <c r="I649" t="s">
        <v>1829</v>
      </c>
      <c r="J649" s="5">
        <v>191.88</v>
      </c>
      <c r="K649" t="str">
        <f>VLOOKUP($C649,Customer_Dim_Cleaned!$A$2:$H$501,2,FALSE)</f>
        <v>Steve Mclaughlin</v>
      </c>
      <c r="L649" t="str">
        <f>VLOOKUP($D649,Product_Dim_Cleaned!$A$2:$F$101,2,FALSE)</f>
        <v>Knee Support Brace</v>
      </c>
      <c r="M649" t="str">
        <f>VLOOKUP($E649,Store_Dim_Cleaned!$A$2:$E$21,2,FALSE)</f>
        <v>Martinez, Adkins and Johnson</v>
      </c>
    </row>
    <row r="650" spans="1:13" x14ac:dyDescent="0.3">
      <c r="A650" t="s">
        <v>2474</v>
      </c>
      <c r="B650" s="6">
        <v>45259</v>
      </c>
      <c r="C650" t="s">
        <v>1190</v>
      </c>
      <c r="D650" t="s">
        <v>1600</v>
      </c>
      <c r="E650" t="s">
        <v>1779</v>
      </c>
      <c r="F650">
        <v>1</v>
      </c>
      <c r="G650" s="5">
        <v>566.5</v>
      </c>
      <c r="H650" s="8">
        <v>0.25</v>
      </c>
      <c r="I650" t="s">
        <v>1829</v>
      </c>
      <c r="J650" s="5">
        <v>424.875</v>
      </c>
      <c r="K650" t="str">
        <f>VLOOKUP($C650,Customer_Dim_Cleaned!$A$2:$H$501,2,FALSE)</f>
        <v>Erika Padilla</v>
      </c>
      <c r="L650" t="str">
        <f>VLOOKUP($D650,Product_Dim_Cleaned!$A$2:$F$101,2,FALSE)</f>
        <v>Wireless Bluetooth Speaker</v>
      </c>
      <c r="M650" t="str">
        <f>VLOOKUP($E650,Store_Dim_Cleaned!$A$2:$E$21,2,FALSE)</f>
        <v>Martinez-Mullins</v>
      </c>
    </row>
    <row r="651" spans="1:13" x14ac:dyDescent="0.3">
      <c r="A651" t="s">
        <v>2475</v>
      </c>
      <c r="B651" s="6">
        <v>45801</v>
      </c>
      <c r="C651" t="s">
        <v>1252</v>
      </c>
      <c r="D651" t="s">
        <v>1590</v>
      </c>
      <c r="E651" t="s">
        <v>1752</v>
      </c>
      <c r="F651">
        <v>2</v>
      </c>
      <c r="G651" s="5">
        <v>347.95</v>
      </c>
      <c r="H651" s="8">
        <v>0.13</v>
      </c>
      <c r="I651" t="s">
        <v>1829</v>
      </c>
      <c r="J651" s="5">
        <v>605.43299999999999</v>
      </c>
      <c r="K651" t="str">
        <f>VLOOKUP($C651,Customer_Dim_Cleaned!$A$2:$H$501,2,FALSE)</f>
        <v>Cassandra Perez</v>
      </c>
      <c r="L651" t="str">
        <f>VLOOKUP($D651,Product_Dim_Cleaned!$A$2:$F$101,2,FALSE)</f>
        <v>Multi-Purpose Storage Box</v>
      </c>
      <c r="M651" t="str">
        <f>VLOOKUP($E651,Store_Dim_Cleaned!$A$2:$E$21,2,FALSE)</f>
        <v>Rivera-Warner</v>
      </c>
    </row>
    <row r="652" spans="1:13" x14ac:dyDescent="0.3">
      <c r="A652" t="s">
        <v>2476</v>
      </c>
      <c r="B652" s="6">
        <v>45347</v>
      </c>
      <c r="C652" t="s">
        <v>681</v>
      </c>
      <c r="D652" t="s">
        <v>1664</v>
      </c>
      <c r="E652" t="s">
        <v>1766</v>
      </c>
      <c r="F652">
        <v>2</v>
      </c>
      <c r="G652" s="5">
        <v>250.83</v>
      </c>
      <c r="H652" s="8">
        <v>0.15</v>
      </c>
      <c r="I652" t="s">
        <v>1826</v>
      </c>
      <c r="J652" s="5">
        <v>426.411</v>
      </c>
      <c r="K652" t="str">
        <f>VLOOKUP($C652,Customer_Dim_Cleaned!$A$2:$H$501,2,FALSE)</f>
        <v>Joan Johnson</v>
      </c>
      <c r="L652" t="str">
        <f>VLOOKUP($D652,Product_Dim_Cleaned!$A$2:$F$101,2,FALSE)</f>
        <v>Womens Cotton Scarf</v>
      </c>
      <c r="M652" t="str">
        <f>VLOOKUP($E652,Store_Dim_Cleaned!$A$2:$E$21,2,FALSE)</f>
        <v>Johnson-Wright</v>
      </c>
    </row>
    <row r="653" spans="1:13" x14ac:dyDescent="0.3">
      <c r="A653" t="s">
        <v>2477</v>
      </c>
      <c r="B653" s="6">
        <v>45721</v>
      </c>
      <c r="C653" t="s">
        <v>502</v>
      </c>
      <c r="D653" t="s">
        <v>1690</v>
      </c>
      <c r="E653" t="s">
        <v>1757</v>
      </c>
      <c r="F653">
        <v>1</v>
      </c>
      <c r="G653" s="5">
        <v>888.05</v>
      </c>
      <c r="H653" s="8">
        <v>0.2</v>
      </c>
      <c r="I653" t="s">
        <v>1826</v>
      </c>
      <c r="J653" s="5">
        <v>710.44</v>
      </c>
      <c r="K653" t="str">
        <f>VLOOKUP($C653,Customer_Dim_Cleaned!$A$2:$H$501,2,FALSE)</f>
        <v>Denise Griffin</v>
      </c>
      <c r="L653" t="str">
        <f>VLOOKUP($D653,Product_Dim_Cleaned!$A$2:$F$101,2,FALSE)</f>
        <v>Hair Repair Oil Treatment</v>
      </c>
      <c r="M653" t="str">
        <f>VLOOKUP($E653,Store_Dim_Cleaned!$A$2:$E$21,2,FALSE)</f>
        <v>Martinez, Adkins and Johnson</v>
      </c>
    </row>
    <row r="654" spans="1:13" x14ac:dyDescent="0.3">
      <c r="A654" t="s">
        <v>2478</v>
      </c>
      <c r="B654" s="6">
        <v>45531</v>
      </c>
      <c r="C654" t="s">
        <v>36</v>
      </c>
      <c r="D654" t="s">
        <v>1626</v>
      </c>
      <c r="E654" t="s">
        <v>1810</v>
      </c>
      <c r="F654">
        <v>2</v>
      </c>
      <c r="G654" s="5">
        <v>673.02</v>
      </c>
      <c r="H654" s="8">
        <v>0.11</v>
      </c>
      <c r="I654" t="s">
        <v>1826</v>
      </c>
      <c r="J654" s="5">
        <v>1197.9756</v>
      </c>
      <c r="K654" t="str">
        <f>VLOOKUP($C654,Customer_Dim_Cleaned!$A$2:$H$501,2,FALSE)</f>
        <v>Amber Jackson</v>
      </c>
      <c r="L654" t="str">
        <f>VLOOKUP($D654,Product_Dim_Cleaned!$A$2:$F$101,2,FALSE)</f>
        <v>Portable Power Bank</v>
      </c>
      <c r="M654" t="str">
        <f>VLOOKUP($E654,Store_Dim_Cleaned!$A$2:$E$21,2,FALSE)</f>
        <v>Guerrero-Schmitt</v>
      </c>
    </row>
    <row r="655" spans="1:13" x14ac:dyDescent="0.3">
      <c r="A655" t="s">
        <v>2479</v>
      </c>
      <c r="B655" s="6">
        <v>45332</v>
      </c>
      <c r="C655" t="s">
        <v>1362</v>
      </c>
      <c r="D655" t="s">
        <v>1676</v>
      </c>
      <c r="E655" t="s">
        <v>1766</v>
      </c>
      <c r="F655">
        <v>2</v>
      </c>
      <c r="G655" s="5">
        <v>492.62</v>
      </c>
      <c r="H655" s="8">
        <v>0.26</v>
      </c>
      <c r="I655" t="s">
        <v>1829</v>
      </c>
      <c r="J655" s="5">
        <v>729.07759999999996</v>
      </c>
      <c r="K655" t="str">
        <f>VLOOKUP($C655,Customer_Dim_Cleaned!$A$2:$H$501,2,FALSE)</f>
        <v>Tammy Trevino</v>
      </c>
      <c r="L655" t="str">
        <f>VLOOKUP($D655,Product_Dim_Cleaned!$A$2:$F$101,2,FALSE)</f>
        <v>Matte Lipstick Set</v>
      </c>
      <c r="M655" t="str">
        <f>VLOOKUP($E655,Store_Dim_Cleaned!$A$2:$E$21,2,FALSE)</f>
        <v>Johnson-Wright</v>
      </c>
    </row>
    <row r="656" spans="1:13" x14ac:dyDescent="0.3">
      <c r="A656" t="s">
        <v>2480</v>
      </c>
      <c r="B656" s="6">
        <v>45344</v>
      </c>
      <c r="C656" t="s">
        <v>1175</v>
      </c>
      <c r="D656" t="s">
        <v>1718</v>
      </c>
      <c r="E656" t="s">
        <v>1766</v>
      </c>
      <c r="F656">
        <v>4</v>
      </c>
      <c r="G656" s="5">
        <v>986.93</v>
      </c>
      <c r="H656" s="8">
        <v>0.01</v>
      </c>
      <c r="I656" t="s">
        <v>1824</v>
      </c>
      <c r="J656" s="5">
        <v>3908.2428</v>
      </c>
      <c r="K656" t="str">
        <f>VLOOKUP($C656,Customer_Dim_Cleaned!$A$2:$H$501,2,FALSE)</f>
        <v>Michele Burke</v>
      </c>
      <c r="L656" t="str">
        <f>VLOOKUP($D656,Product_Dim_Cleaned!$A$2:$F$101,2,FALSE)</f>
        <v>Women's Beanie Hat</v>
      </c>
      <c r="M656" t="str">
        <f>VLOOKUP($E656,Store_Dim_Cleaned!$A$2:$E$21,2,FALSE)</f>
        <v>Johnson-Wright</v>
      </c>
    </row>
    <row r="657" spans="1:13" x14ac:dyDescent="0.3">
      <c r="A657" t="s">
        <v>2481</v>
      </c>
      <c r="B657" s="6">
        <v>45388</v>
      </c>
      <c r="C657" t="s">
        <v>1475</v>
      </c>
      <c r="D657" t="s">
        <v>1592</v>
      </c>
      <c r="E657" t="s">
        <v>1794</v>
      </c>
      <c r="F657">
        <v>4</v>
      </c>
      <c r="G657" s="5">
        <v>411.68</v>
      </c>
      <c r="H657" s="8">
        <v>0.06</v>
      </c>
      <c r="I657" t="s">
        <v>1826</v>
      </c>
      <c r="J657" s="5">
        <v>1547.9168</v>
      </c>
      <c r="K657" t="str">
        <f>VLOOKUP($C657,Customer_Dim_Cleaned!$A$2:$H$501,2,FALSE)</f>
        <v>Dylan Gutierrez</v>
      </c>
      <c r="L657" t="str">
        <f>VLOOKUP($D657,Product_Dim_Cleaned!$A$2:$F$101,2,FALSE)</f>
        <v>Carbon Fiber Tennis Racket</v>
      </c>
      <c r="M657" t="str">
        <f>VLOOKUP($E657,Store_Dim_Cleaned!$A$2:$E$21,2,FALSE)</f>
        <v>Thomas, Bridges and Harris</v>
      </c>
    </row>
    <row r="658" spans="1:13" x14ac:dyDescent="0.3">
      <c r="A658" t="s">
        <v>2482</v>
      </c>
      <c r="B658" s="6">
        <v>45397</v>
      </c>
      <c r="C658" t="s">
        <v>711</v>
      </c>
      <c r="D658" t="s">
        <v>1620</v>
      </c>
      <c r="E658" t="s">
        <v>1807</v>
      </c>
      <c r="F658">
        <v>2</v>
      </c>
      <c r="G658" s="5">
        <v>637.55999999999995</v>
      </c>
      <c r="H658" s="8">
        <v>0.05</v>
      </c>
      <c r="I658" t="s">
        <v>1829</v>
      </c>
      <c r="J658" s="5">
        <v>1211.364</v>
      </c>
      <c r="K658" t="str">
        <f>VLOOKUP($C658,Customer_Dim_Cleaned!$A$2:$H$501,2,FALSE)</f>
        <v>Jordan Wells</v>
      </c>
      <c r="L658" t="str">
        <f>VLOOKUP($D658,Product_Dim_Cleaned!$A$2:$F$101,2,FALSE)</f>
        <v>Women's Summer Dress</v>
      </c>
      <c r="M658" t="str">
        <f>VLOOKUP($E658,Store_Dim_Cleaned!$A$2:$E$21,2,FALSE)</f>
        <v>Holloway Ltd</v>
      </c>
    </row>
    <row r="659" spans="1:13" x14ac:dyDescent="0.3">
      <c r="A659" t="s">
        <v>2483</v>
      </c>
      <c r="B659" s="6">
        <v>45633</v>
      </c>
      <c r="C659" t="s">
        <v>67</v>
      </c>
      <c r="D659" t="s">
        <v>1574</v>
      </c>
      <c r="E659" t="s">
        <v>1766</v>
      </c>
      <c r="F659">
        <v>3</v>
      </c>
      <c r="G659" s="5">
        <v>706.87</v>
      </c>
      <c r="H659" s="8">
        <v>0.27</v>
      </c>
      <c r="I659" t="s">
        <v>1824</v>
      </c>
      <c r="J659" s="5">
        <v>1548.0453</v>
      </c>
      <c r="K659" t="str">
        <f>VLOOKUP($C659,Customer_Dim_Cleaned!$A$2:$H$501,2,FALSE)</f>
        <v>Ashley Cohen</v>
      </c>
      <c r="L659" t="str">
        <f>VLOOKUP($D659,Product_Dim_Cleaned!$A$2:$F$101,2,FALSE)</f>
        <v>USB-C Fast Charger</v>
      </c>
      <c r="M659" t="str">
        <f>VLOOKUP($E659,Store_Dim_Cleaned!$A$2:$E$21,2,FALSE)</f>
        <v>Johnson-Wright</v>
      </c>
    </row>
    <row r="660" spans="1:13" x14ac:dyDescent="0.3">
      <c r="A660" t="s">
        <v>2484</v>
      </c>
      <c r="B660" s="6">
        <v>45629</v>
      </c>
      <c r="C660" t="s">
        <v>208</v>
      </c>
      <c r="D660" t="s">
        <v>1578</v>
      </c>
      <c r="E660" t="s">
        <v>1776</v>
      </c>
      <c r="F660">
        <v>2</v>
      </c>
      <c r="G660" s="5">
        <v>884.48</v>
      </c>
      <c r="H660" s="8">
        <v>0</v>
      </c>
      <c r="I660" t="s">
        <v>1829</v>
      </c>
      <c r="J660" s="5">
        <v>1768.96</v>
      </c>
      <c r="K660" t="str">
        <f>VLOOKUP($C660,Customer_Dim_Cleaned!$A$2:$H$501,2,FALSE)</f>
        <v>Wayne Mcpherson</v>
      </c>
      <c r="L660" t="str">
        <f>VLOOKUP($D660,Product_Dim_Cleaned!$A$2:$F$101,2,FALSE)</f>
        <v>4K Home Projector</v>
      </c>
      <c r="M660" t="str">
        <f>VLOOKUP($E660,Store_Dim_Cleaned!$A$2:$E$21,2,FALSE)</f>
        <v>Benson-Elliott</v>
      </c>
    </row>
    <row r="661" spans="1:13" x14ac:dyDescent="0.3">
      <c r="A661" t="s">
        <v>2485</v>
      </c>
      <c r="B661" s="6">
        <v>45291</v>
      </c>
      <c r="C661" t="s">
        <v>181</v>
      </c>
      <c r="D661" t="s">
        <v>1732</v>
      </c>
      <c r="E661" t="s">
        <v>1769</v>
      </c>
      <c r="F661">
        <v>3</v>
      </c>
      <c r="G661" s="5">
        <v>718.23</v>
      </c>
      <c r="H661" s="8">
        <v>0.19</v>
      </c>
      <c r="I661" t="s">
        <v>1826</v>
      </c>
      <c r="J661" s="5">
        <v>1745.2989</v>
      </c>
      <c r="K661" t="str">
        <f>VLOOKUP($C661,Customer_Dim_Cleaned!$A$2:$H$501,2,FALSE)</f>
        <v>Gina Knight</v>
      </c>
      <c r="L661" t="str">
        <f>VLOOKUP($D661,Product_Dim_Cleaned!$A$2:$F$101,2,FALSE)</f>
        <v>Microwave Oven</v>
      </c>
      <c r="M661" t="str">
        <f>VLOOKUP($E661,Store_Dim_Cleaned!$A$2:$E$21,2,FALSE)</f>
        <v>Alexander Group</v>
      </c>
    </row>
    <row r="662" spans="1:13" x14ac:dyDescent="0.3">
      <c r="A662" t="s">
        <v>2486</v>
      </c>
      <c r="B662" s="6">
        <v>45914</v>
      </c>
      <c r="C662" t="s">
        <v>595</v>
      </c>
      <c r="D662" t="s">
        <v>1728</v>
      </c>
      <c r="E662" t="s">
        <v>1810</v>
      </c>
      <c r="F662">
        <v>3</v>
      </c>
      <c r="G662" s="5">
        <v>107.44</v>
      </c>
      <c r="H662" s="8">
        <v>0.27</v>
      </c>
      <c r="I662" t="s">
        <v>1826</v>
      </c>
      <c r="J662" s="5">
        <v>235.2936</v>
      </c>
      <c r="K662" t="str">
        <f>VLOOKUP($C662,Customer_Dim_Cleaned!$A$2:$H$501,2,FALSE)</f>
        <v>Wesley Thompson</v>
      </c>
      <c r="L662" t="str">
        <f>VLOOKUP($D662,Product_Dim_Cleaned!$A$2:$F$101,2,FALSE)</f>
        <v>Gaming Mouse Pad XL</v>
      </c>
      <c r="M662" t="str">
        <f>VLOOKUP($E662,Store_Dim_Cleaned!$A$2:$E$21,2,FALSE)</f>
        <v>Guerrero-Schmitt</v>
      </c>
    </row>
    <row r="663" spans="1:13" x14ac:dyDescent="0.3">
      <c r="A663" t="s">
        <v>2487</v>
      </c>
      <c r="B663" s="6">
        <v>45673</v>
      </c>
      <c r="C663" t="s">
        <v>211</v>
      </c>
      <c r="D663" t="s">
        <v>1640</v>
      </c>
      <c r="E663" t="s">
        <v>1766</v>
      </c>
      <c r="F663">
        <v>4</v>
      </c>
      <c r="G663" s="5">
        <v>608.97</v>
      </c>
      <c r="H663" s="8">
        <v>0.14000000000000001</v>
      </c>
      <c r="I663" t="s">
        <v>1829</v>
      </c>
      <c r="J663" s="5">
        <v>2094.8568</v>
      </c>
      <c r="K663" t="str">
        <f>VLOOKUP($C663,Customer_Dim_Cleaned!$A$2:$H$501,2,FALSE)</f>
        <v>Christopher Sutton</v>
      </c>
      <c r="L663" t="str">
        <f>VLOOKUP($D663,Product_Dim_Cleaned!$A$2:$F$101,2,FALSE)</f>
        <v>Men's Winter Jacket</v>
      </c>
      <c r="M663" t="str">
        <f>VLOOKUP($E663,Store_Dim_Cleaned!$A$2:$E$21,2,FALSE)</f>
        <v>Johnson-Wright</v>
      </c>
    </row>
    <row r="664" spans="1:13" x14ac:dyDescent="0.3">
      <c r="A664" t="s">
        <v>2488</v>
      </c>
      <c r="B664" s="6">
        <v>45689</v>
      </c>
      <c r="C664" t="s">
        <v>1109</v>
      </c>
      <c r="D664" t="s">
        <v>1670</v>
      </c>
      <c r="E664" t="s">
        <v>1776</v>
      </c>
      <c r="F664">
        <v>3</v>
      </c>
      <c r="G664" s="5">
        <v>260.45999999999998</v>
      </c>
      <c r="H664" s="8">
        <v>0.09</v>
      </c>
      <c r="I664" t="s">
        <v>1824</v>
      </c>
      <c r="J664" s="5">
        <v>711.05579999999986</v>
      </c>
      <c r="K664" t="str">
        <f>VLOOKUP($C664,Customer_Dim_Cleaned!$A$2:$H$501,2,FALSE)</f>
        <v>Ryan Torres</v>
      </c>
      <c r="L664" t="str">
        <f>VLOOKUP($D664,Product_Dim_Cleaned!$A$2:$F$101,2,FALSE)</f>
        <v>Tennis Ball 3-Pack</v>
      </c>
      <c r="M664" t="str">
        <f>VLOOKUP($E664,Store_Dim_Cleaned!$A$2:$E$21,2,FALSE)</f>
        <v>Benson-Elliott</v>
      </c>
    </row>
    <row r="665" spans="1:13" x14ac:dyDescent="0.3">
      <c r="A665" t="s">
        <v>2489</v>
      </c>
      <c r="B665" s="6">
        <v>45646</v>
      </c>
      <c r="C665" t="s">
        <v>425</v>
      </c>
      <c r="D665" t="s">
        <v>1592</v>
      </c>
      <c r="E665" t="s">
        <v>1776</v>
      </c>
      <c r="F665">
        <v>1</v>
      </c>
      <c r="G665" s="5">
        <v>747.03</v>
      </c>
      <c r="H665" s="8">
        <v>0.01</v>
      </c>
      <c r="I665" t="s">
        <v>1824</v>
      </c>
      <c r="J665" s="5">
        <v>739.55970000000002</v>
      </c>
      <c r="K665" t="str">
        <f>VLOOKUP($C665,Customer_Dim_Cleaned!$A$2:$H$501,2,FALSE)</f>
        <v>Erin Hopkins</v>
      </c>
      <c r="L665" t="str">
        <f>VLOOKUP($D665,Product_Dim_Cleaned!$A$2:$F$101,2,FALSE)</f>
        <v>Carbon Fiber Tennis Racket</v>
      </c>
      <c r="M665" t="str">
        <f>VLOOKUP($E665,Store_Dim_Cleaned!$A$2:$E$21,2,FALSE)</f>
        <v>Benson-Elliott</v>
      </c>
    </row>
    <row r="666" spans="1:13" x14ac:dyDescent="0.3">
      <c r="A666" t="s">
        <v>2490</v>
      </c>
      <c r="B666" s="6">
        <v>45475</v>
      </c>
      <c r="C666" t="s">
        <v>1257</v>
      </c>
      <c r="D666" t="s">
        <v>1580</v>
      </c>
      <c r="E666" t="s">
        <v>1782</v>
      </c>
      <c r="F666">
        <v>4</v>
      </c>
      <c r="G666" s="5">
        <v>700.88</v>
      </c>
      <c r="H666" s="8">
        <v>0.23</v>
      </c>
      <c r="I666" t="s">
        <v>1826</v>
      </c>
      <c r="J666" s="5">
        <v>2158.7103999999999</v>
      </c>
      <c r="K666" t="str">
        <f>VLOOKUP($C666,Customer_Dim_Cleaned!$A$2:$H$501,2,FALSE)</f>
        <v>David Ross</v>
      </c>
      <c r="L666" t="str">
        <f>VLOOKUP($D666,Product_Dim_Cleaned!$A$2:$F$101,2,FALSE)</f>
        <v>Beard Grooming Kit</v>
      </c>
      <c r="M666" t="str">
        <f>VLOOKUP($E666,Store_Dim_Cleaned!$A$2:$E$21,2,FALSE)</f>
        <v>Bean, Jones and Park</v>
      </c>
    </row>
    <row r="667" spans="1:13" x14ac:dyDescent="0.3">
      <c r="A667" t="s">
        <v>2491</v>
      </c>
      <c r="B667" s="6">
        <v>45781</v>
      </c>
      <c r="C667" t="s">
        <v>185</v>
      </c>
      <c r="D667" t="s">
        <v>1738</v>
      </c>
      <c r="E667" t="s">
        <v>1799</v>
      </c>
      <c r="F667">
        <v>4</v>
      </c>
      <c r="G667" s="5">
        <v>20.09</v>
      </c>
      <c r="H667" s="8">
        <v>0.16</v>
      </c>
      <c r="I667" t="s">
        <v>1826</v>
      </c>
      <c r="J667" s="5">
        <v>67.502399999999994</v>
      </c>
      <c r="K667" t="str">
        <f>VLOOKUP($C667,Customer_Dim_Cleaned!$A$2:$H$501,2,FALSE)</f>
        <v>April Mullins</v>
      </c>
      <c r="L667" t="str">
        <f>VLOOKUP($D667,Product_Dim_Cleaned!$A$2:$F$101,2,FALSE)</f>
        <v>Sports Stopwatch Basic</v>
      </c>
      <c r="M667" t="str">
        <f>VLOOKUP($E667,Store_Dim_Cleaned!$A$2:$E$21,2,FALSE)</f>
        <v>Mcdonald Inc</v>
      </c>
    </row>
    <row r="668" spans="1:13" x14ac:dyDescent="0.3">
      <c r="A668" t="s">
        <v>2492</v>
      </c>
      <c r="B668" s="6">
        <v>45654</v>
      </c>
      <c r="C668" t="s">
        <v>230</v>
      </c>
      <c r="D668" t="s">
        <v>1622</v>
      </c>
      <c r="E668" t="s">
        <v>1792</v>
      </c>
      <c r="F668">
        <v>3</v>
      </c>
      <c r="G668" s="5">
        <v>917.64</v>
      </c>
      <c r="H668" s="8">
        <v>0.24</v>
      </c>
      <c r="I668" t="s">
        <v>1826</v>
      </c>
      <c r="J668" s="5">
        <v>2092.2192</v>
      </c>
      <c r="K668" t="str">
        <f>VLOOKUP($C668,Customer_Dim_Cleaned!$A$2:$H$501,2,FALSE)</f>
        <v>James Bean</v>
      </c>
      <c r="L668" t="str">
        <f>VLOOKUP($D668,Product_Dim_Cleaned!$A$2:$F$101,2,FALSE)</f>
        <v>Men's Casual Sneakers</v>
      </c>
      <c r="M668" t="str">
        <f>VLOOKUP($E668,Store_Dim_Cleaned!$A$2:$E$21,2,FALSE)</f>
        <v>Aguirre-Keller</v>
      </c>
    </row>
    <row r="669" spans="1:13" x14ac:dyDescent="0.3">
      <c r="A669" t="s">
        <v>2493</v>
      </c>
      <c r="B669" s="6">
        <v>45594</v>
      </c>
      <c r="C669" t="s">
        <v>195</v>
      </c>
      <c r="D669" t="s">
        <v>1590</v>
      </c>
      <c r="E669" t="s">
        <v>1752</v>
      </c>
      <c r="F669">
        <v>1</v>
      </c>
      <c r="G669" s="5">
        <v>242.08</v>
      </c>
      <c r="H669" s="8">
        <v>0.18</v>
      </c>
      <c r="I669" t="s">
        <v>1826</v>
      </c>
      <c r="J669" s="5">
        <v>198.50559999999999</v>
      </c>
      <c r="K669" t="str">
        <f>VLOOKUP($C669,Customer_Dim_Cleaned!$A$2:$H$501,2,FALSE)</f>
        <v>Sarah Rodgers</v>
      </c>
      <c r="L669" t="str">
        <f>VLOOKUP($D669,Product_Dim_Cleaned!$A$2:$F$101,2,FALSE)</f>
        <v>Multi-Purpose Storage Box</v>
      </c>
      <c r="M669" t="str">
        <f>VLOOKUP($E669,Store_Dim_Cleaned!$A$2:$E$21,2,FALSE)</f>
        <v>Rivera-Warner</v>
      </c>
    </row>
    <row r="670" spans="1:13" x14ac:dyDescent="0.3">
      <c r="A670" t="s">
        <v>2494</v>
      </c>
      <c r="B670" s="6">
        <v>45581</v>
      </c>
      <c r="C670" t="s">
        <v>214</v>
      </c>
      <c r="D670" t="s">
        <v>1674</v>
      </c>
      <c r="E670" t="s">
        <v>1779</v>
      </c>
      <c r="F670">
        <v>1</v>
      </c>
      <c r="G670" s="5">
        <v>536.67999999999995</v>
      </c>
      <c r="H670" s="8">
        <v>0.27</v>
      </c>
      <c r="I670" t="s">
        <v>1824</v>
      </c>
      <c r="J670" s="5">
        <v>391.77640000000002</v>
      </c>
      <c r="K670" t="str">
        <f>VLOOKUP($C670,Customer_Dim_Cleaned!$A$2:$H$501,2,FALSE)</f>
        <v>Jay Patel</v>
      </c>
      <c r="L670" t="str">
        <f>VLOOKUP($D670,Product_Dim_Cleaned!$A$2:$F$101,2,FALSE)</f>
        <v>Organic Sunscreen Lotion</v>
      </c>
      <c r="M670" t="str">
        <f>VLOOKUP($E670,Store_Dim_Cleaned!$A$2:$E$21,2,FALSE)</f>
        <v>Martinez-Mullins</v>
      </c>
    </row>
    <row r="671" spans="1:13" x14ac:dyDescent="0.3">
      <c r="A671" t="s">
        <v>2495</v>
      </c>
      <c r="B671" s="6">
        <v>45748</v>
      </c>
      <c r="C671" t="s">
        <v>338</v>
      </c>
      <c r="D671" t="s">
        <v>1606</v>
      </c>
      <c r="E671" t="s">
        <v>1769</v>
      </c>
      <c r="F671">
        <v>2</v>
      </c>
      <c r="G671" s="5">
        <v>145.18</v>
      </c>
      <c r="H671" s="8">
        <v>0.26</v>
      </c>
      <c r="I671" t="s">
        <v>1826</v>
      </c>
      <c r="J671" s="5">
        <v>214.8664</v>
      </c>
      <c r="K671" t="str">
        <f>VLOOKUP($C671,Customer_Dim_Cleaned!$A$2:$H$501,2,FALSE)</f>
        <v>David Patterson</v>
      </c>
      <c r="L671" t="str">
        <f>VLOOKUP($D671,Product_Dim_Cleaned!$A$2:$F$101,2,FALSE)</f>
        <v>Fabric Sofa Throw Blanket</v>
      </c>
      <c r="M671" t="str">
        <f>VLOOKUP($E671,Store_Dim_Cleaned!$A$2:$E$21,2,FALSE)</f>
        <v>Alexander Group</v>
      </c>
    </row>
    <row r="672" spans="1:13" x14ac:dyDescent="0.3">
      <c r="A672" t="s">
        <v>2496</v>
      </c>
      <c r="B672" s="6">
        <v>45369</v>
      </c>
      <c r="C672" t="s">
        <v>716</v>
      </c>
      <c r="D672" t="s">
        <v>1682</v>
      </c>
      <c r="E672" t="s">
        <v>1769</v>
      </c>
      <c r="F672">
        <v>2</v>
      </c>
      <c r="G672" s="5">
        <v>132.77000000000001</v>
      </c>
      <c r="H672" s="8">
        <v>0.13</v>
      </c>
      <c r="I672" t="s">
        <v>1829</v>
      </c>
      <c r="J672" s="5">
        <v>231.0198</v>
      </c>
      <c r="K672" t="str">
        <f>VLOOKUP($C672,Customer_Dim_Cleaned!$A$2:$H$501,2,FALSE)</f>
        <v>Lisa Young</v>
      </c>
      <c r="L672" t="str">
        <f>VLOOKUP($D672,Product_Dim_Cleaned!$A$2:$F$101,2,FALSE)</f>
        <v>Smart LED Light Strip</v>
      </c>
      <c r="M672" t="str">
        <f>VLOOKUP($E672,Store_Dim_Cleaned!$A$2:$E$21,2,FALSE)</f>
        <v>Alexander Group</v>
      </c>
    </row>
    <row r="673" spans="1:13" x14ac:dyDescent="0.3">
      <c r="A673" t="s">
        <v>2497</v>
      </c>
      <c r="B673" s="6">
        <v>45701</v>
      </c>
      <c r="C673" t="s">
        <v>63</v>
      </c>
      <c r="D673" t="s">
        <v>1630</v>
      </c>
      <c r="E673" t="s">
        <v>1786</v>
      </c>
      <c r="F673">
        <v>4</v>
      </c>
      <c r="G673" s="5">
        <v>682.11</v>
      </c>
      <c r="H673" s="8">
        <v>0.14000000000000001</v>
      </c>
      <c r="I673" t="s">
        <v>1824</v>
      </c>
      <c r="J673" s="5">
        <v>2346.4584</v>
      </c>
      <c r="K673" t="str">
        <f>VLOOKUP($C673,Customer_Dim_Cleaned!$A$2:$H$501,2,FALSE)</f>
        <v>Nathan Hernandez</v>
      </c>
      <c r="L673" t="str">
        <f>VLOOKUP($D673,Product_Dim_Cleaned!$A$2:$F$101,2,FALSE)</f>
        <v>Yoga Exercise Mat</v>
      </c>
      <c r="M673" t="str">
        <f>VLOOKUP($E673,Store_Dim_Cleaned!$A$2:$E$21,2,FALSE)</f>
        <v>Moore, Padilla and Butler</v>
      </c>
    </row>
    <row r="674" spans="1:13" x14ac:dyDescent="0.3">
      <c r="A674" t="s">
        <v>2498</v>
      </c>
      <c r="B674" s="6">
        <v>45510</v>
      </c>
      <c r="C674" t="s">
        <v>1495</v>
      </c>
      <c r="D674" t="s">
        <v>1628</v>
      </c>
      <c r="E674" t="s">
        <v>1807</v>
      </c>
      <c r="F674">
        <v>4</v>
      </c>
      <c r="G674" s="5">
        <v>502.95</v>
      </c>
      <c r="H674" s="8">
        <v>0.14000000000000001</v>
      </c>
      <c r="I674" t="s">
        <v>1829</v>
      </c>
      <c r="J674" s="5">
        <v>1730.1479999999999</v>
      </c>
      <c r="K674" t="str">
        <f>VLOOKUP($C674,Customer_Dim_Cleaned!$A$2:$H$501,2,FALSE)</f>
        <v>Eric Lee</v>
      </c>
      <c r="L674" t="str">
        <f>VLOOKUP($D674,Product_Dim_Cleaned!$A$2:$F$101,2,FALSE)</f>
        <v>Noise-Canceling Headphones</v>
      </c>
      <c r="M674" t="str">
        <f>VLOOKUP($E674,Store_Dim_Cleaned!$A$2:$E$21,2,FALSE)</f>
        <v>Holloway Ltd</v>
      </c>
    </row>
    <row r="675" spans="1:13" x14ac:dyDescent="0.3">
      <c r="A675" t="s">
        <v>2499</v>
      </c>
      <c r="B675" s="6">
        <v>45538</v>
      </c>
      <c r="C675" t="s">
        <v>752</v>
      </c>
      <c r="D675" t="s">
        <v>1622</v>
      </c>
      <c r="E675" t="s">
        <v>1804</v>
      </c>
      <c r="F675">
        <v>2</v>
      </c>
      <c r="G675" s="5">
        <v>472.08</v>
      </c>
      <c r="H675" s="8">
        <v>7.0000000000000007E-2</v>
      </c>
      <c r="I675" t="s">
        <v>1824</v>
      </c>
      <c r="J675" s="5">
        <v>878.0687999999999</v>
      </c>
      <c r="K675" t="str">
        <f>VLOOKUP($C675,Customer_Dim_Cleaned!$A$2:$H$501,2,FALSE)</f>
        <v>Nathaniel Hill</v>
      </c>
      <c r="L675" t="str">
        <f>VLOOKUP($D675,Product_Dim_Cleaned!$A$2:$F$101,2,FALSE)</f>
        <v>Men's Casual Sneakers</v>
      </c>
      <c r="M675" t="str">
        <f>VLOOKUP($E675,Store_Dim_Cleaned!$A$2:$E$21,2,FALSE)</f>
        <v>Frederick-Wright</v>
      </c>
    </row>
    <row r="676" spans="1:13" x14ac:dyDescent="0.3">
      <c r="A676" t="s">
        <v>2500</v>
      </c>
      <c r="B676" s="6">
        <v>45665</v>
      </c>
      <c r="C676" t="s">
        <v>1458</v>
      </c>
      <c r="D676" t="s">
        <v>1662</v>
      </c>
      <c r="E676" t="s">
        <v>1807</v>
      </c>
      <c r="F676">
        <v>2</v>
      </c>
      <c r="G676" s="5">
        <v>218.11</v>
      </c>
      <c r="H676" s="8">
        <v>0.02</v>
      </c>
      <c r="I676" t="s">
        <v>1829</v>
      </c>
      <c r="J676" s="5">
        <v>427.49560000000002</v>
      </c>
      <c r="K676" t="str">
        <f>VLOOKUP($C676,Customer_Dim_Cleaned!$A$2:$H$501,2,FALSE)</f>
        <v>Laura Mathews</v>
      </c>
      <c r="L676" t="str">
        <f>VLOOKUP($D676,Product_Dim_Cleaned!$A$2:$F$101,2,FALSE)</f>
        <v>Foam Roller</v>
      </c>
      <c r="M676" t="str">
        <f>VLOOKUP($E676,Store_Dim_Cleaned!$A$2:$E$21,2,FALSE)</f>
        <v>Holloway Ltd</v>
      </c>
    </row>
    <row r="677" spans="1:13" x14ac:dyDescent="0.3">
      <c r="A677" t="s">
        <v>2501</v>
      </c>
      <c r="B677" s="6">
        <v>45859</v>
      </c>
      <c r="C677" t="s">
        <v>214</v>
      </c>
      <c r="D677" t="s">
        <v>1546</v>
      </c>
      <c r="E677" t="s">
        <v>1776</v>
      </c>
      <c r="F677">
        <v>4</v>
      </c>
      <c r="G677" s="5">
        <v>845.58</v>
      </c>
      <c r="H677" s="8">
        <v>0.06</v>
      </c>
      <c r="I677" t="s">
        <v>1826</v>
      </c>
      <c r="J677" s="5">
        <v>3179.3807999999999</v>
      </c>
      <c r="K677" t="str">
        <f>VLOOKUP($C677,Customer_Dim_Cleaned!$A$2:$H$501,2,FALSE)</f>
        <v>Jay Patel</v>
      </c>
      <c r="L677" t="str">
        <f>VLOOKUP($D677,Product_Dim_Cleaned!$A$2:$F$101,2,FALSE)</f>
        <v>Men's Graphic T-Shirt</v>
      </c>
      <c r="M677" t="str">
        <f>VLOOKUP($E677,Store_Dim_Cleaned!$A$2:$E$21,2,FALSE)</f>
        <v>Benson-Elliott</v>
      </c>
    </row>
    <row r="678" spans="1:13" x14ac:dyDescent="0.3">
      <c r="A678" t="s">
        <v>2502</v>
      </c>
      <c r="B678" s="6">
        <v>45255</v>
      </c>
      <c r="C678" t="s">
        <v>441</v>
      </c>
      <c r="D678" t="s">
        <v>1708</v>
      </c>
      <c r="E678" t="s">
        <v>1761</v>
      </c>
      <c r="F678">
        <v>2</v>
      </c>
      <c r="G678" s="5">
        <v>111.28</v>
      </c>
      <c r="H678" s="8">
        <v>0.14000000000000001</v>
      </c>
      <c r="I678" t="s">
        <v>1824</v>
      </c>
      <c r="J678" s="5">
        <v>191.4016</v>
      </c>
      <c r="K678" t="str">
        <f>VLOOKUP($C678,Customer_Dim_Cleaned!$A$2:$H$501,2,FALSE)</f>
        <v>Susan Mcdonald</v>
      </c>
      <c r="L678" t="str">
        <f>VLOOKUP($D678,Product_Dim_Cleaned!$A$2:$F$101,2,FALSE)</f>
        <v>Wall-Mounted Spice Rack</v>
      </c>
      <c r="M678" t="str">
        <f>VLOOKUP($E678,Store_Dim_Cleaned!$A$2:$E$21,2,FALSE)</f>
        <v>Black-Horn</v>
      </c>
    </row>
    <row r="679" spans="1:13" x14ac:dyDescent="0.3">
      <c r="A679" t="s">
        <v>2503</v>
      </c>
      <c r="B679" s="6">
        <v>45842</v>
      </c>
      <c r="C679" t="s">
        <v>585</v>
      </c>
      <c r="D679" t="s">
        <v>1666</v>
      </c>
      <c r="E679" t="s">
        <v>1799</v>
      </c>
      <c r="F679">
        <v>2</v>
      </c>
      <c r="G679" s="5">
        <v>37.21</v>
      </c>
      <c r="H679" s="8">
        <v>0.19</v>
      </c>
      <c r="I679" t="s">
        <v>1824</v>
      </c>
      <c r="J679" s="5">
        <v>60.280200000000008</v>
      </c>
      <c r="K679" t="str">
        <f>VLOOKUP($C679,Customer_Dim_Cleaned!$A$2:$H$501,2,FALSE)</f>
        <v>Curtis Lam</v>
      </c>
      <c r="L679" t="str">
        <f>VLOOKUP($D679,Product_Dim_Cleaned!$A$2:$F$101,2,FALSE)</f>
        <v>Men's Hair Styling Gel</v>
      </c>
      <c r="M679" t="str">
        <f>VLOOKUP($E679,Store_Dim_Cleaned!$A$2:$E$21,2,FALSE)</f>
        <v>Mcdonald Inc</v>
      </c>
    </row>
    <row r="680" spans="1:13" x14ac:dyDescent="0.3">
      <c r="A680" t="s">
        <v>2504</v>
      </c>
      <c r="B680" s="6">
        <v>45220</v>
      </c>
      <c r="C680" t="s">
        <v>1295</v>
      </c>
      <c r="D680" t="s">
        <v>1672</v>
      </c>
      <c r="E680" t="s">
        <v>1797</v>
      </c>
      <c r="F680">
        <v>1</v>
      </c>
      <c r="G680" s="5">
        <v>331.73</v>
      </c>
      <c r="H680" s="8">
        <v>0.04</v>
      </c>
      <c r="I680" t="s">
        <v>1824</v>
      </c>
      <c r="J680" s="5">
        <v>318.46080000000001</v>
      </c>
      <c r="K680" t="str">
        <f>VLOOKUP($C680,Customer_Dim_Cleaned!$A$2:$H$501,2,FALSE)</f>
        <v>Karen King</v>
      </c>
      <c r="L680" t="str">
        <f>VLOOKUP($D680,Product_Dim_Cleaned!$A$2:$F$101,2,FALSE)</f>
        <v>Laptop Cooling Pad</v>
      </c>
      <c r="M680" t="str">
        <f>VLOOKUP($E680,Store_Dim_Cleaned!$A$2:$E$21,2,FALSE)</f>
        <v>Gardner, Humphrey and Contreras</v>
      </c>
    </row>
    <row r="681" spans="1:13" x14ac:dyDescent="0.3">
      <c r="A681" t="s">
        <v>2505</v>
      </c>
      <c r="B681" s="6">
        <v>45273</v>
      </c>
      <c r="C681" t="s">
        <v>1139</v>
      </c>
      <c r="D681" t="s">
        <v>1688</v>
      </c>
      <c r="E681" t="s">
        <v>1794</v>
      </c>
      <c r="F681">
        <v>3</v>
      </c>
      <c r="G681" s="5">
        <v>306.70999999999998</v>
      </c>
      <c r="H681" s="8">
        <v>0.09</v>
      </c>
      <c r="I681" t="s">
        <v>1826</v>
      </c>
      <c r="J681" s="5">
        <v>837.31829999999991</v>
      </c>
      <c r="K681" t="str">
        <f>VLOOKUP($C681,Customer_Dim_Cleaned!$A$2:$H$501,2,FALSE)</f>
        <v>Chloe Aguilar</v>
      </c>
      <c r="L681" t="str">
        <f>VLOOKUP($D681,Product_Dim_Cleaned!$A$2:$F$101,2,FALSE)</f>
        <v>Kitchen Storage Rack</v>
      </c>
      <c r="M681" t="str">
        <f>VLOOKUP($E681,Store_Dim_Cleaned!$A$2:$E$21,2,FALSE)</f>
        <v>Thomas, Bridges and Harris</v>
      </c>
    </row>
    <row r="682" spans="1:13" x14ac:dyDescent="0.3">
      <c r="A682" t="s">
        <v>2506</v>
      </c>
      <c r="B682" s="6">
        <v>45456</v>
      </c>
      <c r="C682" t="s">
        <v>860</v>
      </c>
      <c r="D682" t="s">
        <v>1598</v>
      </c>
      <c r="E682" t="s">
        <v>1776</v>
      </c>
      <c r="F682">
        <v>4</v>
      </c>
      <c r="G682" s="5">
        <v>484.92</v>
      </c>
      <c r="H682" s="8">
        <v>0.28000000000000003</v>
      </c>
      <c r="I682" t="s">
        <v>1826</v>
      </c>
      <c r="J682" s="5">
        <v>1396.5696</v>
      </c>
      <c r="K682" t="str">
        <f>VLOOKUP($C682,Customer_Dim_Cleaned!$A$2:$H$501,2,FALSE)</f>
        <v>Brian Garcia</v>
      </c>
      <c r="L682" t="str">
        <f>VLOOKUP($D682,Product_Dim_Cleaned!$A$2:$F$101,2,FALSE)</f>
        <v>Women's Scarf Set</v>
      </c>
      <c r="M682" t="str">
        <f>VLOOKUP($E682,Store_Dim_Cleaned!$A$2:$E$21,2,FALSE)</f>
        <v>Benson-Elliott</v>
      </c>
    </row>
    <row r="683" spans="1:13" x14ac:dyDescent="0.3">
      <c r="A683" t="s">
        <v>2507</v>
      </c>
      <c r="B683" s="6">
        <v>45292</v>
      </c>
      <c r="C683" t="s">
        <v>168</v>
      </c>
      <c r="D683" t="s">
        <v>1648</v>
      </c>
      <c r="E683" t="s">
        <v>1773</v>
      </c>
      <c r="F683">
        <v>2</v>
      </c>
      <c r="G683" s="5">
        <v>42.04</v>
      </c>
      <c r="H683" s="8">
        <v>7.0000000000000007E-2</v>
      </c>
      <c r="I683" t="s">
        <v>1824</v>
      </c>
      <c r="J683" s="5">
        <v>78.194399999999987</v>
      </c>
      <c r="K683" t="str">
        <f>VLOOKUP($C683,Customer_Dim_Cleaned!$A$2:$H$501,2,FALSE)</f>
        <v>Joseph Snow</v>
      </c>
      <c r="L683" t="str">
        <f>VLOOKUP($D683,Product_Dim_Cleaned!$A$2:$F$101,2,FALSE)</f>
        <v>Boxing Hand Wraps</v>
      </c>
      <c r="M683" t="str">
        <f>VLOOKUP($E683,Store_Dim_Cleaned!$A$2:$E$21,2,FALSE)</f>
        <v>Gray Ltd</v>
      </c>
    </row>
    <row r="684" spans="1:13" x14ac:dyDescent="0.3">
      <c r="A684" t="s">
        <v>2508</v>
      </c>
      <c r="B684" s="6">
        <v>45278</v>
      </c>
      <c r="C684" t="s">
        <v>893</v>
      </c>
      <c r="D684" t="s">
        <v>1658</v>
      </c>
      <c r="E684" t="s">
        <v>1776</v>
      </c>
      <c r="F684">
        <v>3</v>
      </c>
      <c r="G684" s="5">
        <v>599.48</v>
      </c>
      <c r="H684" s="8">
        <v>0.22</v>
      </c>
      <c r="I684" t="s">
        <v>1826</v>
      </c>
      <c r="J684" s="5">
        <v>1402.7832000000001</v>
      </c>
      <c r="K684" t="str">
        <f>VLOOKUP($C684,Customer_Dim_Cleaned!$A$2:$H$501,2,FALSE)</f>
        <v>Brittany Watson</v>
      </c>
      <c r="L684" t="str">
        <f>VLOOKUP($D684,Product_Dim_Cleaned!$A$2:$F$101,2,FALSE)</f>
        <v>Ceramic Plant Pot</v>
      </c>
      <c r="M684" t="str">
        <f>VLOOKUP($E684,Store_Dim_Cleaned!$A$2:$E$21,2,FALSE)</f>
        <v>Benson-Elliott</v>
      </c>
    </row>
    <row r="685" spans="1:13" x14ac:dyDescent="0.3">
      <c r="A685" t="s">
        <v>2509</v>
      </c>
      <c r="B685" s="6">
        <v>45232</v>
      </c>
      <c r="C685" t="s">
        <v>1118</v>
      </c>
      <c r="D685" t="s">
        <v>1582</v>
      </c>
      <c r="E685" t="s">
        <v>1757</v>
      </c>
      <c r="F685">
        <v>3</v>
      </c>
      <c r="G685" s="5">
        <v>401.42</v>
      </c>
      <c r="H685" s="8">
        <v>0.01</v>
      </c>
      <c r="I685" t="s">
        <v>1829</v>
      </c>
      <c r="J685" s="5">
        <v>1192.2174</v>
      </c>
      <c r="K685" t="str">
        <f>VLOOKUP($C685,Customer_Dim_Cleaned!$A$2:$H$501,2,FALSE)</f>
        <v>Manuel Castillo</v>
      </c>
      <c r="L685" t="str">
        <f>VLOOKUP($D685,Product_Dim_Cleaned!$A$2:$F$101,2,FALSE)</f>
        <v>Soccer Training Cone Set</v>
      </c>
      <c r="M685" t="str">
        <f>VLOOKUP($E685,Store_Dim_Cleaned!$A$2:$E$21,2,FALSE)</f>
        <v>Martinez, Adkins and Johnson</v>
      </c>
    </row>
    <row r="686" spans="1:13" x14ac:dyDescent="0.3">
      <c r="A686" t="s">
        <v>2510</v>
      </c>
      <c r="B686" s="6">
        <v>45907</v>
      </c>
      <c r="C686" t="s">
        <v>631</v>
      </c>
      <c r="D686" t="s">
        <v>1640</v>
      </c>
      <c r="E686" t="s">
        <v>1782</v>
      </c>
      <c r="F686">
        <v>4</v>
      </c>
      <c r="G686" s="5">
        <v>442.54</v>
      </c>
      <c r="H686" s="8">
        <v>0.06</v>
      </c>
      <c r="I686" t="s">
        <v>1824</v>
      </c>
      <c r="J686" s="5">
        <v>1663.9503999999999</v>
      </c>
      <c r="K686" t="str">
        <f>VLOOKUP($C686,Customer_Dim_Cleaned!$A$2:$H$501,2,FALSE)</f>
        <v>Jacob Wood</v>
      </c>
      <c r="L686" t="str">
        <f>VLOOKUP($D686,Product_Dim_Cleaned!$A$2:$F$101,2,FALSE)</f>
        <v>Men's Winter Jacket</v>
      </c>
      <c r="M686" t="str">
        <f>VLOOKUP($E686,Store_Dim_Cleaned!$A$2:$E$21,2,FALSE)</f>
        <v>Bean, Jones and Park</v>
      </c>
    </row>
    <row r="687" spans="1:13" x14ac:dyDescent="0.3">
      <c r="A687" t="s">
        <v>2511</v>
      </c>
      <c r="B687" s="6">
        <v>45270</v>
      </c>
      <c r="C687" t="s">
        <v>1408</v>
      </c>
      <c r="D687" t="s">
        <v>1724</v>
      </c>
      <c r="E687" t="s">
        <v>1797</v>
      </c>
      <c r="F687">
        <v>4</v>
      </c>
      <c r="G687" s="5">
        <v>451.41</v>
      </c>
      <c r="H687" s="8">
        <v>0.06</v>
      </c>
      <c r="I687" t="s">
        <v>1826</v>
      </c>
      <c r="J687" s="5">
        <v>1697.3016</v>
      </c>
      <c r="K687" t="str">
        <f>VLOOKUP($C687,Customer_Dim_Cleaned!$A$2:$H$501,2,FALSE)</f>
        <v>Julie Powell</v>
      </c>
      <c r="L687" t="str">
        <f>VLOOKUP($D687,Product_Dim_Cleaned!$A$2:$F$101,2,FALSE)</f>
        <v>Sports Wrist Sweatbands</v>
      </c>
      <c r="M687" t="str">
        <f>VLOOKUP($E687,Store_Dim_Cleaned!$A$2:$E$21,2,FALSE)</f>
        <v>Gardner, Humphrey and Contreras</v>
      </c>
    </row>
    <row r="688" spans="1:13" x14ac:dyDescent="0.3">
      <c r="A688" t="s">
        <v>2512</v>
      </c>
      <c r="B688" s="6">
        <v>45942</v>
      </c>
      <c r="C688" t="s">
        <v>846</v>
      </c>
      <c r="D688" t="s">
        <v>1730</v>
      </c>
      <c r="E688" t="s">
        <v>1786</v>
      </c>
      <c r="F688">
        <v>4</v>
      </c>
      <c r="G688" s="5">
        <v>547.21</v>
      </c>
      <c r="H688" s="8">
        <v>0.25</v>
      </c>
      <c r="I688" t="s">
        <v>1824</v>
      </c>
      <c r="J688" s="5">
        <v>1641.63</v>
      </c>
      <c r="K688" t="str">
        <f>VLOOKUP($C688,Customer_Dim_Cleaned!$A$2:$H$501,2,FALSE)</f>
        <v>Tracy Kelly</v>
      </c>
      <c r="L688" t="str">
        <f>VLOOKUP($D688,Product_Dim_Cleaned!$A$2:$F$101,2,FALSE)</f>
        <v>Women's High Heels</v>
      </c>
      <c r="M688" t="str">
        <f>VLOOKUP($E688,Store_Dim_Cleaned!$A$2:$E$21,2,FALSE)</f>
        <v>Moore, Padilla and Butler</v>
      </c>
    </row>
    <row r="689" spans="1:13" x14ac:dyDescent="0.3">
      <c r="A689" t="s">
        <v>2513</v>
      </c>
      <c r="B689" s="6">
        <v>45750</v>
      </c>
      <c r="C689" t="s">
        <v>663</v>
      </c>
      <c r="D689" t="s">
        <v>1722</v>
      </c>
      <c r="E689" t="s">
        <v>1769</v>
      </c>
      <c r="F689">
        <v>1</v>
      </c>
      <c r="G689" s="5">
        <v>979.28</v>
      </c>
      <c r="H689" s="8">
        <v>0.2</v>
      </c>
      <c r="I689" t="s">
        <v>1826</v>
      </c>
      <c r="J689" s="5">
        <v>783.42399999999998</v>
      </c>
      <c r="K689" t="str">
        <f>VLOOKUP($C689,Customer_Dim_Cleaned!$A$2:$H$501,2,FALSE)</f>
        <v>Sarah Brady</v>
      </c>
      <c r="L689" t="str">
        <f>VLOOKUP($D689,Product_Dim_Cleaned!$A$2:$F$101,2,FALSE)</f>
        <v>LED Bedside Lamp</v>
      </c>
      <c r="M689" t="str">
        <f>VLOOKUP($E689,Store_Dim_Cleaned!$A$2:$E$21,2,FALSE)</f>
        <v>Alexander Group</v>
      </c>
    </row>
    <row r="690" spans="1:13" x14ac:dyDescent="0.3">
      <c r="A690" t="s">
        <v>2514</v>
      </c>
      <c r="B690" s="6">
        <v>45300</v>
      </c>
      <c r="C690" t="s">
        <v>1431</v>
      </c>
      <c r="D690" t="s">
        <v>1660</v>
      </c>
      <c r="E690" t="s">
        <v>1779</v>
      </c>
      <c r="F690">
        <v>4</v>
      </c>
      <c r="G690" s="5">
        <v>263.58999999999997</v>
      </c>
      <c r="H690" s="8">
        <v>0.04</v>
      </c>
      <c r="I690" t="s">
        <v>1824</v>
      </c>
      <c r="J690" s="5">
        <v>1012.1856</v>
      </c>
      <c r="K690" t="str">
        <f>VLOOKUP($C690,Customer_Dim_Cleaned!$A$2:$H$501,2,FALSE)</f>
        <v>David Pierce</v>
      </c>
      <c r="L690" t="str">
        <f>VLOOKUP($D690,Product_Dim_Cleaned!$A$2:$F$101,2,FALSE)</f>
        <v>Premium Blanket Throw</v>
      </c>
      <c r="M690" t="str">
        <f>VLOOKUP($E690,Store_Dim_Cleaned!$A$2:$E$21,2,FALSE)</f>
        <v>Martinez-Mullins</v>
      </c>
    </row>
    <row r="691" spans="1:13" x14ac:dyDescent="0.3">
      <c r="A691" t="s">
        <v>2515</v>
      </c>
      <c r="B691" s="6">
        <v>45876</v>
      </c>
      <c r="C691" t="s">
        <v>20</v>
      </c>
      <c r="D691" t="s">
        <v>1656</v>
      </c>
      <c r="E691" t="s">
        <v>1773</v>
      </c>
      <c r="F691">
        <v>1</v>
      </c>
      <c r="G691" s="5">
        <v>692.75</v>
      </c>
      <c r="H691" s="8">
        <v>0.11</v>
      </c>
      <c r="I691" t="s">
        <v>1829</v>
      </c>
      <c r="J691" s="5">
        <v>616.54750000000001</v>
      </c>
      <c r="K691" t="str">
        <f>VLOOKUP($C691,Customer_Dim_Cleaned!$A$2:$H$501,2,FALSE)</f>
        <v>Dr. Benjamin Price</v>
      </c>
      <c r="L691" t="str">
        <f>VLOOKUP($D691,Product_Dim_Cleaned!$A$2:$F$101,2,FALSE)</f>
        <v>Sports Stopwatch Pro</v>
      </c>
      <c r="M691" t="str">
        <f>VLOOKUP($E691,Store_Dim_Cleaned!$A$2:$E$21,2,FALSE)</f>
        <v>Gray Ltd</v>
      </c>
    </row>
    <row r="692" spans="1:13" x14ac:dyDescent="0.3">
      <c r="A692" t="s">
        <v>2516</v>
      </c>
      <c r="B692" s="6">
        <v>45301</v>
      </c>
      <c r="C692" t="s">
        <v>544</v>
      </c>
      <c r="D692" t="s">
        <v>1674</v>
      </c>
      <c r="E692" t="s">
        <v>1766</v>
      </c>
      <c r="F692">
        <v>3</v>
      </c>
      <c r="G692" s="5">
        <v>142.83000000000001</v>
      </c>
      <c r="H692" s="8">
        <v>0.01</v>
      </c>
      <c r="I692" t="s">
        <v>1824</v>
      </c>
      <c r="J692" s="5">
        <v>424.20510000000002</v>
      </c>
      <c r="K692" t="str">
        <f>VLOOKUP($C692,Customer_Dim_Cleaned!$A$2:$H$501,2,FALSE)</f>
        <v>Joseph Jones</v>
      </c>
      <c r="L692" t="str">
        <f>VLOOKUP($D692,Product_Dim_Cleaned!$A$2:$F$101,2,FALSE)</f>
        <v>Organic Sunscreen Lotion</v>
      </c>
      <c r="M692" t="str">
        <f>VLOOKUP($E692,Store_Dim_Cleaned!$A$2:$E$21,2,FALSE)</f>
        <v>Johnson-Wright</v>
      </c>
    </row>
    <row r="693" spans="1:13" x14ac:dyDescent="0.3">
      <c r="A693" t="s">
        <v>2517</v>
      </c>
      <c r="B693" s="6">
        <v>45857</v>
      </c>
      <c r="C693" t="s">
        <v>428</v>
      </c>
      <c r="D693" t="s">
        <v>1592</v>
      </c>
      <c r="E693" t="s">
        <v>1761</v>
      </c>
      <c r="F693">
        <v>2</v>
      </c>
      <c r="G693" s="5">
        <v>419.25</v>
      </c>
      <c r="H693" s="8">
        <v>0.17</v>
      </c>
      <c r="I693" t="s">
        <v>1826</v>
      </c>
      <c r="J693" s="5">
        <v>695.95499999999993</v>
      </c>
      <c r="K693" t="str">
        <f>VLOOKUP($C693,Customer_Dim_Cleaned!$A$2:$H$501,2,FALSE)</f>
        <v>Donald Lee</v>
      </c>
      <c r="L693" t="str">
        <f>VLOOKUP($D693,Product_Dim_Cleaned!$A$2:$F$101,2,FALSE)</f>
        <v>Carbon Fiber Tennis Racket</v>
      </c>
      <c r="M693" t="str">
        <f>VLOOKUP($E693,Store_Dim_Cleaned!$A$2:$E$21,2,FALSE)</f>
        <v>Black-Horn</v>
      </c>
    </row>
    <row r="694" spans="1:13" x14ac:dyDescent="0.3">
      <c r="A694" t="s">
        <v>2518</v>
      </c>
      <c r="B694" s="6">
        <v>45650</v>
      </c>
      <c r="C694" t="s">
        <v>770</v>
      </c>
      <c r="D694" t="s">
        <v>1600</v>
      </c>
      <c r="E694" t="s">
        <v>1813</v>
      </c>
      <c r="F694">
        <v>2</v>
      </c>
      <c r="G694" s="5">
        <v>800.84</v>
      </c>
      <c r="H694" s="8">
        <v>0.27</v>
      </c>
      <c r="I694" t="s">
        <v>1829</v>
      </c>
      <c r="J694" s="5">
        <v>1169.2264</v>
      </c>
      <c r="K694" t="str">
        <f>VLOOKUP($C694,Customer_Dim_Cleaned!$A$2:$H$501,2,FALSE)</f>
        <v>William Hull</v>
      </c>
      <c r="L694" t="str">
        <f>VLOOKUP($D694,Product_Dim_Cleaned!$A$2:$F$101,2,FALSE)</f>
        <v>Wireless Bluetooth Speaker</v>
      </c>
      <c r="M694" t="str">
        <f>VLOOKUP($E694,Store_Dim_Cleaned!$A$2:$E$21,2,FALSE)</f>
        <v>Mann-Austin</v>
      </c>
    </row>
    <row r="695" spans="1:13" x14ac:dyDescent="0.3">
      <c r="A695" t="s">
        <v>2519</v>
      </c>
      <c r="B695" s="6">
        <v>45520</v>
      </c>
      <c r="C695" t="s">
        <v>14</v>
      </c>
      <c r="D695" t="s">
        <v>1644</v>
      </c>
      <c r="E695" t="s">
        <v>1761</v>
      </c>
      <c r="F695">
        <v>1</v>
      </c>
      <c r="G695" s="5">
        <v>301.24</v>
      </c>
      <c r="H695" s="8">
        <v>0.11</v>
      </c>
      <c r="I695" t="s">
        <v>1826</v>
      </c>
      <c r="J695" s="5">
        <v>268.10359999999997</v>
      </c>
      <c r="K695" t="str">
        <f>VLOOKUP($C695,Customer_Dim_Cleaned!$A$2:$H$501,2,FALSE)</f>
        <v>Eugene Nelson</v>
      </c>
      <c r="L695" t="str">
        <f>VLOOKUP($D695,Product_Dim_Cleaned!$A$2:$F$101,2,FALSE)</f>
        <v>Car Dashboard Phone Holder</v>
      </c>
      <c r="M695" t="str">
        <f>VLOOKUP($E695,Store_Dim_Cleaned!$A$2:$E$21,2,FALSE)</f>
        <v>Black-Horn</v>
      </c>
    </row>
    <row r="696" spans="1:13" x14ac:dyDescent="0.3">
      <c r="A696" t="s">
        <v>2520</v>
      </c>
      <c r="B696" s="6">
        <v>45497</v>
      </c>
      <c r="C696" t="s">
        <v>914</v>
      </c>
      <c r="D696" t="s">
        <v>1718</v>
      </c>
      <c r="E696" t="s">
        <v>1773</v>
      </c>
      <c r="F696">
        <v>2</v>
      </c>
      <c r="G696" s="5">
        <v>701.49</v>
      </c>
      <c r="H696" s="8">
        <v>0.09</v>
      </c>
      <c r="I696" t="s">
        <v>1826</v>
      </c>
      <c r="J696" s="5">
        <v>1276.7118</v>
      </c>
      <c r="K696" t="str">
        <f>VLOOKUP($C696,Customer_Dim_Cleaned!$A$2:$H$501,2,FALSE)</f>
        <v>Misty Ferguson</v>
      </c>
      <c r="L696" t="str">
        <f>VLOOKUP($D696,Product_Dim_Cleaned!$A$2:$F$101,2,FALSE)</f>
        <v>Women's Beanie Hat</v>
      </c>
      <c r="M696" t="str">
        <f>VLOOKUP($E696,Store_Dim_Cleaned!$A$2:$E$21,2,FALSE)</f>
        <v>Gray Ltd</v>
      </c>
    </row>
    <row r="697" spans="1:13" x14ac:dyDescent="0.3">
      <c r="A697" t="s">
        <v>2521</v>
      </c>
      <c r="B697" s="6">
        <v>45615</v>
      </c>
      <c r="C697" t="s">
        <v>1101</v>
      </c>
      <c r="D697" t="s">
        <v>1600</v>
      </c>
      <c r="E697" t="s">
        <v>1789</v>
      </c>
      <c r="F697">
        <v>4</v>
      </c>
      <c r="G697" s="5">
        <v>413.48</v>
      </c>
      <c r="H697" s="8">
        <v>0.02</v>
      </c>
      <c r="I697" t="s">
        <v>1826</v>
      </c>
      <c r="J697" s="5">
        <v>1620.8416</v>
      </c>
      <c r="K697" t="str">
        <f>VLOOKUP($C697,Customer_Dim_Cleaned!$A$2:$H$501,2,FALSE)</f>
        <v>Jeffrey Mccarthy</v>
      </c>
      <c r="L697" t="str">
        <f>VLOOKUP($D697,Product_Dim_Cleaned!$A$2:$F$101,2,FALSE)</f>
        <v>Wireless Bluetooth Speaker</v>
      </c>
      <c r="M697" t="str">
        <f>VLOOKUP($E697,Store_Dim_Cleaned!$A$2:$E$21,2,FALSE)</f>
        <v>Hill, Wagner and Ballard</v>
      </c>
    </row>
    <row r="698" spans="1:13" x14ac:dyDescent="0.3">
      <c r="A698" t="s">
        <v>2522</v>
      </c>
      <c r="B698" s="6">
        <v>45365</v>
      </c>
      <c r="C698" t="s">
        <v>646</v>
      </c>
      <c r="D698" t="s">
        <v>1562</v>
      </c>
      <c r="E698" t="s">
        <v>1757</v>
      </c>
      <c r="F698">
        <v>4</v>
      </c>
      <c r="G698" s="5">
        <v>167.83</v>
      </c>
      <c r="H698" s="8">
        <v>0.15</v>
      </c>
      <c r="I698" t="s">
        <v>1824</v>
      </c>
      <c r="J698" s="5">
        <v>570.62200000000007</v>
      </c>
      <c r="K698" t="str">
        <f>VLOOKUP($C698,Customer_Dim_Cleaned!$A$2:$H$501,2,FALSE)</f>
        <v>Andrea Jacobs</v>
      </c>
      <c r="L698" t="str">
        <f>VLOOKUP($D698,Product_Dim_Cleaned!$A$2:$F$101,2,FALSE)</f>
        <v>Wireless Bluetooth Earbuds</v>
      </c>
      <c r="M698" t="str">
        <f>VLOOKUP($E698,Store_Dim_Cleaned!$A$2:$E$21,2,FALSE)</f>
        <v>Martinez, Adkins and Johnson</v>
      </c>
    </row>
    <row r="699" spans="1:13" x14ac:dyDescent="0.3">
      <c r="A699" t="s">
        <v>2523</v>
      </c>
      <c r="B699" s="6">
        <v>45832</v>
      </c>
      <c r="C699" t="s">
        <v>472</v>
      </c>
      <c r="D699" t="s">
        <v>1578</v>
      </c>
      <c r="E699" t="s">
        <v>1810</v>
      </c>
      <c r="F699">
        <v>2</v>
      </c>
      <c r="G699" s="5">
        <v>669.12</v>
      </c>
      <c r="H699" s="8">
        <v>0.22</v>
      </c>
      <c r="I699" t="s">
        <v>1824</v>
      </c>
      <c r="J699" s="5">
        <v>1043.8271999999999</v>
      </c>
      <c r="K699" t="str">
        <f>VLOOKUP($C699,Customer_Dim_Cleaned!$A$2:$H$501,2,FALSE)</f>
        <v>Brian Holder</v>
      </c>
      <c r="L699" t="str">
        <f>VLOOKUP($D699,Product_Dim_Cleaned!$A$2:$F$101,2,FALSE)</f>
        <v>4K Home Projector</v>
      </c>
      <c r="M699" t="str">
        <f>VLOOKUP($E699,Store_Dim_Cleaned!$A$2:$E$21,2,FALSE)</f>
        <v>Guerrero-Schmitt</v>
      </c>
    </row>
    <row r="700" spans="1:13" x14ac:dyDescent="0.3">
      <c r="A700" t="s">
        <v>2524</v>
      </c>
      <c r="B700" s="6">
        <v>45530</v>
      </c>
      <c r="C700" t="s">
        <v>153</v>
      </c>
      <c r="D700" t="s">
        <v>1622</v>
      </c>
      <c r="E700" t="s">
        <v>1779</v>
      </c>
      <c r="F700">
        <v>3</v>
      </c>
      <c r="G700" s="5">
        <v>346.77</v>
      </c>
      <c r="H700" s="8">
        <v>0.18</v>
      </c>
      <c r="I700" t="s">
        <v>1826</v>
      </c>
      <c r="J700" s="5">
        <v>853.05420000000004</v>
      </c>
      <c r="K700" t="str">
        <f>VLOOKUP($C700,Customer_Dim_Cleaned!$A$2:$H$501,2,FALSE)</f>
        <v>Tonya Reynolds</v>
      </c>
      <c r="L700" t="str">
        <f>VLOOKUP($D700,Product_Dim_Cleaned!$A$2:$F$101,2,FALSE)</f>
        <v>Men's Casual Sneakers</v>
      </c>
      <c r="M700" t="str">
        <f>VLOOKUP($E700,Store_Dim_Cleaned!$A$2:$E$21,2,FALSE)</f>
        <v>Martinez-Mullins</v>
      </c>
    </row>
    <row r="701" spans="1:13" x14ac:dyDescent="0.3">
      <c r="A701" t="s">
        <v>2525</v>
      </c>
      <c r="B701" s="6">
        <v>45939</v>
      </c>
      <c r="C701" t="s">
        <v>221</v>
      </c>
      <c r="D701" t="s">
        <v>1594</v>
      </c>
      <c r="E701" t="s">
        <v>1813</v>
      </c>
      <c r="F701">
        <v>3</v>
      </c>
      <c r="G701" s="5">
        <v>648.33000000000004</v>
      </c>
      <c r="H701" s="8">
        <v>0.2</v>
      </c>
      <c r="I701" t="s">
        <v>1829</v>
      </c>
      <c r="J701" s="5">
        <v>1555.992</v>
      </c>
      <c r="K701" t="str">
        <f>VLOOKUP($C701,Customer_Dim_Cleaned!$A$2:$H$501,2,FALSE)</f>
        <v>Alyssa Vargas</v>
      </c>
      <c r="L701" t="str">
        <f>VLOOKUP($D701,Product_Dim_Cleaned!$A$2:$F$101,2,FALSE)</f>
        <v>Men's Formal Shirt</v>
      </c>
      <c r="M701" t="str">
        <f>VLOOKUP($E701,Store_Dim_Cleaned!$A$2:$E$21,2,FALSE)</f>
        <v>Mann-Austin</v>
      </c>
    </row>
    <row r="702" spans="1:13" x14ac:dyDescent="0.3">
      <c r="A702" t="s">
        <v>2526</v>
      </c>
      <c r="B702" s="6">
        <v>45401</v>
      </c>
      <c r="C702" t="s">
        <v>905</v>
      </c>
      <c r="D702" t="s">
        <v>1557</v>
      </c>
      <c r="E702" t="s">
        <v>1761</v>
      </c>
      <c r="F702">
        <v>4</v>
      </c>
      <c r="G702" s="5">
        <v>254.94</v>
      </c>
      <c r="H702" s="8">
        <v>0.06</v>
      </c>
      <c r="I702" t="s">
        <v>1826</v>
      </c>
      <c r="J702" s="5">
        <v>958.57439999999997</v>
      </c>
      <c r="K702" t="str">
        <f>VLOOKUP($C702,Customer_Dim_Cleaned!$A$2:$H$501,2,FALSE)</f>
        <v>Donna Guerra</v>
      </c>
      <c r="L702" t="str">
        <f>VLOOKUP($D702,Product_Dim_Cleaned!$A$2:$F$101,2,FALSE)</f>
        <v>Herbal Face Moisturizer</v>
      </c>
      <c r="M702" t="str">
        <f>VLOOKUP($E702,Store_Dim_Cleaned!$A$2:$E$21,2,FALSE)</f>
        <v>Black-Horn</v>
      </c>
    </row>
    <row r="703" spans="1:13" x14ac:dyDescent="0.3">
      <c r="A703" t="s">
        <v>2527</v>
      </c>
      <c r="B703" s="6">
        <v>45420</v>
      </c>
      <c r="C703" t="s">
        <v>1062</v>
      </c>
      <c r="D703" t="s">
        <v>1710</v>
      </c>
      <c r="E703" t="s">
        <v>1769</v>
      </c>
      <c r="F703">
        <v>1</v>
      </c>
      <c r="G703" s="5">
        <v>445.5</v>
      </c>
      <c r="H703" s="8">
        <v>0.28000000000000003</v>
      </c>
      <c r="I703" t="s">
        <v>1824</v>
      </c>
      <c r="J703" s="5">
        <v>320.76</v>
      </c>
      <c r="K703" t="str">
        <f>VLOOKUP($C703,Customer_Dim_Cleaned!$A$2:$H$501,2,FALSE)</f>
        <v>Jasmine Snyder</v>
      </c>
      <c r="L703" t="str">
        <f>VLOOKUP($D703,Product_Dim_Cleaned!$A$2:$F$101,2,FALSE)</f>
        <v>Badminton Racket Set</v>
      </c>
      <c r="M703" t="str">
        <f>VLOOKUP($E703,Store_Dim_Cleaned!$A$2:$E$21,2,FALSE)</f>
        <v>Alexander Group</v>
      </c>
    </row>
    <row r="704" spans="1:13" x14ac:dyDescent="0.3">
      <c r="A704" t="s">
        <v>2528</v>
      </c>
      <c r="B704" s="6">
        <v>45459</v>
      </c>
      <c r="C704" t="s">
        <v>716</v>
      </c>
      <c r="D704" t="s">
        <v>1728</v>
      </c>
      <c r="E704" t="s">
        <v>1769</v>
      </c>
      <c r="F704">
        <v>1</v>
      </c>
      <c r="G704" s="5">
        <v>900.94</v>
      </c>
      <c r="H704" s="8">
        <v>0.1</v>
      </c>
      <c r="I704" t="s">
        <v>1824</v>
      </c>
      <c r="J704" s="5">
        <v>810.84600000000012</v>
      </c>
      <c r="K704" t="str">
        <f>VLOOKUP($C704,Customer_Dim_Cleaned!$A$2:$H$501,2,FALSE)</f>
        <v>Lisa Young</v>
      </c>
      <c r="L704" t="str">
        <f>VLOOKUP($D704,Product_Dim_Cleaned!$A$2:$F$101,2,FALSE)</f>
        <v>Gaming Mouse Pad XL</v>
      </c>
      <c r="M704" t="str">
        <f>VLOOKUP($E704,Store_Dim_Cleaned!$A$2:$E$21,2,FALSE)</f>
        <v>Alexander Group</v>
      </c>
    </row>
    <row r="705" spans="1:13" x14ac:dyDescent="0.3">
      <c r="A705" t="s">
        <v>2529</v>
      </c>
      <c r="B705" s="6">
        <v>45429</v>
      </c>
      <c r="C705" t="s">
        <v>643</v>
      </c>
      <c r="D705" t="s">
        <v>1578</v>
      </c>
      <c r="E705" t="s">
        <v>1804</v>
      </c>
      <c r="F705">
        <v>3</v>
      </c>
      <c r="G705" s="5">
        <v>262.69</v>
      </c>
      <c r="H705" s="8">
        <v>0.04</v>
      </c>
      <c r="I705" t="s">
        <v>1826</v>
      </c>
      <c r="J705" s="5">
        <v>756.54719999999986</v>
      </c>
      <c r="K705" t="str">
        <f>VLOOKUP($C705,Customer_Dim_Cleaned!$A$2:$H$501,2,FALSE)</f>
        <v>Megan Greer</v>
      </c>
      <c r="L705" t="str">
        <f>VLOOKUP($D705,Product_Dim_Cleaned!$A$2:$F$101,2,FALSE)</f>
        <v>4K Home Projector</v>
      </c>
      <c r="M705" t="str">
        <f>VLOOKUP($E705,Store_Dim_Cleaned!$A$2:$E$21,2,FALSE)</f>
        <v>Frederick-Wright</v>
      </c>
    </row>
    <row r="706" spans="1:13" x14ac:dyDescent="0.3">
      <c r="A706" t="s">
        <v>2530</v>
      </c>
      <c r="B706" s="6">
        <v>45386</v>
      </c>
      <c r="C706" t="s">
        <v>1484</v>
      </c>
      <c r="D706" t="s">
        <v>1684</v>
      </c>
      <c r="E706" t="s">
        <v>1761</v>
      </c>
      <c r="F706">
        <v>3</v>
      </c>
      <c r="G706" s="5">
        <v>212.72</v>
      </c>
      <c r="H706" s="8">
        <v>0.22</v>
      </c>
      <c r="I706" t="s">
        <v>1826</v>
      </c>
      <c r="J706" s="5">
        <v>497.76479999999998</v>
      </c>
      <c r="K706" t="str">
        <f>VLOOKUP($C706,Customer_Dim_Cleaned!$A$2:$H$501,2,FALSE)</f>
        <v>Sheri Joyce</v>
      </c>
      <c r="L706" t="str">
        <f>VLOOKUP($D706,Product_Dim_Cleaned!$A$2:$F$101,2,FALSE)</f>
        <v>Wooden Nightstand</v>
      </c>
      <c r="M706" t="str">
        <f>VLOOKUP($E706,Store_Dim_Cleaned!$A$2:$E$21,2,FALSE)</f>
        <v>Black-Horn</v>
      </c>
    </row>
    <row r="707" spans="1:13" x14ac:dyDescent="0.3">
      <c r="A707" t="s">
        <v>2531</v>
      </c>
      <c r="B707" s="6">
        <v>45803</v>
      </c>
      <c r="C707" t="s">
        <v>508</v>
      </c>
      <c r="D707" t="s">
        <v>1596</v>
      </c>
      <c r="E707" t="s">
        <v>1810</v>
      </c>
      <c r="F707">
        <v>4</v>
      </c>
      <c r="G707" s="5">
        <v>757.9</v>
      </c>
      <c r="H707" s="8">
        <v>0.22</v>
      </c>
      <c r="I707" t="s">
        <v>1826</v>
      </c>
      <c r="J707" s="5">
        <v>2364.6480000000001</v>
      </c>
      <c r="K707" t="str">
        <f>VLOOKUP($C707,Customer_Dim_Cleaned!$A$2:$H$501,2,FALSE)</f>
        <v>Michael Davies</v>
      </c>
      <c r="L707" t="str">
        <f>VLOOKUP($D707,Product_Dim_Cleaned!$A$2:$F$101,2,FALSE)</f>
        <v>Foldable Camping Chair</v>
      </c>
      <c r="M707" t="str">
        <f>VLOOKUP($E707,Store_Dim_Cleaned!$A$2:$E$21,2,FALSE)</f>
        <v>Guerrero-Schmitt</v>
      </c>
    </row>
    <row r="708" spans="1:13" x14ac:dyDescent="0.3">
      <c r="A708" t="s">
        <v>2532</v>
      </c>
      <c r="B708" s="6">
        <v>45346</v>
      </c>
      <c r="C708" t="s">
        <v>78</v>
      </c>
      <c r="D708" t="s">
        <v>1708</v>
      </c>
      <c r="E708" t="s">
        <v>1807</v>
      </c>
      <c r="F708">
        <v>1</v>
      </c>
      <c r="G708" s="5">
        <v>846.04</v>
      </c>
      <c r="H708" s="8">
        <v>0.08</v>
      </c>
      <c r="I708" t="s">
        <v>1826</v>
      </c>
      <c r="J708" s="5">
        <v>778.35680000000002</v>
      </c>
      <c r="K708" t="str">
        <f>VLOOKUP($C708,Customer_Dim_Cleaned!$A$2:$H$501,2,FALSE)</f>
        <v>Adam Cruz</v>
      </c>
      <c r="L708" t="str">
        <f>VLOOKUP($D708,Product_Dim_Cleaned!$A$2:$F$101,2,FALSE)</f>
        <v>Wall-Mounted Spice Rack</v>
      </c>
      <c r="M708" t="str">
        <f>VLOOKUP($E708,Store_Dim_Cleaned!$A$2:$E$21,2,FALSE)</f>
        <v>Holloway Ltd</v>
      </c>
    </row>
    <row r="709" spans="1:13" x14ac:dyDescent="0.3">
      <c r="A709" t="s">
        <v>2533</v>
      </c>
      <c r="B709" s="6">
        <v>45267</v>
      </c>
      <c r="C709" t="s">
        <v>532</v>
      </c>
      <c r="D709" t="s">
        <v>1624</v>
      </c>
      <c r="E709" t="s">
        <v>1779</v>
      </c>
      <c r="F709">
        <v>3</v>
      </c>
      <c r="G709" s="5">
        <v>179.7</v>
      </c>
      <c r="H709" s="8">
        <v>0.17</v>
      </c>
      <c r="I709" t="s">
        <v>1829</v>
      </c>
      <c r="J709" s="5">
        <v>447.45299999999992</v>
      </c>
      <c r="K709" t="str">
        <f>VLOOKUP($C709,Customer_Dim_Cleaned!$A$2:$H$501,2,FALSE)</f>
        <v>Brian Choi</v>
      </c>
      <c r="L709" t="str">
        <f>VLOOKUP($D709,Product_Dim_Cleaned!$A$2:$F$101,2,FALSE)</f>
        <v>Sports Water Hydration Pack</v>
      </c>
      <c r="M709" t="str">
        <f>VLOOKUP($E709,Store_Dim_Cleaned!$A$2:$E$21,2,FALSE)</f>
        <v>Martinez-Mullins</v>
      </c>
    </row>
    <row r="710" spans="1:13" x14ac:dyDescent="0.3">
      <c r="A710" t="s">
        <v>2534</v>
      </c>
      <c r="B710" s="6">
        <v>45572</v>
      </c>
      <c r="C710" t="s">
        <v>1380</v>
      </c>
      <c r="D710" t="s">
        <v>1610</v>
      </c>
      <c r="E710" t="s">
        <v>1769</v>
      </c>
      <c r="F710">
        <v>4</v>
      </c>
      <c r="G710" s="5">
        <v>681.08</v>
      </c>
      <c r="H710" s="8">
        <v>0</v>
      </c>
      <c r="I710" t="s">
        <v>1826</v>
      </c>
      <c r="J710" s="5">
        <v>2724.32</v>
      </c>
      <c r="K710" t="str">
        <f>VLOOKUP($C710,Customer_Dim_Cleaned!$A$2:$H$501,2,FALSE)</f>
        <v>Shannon Turner</v>
      </c>
      <c r="L710" t="str">
        <f>VLOOKUP($D710,Product_Dim_Cleaned!$A$2:$F$101,2,FALSE)</f>
        <v>Basketball</v>
      </c>
      <c r="M710" t="str">
        <f>VLOOKUP($E710,Store_Dim_Cleaned!$A$2:$E$21,2,FALSE)</f>
        <v>Alexander Group</v>
      </c>
    </row>
    <row r="711" spans="1:13" x14ac:dyDescent="0.3">
      <c r="A711" t="s">
        <v>2535</v>
      </c>
      <c r="B711" s="6">
        <v>45252</v>
      </c>
      <c r="C711" t="s">
        <v>1254</v>
      </c>
      <c r="D711" t="s">
        <v>1553</v>
      </c>
      <c r="E711" t="s">
        <v>1779</v>
      </c>
      <c r="F711">
        <v>4</v>
      </c>
      <c r="G711" s="5">
        <v>723.44</v>
      </c>
      <c r="H711" s="8">
        <v>0.14000000000000001</v>
      </c>
      <c r="I711" t="s">
        <v>1826</v>
      </c>
      <c r="J711" s="5">
        <v>2488.6336000000001</v>
      </c>
      <c r="K711" t="str">
        <f>VLOOKUP($C711,Customer_Dim_Cleaned!$A$2:$H$501,2,FALSE)</f>
        <v>Justin Ingram</v>
      </c>
      <c r="L711" t="str">
        <f>VLOOKUP($D711,Product_Dim_Cleaned!$A$2:$F$101,2,FALSE)</f>
        <v>Women's Yoga Pants</v>
      </c>
      <c r="M711" t="str">
        <f>VLOOKUP($E711,Store_Dim_Cleaned!$A$2:$E$21,2,FALSE)</f>
        <v>Martinez-Mullins</v>
      </c>
    </row>
    <row r="712" spans="1:13" x14ac:dyDescent="0.3">
      <c r="A712" t="s">
        <v>2536</v>
      </c>
      <c r="B712" s="6">
        <v>45939</v>
      </c>
      <c r="C712" t="s">
        <v>435</v>
      </c>
      <c r="D712" t="s">
        <v>1610</v>
      </c>
      <c r="E712" t="s">
        <v>1799</v>
      </c>
      <c r="F712">
        <v>4</v>
      </c>
      <c r="G712" s="5">
        <v>471.89</v>
      </c>
      <c r="H712" s="8">
        <v>0.12</v>
      </c>
      <c r="I712" t="s">
        <v>1829</v>
      </c>
      <c r="J712" s="5">
        <v>1661.0527999999999</v>
      </c>
      <c r="K712" t="str">
        <f>VLOOKUP($C712,Customer_Dim_Cleaned!$A$2:$H$501,2,FALSE)</f>
        <v>James Wolfe</v>
      </c>
      <c r="L712" t="str">
        <f>VLOOKUP($D712,Product_Dim_Cleaned!$A$2:$F$101,2,FALSE)</f>
        <v>Basketball</v>
      </c>
      <c r="M712" t="str">
        <f>VLOOKUP($E712,Store_Dim_Cleaned!$A$2:$E$21,2,FALSE)</f>
        <v>Mcdonald Inc</v>
      </c>
    </row>
    <row r="713" spans="1:13" x14ac:dyDescent="0.3">
      <c r="A713" t="s">
        <v>2537</v>
      </c>
      <c r="B713" s="6">
        <v>45559</v>
      </c>
      <c r="C713" t="s">
        <v>1145</v>
      </c>
      <c r="D713" t="s">
        <v>1690</v>
      </c>
      <c r="E713" t="s">
        <v>1807</v>
      </c>
      <c r="F713">
        <v>1</v>
      </c>
      <c r="G713" s="5">
        <v>613.17999999999995</v>
      </c>
      <c r="H713" s="8">
        <v>0.14000000000000001</v>
      </c>
      <c r="I713" t="s">
        <v>1829</v>
      </c>
      <c r="J713" s="5">
        <v>527.33479999999997</v>
      </c>
      <c r="K713" t="str">
        <f>VLOOKUP($C713,Customer_Dim_Cleaned!$A$2:$H$501,2,FALSE)</f>
        <v>Mallory Allen</v>
      </c>
      <c r="L713" t="str">
        <f>VLOOKUP($D713,Product_Dim_Cleaned!$A$2:$F$101,2,FALSE)</f>
        <v>Hair Repair Oil Treatment</v>
      </c>
      <c r="M713" t="str">
        <f>VLOOKUP($E713,Store_Dim_Cleaned!$A$2:$E$21,2,FALSE)</f>
        <v>Holloway Ltd</v>
      </c>
    </row>
    <row r="714" spans="1:13" x14ac:dyDescent="0.3">
      <c r="A714" t="s">
        <v>2538</v>
      </c>
      <c r="B714" s="6">
        <v>45229</v>
      </c>
      <c r="C714" t="s">
        <v>195</v>
      </c>
      <c r="D714" t="s">
        <v>1634</v>
      </c>
      <c r="E714" t="s">
        <v>1769</v>
      </c>
      <c r="F714">
        <v>1</v>
      </c>
      <c r="G714" s="5">
        <v>651.30999999999995</v>
      </c>
      <c r="H714" s="8">
        <v>0.24</v>
      </c>
      <c r="I714" t="s">
        <v>1826</v>
      </c>
      <c r="J714" s="5">
        <v>494.99560000000002</v>
      </c>
      <c r="K714" t="str">
        <f>VLOOKUP($C714,Customer_Dim_Cleaned!$A$2:$H$501,2,FALSE)</f>
        <v>Sarah Rodgers</v>
      </c>
      <c r="L714" t="str">
        <f>VLOOKUP($D714,Product_Dim_Cleaned!$A$2:$F$101,2,FALSE)</f>
        <v>USB External Hard Drive</v>
      </c>
      <c r="M714" t="str">
        <f>VLOOKUP($E714,Store_Dim_Cleaned!$A$2:$E$21,2,FALSE)</f>
        <v>Alexander Group</v>
      </c>
    </row>
    <row r="715" spans="1:13" x14ac:dyDescent="0.3">
      <c r="A715" t="s">
        <v>2539</v>
      </c>
      <c r="B715" s="6">
        <v>45333</v>
      </c>
      <c r="C715" t="s">
        <v>103</v>
      </c>
      <c r="D715" t="s">
        <v>1551</v>
      </c>
      <c r="E715" t="s">
        <v>1776</v>
      </c>
      <c r="F715">
        <v>2</v>
      </c>
      <c r="G715" s="5">
        <v>635.14</v>
      </c>
      <c r="H715" s="8">
        <v>0.1</v>
      </c>
      <c r="I715" t="s">
        <v>1829</v>
      </c>
      <c r="J715" s="5">
        <v>1143.252</v>
      </c>
      <c r="K715" t="str">
        <f>VLOOKUP($C715,Customer_Dim_Cleaned!$A$2:$H$501,2,FALSE)</f>
        <v>Heather Collins</v>
      </c>
      <c r="L715" t="str">
        <f>VLOOKUP($D715,Product_Dim_Cleaned!$A$2:$F$101,2,FALSE)</f>
        <v>Men's Running Jacket</v>
      </c>
      <c r="M715" t="str">
        <f>VLOOKUP($E715,Store_Dim_Cleaned!$A$2:$E$21,2,FALSE)</f>
        <v>Benson-Elliott</v>
      </c>
    </row>
    <row r="716" spans="1:13" x14ac:dyDescent="0.3">
      <c r="A716" t="s">
        <v>2540</v>
      </c>
      <c r="B716" s="6">
        <v>45752</v>
      </c>
      <c r="C716" t="s">
        <v>1187</v>
      </c>
      <c r="D716" t="s">
        <v>1744</v>
      </c>
      <c r="E716" t="s">
        <v>1799</v>
      </c>
      <c r="F716">
        <v>4</v>
      </c>
      <c r="G716" s="5">
        <v>912.61</v>
      </c>
      <c r="H716" s="8">
        <v>0.14000000000000001</v>
      </c>
      <c r="I716" t="s">
        <v>1824</v>
      </c>
      <c r="J716" s="5">
        <v>3139.3784000000001</v>
      </c>
      <c r="K716" t="str">
        <f>VLOOKUP($C716,Customer_Dim_Cleaned!$A$2:$H$501,2,FALSE)</f>
        <v>Shelley Ponce</v>
      </c>
      <c r="L716" t="str">
        <f>VLOOKUP($D716,Product_Dim_Cleaned!$A$2:$F$101,2,FALSE)</f>
        <v>Portable Bluetooth Speaker</v>
      </c>
      <c r="M716" t="str">
        <f>VLOOKUP($E716,Store_Dim_Cleaned!$A$2:$E$21,2,FALSE)</f>
        <v>Mcdonald Inc</v>
      </c>
    </row>
    <row r="717" spans="1:13" x14ac:dyDescent="0.3">
      <c r="A717" t="s">
        <v>2541</v>
      </c>
      <c r="B717" s="6">
        <v>45795</v>
      </c>
      <c r="C717" t="s">
        <v>872</v>
      </c>
      <c r="D717" t="s">
        <v>1642</v>
      </c>
      <c r="E717" t="s">
        <v>1779</v>
      </c>
      <c r="F717">
        <v>3</v>
      </c>
      <c r="G717" s="5">
        <v>79.77</v>
      </c>
      <c r="H717" s="8">
        <v>0.09</v>
      </c>
      <c r="I717" t="s">
        <v>1824</v>
      </c>
      <c r="J717" s="5">
        <v>217.77209999999999</v>
      </c>
      <c r="K717" t="str">
        <f>VLOOKUP($C717,Customer_Dim_Cleaned!$A$2:$H$501,2,FALSE)</f>
        <v>Sarah Lane</v>
      </c>
      <c r="L717" t="str">
        <f>VLOOKUP($D717,Product_Dim_Cleaned!$A$2:$F$101,2,FALSE)</f>
        <v>Makeup Brush Set</v>
      </c>
      <c r="M717" t="str">
        <f>VLOOKUP($E717,Store_Dim_Cleaned!$A$2:$E$21,2,FALSE)</f>
        <v>Martinez-Mullins</v>
      </c>
    </row>
    <row r="718" spans="1:13" x14ac:dyDescent="0.3">
      <c r="A718" t="s">
        <v>2542</v>
      </c>
      <c r="B718" s="6">
        <v>45755</v>
      </c>
      <c r="C718" t="s">
        <v>881</v>
      </c>
      <c r="D718" t="s">
        <v>1736</v>
      </c>
      <c r="E718" t="s">
        <v>1801</v>
      </c>
      <c r="F718">
        <v>4</v>
      </c>
      <c r="G718" s="5">
        <v>603.52</v>
      </c>
      <c r="H718" s="8">
        <v>0.25</v>
      </c>
      <c r="I718" t="s">
        <v>1824</v>
      </c>
      <c r="J718" s="5">
        <v>1810.56</v>
      </c>
      <c r="K718" t="str">
        <f>VLOOKUP($C718,Customer_Dim_Cleaned!$A$2:$H$501,2,FALSE)</f>
        <v>Jeffrey Gomez</v>
      </c>
      <c r="L718" t="str">
        <f>VLOOKUP($D718,Product_Dim_Cleaned!$A$2:$F$101,2,FALSE)</f>
        <v>Vitamin E Body Lotion</v>
      </c>
      <c r="M718" t="str">
        <f>VLOOKUP($E718,Store_Dim_Cleaned!$A$2:$E$21,2,FALSE)</f>
        <v>Shelton PLC</v>
      </c>
    </row>
    <row r="719" spans="1:13" x14ac:dyDescent="0.3">
      <c r="A719" t="s">
        <v>2543</v>
      </c>
      <c r="B719" s="6">
        <v>45625</v>
      </c>
      <c r="C719" t="s">
        <v>281</v>
      </c>
      <c r="D719" t="s">
        <v>1702</v>
      </c>
      <c r="E719" t="s">
        <v>1794</v>
      </c>
      <c r="F719">
        <v>4</v>
      </c>
      <c r="G719" s="5">
        <v>453.12</v>
      </c>
      <c r="H719" s="8">
        <v>0.23</v>
      </c>
      <c r="I719" t="s">
        <v>1829</v>
      </c>
      <c r="J719" s="5">
        <v>1395.6096</v>
      </c>
      <c r="K719" t="str">
        <f>VLOOKUP($C719,Customer_Dim_Cleaned!$A$2:$H$501,2,FALSE)</f>
        <v>Katherine Young</v>
      </c>
      <c r="L719" t="str">
        <f>VLOOKUP($D719,Product_Dim_Cleaned!$A$2:$F$101,2,FALSE)</f>
        <v>WiFi Mesh Router</v>
      </c>
      <c r="M719" t="str">
        <f>VLOOKUP($E719,Store_Dim_Cleaned!$A$2:$E$21,2,FALSE)</f>
        <v>Thomas, Bridges and Harris</v>
      </c>
    </row>
    <row r="720" spans="1:13" x14ac:dyDescent="0.3">
      <c r="A720" t="s">
        <v>2544</v>
      </c>
      <c r="B720" s="6">
        <v>45656</v>
      </c>
      <c r="C720" t="s">
        <v>1527</v>
      </c>
      <c r="D720" t="s">
        <v>1614</v>
      </c>
      <c r="E720" t="s">
        <v>1786</v>
      </c>
      <c r="F720">
        <v>2</v>
      </c>
      <c r="G720" s="5">
        <v>974.35</v>
      </c>
      <c r="H720" s="8">
        <v>0.15</v>
      </c>
      <c r="I720" t="s">
        <v>1824</v>
      </c>
      <c r="J720" s="5">
        <v>1656.395</v>
      </c>
      <c r="K720" t="str">
        <f>VLOOKUP($C720,Customer_Dim_Cleaned!$A$2:$H$501,2,FALSE)</f>
        <v>Sarah Marsh</v>
      </c>
      <c r="L720" t="str">
        <f>VLOOKUP($D720,Product_Dim_Cleaned!$A$2:$F$101,2,FALSE)</f>
        <v>Modern Wall Clock</v>
      </c>
      <c r="M720" t="str">
        <f>VLOOKUP($E720,Store_Dim_Cleaned!$A$2:$E$21,2,FALSE)</f>
        <v>Moore, Padilla and Butler</v>
      </c>
    </row>
    <row r="721" spans="1:13" x14ac:dyDescent="0.3">
      <c r="A721" t="s">
        <v>2545</v>
      </c>
      <c r="B721" s="6">
        <v>45824</v>
      </c>
      <c r="C721" t="s">
        <v>1466</v>
      </c>
      <c r="D721" t="s">
        <v>1738</v>
      </c>
      <c r="E721" t="s">
        <v>1807</v>
      </c>
      <c r="F721">
        <v>4</v>
      </c>
      <c r="G721" s="5">
        <v>52.35</v>
      </c>
      <c r="H721" s="8">
        <v>0.23</v>
      </c>
      <c r="I721" t="s">
        <v>1829</v>
      </c>
      <c r="J721" s="5">
        <v>161.238</v>
      </c>
      <c r="K721" t="str">
        <f>VLOOKUP($C721,Customer_Dim_Cleaned!$A$2:$H$501,2,FALSE)</f>
        <v>Elizabeth Foster</v>
      </c>
      <c r="L721" t="str">
        <f>VLOOKUP($D721,Product_Dim_Cleaned!$A$2:$F$101,2,FALSE)</f>
        <v>Sports Stopwatch Basic</v>
      </c>
      <c r="M721" t="str">
        <f>VLOOKUP($E721,Store_Dim_Cleaned!$A$2:$E$21,2,FALSE)</f>
        <v>Holloway Ltd</v>
      </c>
    </row>
    <row r="722" spans="1:13" x14ac:dyDescent="0.3">
      <c r="A722" t="s">
        <v>2546</v>
      </c>
      <c r="B722" s="6">
        <v>45824</v>
      </c>
      <c r="C722" t="s">
        <v>1157</v>
      </c>
      <c r="D722" t="s">
        <v>1678</v>
      </c>
      <c r="E722" t="s">
        <v>1807</v>
      </c>
      <c r="F722">
        <v>3</v>
      </c>
      <c r="G722" s="5">
        <v>681.58</v>
      </c>
      <c r="H722" s="8">
        <v>0.23</v>
      </c>
      <c r="I722" t="s">
        <v>1824</v>
      </c>
      <c r="J722" s="5">
        <v>1574.4498000000001</v>
      </c>
      <c r="K722" t="str">
        <f>VLOOKUP($C722,Customer_Dim_Cleaned!$A$2:$H$501,2,FALSE)</f>
        <v>James Holloway Jr.</v>
      </c>
      <c r="L722" t="str">
        <f>VLOOKUP($D722,Product_Dim_Cleaned!$A$2:$F$101,2,FALSE)</f>
        <v>Adjustable Dumbbells 20kg</v>
      </c>
      <c r="M722" t="str">
        <f>VLOOKUP($E722,Store_Dim_Cleaned!$A$2:$E$21,2,FALSE)</f>
        <v>Holloway Ltd</v>
      </c>
    </row>
    <row r="723" spans="1:13" x14ac:dyDescent="0.3">
      <c r="A723" t="s">
        <v>2547</v>
      </c>
      <c r="B723" s="6">
        <v>45384</v>
      </c>
      <c r="C723" t="s">
        <v>585</v>
      </c>
      <c r="D723" t="s">
        <v>1714</v>
      </c>
      <c r="E723" t="s">
        <v>1801</v>
      </c>
      <c r="F723">
        <v>3</v>
      </c>
      <c r="G723" s="5">
        <v>71.23</v>
      </c>
      <c r="H723" s="8">
        <v>0.03</v>
      </c>
      <c r="I723" t="s">
        <v>1824</v>
      </c>
      <c r="J723" s="5">
        <v>207.27930000000001</v>
      </c>
      <c r="K723" t="str">
        <f>VLOOKUP($C723,Customer_Dim_Cleaned!$A$2:$H$501,2,FALSE)</f>
        <v>Curtis Lam</v>
      </c>
      <c r="L723" t="str">
        <f>VLOOKUP($D723,Product_Dim_Cleaned!$A$2:$F$101,2,FALSE)</f>
        <v>Hydrating Face Cleanser</v>
      </c>
      <c r="M723" t="str">
        <f>VLOOKUP($E723,Store_Dim_Cleaned!$A$2:$E$21,2,FALSE)</f>
        <v>Shelton PLC</v>
      </c>
    </row>
    <row r="724" spans="1:13" x14ac:dyDescent="0.3">
      <c r="A724" t="s">
        <v>2548</v>
      </c>
      <c r="B724" s="6">
        <v>45379</v>
      </c>
      <c r="C724" t="s">
        <v>773</v>
      </c>
      <c r="D724" t="s">
        <v>1578</v>
      </c>
      <c r="E724" t="s">
        <v>1799</v>
      </c>
      <c r="F724">
        <v>1</v>
      </c>
      <c r="G724" s="5">
        <v>31.36</v>
      </c>
      <c r="H724" s="8">
        <v>0.21</v>
      </c>
      <c r="I724" t="s">
        <v>1829</v>
      </c>
      <c r="J724" s="5">
        <v>24.7744</v>
      </c>
      <c r="K724" t="str">
        <f>VLOOKUP($C724,Customer_Dim_Cleaned!$A$2:$H$501,2,FALSE)</f>
        <v>Mr. William Horton</v>
      </c>
      <c r="L724" t="str">
        <f>VLOOKUP($D724,Product_Dim_Cleaned!$A$2:$F$101,2,FALSE)</f>
        <v>4K Home Projector</v>
      </c>
      <c r="M724" t="str">
        <f>VLOOKUP($E724,Store_Dim_Cleaned!$A$2:$E$21,2,FALSE)</f>
        <v>Mcdonald Inc</v>
      </c>
    </row>
    <row r="725" spans="1:13" x14ac:dyDescent="0.3">
      <c r="A725" t="s">
        <v>2549</v>
      </c>
      <c r="B725" s="6">
        <v>45674</v>
      </c>
      <c r="C725" t="s">
        <v>1071</v>
      </c>
      <c r="D725" t="s">
        <v>1630</v>
      </c>
      <c r="E725" t="s">
        <v>1797</v>
      </c>
      <c r="F725">
        <v>2</v>
      </c>
      <c r="G725" s="5">
        <v>555.54999999999995</v>
      </c>
      <c r="H725" s="8">
        <v>0.14000000000000001</v>
      </c>
      <c r="I725" t="s">
        <v>1824</v>
      </c>
      <c r="J725" s="5">
        <v>955.54599999999994</v>
      </c>
      <c r="K725" t="str">
        <f>VLOOKUP($C725,Customer_Dim_Cleaned!$A$2:$H$501,2,FALSE)</f>
        <v>Angela Williams</v>
      </c>
      <c r="L725" t="str">
        <f>VLOOKUP($D725,Product_Dim_Cleaned!$A$2:$F$101,2,FALSE)</f>
        <v>Yoga Exercise Mat</v>
      </c>
      <c r="M725" t="str">
        <f>VLOOKUP($E725,Store_Dim_Cleaned!$A$2:$E$21,2,FALSE)</f>
        <v>Gardner, Humphrey and Contreras</v>
      </c>
    </row>
    <row r="726" spans="1:13" x14ac:dyDescent="0.3">
      <c r="A726" t="s">
        <v>2550</v>
      </c>
      <c r="B726" s="6">
        <v>45760</v>
      </c>
      <c r="C726" t="s">
        <v>803</v>
      </c>
      <c r="D726" t="s">
        <v>1680</v>
      </c>
      <c r="E726" t="s">
        <v>1804</v>
      </c>
      <c r="F726">
        <v>4</v>
      </c>
      <c r="G726" s="5">
        <v>805.99</v>
      </c>
      <c r="H726" s="8">
        <v>0.06</v>
      </c>
      <c r="I726" t="s">
        <v>1824</v>
      </c>
      <c r="J726" s="5">
        <v>3030.5223999999998</v>
      </c>
      <c r="K726" t="str">
        <f>VLOOKUP($C726,Customer_Dim_Cleaned!$A$2:$H$501,2,FALSE)</f>
        <v>Tyler Garner</v>
      </c>
      <c r="L726" t="str">
        <f>VLOOKUP($D726,Product_Dim_Cleaned!$A$2:$F$101,2,FALSE)</f>
        <v>Women's Hair Dryer Brush</v>
      </c>
      <c r="M726" t="str">
        <f>VLOOKUP($E726,Store_Dim_Cleaned!$A$2:$E$21,2,FALSE)</f>
        <v>Frederick-Wright</v>
      </c>
    </row>
    <row r="727" spans="1:13" x14ac:dyDescent="0.3">
      <c r="A727" t="s">
        <v>2551</v>
      </c>
      <c r="B727" s="6">
        <v>45474</v>
      </c>
      <c r="C727" t="s">
        <v>1211</v>
      </c>
      <c r="D727" t="s">
        <v>1690</v>
      </c>
      <c r="E727" t="s">
        <v>1757</v>
      </c>
      <c r="F727">
        <v>1</v>
      </c>
      <c r="G727" s="5">
        <v>506.55</v>
      </c>
      <c r="H727" s="8">
        <v>0.28000000000000003</v>
      </c>
      <c r="I727" t="s">
        <v>1824</v>
      </c>
      <c r="J727" s="5">
        <v>364.71600000000001</v>
      </c>
      <c r="K727" t="str">
        <f>VLOOKUP($C727,Customer_Dim_Cleaned!$A$2:$H$501,2,FALSE)</f>
        <v>Timothy Valenzuela</v>
      </c>
      <c r="L727" t="str">
        <f>VLOOKUP($D727,Product_Dim_Cleaned!$A$2:$F$101,2,FALSE)</f>
        <v>Hair Repair Oil Treatment</v>
      </c>
      <c r="M727" t="str">
        <f>VLOOKUP($E727,Store_Dim_Cleaned!$A$2:$E$21,2,FALSE)</f>
        <v>Martinez, Adkins and Johnson</v>
      </c>
    </row>
    <row r="728" spans="1:13" x14ac:dyDescent="0.3">
      <c r="A728" t="s">
        <v>2552</v>
      </c>
      <c r="B728" s="6">
        <v>45640</v>
      </c>
      <c r="C728" t="s">
        <v>447</v>
      </c>
      <c r="D728" t="s">
        <v>1630</v>
      </c>
      <c r="E728" t="s">
        <v>1792</v>
      </c>
      <c r="F728">
        <v>3</v>
      </c>
      <c r="G728" s="5">
        <v>28.69</v>
      </c>
      <c r="H728" s="8">
        <v>0.02</v>
      </c>
      <c r="I728" t="s">
        <v>1824</v>
      </c>
      <c r="J728" s="5">
        <v>84.348600000000005</v>
      </c>
      <c r="K728" t="str">
        <f>VLOOKUP($C728,Customer_Dim_Cleaned!$A$2:$H$501,2,FALSE)</f>
        <v>Jamie Reyes</v>
      </c>
      <c r="L728" t="str">
        <f>VLOOKUP($D728,Product_Dim_Cleaned!$A$2:$F$101,2,FALSE)</f>
        <v>Yoga Exercise Mat</v>
      </c>
      <c r="M728" t="str">
        <f>VLOOKUP($E728,Store_Dim_Cleaned!$A$2:$E$21,2,FALSE)</f>
        <v>Aguirre-Keller</v>
      </c>
    </row>
    <row r="729" spans="1:13" x14ac:dyDescent="0.3">
      <c r="A729" t="s">
        <v>2553</v>
      </c>
      <c r="B729" s="6">
        <v>45253</v>
      </c>
      <c r="C729" t="s">
        <v>1208</v>
      </c>
      <c r="D729" t="s">
        <v>1700</v>
      </c>
      <c r="E729" t="s">
        <v>1769</v>
      </c>
      <c r="F729">
        <v>1</v>
      </c>
      <c r="G729" s="5">
        <v>106.07</v>
      </c>
      <c r="H729" s="8">
        <v>0.23</v>
      </c>
      <c r="I729" t="s">
        <v>1829</v>
      </c>
      <c r="J729" s="5">
        <v>81.673900000000003</v>
      </c>
      <c r="K729" t="str">
        <f>VLOOKUP($C729,Customer_Dim_Cleaned!$A$2:$H$501,2,FALSE)</f>
        <v>Timothy Gardner</v>
      </c>
      <c r="L729" t="str">
        <f>VLOOKUP($D729,Product_Dim_Cleaned!$A$2:$F$101,2,FALSE)</f>
        <v>Wireless Mouse</v>
      </c>
      <c r="M729" t="str">
        <f>VLOOKUP($E729,Store_Dim_Cleaned!$A$2:$E$21,2,FALSE)</f>
        <v>Alexander Group</v>
      </c>
    </row>
    <row r="730" spans="1:13" x14ac:dyDescent="0.3">
      <c r="A730" t="s">
        <v>2554</v>
      </c>
      <c r="B730" s="6">
        <v>45225</v>
      </c>
      <c r="C730" t="s">
        <v>830</v>
      </c>
      <c r="D730" t="s">
        <v>1730</v>
      </c>
      <c r="E730" t="s">
        <v>1752</v>
      </c>
      <c r="F730">
        <v>4</v>
      </c>
      <c r="G730" s="5">
        <v>289.77</v>
      </c>
      <c r="H730" s="8">
        <v>0.06</v>
      </c>
      <c r="I730" t="s">
        <v>1826</v>
      </c>
      <c r="J730" s="5">
        <v>1089.5352</v>
      </c>
      <c r="K730" t="str">
        <f>VLOOKUP($C730,Customer_Dim_Cleaned!$A$2:$H$501,2,FALSE)</f>
        <v>Russell Lamb</v>
      </c>
      <c r="L730" t="str">
        <f>VLOOKUP($D730,Product_Dim_Cleaned!$A$2:$F$101,2,FALSE)</f>
        <v>Women's High Heels</v>
      </c>
      <c r="M730" t="str">
        <f>VLOOKUP($E730,Store_Dim_Cleaned!$A$2:$E$21,2,FALSE)</f>
        <v>Rivera-Warner</v>
      </c>
    </row>
    <row r="731" spans="1:13" x14ac:dyDescent="0.3">
      <c r="A731" t="s">
        <v>2555</v>
      </c>
      <c r="B731" s="6">
        <v>45263</v>
      </c>
      <c r="C731" t="s">
        <v>523</v>
      </c>
      <c r="D731" t="s">
        <v>1714</v>
      </c>
      <c r="E731" t="s">
        <v>1810</v>
      </c>
      <c r="F731">
        <v>2</v>
      </c>
      <c r="G731" s="5">
        <v>354.26</v>
      </c>
      <c r="H731" s="8">
        <v>0.01</v>
      </c>
      <c r="I731" t="s">
        <v>1829</v>
      </c>
      <c r="J731" s="5">
        <v>701.4348</v>
      </c>
      <c r="K731" t="str">
        <f>VLOOKUP($C731,Customer_Dim_Cleaned!$A$2:$H$501,2,FALSE)</f>
        <v>Maria Sanchez</v>
      </c>
      <c r="L731" t="str">
        <f>VLOOKUP($D731,Product_Dim_Cleaned!$A$2:$F$101,2,FALSE)</f>
        <v>Hydrating Face Cleanser</v>
      </c>
      <c r="M731" t="str">
        <f>VLOOKUP($E731,Store_Dim_Cleaned!$A$2:$E$21,2,FALSE)</f>
        <v>Guerrero-Schmitt</v>
      </c>
    </row>
    <row r="732" spans="1:13" x14ac:dyDescent="0.3">
      <c r="A732" t="s">
        <v>2556</v>
      </c>
      <c r="B732" s="6">
        <v>45554</v>
      </c>
      <c r="C732" t="s">
        <v>1202</v>
      </c>
      <c r="D732" t="s">
        <v>1684</v>
      </c>
      <c r="E732" t="s">
        <v>1799</v>
      </c>
      <c r="F732">
        <v>1</v>
      </c>
      <c r="G732" s="5">
        <v>522.72</v>
      </c>
      <c r="H732" s="8">
        <v>0.25</v>
      </c>
      <c r="I732" t="s">
        <v>1826</v>
      </c>
      <c r="J732" s="5">
        <v>392.04</v>
      </c>
      <c r="K732" t="str">
        <f>VLOOKUP($C732,Customer_Dim_Cleaned!$A$2:$H$501,2,FALSE)</f>
        <v>Tammy Brennan</v>
      </c>
      <c r="L732" t="str">
        <f>VLOOKUP($D732,Product_Dim_Cleaned!$A$2:$F$101,2,FALSE)</f>
        <v>Wooden Nightstand</v>
      </c>
      <c r="M732" t="str">
        <f>VLOOKUP($E732,Store_Dim_Cleaned!$A$2:$E$21,2,FALSE)</f>
        <v>Mcdonald Inc</v>
      </c>
    </row>
    <row r="733" spans="1:13" x14ac:dyDescent="0.3">
      <c r="A733" t="s">
        <v>2557</v>
      </c>
      <c r="B733" s="6">
        <v>45569</v>
      </c>
      <c r="C733" t="s">
        <v>214</v>
      </c>
      <c r="D733" t="s">
        <v>1555</v>
      </c>
      <c r="E733" t="s">
        <v>1786</v>
      </c>
      <c r="F733">
        <v>3</v>
      </c>
      <c r="G733" s="5">
        <v>966.02</v>
      </c>
      <c r="H733" s="8">
        <v>0.03</v>
      </c>
      <c r="I733" t="s">
        <v>1829</v>
      </c>
      <c r="J733" s="5">
        <v>2811.1181999999999</v>
      </c>
      <c r="K733" t="str">
        <f>VLOOKUP($C733,Customer_Dim_Cleaned!$A$2:$H$501,2,FALSE)</f>
        <v>Jay Patel</v>
      </c>
      <c r="L733" t="str">
        <f>VLOOKUP($D733,Product_Dim_Cleaned!$A$2:$F$101,2,FALSE)</f>
        <v>Men's Leather Belt</v>
      </c>
      <c r="M733" t="str">
        <f>VLOOKUP($E733,Store_Dim_Cleaned!$A$2:$E$21,2,FALSE)</f>
        <v>Moore, Padilla and Butler</v>
      </c>
    </row>
    <row r="734" spans="1:13" x14ac:dyDescent="0.3">
      <c r="A734" t="s">
        <v>2558</v>
      </c>
      <c r="B734" s="6">
        <v>45217</v>
      </c>
      <c r="C734" t="s">
        <v>724</v>
      </c>
      <c r="D734" t="s">
        <v>1648</v>
      </c>
      <c r="E734" t="s">
        <v>1807</v>
      </c>
      <c r="F734">
        <v>1</v>
      </c>
      <c r="G734" s="5">
        <v>498.61</v>
      </c>
      <c r="H734" s="8">
        <v>0.04</v>
      </c>
      <c r="I734" t="s">
        <v>1826</v>
      </c>
      <c r="J734" s="5">
        <v>478.66559999999998</v>
      </c>
      <c r="K734" t="str">
        <f>VLOOKUP($C734,Customer_Dim_Cleaned!$A$2:$H$501,2,FALSE)</f>
        <v>Anthony Morgan</v>
      </c>
      <c r="L734" t="str">
        <f>VLOOKUP($D734,Product_Dim_Cleaned!$A$2:$F$101,2,FALSE)</f>
        <v>Boxing Hand Wraps</v>
      </c>
      <c r="M734" t="str">
        <f>VLOOKUP($E734,Store_Dim_Cleaned!$A$2:$E$21,2,FALSE)</f>
        <v>Holloway Ltd</v>
      </c>
    </row>
    <row r="735" spans="1:13" x14ac:dyDescent="0.3">
      <c r="A735" t="s">
        <v>2559</v>
      </c>
      <c r="B735" s="6">
        <v>45783</v>
      </c>
      <c r="C735" t="s">
        <v>1038</v>
      </c>
      <c r="D735" t="s">
        <v>1632</v>
      </c>
      <c r="E735" t="s">
        <v>1776</v>
      </c>
      <c r="F735">
        <v>4</v>
      </c>
      <c r="G735" s="5">
        <v>758.27</v>
      </c>
      <c r="H735" s="8">
        <v>0.05</v>
      </c>
      <c r="I735" t="s">
        <v>1826</v>
      </c>
      <c r="J735" s="5">
        <v>2881.4259999999999</v>
      </c>
      <c r="K735" t="str">
        <f>VLOOKUP($C735,Customer_Dim_Cleaned!$A$2:$H$501,2,FALSE)</f>
        <v>Pamela Mcguire</v>
      </c>
      <c r="L735" t="str">
        <f>VLOOKUP($D735,Product_Dim_Cleaned!$A$2:$F$101,2,FALSE)</f>
        <v>Smart Home WiFi Camera</v>
      </c>
      <c r="M735" t="str">
        <f>VLOOKUP($E735,Store_Dim_Cleaned!$A$2:$E$21,2,FALSE)</f>
        <v>Benson-Elliott</v>
      </c>
    </row>
    <row r="736" spans="1:13" x14ac:dyDescent="0.3">
      <c r="A736" t="s">
        <v>2560</v>
      </c>
      <c r="B736" s="6">
        <v>45371</v>
      </c>
      <c r="C736" t="s">
        <v>648</v>
      </c>
      <c r="D736" t="s">
        <v>1551</v>
      </c>
      <c r="E736" t="s">
        <v>1761</v>
      </c>
      <c r="F736">
        <v>2</v>
      </c>
      <c r="G736" s="5">
        <v>371.03</v>
      </c>
      <c r="H736" s="8">
        <v>0.23</v>
      </c>
      <c r="I736" t="s">
        <v>1826</v>
      </c>
      <c r="J736" s="5">
        <v>571.38619999999992</v>
      </c>
      <c r="K736" t="str">
        <f>VLOOKUP($C736,Customer_Dim_Cleaned!$A$2:$H$501,2,FALSE)</f>
        <v>Wanda Snyder</v>
      </c>
      <c r="L736" t="str">
        <f>VLOOKUP($D736,Product_Dim_Cleaned!$A$2:$F$101,2,FALSE)</f>
        <v>Men's Running Jacket</v>
      </c>
      <c r="M736" t="str">
        <f>VLOOKUP($E736,Store_Dim_Cleaned!$A$2:$E$21,2,FALSE)</f>
        <v>Black-Horn</v>
      </c>
    </row>
    <row r="737" spans="1:13" x14ac:dyDescent="0.3">
      <c r="A737" t="s">
        <v>2561</v>
      </c>
      <c r="B737" s="6">
        <v>45453</v>
      </c>
      <c r="C737" t="s">
        <v>1112</v>
      </c>
      <c r="D737" t="s">
        <v>1730</v>
      </c>
      <c r="E737" t="s">
        <v>1807</v>
      </c>
      <c r="F737">
        <v>1</v>
      </c>
      <c r="G737" s="5">
        <v>230.32</v>
      </c>
      <c r="H737" s="8">
        <v>0.05</v>
      </c>
      <c r="I737" t="s">
        <v>1829</v>
      </c>
      <c r="J737" s="5">
        <v>218.804</v>
      </c>
      <c r="K737" t="str">
        <f>VLOOKUP($C737,Customer_Dim_Cleaned!$A$2:$H$501,2,FALSE)</f>
        <v>Carlos Flores</v>
      </c>
      <c r="L737" t="str">
        <f>VLOOKUP($D737,Product_Dim_Cleaned!$A$2:$F$101,2,FALSE)</f>
        <v>Women's High Heels</v>
      </c>
      <c r="M737" t="str">
        <f>VLOOKUP($E737,Store_Dim_Cleaned!$A$2:$E$21,2,FALSE)</f>
        <v>Holloway Ltd</v>
      </c>
    </row>
    <row r="738" spans="1:13" x14ac:dyDescent="0.3">
      <c r="A738" t="s">
        <v>2562</v>
      </c>
      <c r="B738" s="6">
        <v>45526</v>
      </c>
      <c r="C738" t="s">
        <v>1074</v>
      </c>
      <c r="D738" t="s">
        <v>1670</v>
      </c>
      <c r="E738" t="s">
        <v>1776</v>
      </c>
      <c r="F738">
        <v>2</v>
      </c>
      <c r="G738" s="5">
        <v>985.43</v>
      </c>
      <c r="H738" s="8">
        <v>0.28000000000000003</v>
      </c>
      <c r="I738" t="s">
        <v>1829</v>
      </c>
      <c r="J738" s="5">
        <v>1419.0192</v>
      </c>
      <c r="K738" t="str">
        <f>VLOOKUP($C738,Customer_Dim_Cleaned!$A$2:$H$501,2,FALSE)</f>
        <v>Michelle Cunningham</v>
      </c>
      <c r="L738" t="str">
        <f>VLOOKUP($D738,Product_Dim_Cleaned!$A$2:$F$101,2,FALSE)</f>
        <v>Tennis Ball 3-Pack</v>
      </c>
      <c r="M738" t="str">
        <f>VLOOKUP($E738,Store_Dim_Cleaned!$A$2:$E$21,2,FALSE)</f>
        <v>Benson-Elliott</v>
      </c>
    </row>
    <row r="739" spans="1:13" x14ac:dyDescent="0.3">
      <c r="A739" t="s">
        <v>2563</v>
      </c>
      <c r="B739" s="6">
        <v>45756</v>
      </c>
      <c r="C739" t="s">
        <v>1310</v>
      </c>
      <c r="D739" t="s">
        <v>1565</v>
      </c>
      <c r="E739" t="s">
        <v>1769</v>
      </c>
      <c r="F739">
        <v>2</v>
      </c>
      <c r="G739" s="5">
        <v>492.5</v>
      </c>
      <c r="H739" s="8">
        <v>0.3</v>
      </c>
      <c r="I739" t="s">
        <v>1826</v>
      </c>
      <c r="J739" s="5">
        <v>689.5</v>
      </c>
      <c r="K739" t="str">
        <f>VLOOKUP($C739,Customer_Dim_Cleaned!$A$2:$H$501,2,FALSE)</f>
        <v>Brittany Edwards Dds</v>
      </c>
      <c r="L739" t="str">
        <f>VLOOKUP($D739,Product_Dim_Cleaned!$A$2:$F$101,2,FALSE)</f>
        <v>Adjustable Dumbbell Set</v>
      </c>
      <c r="M739" t="str">
        <f>VLOOKUP($E739,Store_Dim_Cleaned!$A$2:$E$21,2,FALSE)</f>
        <v>Alexander Group</v>
      </c>
    </row>
    <row r="740" spans="1:13" x14ac:dyDescent="0.3">
      <c r="A740" t="s">
        <v>2564</v>
      </c>
      <c r="B740" s="6">
        <v>45657</v>
      </c>
      <c r="C740" t="s">
        <v>1139</v>
      </c>
      <c r="D740" t="s">
        <v>1640</v>
      </c>
      <c r="E740" t="s">
        <v>1792</v>
      </c>
      <c r="F740">
        <v>2</v>
      </c>
      <c r="G740" s="5">
        <v>213.69</v>
      </c>
      <c r="H740" s="8">
        <v>0.28000000000000003</v>
      </c>
      <c r="I740" t="s">
        <v>1826</v>
      </c>
      <c r="J740" s="5">
        <v>307.71359999999999</v>
      </c>
      <c r="K740" t="str">
        <f>VLOOKUP($C740,Customer_Dim_Cleaned!$A$2:$H$501,2,FALSE)</f>
        <v>Chloe Aguilar</v>
      </c>
      <c r="L740" t="str">
        <f>VLOOKUP($D740,Product_Dim_Cleaned!$A$2:$F$101,2,FALSE)</f>
        <v>Men's Winter Jacket</v>
      </c>
      <c r="M740" t="str">
        <f>VLOOKUP($E740,Store_Dim_Cleaned!$A$2:$E$21,2,FALSE)</f>
        <v>Aguirre-Keller</v>
      </c>
    </row>
    <row r="741" spans="1:13" x14ac:dyDescent="0.3">
      <c r="A741" t="s">
        <v>2565</v>
      </c>
      <c r="B741" s="6">
        <v>45716</v>
      </c>
      <c r="C741" t="s">
        <v>241</v>
      </c>
      <c r="D741" t="s">
        <v>1588</v>
      </c>
      <c r="E741" t="s">
        <v>1782</v>
      </c>
      <c r="F741">
        <v>4</v>
      </c>
      <c r="G741" s="5">
        <v>618.83000000000004</v>
      </c>
      <c r="H741" s="8">
        <v>0.08</v>
      </c>
      <c r="I741" t="s">
        <v>1826</v>
      </c>
      <c r="J741" s="5">
        <v>2277.2944000000002</v>
      </c>
      <c r="K741" t="str">
        <f>VLOOKUP($C741,Customer_Dim_Cleaned!$A$2:$H$501,2,FALSE)</f>
        <v>Michael Thomas</v>
      </c>
      <c r="L741" t="str">
        <f>VLOOKUP($D741,Product_Dim_Cleaned!$A$2:$F$101,2,FALSE)</f>
        <v>Outdoor Sports Water Bottle</v>
      </c>
      <c r="M741" t="str">
        <f>VLOOKUP($E741,Store_Dim_Cleaned!$A$2:$E$21,2,FALSE)</f>
        <v>Bean, Jones and Park</v>
      </c>
    </row>
    <row r="742" spans="1:13" x14ac:dyDescent="0.3">
      <c r="A742" t="s">
        <v>2566</v>
      </c>
      <c r="B742" s="6">
        <v>45313</v>
      </c>
      <c r="C742" t="s">
        <v>335</v>
      </c>
      <c r="D742" t="s">
        <v>1666</v>
      </c>
      <c r="E742" t="s">
        <v>1792</v>
      </c>
      <c r="F742">
        <v>2</v>
      </c>
      <c r="G742" s="5">
        <v>81.16</v>
      </c>
      <c r="H742" s="8">
        <v>0.16</v>
      </c>
      <c r="I742" t="s">
        <v>1826</v>
      </c>
      <c r="J742" s="5">
        <v>136.34880000000001</v>
      </c>
      <c r="K742" t="str">
        <f>VLOOKUP($C742,Customer_Dim_Cleaned!$A$2:$H$501,2,FALSE)</f>
        <v>Christy Vasquez</v>
      </c>
      <c r="L742" t="str">
        <f>VLOOKUP($D742,Product_Dim_Cleaned!$A$2:$F$101,2,FALSE)</f>
        <v>Men's Hair Styling Gel</v>
      </c>
      <c r="M742" t="str">
        <f>VLOOKUP($E742,Store_Dim_Cleaned!$A$2:$E$21,2,FALSE)</f>
        <v>Aguirre-Keller</v>
      </c>
    </row>
    <row r="743" spans="1:13" x14ac:dyDescent="0.3">
      <c r="A743" t="s">
        <v>2567</v>
      </c>
      <c r="B743" s="6">
        <v>45372</v>
      </c>
      <c r="C743" t="s">
        <v>20</v>
      </c>
      <c r="D743" t="s">
        <v>1720</v>
      </c>
      <c r="E743" t="s">
        <v>1786</v>
      </c>
      <c r="F743">
        <v>1</v>
      </c>
      <c r="G743" s="5">
        <v>431.69</v>
      </c>
      <c r="H743" s="8">
        <v>0.09</v>
      </c>
      <c r="I743" t="s">
        <v>1824</v>
      </c>
      <c r="J743" s="5">
        <v>392.83789999999999</v>
      </c>
      <c r="K743" t="str">
        <f>VLOOKUP($C743,Customer_Dim_Cleaned!$A$2:$H$501,2,FALSE)</f>
        <v>Dr. Benjamin Price</v>
      </c>
      <c r="L743" t="str">
        <f>VLOOKUP($D743,Product_Dim_Cleaned!$A$2:$F$101,2,FALSE)</f>
        <v>Kitchen Cutting Board</v>
      </c>
      <c r="M743" t="str">
        <f>VLOOKUP($E743,Store_Dim_Cleaned!$A$2:$E$21,2,FALSE)</f>
        <v>Moore, Padilla and Butler</v>
      </c>
    </row>
    <row r="744" spans="1:13" x14ac:dyDescent="0.3">
      <c r="A744" t="s">
        <v>2568</v>
      </c>
      <c r="B744" s="6">
        <v>45648</v>
      </c>
      <c r="C744" t="s">
        <v>1260</v>
      </c>
      <c r="D744" t="s">
        <v>1584</v>
      </c>
      <c r="E744" t="s">
        <v>1773</v>
      </c>
      <c r="F744">
        <v>3</v>
      </c>
      <c r="G744" s="5">
        <v>438.65</v>
      </c>
      <c r="H744" s="8">
        <v>0.28999999999999998</v>
      </c>
      <c r="I744" t="s">
        <v>1826</v>
      </c>
      <c r="J744" s="5">
        <v>934.32449999999983</v>
      </c>
      <c r="K744" t="str">
        <f>VLOOKUP($C744,Customer_Dim_Cleaned!$A$2:$H$501,2,FALSE)</f>
        <v>Eric Wolfe</v>
      </c>
      <c r="L744" t="str">
        <f>VLOOKUP($D744,Product_Dim_Cleaned!$A$2:$F$101,2,FALSE)</f>
        <v>Women's Denim Jeans</v>
      </c>
      <c r="M744" t="str">
        <f>VLOOKUP($E744,Store_Dim_Cleaned!$A$2:$E$21,2,FALSE)</f>
        <v>Gray Ltd</v>
      </c>
    </row>
    <row r="745" spans="1:13" x14ac:dyDescent="0.3">
      <c r="A745" t="s">
        <v>2569</v>
      </c>
      <c r="B745" s="6">
        <v>45384</v>
      </c>
      <c r="C745" t="s">
        <v>571</v>
      </c>
      <c r="D745" t="s">
        <v>1706</v>
      </c>
      <c r="E745" t="s">
        <v>1766</v>
      </c>
      <c r="F745">
        <v>3</v>
      </c>
      <c r="G745" s="5">
        <v>339.41</v>
      </c>
      <c r="H745" s="8">
        <v>0.26</v>
      </c>
      <c r="I745" t="s">
        <v>1824</v>
      </c>
      <c r="J745" s="5">
        <v>753.49019999999996</v>
      </c>
      <c r="K745" t="str">
        <f>VLOOKUP($C745,Customer_Dim_Cleaned!$A$2:$H$501,2,FALSE)</f>
        <v>Thomas Rhodes</v>
      </c>
      <c r="L745" t="str">
        <f>VLOOKUP($D745,Product_Dim_Cleaned!$A$2:$F$101,2,FALSE)</f>
        <v>Decorative Lamp Shade</v>
      </c>
      <c r="M745" t="str">
        <f>VLOOKUP($E745,Store_Dim_Cleaned!$A$2:$E$21,2,FALSE)</f>
        <v>Johnson-Wright</v>
      </c>
    </row>
    <row r="746" spans="1:13" x14ac:dyDescent="0.3">
      <c r="A746" t="s">
        <v>2570</v>
      </c>
      <c r="B746" s="6">
        <v>45687</v>
      </c>
      <c r="C746" t="s">
        <v>1449</v>
      </c>
      <c r="D746" t="s">
        <v>1706</v>
      </c>
      <c r="E746" t="s">
        <v>1786</v>
      </c>
      <c r="F746">
        <v>4</v>
      </c>
      <c r="G746" s="5">
        <v>848.47</v>
      </c>
      <c r="H746" s="8">
        <v>0.21</v>
      </c>
      <c r="I746" t="s">
        <v>1829</v>
      </c>
      <c r="J746" s="5">
        <v>2681.1651999999999</v>
      </c>
      <c r="K746" t="str">
        <f>VLOOKUP($C746,Customer_Dim_Cleaned!$A$2:$H$501,2,FALSE)</f>
        <v>Manuel Fisher</v>
      </c>
      <c r="L746" t="str">
        <f>VLOOKUP($D746,Product_Dim_Cleaned!$A$2:$F$101,2,FALSE)</f>
        <v>Decorative Lamp Shade</v>
      </c>
      <c r="M746" t="str">
        <f>VLOOKUP($E746,Store_Dim_Cleaned!$A$2:$E$21,2,FALSE)</f>
        <v>Moore, Padilla and Butler</v>
      </c>
    </row>
    <row r="747" spans="1:13" x14ac:dyDescent="0.3">
      <c r="A747" t="s">
        <v>2571</v>
      </c>
      <c r="B747" s="6">
        <v>45747</v>
      </c>
      <c r="C747" t="s">
        <v>631</v>
      </c>
      <c r="D747" t="s">
        <v>1682</v>
      </c>
      <c r="E747" t="s">
        <v>1782</v>
      </c>
      <c r="F747">
        <v>1</v>
      </c>
      <c r="G747" s="5">
        <v>664.87</v>
      </c>
      <c r="H747" s="8">
        <v>0.08</v>
      </c>
      <c r="I747" t="s">
        <v>1826</v>
      </c>
      <c r="J747" s="5">
        <v>611.68040000000008</v>
      </c>
      <c r="K747" t="str">
        <f>VLOOKUP($C747,Customer_Dim_Cleaned!$A$2:$H$501,2,FALSE)</f>
        <v>Jacob Wood</v>
      </c>
      <c r="L747" t="str">
        <f>VLOOKUP($D747,Product_Dim_Cleaned!$A$2:$F$101,2,FALSE)</f>
        <v>Smart LED Light Strip</v>
      </c>
      <c r="M747" t="str">
        <f>VLOOKUP($E747,Store_Dim_Cleaned!$A$2:$E$21,2,FALSE)</f>
        <v>Bean, Jones and Park</v>
      </c>
    </row>
    <row r="748" spans="1:13" x14ac:dyDescent="0.3">
      <c r="A748" t="s">
        <v>2572</v>
      </c>
      <c r="B748" s="6">
        <v>45687</v>
      </c>
      <c r="C748" t="s">
        <v>353</v>
      </c>
      <c r="D748" t="s">
        <v>1596</v>
      </c>
      <c r="E748" t="s">
        <v>1779</v>
      </c>
      <c r="F748">
        <v>1</v>
      </c>
      <c r="G748" s="5">
        <v>412.11</v>
      </c>
      <c r="H748" s="8">
        <v>0.23</v>
      </c>
      <c r="I748" t="s">
        <v>1826</v>
      </c>
      <c r="J748" s="5">
        <v>317.32470000000001</v>
      </c>
      <c r="K748" t="str">
        <f>VLOOKUP($C748,Customer_Dim_Cleaned!$A$2:$H$501,2,FALSE)</f>
        <v>Sheila Wilson</v>
      </c>
      <c r="L748" t="str">
        <f>VLOOKUP($D748,Product_Dim_Cleaned!$A$2:$F$101,2,FALSE)</f>
        <v>Foldable Camping Chair</v>
      </c>
      <c r="M748" t="str">
        <f>VLOOKUP($E748,Store_Dim_Cleaned!$A$2:$E$21,2,FALSE)</f>
        <v>Martinez-Mullins</v>
      </c>
    </row>
    <row r="749" spans="1:13" x14ac:dyDescent="0.3">
      <c r="A749" t="s">
        <v>2573</v>
      </c>
      <c r="B749" s="6">
        <v>45916</v>
      </c>
      <c r="C749" t="s">
        <v>422</v>
      </c>
      <c r="D749" t="s">
        <v>1736</v>
      </c>
      <c r="E749" t="s">
        <v>1757</v>
      </c>
      <c r="F749">
        <v>1</v>
      </c>
      <c r="G749" s="5">
        <v>126.09</v>
      </c>
      <c r="H749" s="8">
        <v>0.05</v>
      </c>
      <c r="I749" t="s">
        <v>1829</v>
      </c>
      <c r="J749" s="5">
        <v>119.7855</v>
      </c>
      <c r="K749" t="str">
        <f>VLOOKUP($C749,Customer_Dim_Cleaned!$A$2:$H$501,2,FALSE)</f>
        <v>Michael Chang</v>
      </c>
      <c r="L749" t="str">
        <f>VLOOKUP($D749,Product_Dim_Cleaned!$A$2:$F$101,2,FALSE)</f>
        <v>Vitamin E Body Lotion</v>
      </c>
      <c r="M749" t="str">
        <f>VLOOKUP($E749,Store_Dim_Cleaned!$A$2:$E$21,2,FALSE)</f>
        <v>Martinez, Adkins and Johnson</v>
      </c>
    </row>
    <row r="750" spans="1:13" x14ac:dyDescent="0.3">
      <c r="A750" t="s">
        <v>2574</v>
      </c>
      <c r="B750" s="6">
        <v>45917</v>
      </c>
      <c r="C750" t="s">
        <v>648</v>
      </c>
      <c r="D750" t="s">
        <v>1682</v>
      </c>
      <c r="E750" t="s">
        <v>1789</v>
      </c>
      <c r="F750">
        <v>4</v>
      </c>
      <c r="G750" s="5">
        <v>602.39</v>
      </c>
      <c r="H750" s="8">
        <v>0.19</v>
      </c>
      <c r="I750" t="s">
        <v>1829</v>
      </c>
      <c r="J750" s="5">
        <v>1951.7436</v>
      </c>
      <c r="K750" t="str">
        <f>VLOOKUP($C750,Customer_Dim_Cleaned!$A$2:$H$501,2,FALSE)</f>
        <v>Wanda Snyder</v>
      </c>
      <c r="L750" t="str">
        <f>VLOOKUP($D750,Product_Dim_Cleaned!$A$2:$F$101,2,FALSE)</f>
        <v>Smart LED Light Strip</v>
      </c>
      <c r="M750" t="str">
        <f>VLOOKUP($E750,Store_Dim_Cleaned!$A$2:$E$21,2,FALSE)</f>
        <v>Hill, Wagner and Ballard</v>
      </c>
    </row>
    <row r="751" spans="1:13" x14ac:dyDescent="0.3">
      <c r="A751" t="s">
        <v>2575</v>
      </c>
      <c r="B751" s="6">
        <v>45941</v>
      </c>
      <c r="C751" t="s">
        <v>1023</v>
      </c>
      <c r="D751" t="s">
        <v>1712</v>
      </c>
      <c r="E751" t="s">
        <v>1766</v>
      </c>
      <c r="F751">
        <v>3</v>
      </c>
      <c r="G751" s="5">
        <v>447.69</v>
      </c>
      <c r="H751" s="8">
        <v>0.02</v>
      </c>
      <c r="I751" t="s">
        <v>1829</v>
      </c>
      <c r="J751" s="5">
        <v>1316.2085999999999</v>
      </c>
      <c r="K751" t="str">
        <f>VLOOKUP($C751,Customer_Dim_Cleaned!$A$2:$H$501,2,FALSE)</f>
        <v>Andrew Smith</v>
      </c>
      <c r="L751" t="str">
        <f>VLOOKUP($D751,Product_Dim_Cleaned!$A$2:$F$101,2,FALSE)</f>
        <v>Fitness Resistance Bands</v>
      </c>
      <c r="M751" t="str">
        <f>VLOOKUP($E751,Store_Dim_Cleaned!$A$2:$E$21,2,FALSE)</f>
        <v>Johnson-Wright</v>
      </c>
    </row>
    <row r="752" spans="1:13" x14ac:dyDescent="0.3">
      <c r="A752" t="s">
        <v>2576</v>
      </c>
      <c r="B752" s="6">
        <v>45778</v>
      </c>
      <c r="C752" t="s">
        <v>794</v>
      </c>
      <c r="D752" t="s">
        <v>1616</v>
      </c>
      <c r="E752" t="s">
        <v>1766</v>
      </c>
      <c r="F752">
        <v>3</v>
      </c>
      <c r="G752" s="5">
        <v>35.159999999999997</v>
      </c>
      <c r="H752" s="8">
        <v>0.04</v>
      </c>
      <c r="I752" t="s">
        <v>1829</v>
      </c>
      <c r="J752" s="5">
        <v>101.2608</v>
      </c>
      <c r="K752" t="str">
        <f>VLOOKUP($C752,Customer_Dim_Cleaned!$A$2:$H$501,2,FALSE)</f>
        <v>Nicholas Webb</v>
      </c>
      <c r="L752" t="str">
        <f>VLOOKUP($D752,Product_Dim_Cleaned!$A$2:$F$101,2,FALSE)</f>
        <v>Gaming Mechanical Keyboard</v>
      </c>
      <c r="M752" t="str">
        <f>VLOOKUP($E752,Store_Dim_Cleaned!$A$2:$E$21,2,FALSE)</f>
        <v>Johnson-Wright</v>
      </c>
    </row>
    <row r="753" spans="1:13" x14ac:dyDescent="0.3">
      <c r="A753" t="s">
        <v>2577</v>
      </c>
      <c r="B753" s="6">
        <v>45740</v>
      </c>
      <c r="C753" t="s">
        <v>1038</v>
      </c>
      <c r="D753" t="s">
        <v>1692</v>
      </c>
      <c r="E753" t="s">
        <v>1792</v>
      </c>
      <c r="F753">
        <v>2</v>
      </c>
      <c r="G753" s="5">
        <v>838.59</v>
      </c>
      <c r="H753" s="8">
        <v>0.18</v>
      </c>
      <c r="I753" t="s">
        <v>1829</v>
      </c>
      <c r="J753" s="5">
        <v>1375.2876000000001</v>
      </c>
      <c r="K753" t="str">
        <f>VLOOKUP($C753,Customer_Dim_Cleaned!$A$2:$H$501,2,FALSE)</f>
        <v>Pamela Mcguire</v>
      </c>
      <c r="L753" t="str">
        <f>VLOOKUP($D753,Product_Dim_Cleaned!$A$2:$F$101,2,FALSE)</f>
        <v>Professional Jump Rope</v>
      </c>
      <c r="M753" t="str">
        <f>VLOOKUP($E753,Store_Dim_Cleaned!$A$2:$E$21,2,FALSE)</f>
        <v>Aguirre-Keller</v>
      </c>
    </row>
    <row r="754" spans="1:13" x14ac:dyDescent="0.3">
      <c r="A754" t="s">
        <v>2578</v>
      </c>
      <c r="B754" s="6">
        <v>45598</v>
      </c>
      <c r="C754" t="s">
        <v>321</v>
      </c>
      <c r="D754" t="s">
        <v>1666</v>
      </c>
      <c r="E754" t="s">
        <v>1776</v>
      </c>
      <c r="F754">
        <v>4</v>
      </c>
      <c r="G754" s="5">
        <v>867.94</v>
      </c>
      <c r="H754" s="8">
        <v>0.26</v>
      </c>
      <c r="I754" t="s">
        <v>1826</v>
      </c>
      <c r="J754" s="5">
        <v>2569.1024000000002</v>
      </c>
      <c r="K754" t="str">
        <f>VLOOKUP($C754,Customer_Dim_Cleaned!$A$2:$H$501,2,FALSE)</f>
        <v>Jamie Yoder</v>
      </c>
      <c r="L754" t="str">
        <f>VLOOKUP($D754,Product_Dim_Cleaned!$A$2:$F$101,2,FALSE)</f>
        <v>Men's Hair Styling Gel</v>
      </c>
      <c r="M754" t="str">
        <f>VLOOKUP($E754,Store_Dim_Cleaned!$A$2:$E$21,2,FALSE)</f>
        <v>Benson-Elliott</v>
      </c>
    </row>
    <row r="755" spans="1:13" x14ac:dyDescent="0.3">
      <c r="A755" t="s">
        <v>2579</v>
      </c>
      <c r="B755" s="6">
        <v>45591</v>
      </c>
      <c r="C755" t="s">
        <v>643</v>
      </c>
      <c r="D755" t="s">
        <v>1626</v>
      </c>
      <c r="E755" t="s">
        <v>1807</v>
      </c>
      <c r="F755">
        <v>1</v>
      </c>
      <c r="G755" s="5">
        <v>623.88</v>
      </c>
      <c r="H755" s="8">
        <v>0.25</v>
      </c>
      <c r="I755" t="s">
        <v>1824</v>
      </c>
      <c r="J755" s="5">
        <v>467.91</v>
      </c>
      <c r="K755" t="str">
        <f>VLOOKUP($C755,Customer_Dim_Cleaned!$A$2:$H$501,2,FALSE)</f>
        <v>Megan Greer</v>
      </c>
      <c r="L755" t="str">
        <f>VLOOKUP($D755,Product_Dim_Cleaned!$A$2:$F$101,2,FALSE)</f>
        <v>Portable Power Bank</v>
      </c>
      <c r="M755" t="str">
        <f>VLOOKUP($E755,Store_Dim_Cleaned!$A$2:$E$21,2,FALSE)</f>
        <v>Holloway Ltd</v>
      </c>
    </row>
    <row r="756" spans="1:13" x14ac:dyDescent="0.3">
      <c r="A756" t="s">
        <v>2580</v>
      </c>
      <c r="B756" s="6">
        <v>45546</v>
      </c>
      <c r="C756" t="s">
        <v>585</v>
      </c>
      <c r="D756" t="s">
        <v>1632</v>
      </c>
      <c r="E756" t="s">
        <v>1799</v>
      </c>
      <c r="F756">
        <v>2</v>
      </c>
      <c r="G756" s="5">
        <v>567.95000000000005</v>
      </c>
      <c r="H756" s="8">
        <v>0.12</v>
      </c>
      <c r="I756" t="s">
        <v>1826</v>
      </c>
      <c r="J756" s="5">
        <v>999.5920000000001</v>
      </c>
      <c r="K756" t="str">
        <f>VLOOKUP($C756,Customer_Dim_Cleaned!$A$2:$H$501,2,FALSE)</f>
        <v>Curtis Lam</v>
      </c>
      <c r="L756" t="str">
        <f>VLOOKUP($D756,Product_Dim_Cleaned!$A$2:$F$101,2,FALSE)</f>
        <v>Smart Home WiFi Camera</v>
      </c>
      <c r="M756" t="str">
        <f>VLOOKUP($E756,Store_Dim_Cleaned!$A$2:$E$21,2,FALSE)</f>
        <v>Mcdonald Inc</v>
      </c>
    </row>
    <row r="757" spans="1:13" x14ac:dyDescent="0.3">
      <c r="A757" t="s">
        <v>2581</v>
      </c>
      <c r="B757" s="6">
        <v>45483</v>
      </c>
      <c r="C757" t="s">
        <v>1017</v>
      </c>
      <c r="D757" t="s">
        <v>1610</v>
      </c>
      <c r="E757" t="s">
        <v>1810</v>
      </c>
      <c r="F757">
        <v>2</v>
      </c>
      <c r="G757" s="5">
        <v>671.69</v>
      </c>
      <c r="H757" s="8">
        <v>0.19</v>
      </c>
      <c r="I757" t="s">
        <v>1824</v>
      </c>
      <c r="J757" s="5">
        <v>1088.1378</v>
      </c>
      <c r="K757" t="str">
        <f>VLOOKUP($C757,Customer_Dim_Cleaned!$A$2:$H$501,2,FALSE)</f>
        <v>Kristy Dunlap</v>
      </c>
      <c r="L757" t="str">
        <f>VLOOKUP($D757,Product_Dim_Cleaned!$A$2:$F$101,2,FALSE)</f>
        <v>Basketball</v>
      </c>
      <c r="M757" t="str">
        <f>VLOOKUP($E757,Store_Dim_Cleaned!$A$2:$E$21,2,FALSE)</f>
        <v>Guerrero-Schmitt</v>
      </c>
    </row>
    <row r="758" spans="1:13" x14ac:dyDescent="0.3">
      <c r="A758" t="s">
        <v>2582</v>
      </c>
      <c r="B758" s="6">
        <v>45786</v>
      </c>
      <c r="C758" t="s">
        <v>672</v>
      </c>
      <c r="D758" t="s">
        <v>1557</v>
      </c>
      <c r="E758" t="s">
        <v>1779</v>
      </c>
      <c r="F758">
        <v>2</v>
      </c>
      <c r="G758" s="5">
        <v>257.95999999999998</v>
      </c>
      <c r="H758" s="8">
        <v>0.21</v>
      </c>
      <c r="I758" t="s">
        <v>1826</v>
      </c>
      <c r="J758" s="5">
        <v>407.57679999999999</v>
      </c>
      <c r="K758" t="str">
        <f>VLOOKUP($C758,Customer_Dim_Cleaned!$A$2:$H$501,2,FALSE)</f>
        <v>Ronald Jones</v>
      </c>
      <c r="L758" t="str">
        <f>VLOOKUP($D758,Product_Dim_Cleaned!$A$2:$F$101,2,FALSE)</f>
        <v>Herbal Face Moisturizer</v>
      </c>
      <c r="M758" t="str">
        <f>VLOOKUP($E758,Store_Dim_Cleaned!$A$2:$E$21,2,FALSE)</f>
        <v>Martinez-Mullins</v>
      </c>
    </row>
    <row r="759" spans="1:13" x14ac:dyDescent="0.3">
      <c r="A759" t="s">
        <v>2583</v>
      </c>
      <c r="B759" s="6">
        <v>45475</v>
      </c>
      <c r="C759" t="s">
        <v>666</v>
      </c>
      <c r="D759" t="s">
        <v>1744</v>
      </c>
      <c r="E759" t="s">
        <v>1813</v>
      </c>
      <c r="F759">
        <v>4</v>
      </c>
      <c r="G759" s="5">
        <v>281.48</v>
      </c>
      <c r="H759" s="8">
        <v>0.27</v>
      </c>
      <c r="I759" t="s">
        <v>1826</v>
      </c>
      <c r="J759" s="5">
        <v>821.92160000000001</v>
      </c>
      <c r="K759" t="str">
        <f>VLOOKUP($C759,Customer_Dim_Cleaned!$A$2:$H$501,2,FALSE)</f>
        <v>Tiffany Herrera</v>
      </c>
      <c r="L759" t="str">
        <f>VLOOKUP($D759,Product_Dim_Cleaned!$A$2:$F$101,2,FALSE)</f>
        <v>Portable Bluetooth Speaker</v>
      </c>
      <c r="M759" t="str">
        <f>VLOOKUP($E759,Store_Dim_Cleaned!$A$2:$E$21,2,FALSE)</f>
        <v>Mann-Austin</v>
      </c>
    </row>
    <row r="760" spans="1:13" x14ac:dyDescent="0.3">
      <c r="A760" t="s">
        <v>2584</v>
      </c>
      <c r="B760" s="6">
        <v>45470</v>
      </c>
      <c r="C760" t="s">
        <v>996</v>
      </c>
      <c r="D760" t="s">
        <v>1588</v>
      </c>
      <c r="E760" t="s">
        <v>1792</v>
      </c>
      <c r="F760">
        <v>1</v>
      </c>
      <c r="G760" s="5">
        <v>202.13</v>
      </c>
      <c r="H760" s="8">
        <v>0.13</v>
      </c>
      <c r="I760" t="s">
        <v>1829</v>
      </c>
      <c r="J760" s="5">
        <v>175.85310000000001</v>
      </c>
      <c r="K760" t="str">
        <f>VLOOKUP($C760,Customer_Dim_Cleaned!$A$2:$H$501,2,FALSE)</f>
        <v>Robert House</v>
      </c>
      <c r="L760" t="str">
        <f>VLOOKUP($D760,Product_Dim_Cleaned!$A$2:$F$101,2,FALSE)</f>
        <v>Outdoor Sports Water Bottle</v>
      </c>
      <c r="M760" t="str">
        <f>VLOOKUP($E760,Store_Dim_Cleaned!$A$2:$E$21,2,FALSE)</f>
        <v>Aguirre-Keller</v>
      </c>
    </row>
    <row r="761" spans="1:13" x14ac:dyDescent="0.3">
      <c r="A761" t="s">
        <v>2585</v>
      </c>
      <c r="B761" s="6">
        <v>45243</v>
      </c>
      <c r="C761" t="s">
        <v>863</v>
      </c>
      <c r="D761" t="s">
        <v>1696</v>
      </c>
      <c r="E761" t="s">
        <v>1773</v>
      </c>
      <c r="F761">
        <v>1</v>
      </c>
      <c r="G761" s="5">
        <v>370.66</v>
      </c>
      <c r="H761" s="8">
        <v>0.01</v>
      </c>
      <c r="I761" t="s">
        <v>1826</v>
      </c>
      <c r="J761" s="5">
        <v>366.95339999999999</v>
      </c>
      <c r="K761" t="str">
        <f>VLOOKUP($C761,Customer_Dim_Cleaned!$A$2:$H$501,2,FALSE)</f>
        <v>Daisy Johnson Dds</v>
      </c>
      <c r="L761" t="str">
        <f>VLOOKUP($D761,Product_Dim_Cleaned!$A$2:$F$101,2,FALSE)</f>
        <v>Bluetooth Car Audio System</v>
      </c>
      <c r="M761" t="str">
        <f>VLOOKUP($E761,Store_Dim_Cleaned!$A$2:$E$21,2,FALSE)</f>
        <v>Gray Ltd</v>
      </c>
    </row>
    <row r="762" spans="1:13" x14ac:dyDescent="0.3">
      <c r="A762" t="s">
        <v>2586</v>
      </c>
      <c r="B762" s="6">
        <v>45341</v>
      </c>
      <c r="C762" t="s">
        <v>32</v>
      </c>
      <c r="D762" t="s">
        <v>1670</v>
      </c>
      <c r="E762" t="s">
        <v>1794</v>
      </c>
      <c r="F762">
        <v>4</v>
      </c>
      <c r="G762" s="5">
        <v>731.53</v>
      </c>
      <c r="H762" s="8">
        <v>0.12</v>
      </c>
      <c r="I762" t="s">
        <v>1824</v>
      </c>
      <c r="J762" s="5">
        <v>2574.9856</v>
      </c>
      <c r="K762" t="str">
        <f>VLOOKUP($C762,Customer_Dim_Cleaned!$A$2:$H$501,2,FALSE)</f>
        <v>Christine Vaughn</v>
      </c>
      <c r="L762" t="str">
        <f>VLOOKUP($D762,Product_Dim_Cleaned!$A$2:$F$101,2,FALSE)</f>
        <v>Tennis Ball 3-Pack</v>
      </c>
      <c r="M762" t="str">
        <f>VLOOKUP($E762,Store_Dim_Cleaned!$A$2:$E$21,2,FALSE)</f>
        <v>Thomas, Bridges and Harris</v>
      </c>
    </row>
    <row r="763" spans="1:13" x14ac:dyDescent="0.3">
      <c r="A763" t="s">
        <v>2587</v>
      </c>
      <c r="B763" s="6">
        <v>45371</v>
      </c>
      <c r="C763" t="s">
        <v>550</v>
      </c>
      <c r="D763" t="s">
        <v>1704</v>
      </c>
      <c r="E763" t="s">
        <v>1757</v>
      </c>
      <c r="F763">
        <v>3</v>
      </c>
      <c r="G763" s="5">
        <v>468.25</v>
      </c>
      <c r="H763" s="8">
        <v>7.0000000000000007E-2</v>
      </c>
      <c r="I763" t="s">
        <v>1826</v>
      </c>
      <c r="J763" s="5">
        <v>1306.4175</v>
      </c>
      <c r="K763" t="str">
        <f>VLOOKUP($C763,Customer_Dim_Cleaned!$A$2:$H$501,2,FALSE)</f>
        <v>Jason Wheeler</v>
      </c>
      <c r="L763" t="str">
        <f>VLOOKUP($D763,Product_Dim_Cleaned!$A$2:$F$101,2,FALSE)</f>
        <v>Essential Oil Diffuser</v>
      </c>
      <c r="M763" t="str">
        <f>VLOOKUP($E763,Store_Dim_Cleaned!$A$2:$E$21,2,FALSE)</f>
        <v>Martinez, Adkins and Johnson</v>
      </c>
    </row>
    <row r="764" spans="1:13" x14ac:dyDescent="0.3">
      <c r="A764" t="s">
        <v>2588</v>
      </c>
      <c r="B764" s="6">
        <v>45360</v>
      </c>
      <c r="C764" t="s">
        <v>14</v>
      </c>
      <c r="D764" t="s">
        <v>1682</v>
      </c>
      <c r="E764" t="s">
        <v>1752</v>
      </c>
      <c r="F764">
        <v>1</v>
      </c>
      <c r="G764" s="5">
        <v>928.72</v>
      </c>
      <c r="H764" s="8">
        <v>0.1</v>
      </c>
      <c r="I764" t="s">
        <v>1829</v>
      </c>
      <c r="J764" s="5">
        <v>835.84800000000007</v>
      </c>
      <c r="K764" t="str">
        <f>VLOOKUP($C764,Customer_Dim_Cleaned!$A$2:$H$501,2,FALSE)</f>
        <v>Eugene Nelson</v>
      </c>
      <c r="L764" t="str">
        <f>VLOOKUP($D764,Product_Dim_Cleaned!$A$2:$F$101,2,FALSE)</f>
        <v>Smart LED Light Strip</v>
      </c>
      <c r="M764" t="str">
        <f>VLOOKUP($E764,Store_Dim_Cleaned!$A$2:$E$21,2,FALSE)</f>
        <v>Rivera-Warner</v>
      </c>
    </row>
    <row r="765" spans="1:13" x14ac:dyDescent="0.3">
      <c r="A765" t="s">
        <v>2589</v>
      </c>
      <c r="B765" s="6">
        <v>45499</v>
      </c>
      <c r="C765" t="s">
        <v>360</v>
      </c>
      <c r="D765" t="s">
        <v>1553</v>
      </c>
      <c r="E765" t="s">
        <v>1810</v>
      </c>
      <c r="F765">
        <v>3</v>
      </c>
      <c r="G765" s="5">
        <v>217.22</v>
      </c>
      <c r="H765" s="8">
        <v>0.06</v>
      </c>
      <c r="I765" t="s">
        <v>1826</v>
      </c>
      <c r="J765" s="5">
        <v>612.56039999999996</v>
      </c>
      <c r="K765" t="str">
        <f>VLOOKUP($C765,Customer_Dim_Cleaned!$A$2:$H$501,2,FALSE)</f>
        <v>Colleen Maynard</v>
      </c>
      <c r="L765" t="str">
        <f>VLOOKUP($D765,Product_Dim_Cleaned!$A$2:$F$101,2,FALSE)</f>
        <v>Women's Yoga Pants</v>
      </c>
      <c r="M765" t="str">
        <f>VLOOKUP($E765,Store_Dim_Cleaned!$A$2:$E$21,2,FALSE)</f>
        <v>Guerrero-Schmitt</v>
      </c>
    </row>
    <row r="766" spans="1:13" x14ac:dyDescent="0.3">
      <c r="A766" t="s">
        <v>2590</v>
      </c>
      <c r="B766" s="6">
        <v>45745</v>
      </c>
      <c r="C766" t="s">
        <v>1260</v>
      </c>
      <c r="D766" t="s">
        <v>1596</v>
      </c>
      <c r="E766" t="s">
        <v>1766</v>
      </c>
      <c r="F766">
        <v>1</v>
      </c>
      <c r="G766" s="5">
        <v>387.99</v>
      </c>
      <c r="H766" s="8">
        <v>0.3</v>
      </c>
      <c r="I766" t="s">
        <v>1824</v>
      </c>
      <c r="J766" s="5">
        <v>271.59300000000002</v>
      </c>
      <c r="K766" t="str">
        <f>VLOOKUP($C766,Customer_Dim_Cleaned!$A$2:$H$501,2,FALSE)</f>
        <v>Eric Wolfe</v>
      </c>
      <c r="L766" t="str">
        <f>VLOOKUP($D766,Product_Dim_Cleaned!$A$2:$F$101,2,FALSE)</f>
        <v>Foldable Camping Chair</v>
      </c>
      <c r="M766" t="str">
        <f>VLOOKUP($E766,Store_Dim_Cleaned!$A$2:$E$21,2,FALSE)</f>
        <v>Johnson-Wright</v>
      </c>
    </row>
    <row r="767" spans="1:13" x14ac:dyDescent="0.3">
      <c r="A767" t="s">
        <v>2591</v>
      </c>
      <c r="B767" s="6">
        <v>45718</v>
      </c>
      <c r="C767" t="s">
        <v>1466</v>
      </c>
      <c r="D767" t="s">
        <v>1584</v>
      </c>
      <c r="E767" t="s">
        <v>1776</v>
      </c>
      <c r="F767">
        <v>4</v>
      </c>
      <c r="G767" s="5">
        <v>186.24</v>
      </c>
      <c r="H767" s="8">
        <v>0.23</v>
      </c>
      <c r="I767" t="s">
        <v>1824</v>
      </c>
      <c r="J767" s="5">
        <v>573.61920000000009</v>
      </c>
      <c r="K767" t="str">
        <f>VLOOKUP($C767,Customer_Dim_Cleaned!$A$2:$H$501,2,FALSE)</f>
        <v>Elizabeth Foster</v>
      </c>
      <c r="L767" t="str">
        <f>VLOOKUP($D767,Product_Dim_Cleaned!$A$2:$F$101,2,FALSE)</f>
        <v>Women's Denim Jeans</v>
      </c>
      <c r="M767" t="str">
        <f>VLOOKUP($E767,Store_Dim_Cleaned!$A$2:$E$21,2,FALSE)</f>
        <v>Benson-Elliott</v>
      </c>
    </row>
    <row r="768" spans="1:13" x14ac:dyDescent="0.3">
      <c r="A768" t="s">
        <v>2592</v>
      </c>
      <c r="B768" s="6">
        <v>45454</v>
      </c>
      <c r="C768" t="s">
        <v>937</v>
      </c>
      <c r="D768" t="s">
        <v>1628</v>
      </c>
      <c r="E768" t="s">
        <v>1782</v>
      </c>
      <c r="F768">
        <v>4</v>
      </c>
      <c r="G768" s="5">
        <v>609.05999999999995</v>
      </c>
      <c r="H768" s="8">
        <v>0.22</v>
      </c>
      <c r="I768" t="s">
        <v>1829</v>
      </c>
      <c r="J768" s="5">
        <v>1900.2672</v>
      </c>
      <c r="K768" t="str">
        <f>VLOOKUP($C768,Customer_Dim_Cleaned!$A$2:$H$501,2,FALSE)</f>
        <v>Jared Moran</v>
      </c>
      <c r="L768" t="str">
        <f>VLOOKUP($D768,Product_Dim_Cleaned!$A$2:$F$101,2,FALSE)</f>
        <v>Noise-Canceling Headphones</v>
      </c>
      <c r="M768" t="str">
        <f>VLOOKUP($E768,Store_Dim_Cleaned!$A$2:$E$21,2,FALSE)</f>
        <v>Bean, Jones and Park</v>
      </c>
    </row>
    <row r="769" spans="1:13" x14ac:dyDescent="0.3">
      <c r="A769" t="s">
        <v>2593</v>
      </c>
      <c r="B769" s="6">
        <v>45434</v>
      </c>
      <c r="C769" t="s">
        <v>1355</v>
      </c>
      <c r="D769" t="s">
        <v>1614</v>
      </c>
      <c r="E769" t="s">
        <v>1792</v>
      </c>
      <c r="F769">
        <v>1</v>
      </c>
      <c r="G769" s="5">
        <v>827.91</v>
      </c>
      <c r="H769" s="8">
        <v>0.21</v>
      </c>
      <c r="I769" t="s">
        <v>1826</v>
      </c>
      <c r="J769" s="5">
        <v>654.0489</v>
      </c>
      <c r="K769" t="str">
        <f>VLOOKUP($C769,Customer_Dim_Cleaned!$A$2:$H$501,2,FALSE)</f>
        <v>Melinda Rivera</v>
      </c>
      <c r="L769" t="str">
        <f>VLOOKUP($D769,Product_Dim_Cleaned!$A$2:$F$101,2,FALSE)</f>
        <v>Modern Wall Clock</v>
      </c>
      <c r="M769" t="str">
        <f>VLOOKUP($E769,Store_Dim_Cleaned!$A$2:$E$21,2,FALSE)</f>
        <v>Aguirre-Keller</v>
      </c>
    </row>
    <row r="770" spans="1:13" x14ac:dyDescent="0.3">
      <c r="A770" t="s">
        <v>2594</v>
      </c>
      <c r="B770" s="6">
        <v>45486</v>
      </c>
      <c r="C770" t="s">
        <v>582</v>
      </c>
      <c r="D770" t="s">
        <v>1714</v>
      </c>
      <c r="E770" t="s">
        <v>1752</v>
      </c>
      <c r="F770">
        <v>1</v>
      </c>
      <c r="G770" s="5">
        <v>303.79000000000002</v>
      </c>
      <c r="H770" s="8">
        <v>0.24</v>
      </c>
      <c r="I770" t="s">
        <v>1826</v>
      </c>
      <c r="J770" s="5">
        <v>230.88040000000001</v>
      </c>
      <c r="K770" t="str">
        <f>VLOOKUP($C770,Customer_Dim_Cleaned!$A$2:$H$501,2,FALSE)</f>
        <v>John Bradford</v>
      </c>
      <c r="L770" t="str">
        <f>VLOOKUP($D770,Product_Dim_Cleaned!$A$2:$F$101,2,FALSE)</f>
        <v>Hydrating Face Cleanser</v>
      </c>
      <c r="M770" t="str">
        <f>VLOOKUP($E770,Store_Dim_Cleaned!$A$2:$E$21,2,FALSE)</f>
        <v>Rivera-Warner</v>
      </c>
    </row>
    <row r="771" spans="1:13" x14ac:dyDescent="0.3">
      <c r="A771" t="s">
        <v>2595</v>
      </c>
      <c r="B771" s="6">
        <v>45902</v>
      </c>
      <c r="C771" t="s">
        <v>369</v>
      </c>
      <c r="D771" t="s">
        <v>1622</v>
      </c>
      <c r="E771" t="s">
        <v>1776</v>
      </c>
      <c r="F771">
        <v>2</v>
      </c>
      <c r="G771" s="5">
        <v>365.91</v>
      </c>
      <c r="H771" s="8">
        <v>0.14000000000000001</v>
      </c>
      <c r="I771" t="s">
        <v>1829</v>
      </c>
      <c r="J771" s="5">
        <v>629.36520000000007</v>
      </c>
      <c r="K771" t="str">
        <f>VLOOKUP($C771,Customer_Dim_Cleaned!$A$2:$H$501,2,FALSE)</f>
        <v>Christopher Lester</v>
      </c>
      <c r="L771" t="str">
        <f>VLOOKUP($D771,Product_Dim_Cleaned!$A$2:$F$101,2,FALSE)</f>
        <v>Men's Casual Sneakers</v>
      </c>
      <c r="M771" t="str">
        <f>VLOOKUP($E771,Store_Dim_Cleaned!$A$2:$E$21,2,FALSE)</f>
        <v>Benson-Elliott</v>
      </c>
    </row>
    <row r="772" spans="1:13" x14ac:dyDescent="0.3">
      <c r="A772" t="s">
        <v>2596</v>
      </c>
      <c r="B772" s="6">
        <v>45762</v>
      </c>
      <c r="C772" t="s">
        <v>255</v>
      </c>
      <c r="D772" t="s">
        <v>1598</v>
      </c>
      <c r="E772" t="s">
        <v>1807</v>
      </c>
      <c r="F772">
        <v>3</v>
      </c>
      <c r="G772" s="5">
        <v>852.72</v>
      </c>
      <c r="H772" s="8">
        <v>0.16</v>
      </c>
      <c r="I772" t="s">
        <v>1824</v>
      </c>
      <c r="J772" s="5">
        <v>2148.8544000000002</v>
      </c>
      <c r="K772" t="str">
        <f>VLOOKUP($C772,Customer_Dim_Cleaned!$A$2:$H$501,2,FALSE)</f>
        <v>Roy Cole</v>
      </c>
      <c r="L772" t="str">
        <f>VLOOKUP($D772,Product_Dim_Cleaned!$A$2:$F$101,2,FALSE)</f>
        <v>Women's Scarf Set</v>
      </c>
      <c r="M772" t="str">
        <f>VLOOKUP($E772,Store_Dim_Cleaned!$A$2:$E$21,2,FALSE)</f>
        <v>Holloway Ltd</v>
      </c>
    </row>
    <row r="773" spans="1:13" x14ac:dyDescent="0.3">
      <c r="A773" t="s">
        <v>2597</v>
      </c>
      <c r="B773" s="6">
        <v>45752</v>
      </c>
      <c r="C773" t="s">
        <v>791</v>
      </c>
      <c r="D773" t="s">
        <v>1568</v>
      </c>
      <c r="E773" t="s">
        <v>1769</v>
      </c>
      <c r="F773">
        <v>1</v>
      </c>
      <c r="G773" s="5">
        <v>768.25</v>
      </c>
      <c r="H773" s="8">
        <v>0.18</v>
      </c>
      <c r="I773" t="s">
        <v>1824</v>
      </c>
      <c r="J773" s="5">
        <v>629.96500000000003</v>
      </c>
      <c r="K773" t="str">
        <f>VLOOKUP($C773,Customer_Dim_Cleaned!$A$2:$H$501,2,FALSE)</f>
        <v>Douglas Rhodes</v>
      </c>
      <c r="L773" t="str">
        <f>VLOOKUP($D773,Product_Dim_Cleaned!$A$2:$F$101,2,FALSE)</f>
        <v>Ceramic Kitchen Bowl Set</v>
      </c>
      <c r="M773" t="str">
        <f>VLOOKUP($E773,Store_Dim_Cleaned!$A$2:$E$21,2,FALSE)</f>
        <v>Alexander Group</v>
      </c>
    </row>
    <row r="774" spans="1:13" x14ac:dyDescent="0.3">
      <c r="A774" t="s">
        <v>2598</v>
      </c>
      <c r="B774" s="6">
        <v>45254</v>
      </c>
      <c r="C774" t="s">
        <v>1098</v>
      </c>
      <c r="D774" t="s">
        <v>1732</v>
      </c>
      <c r="E774" t="s">
        <v>1813</v>
      </c>
      <c r="F774">
        <v>2</v>
      </c>
      <c r="G774" s="5">
        <v>318.62</v>
      </c>
      <c r="H774" s="8">
        <v>0.02</v>
      </c>
      <c r="I774" t="s">
        <v>1829</v>
      </c>
      <c r="J774" s="5">
        <v>624.49519999999995</v>
      </c>
      <c r="K774" t="str">
        <f>VLOOKUP($C774,Customer_Dim_Cleaned!$A$2:$H$501,2,FALSE)</f>
        <v>Charles Miller</v>
      </c>
      <c r="L774" t="str">
        <f>VLOOKUP($D774,Product_Dim_Cleaned!$A$2:$F$101,2,FALSE)</f>
        <v>Microwave Oven</v>
      </c>
      <c r="M774" t="str">
        <f>VLOOKUP($E774,Store_Dim_Cleaned!$A$2:$E$21,2,FALSE)</f>
        <v>Mann-Austin</v>
      </c>
    </row>
    <row r="775" spans="1:13" x14ac:dyDescent="0.3">
      <c r="A775" t="s">
        <v>2599</v>
      </c>
      <c r="B775" s="6">
        <v>45683</v>
      </c>
      <c r="C775" t="s">
        <v>188</v>
      </c>
      <c r="D775" t="s">
        <v>1700</v>
      </c>
      <c r="E775" t="s">
        <v>1761</v>
      </c>
      <c r="F775">
        <v>4</v>
      </c>
      <c r="G775" s="5">
        <v>402.11</v>
      </c>
      <c r="H775" s="8">
        <v>0.14000000000000001</v>
      </c>
      <c r="I775" t="s">
        <v>1826</v>
      </c>
      <c r="J775" s="5">
        <v>1383.2583999999999</v>
      </c>
      <c r="K775" t="str">
        <f>VLOOKUP($C775,Customer_Dim_Cleaned!$A$2:$H$501,2,FALSE)</f>
        <v>Timothy Weaver</v>
      </c>
      <c r="L775" t="str">
        <f>VLOOKUP($D775,Product_Dim_Cleaned!$A$2:$F$101,2,FALSE)</f>
        <v>Wireless Mouse</v>
      </c>
      <c r="M775" t="str">
        <f>VLOOKUP($E775,Store_Dim_Cleaned!$A$2:$E$21,2,FALSE)</f>
        <v>Black-Horn</v>
      </c>
    </row>
    <row r="776" spans="1:13" x14ac:dyDescent="0.3">
      <c r="A776" t="s">
        <v>2600</v>
      </c>
      <c r="B776" s="6">
        <v>45804</v>
      </c>
      <c r="C776" t="s">
        <v>1269</v>
      </c>
      <c r="D776" t="s">
        <v>1716</v>
      </c>
      <c r="E776" t="s">
        <v>1807</v>
      </c>
      <c r="F776">
        <v>3</v>
      </c>
      <c r="G776" s="5">
        <v>846.31</v>
      </c>
      <c r="H776" s="8">
        <v>0.18</v>
      </c>
      <c r="I776" t="s">
        <v>1829</v>
      </c>
      <c r="J776" s="5">
        <v>2081.9225999999999</v>
      </c>
      <c r="K776" t="str">
        <f>VLOOKUP($C776,Customer_Dim_Cleaned!$A$2:$H$501,2,FALSE)</f>
        <v>Isabel Foster</v>
      </c>
      <c r="L776" t="str">
        <f>VLOOKUP($D776,Product_Dim_Cleaned!$A$2:$F$101,2,FALSE)</f>
        <v>Wooden Bookshelf</v>
      </c>
      <c r="M776" t="str">
        <f>VLOOKUP($E776,Store_Dim_Cleaned!$A$2:$E$21,2,FALSE)</f>
        <v>Holloway Ltd</v>
      </c>
    </row>
    <row r="777" spans="1:13" x14ac:dyDescent="0.3">
      <c r="A777" t="s">
        <v>2601</v>
      </c>
      <c r="B777" s="6">
        <v>45821</v>
      </c>
      <c r="C777" t="s">
        <v>559</v>
      </c>
      <c r="D777" t="s">
        <v>1736</v>
      </c>
      <c r="E777" t="s">
        <v>1799</v>
      </c>
      <c r="F777">
        <v>1</v>
      </c>
      <c r="G777" s="5">
        <v>269.94</v>
      </c>
      <c r="H777" s="8">
        <v>7.0000000000000007E-2</v>
      </c>
      <c r="I777" t="s">
        <v>1829</v>
      </c>
      <c r="J777" s="5">
        <v>251.04419999999999</v>
      </c>
      <c r="K777" t="str">
        <f>VLOOKUP($C777,Customer_Dim_Cleaned!$A$2:$H$501,2,FALSE)</f>
        <v>Daniel Contreras</v>
      </c>
      <c r="L777" t="str">
        <f>VLOOKUP($D777,Product_Dim_Cleaned!$A$2:$F$101,2,FALSE)</f>
        <v>Vitamin E Body Lotion</v>
      </c>
      <c r="M777" t="str">
        <f>VLOOKUP($E777,Store_Dim_Cleaned!$A$2:$E$21,2,FALSE)</f>
        <v>Mcdonald Inc</v>
      </c>
    </row>
    <row r="778" spans="1:13" x14ac:dyDescent="0.3">
      <c r="A778" t="s">
        <v>2602</v>
      </c>
      <c r="B778" s="6">
        <v>45472</v>
      </c>
      <c r="C778" t="s">
        <v>773</v>
      </c>
      <c r="D778" t="s">
        <v>1588</v>
      </c>
      <c r="E778" t="s">
        <v>1769</v>
      </c>
      <c r="F778">
        <v>3</v>
      </c>
      <c r="G778" s="5">
        <v>909.25</v>
      </c>
      <c r="H778" s="8">
        <v>0.28999999999999998</v>
      </c>
      <c r="I778" t="s">
        <v>1829</v>
      </c>
      <c r="J778" s="5">
        <v>1936.7025000000001</v>
      </c>
      <c r="K778" t="str">
        <f>VLOOKUP($C778,Customer_Dim_Cleaned!$A$2:$H$501,2,FALSE)</f>
        <v>Mr. William Horton</v>
      </c>
      <c r="L778" t="str">
        <f>VLOOKUP($D778,Product_Dim_Cleaned!$A$2:$F$101,2,FALSE)</f>
        <v>Outdoor Sports Water Bottle</v>
      </c>
      <c r="M778" t="str">
        <f>VLOOKUP($E778,Store_Dim_Cleaned!$A$2:$E$21,2,FALSE)</f>
        <v>Alexander Group</v>
      </c>
    </row>
    <row r="779" spans="1:13" x14ac:dyDescent="0.3">
      <c r="A779" t="s">
        <v>2603</v>
      </c>
      <c r="B779" s="6">
        <v>45331</v>
      </c>
      <c r="C779" t="s">
        <v>1136</v>
      </c>
      <c r="D779" t="s">
        <v>1730</v>
      </c>
      <c r="E779" t="s">
        <v>1794</v>
      </c>
      <c r="F779">
        <v>2</v>
      </c>
      <c r="G779" s="5">
        <v>229.81</v>
      </c>
      <c r="H779" s="8">
        <v>0.21</v>
      </c>
      <c r="I779" t="s">
        <v>1829</v>
      </c>
      <c r="J779" s="5">
        <v>363.09980000000002</v>
      </c>
      <c r="K779" t="str">
        <f>VLOOKUP($C779,Customer_Dim_Cleaned!$A$2:$H$501,2,FALSE)</f>
        <v>Elizabeth Smith</v>
      </c>
      <c r="L779" t="str">
        <f>VLOOKUP($D779,Product_Dim_Cleaned!$A$2:$F$101,2,FALSE)</f>
        <v>Women's High Heels</v>
      </c>
      <c r="M779" t="str">
        <f>VLOOKUP($E779,Store_Dim_Cleaned!$A$2:$E$21,2,FALSE)</f>
        <v>Thomas, Bridges and Harris</v>
      </c>
    </row>
    <row r="780" spans="1:13" x14ac:dyDescent="0.3">
      <c r="A780" t="s">
        <v>2604</v>
      </c>
      <c r="B780" s="6">
        <v>45451</v>
      </c>
      <c r="C780" t="s">
        <v>147</v>
      </c>
      <c r="D780" t="s">
        <v>1704</v>
      </c>
      <c r="E780" t="s">
        <v>1801</v>
      </c>
      <c r="F780">
        <v>3</v>
      </c>
      <c r="G780" s="5">
        <v>442.36</v>
      </c>
      <c r="H780" s="8">
        <v>0.06</v>
      </c>
      <c r="I780" t="s">
        <v>1826</v>
      </c>
      <c r="J780" s="5">
        <v>1247.4552000000001</v>
      </c>
      <c r="K780" t="str">
        <f>VLOOKUP($C780,Customer_Dim_Cleaned!$A$2:$H$501,2,FALSE)</f>
        <v>Christopher Carter</v>
      </c>
      <c r="L780" t="str">
        <f>VLOOKUP($D780,Product_Dim_Cleaned!$A$2:$F$101,2,FALSE)</f>
        <v>Essential Oil Diffuser</v>
      </c>
      <c r="M780" t="str">
        <f>VLOOKUP($E780,Store_Dim_Cleaned!$A$2:$E$21,2,FALSE)</f>
        <v>Shelton PLC</v>
      </c>
    </row>
    <row r="781" spans="1:13" x14ac:dyDescent="0.3">
      <c r="A781" t="s">
        <v>2605</v>
      </c>
      <c r="B781" s="6">
        <v>45386</v>
      </c>
      <c r="C781" t="s">
        <v>767</v>
      </c>
      <c r="D781" t="s">
        <v>1720</v>
      </c>
      <c r="E781" t="s">
        <v>1766</v>
      </c>
      <c r="F781">
        <v>3</v>
      </c>
      <c r="G781" s="5">
        <v>413.74</v>
      </c>
      <c r="H781" s="8">
        <v>0.01</v>
      </c>
      <c r="I781" t="s">
        <v>1824</v>
      </c>
      <c r="J781" s="5">
        <v>1228.8078</v>
      </c>
      <c r="K781" t="str">
        <f>VLOOKUP($C781,Customer_Dim_Cleaned!$A$2:$H$501,2,FALSE)</f>
        <v>Maria Hill</v>
      </c>
      <c r="L781" t="str">
        <f>VLOOKUP($D781,Product_Dim_Cleaned!$A$2:$F$101,2,FALSE)</f>
        <v>Kitchen Cutting Board</v>
      </c>
      <c r="M781" t="str">
        <f>VLOOKUP($E781,Store_Dim_Cleaned!$A$2:$E$21,2,FALSE)</f>
        <v>Johnson-Wright</v>
      </c>
    </row>
    <row r="782" spans="1:13" x14ac:dyDescent="0.3">
      <c r="A782" t="s">
        <v>2606</v>
      </c>
      <c r="B782" s="6">
        <v>45477</v>
      </c>
      <c r="C782" t="s">
        <v>1524</v>
      </c>
      <c r="D782" t="s">
        <v>1726</v>
      </c>
      <c r="E782" t="s">
        <v>1799</v>
      </c>
      <c r="F782">
        <v>4</v>
      </c>
      <c r="G782" s="5">
        <v>79.75</v>
      </c>
      <c r="H782" s="8">
        <v>0.18</v>
      </c>
      <c r="I782" t="s">
        <v>1826</v>
      </c>
      <c r="J782" s="5">
        <v>261.58</v>
      </c>
      <c r="K782" t="str">
        <f>VLOOKUP($C782,Customer_Dim_Cleaned!$A$2:$H$501,2,FALSE)</f>
        <v>Christopher Ford</v>
      </c>
      <c r="L782" t="str">
        <f>VLOOKUP($D782,Product_Dim_Cleaned!$A$2:$F$101,2,FALSE)</f>
        <v>Face Foundation Kit</v>
      </c>
      <c r="M782" t="str">
        <f>VLOOKUP($E782,Store_Dim_Cleaned!$A$2:$E$21,2,FALSE)</f>
        <v>Mcdonald Inc</v>
      </c>
    </row>
    <row r="783" spans="1:13" x14ac:dyDescent="0.3">
      <c r="A783" t="s">
        <v>2607</v>
      </c>
      <c r="B783" s="6">
        <v>45433</v>
      </c>
      <c r="C783" t="s">
        <v>1521</v>
      </c>
      <c r="D783" t="s">
        <v>1628</v>
      </c>
      <c r="E783" t="s">
        <v>1794</v>
      </c>
      <c r="F783">
        <v>4</v>
      </c>
      <c r="G783" s="5">
        <v>95.06</v>
      </c>
      <c r="H783" s="8">
        <v>0.03</v>
      </c>
      <c r="I783" t="s">
        <v>1824</v>
      </c>
      <c r="J783" s="5">
        <v>368.83280000000002</v>
      </c>
      <c r="K783" t="str">
        <f>VLOOKUP($C783,Customer_Dim_Cleaned!$A$2:$H$501,2,FALSE)</f>
        <v>James Berger</v>
      </c>
      <c r="L783" t="str">
        <f>VLOOKUP($D783,Product_Dim_Cleaned!$A$2:$F$101,2,FALSE)</f>
        <v>Noise-Canceling Headphones</v>
      </c>
      <c r="M783" t="str">
        <f>VLOOKUP($E783,Store_Dim_Cleaned!$A$2:$E$21,2,FALSE)</f>
        <v>Thomas, Bridges and Harris</v>
      </c>
    </row>
    <row r="784" spans="1:13" x14ac:dyDescent="0.3">
      <c r="A784" t="s">
        <v>2608</v>
      </c>
      <c r="B784" s="6">
        <v>45759</v>
      </c>
      <c r="C784" t="s">
        <v>1292</v>
      </c>
      <c r="D784" t="s">
        <v>1744</v>
      </c>
      <c r="E784" t="s">
        <v>1779</v>
      </c>
      <c r="F784">
        <v>4</v>
      </c>
      <c r="G784" s="5">
        <v>107.08</v>
      </c>
      <c r="H784" s="8">
        <v>0.27</v>
      </c>
      <c r="I784" t="s">
        <v>1829</v>
      </c>
      <c r="J784" s="5">
        <v>312.67360000000002</v>
      </c>
      <c r="K784" t="str">
        <f>VLOOKUP($C784,Customer_Dim_Cleaned!$A$2:$H$501,2,FALSE)</f>
        <v>Jennifer Myers</v>
      </c>
      <c r="L784" t="str">
        <f>VLOOKUP($D784,Product_Dim_Cleaned!$A$2:$F$101,2,FALSE)</f>
        <v>Portable Bluetooth Speaker</v>
      </c>
      <c r="M784" t="str">
        <f>VLOOKUP($E784,Store_Dim_Cleaned!$A$2:$E$21,2,FALSE)</f>
        <v>Martinez-Mullins</v>
      </c>
    </row>
    <row r="785" spans="1:13" x14ac:dyDescent="0.3">
      <c r="A785" t="s">
        <v>2609</v>
      </c>
      <c r="B785" s="6">
        <v>45794</v>
      </c>
      <c r="C785" t="s">
        <v>1461</v>
      </c>
      <c r="D785" t="s">
        <v>1746</v>
      </c>
      <c r="E785" t="s">
        <v>1810</v>
      </c>
      <c r="F785">
        <v>1</v>
      </c>
      <c r="G785" s="5">
        <v>873.18</v>
      </c>
      <c r="H785" s="8">
        <v>0.03</v>
      </c>
      <c r="I785" t="s">
        <v>1829</v>
      </c>
      <c r="J785" s="5">
        <v>846.98459999999989</v>
      </c>
      <c r="K785" t="str">
        <f>VLOOKUP($C785,Customer_Dim_Cleaned!$A$2:$H$501,2,FALSE)</f>
        <v>Joshua Howard</v>
      </c>
      <c r="L785" t="str">
        <f>VLOOKUP($D785,Product_Dim_Cleaned!$A$2:$F$101,2,FALSE)</f>
        <v>Stainless Steel Cookware Set</v>
      </c>
      <c r="M785" t="str">
        <f>VLOOKUP($E785,Store_Dim_Cleaned!$A$2:$E$21,2,FALSE)</f>
        <v>Guerrero-Schmitt</v>
      </c>
    </row>
    <row r="786" spans="1:13" x14ac:dyDescent="0.3">
      <c r="A786" t="s">
        <v>2610</v>
      </c>
      <c r="B786" s="6">
        <v>45764</v>
      </c>
      <c r="C786" t="s">
        <v>1178</v>
      </c>
      <c r="D786" t="s">
        <v>1688</v>
      </c>
      <c r="E786" t="s">
        <v>1810</v>
      </c>
      <c r="F786">
        <v>1</v>
      </c>
      <c r="G786" s="5">
        <v>914.75</v>
      </c>
      <c r="H786" s="8">
        <v>0.1</v>
      </c>
      <c r="I786" t="s">
        <v>1829</v>
      </c>
      <c r="J786" s="5">
        <v>823.27499999999998</v>
      </c>
      <c r="K786" t="str">
        <f>VLOOKUP($C786,Customer_Dim_Cleaned!$A$2:$H$501,2,FALSE)</f>
        <v>Charles Conley</v>
      </c>
      <c r="L786" t="str">
        <f>VLOOKUP($D786,Product_Dim_Cleaned!$A$2:$F$101,2,FALSE)</f>
        <v>Kitchen Storage Rack</v>
      </c>
      <c r="M786" t="str">
        <f>VLOOKUP($E786,Store_Dim_Cleaned!$A$2:$E$21,2,FALSE)</f>
        <v>Guerrero-Schmitt</v>
      </c>
    </row>
    <row r="787" spans="1:13" x14ac:dyDescent="0.3">
      <c r="A787" t="s">
        <v>2611</v>
      </c>
      <c r="B787" s="6">
        <v>45279</v>
      </c>
      <c r="C787" t="s">
        <v>188</v>
      </c>
      <c r="D787" t="s">
        <v>1694</v>
      </c>
      <c r="E787" t="s">
        <v>1797</v>
      </c>
      <c r="F787">
        <v>4</v>
      </c>
      <c r="G787" s="5">
        <v>457.33</v>
      </c>
      <c r="H787" s="8">
        <v>0.1</v>
      </c>
      <c r="I787" t="s">
        <v>1824</v>
      </c>
      <c r="J787" s="5">
        <v>1646.3879999999999</v>
      </c>
      <c r="K787" t="str">
        <f>VLOOKUP($C787,Customer_Dim_Cleaned!$A$2:$H$501,2,FALSE)</f>
        <v>Timothy Weaver</v>
      </c>
      <c r="L787" t="str">
        <f>VLOOKUP($D787,Product_Dim_Cleaned!$A$2:$F$101,2,FALSE)</f>
        <v>Shin Guards – Adult</v>
      </c>
      <c r="M787" t="str">
        <f>VLOOKUP($E787,Store_Dim_Cleaned!$A$2:$E$21,2,FALSE)</f>
        <v>Gardner, Humphrey and Contreras</v>
      </c>
    </row>
    <row r="788" spans="1:13" x14ac:dyDescent="0.3">
      <c r="A788" t="s">
        <v>2612</v>
      </c>
      <c r="B788" s="6">
        <v>45602</v>
      </c>
      <c r="C788" t="s">
        <v>926</v>
      </c>
      <c r="D788" t="s">
        <v>1746</v>
      </c>
      <c r="E788" t="s">
        <v>1766</v>
      </c>
      <c r="F788">
        <v>3</v>
      </c>
      <c r="G788" s="5">
        <v>761.88</v>
      </c>
      <c r="H788" s="8">
        <v>0.23</v>
      </c>
      <c r="I788" t="s">
        <v>1826</v>
      </c>
      <c r="J788" s="5">
        <v>1759.9428</v>
      </c>
      <c r="K788" t="str">
        <f>VLOOKUP($C788,Customer_Dim_Cleaned!$A$2:$H$501,2,FALSE)</f>
        <v>Ricardo Jones</v>
      </c>
      <c r="L788" t="str">
        <f>VLOOKUP($D788,Product_Dim_Cleaned!$A$2:$F$101,2,FALSE)</f>
        <v>Stainless Steel Cookware Set</v>
      </c>
      <c r="M788" t="str">
        <f>VLOOKUP($E788,Store_Dim_Cleaned!$A$2:$E$21,2,FALSE)</f>
        <v>Johnson-Wright</v>
      </c>
    </row>
    <row r="789" spans="1:13" x14ac:dyDescent="0.3">
      <c r="A789" t="s">
        <v>2613</v>
      </c>
      <c r="B789" s="6">
        <v>45793</v>
      </c>
      <c r="C789" t="s">
        <v>585</v>
      </c>
      <c r="D789" t="s">
        <v>1622</v>
      </c>
      <c r="E789" t="s">
        <v>1813</v>
      </c>
      <c r="F789">
        <v>4</v>
      </c>
      <c r="G789" s="5">
        <v>122.87</v>
      </c>
      <c r="H789" s="8">
        <v>0.13</v>
      </c>
      <c r="I789" t="s">
        <v>1824</v>
      </c>
      <c r="J789" s="5">
        <v>427.58760000000001</v>
      </c>
      <c r="K789" t="str">
        <f>VLOOKUP($C789,Customer_Dim_Cleaned!$A$2:$H$501,2,FALSE)</f>
        <v>Curtis Lam</v>
      </c>
      <c r="L789" t="str">
        <f>VLOOKUP($D789,Product_Dim_Cleaned!$A$2:$F$101,2,FALSE)</f>
        <v>Men's Casual Sneakers</v>
      </c>
      <c r="M789" t="str">
        <f>VLOOKUP($E789,Store_Dim_Cleaned!$A$2:$E$21,2,FALSE)</f>
        <v>Mann-Austin</v>
      </c>
    </row>
    <row r="790" spans="1:13" x14ac:dyDescent="0.3">
      <c r="A790" t="s">
        <v>2614</v>
      </c>
      <c r="B790" s="6">
        <v>45778</v>
      </c>
      <c r="C790" t="s">
        <v>1464</v>
      </c>
      <c r="D790" t="s">
        <v>1694</v>
      </c>
      <c r="E790" t="s">
        <v>1769</v>
      </c>
      <c r="F790">
        <v>4</v>
      </c>
      <c r="G790" s="5">
        <v>753</v>
      </c>
      <c r="H790" s="8">
        <v>0.28000000000000003</v>
      </c>
      <c r="I790" t="s">
        <v>1829</v>
      </c>
      <c r="J790" s="5">
        <v>2168.64</v>
      </c>
      <c r="K790" t="str">
        <f>VLOOKUP($C790,Customer_Dim_Cleaned!$A$2:$H$501,2,FALSE)</f>
        <v>Barbara Berry</v>
      </c>
      <c r="L790" t="str">
        <f>VLOOKUP($D790,Product_Dim_Cleaned!$A$2:$F$101,2,FALSE)</f>
        <v>Shin Guards – Adult</v>
      </c>
      <c r="M790" t="str">
        <f>VLOOKUP($E790,Store_Dim_Cleaned!$A$2:$E$21,2,FALSE)</f>
        <v>Alexander Group</v>
      </c>
    </row>
    <row r="791" spans="1:13" x14ac:dyDescent="0.3">
      <c r="A791" t="s">
        <v>2615</v>
      </c>
      <c r="B791" s="6">
        <v>45325</v>
      </c>
      <c r="C791" t="s">
        <v>1157</v>
      </c>
      <c r="D791" t="s">
        <v>1555</v>
      </c>
      <c r="E791" t="s">
        <v>1773</v>
      </c>
      <c r="F791">
        <v>2</v>
      </c>
      <c r="G791" s="5">
        <v>788.05</v>
      </c>
      <c r="H791" s="8">
        <v>0.21</v>
      </c>
      <c r="I791" t="s">
        <v>1824</v>
      </c>
      <c r="J791" s="5">
        <v>1245.1189999999999</v>
      </c>
      <c r="K791" t="str">
        <f>VLOOKUP($C791,Customer_Dim_Cleaned!$A$2:$H$501,2,FALSE)</f>
        <v>James Holloway Jr.</v>
      </c>
      <c r="L791" t="str">
        <f>VLOOKUP($D791,Product_Dim_Cleaned!$A$2:$F$101,2,FALSE)</f>
        <v>Men's Leather Belt</v>
      </c>
      <c r="M791" t="str">
        <f>VLOOKUP($E791,Store_Dim_Cleaned!$A$2:$E$21,2,FALSE)</f>
        <v>Gray Ltd</v>
      </c>
    </row>
    <row r="792" spans="1:13" x14ac:dyDescent="0.3">
      <c r="A792" t="s">
        <v>2616</v>
      </c>
      <c r="B792" s="6">
        <v>45875</v>
      </c>
      <c r="C792" t="s">
        <v>1425</v>
      </c>
      <c r="D792" t="s">
        <v>1712</v>
      </c>
      <c r="E792" t="s">
        <v>1789</v>
      </c>
      <c r="F792">
        <v>2</v>
      </c>
      <c r="G792" s="5">
        <v>807.1</v>
      </c>
      <c r="H792" s="8">
        <v>0.28999999999999998</v>
      </c>
      <c r="I792" t="s">
        <v>1824</v>
      </c>
      <c r="J792" s="5">
        <v>1146.0820000000001</v>
      </c>
      <c r="K792" t="str">
        <f>VLOOKUP($C792,Customer_Dim_Cleaned!$A$2:$H$501,2,FALSE)</f>
        <v>Beth Martin</v>
      </c>
      <c r="L792" t="str">
        <f>VLOOKUP($D792,Product_Dim_Cleaned!$A$2:$F$101,2,FALSE)</f>
        <v>Fitness Resistance Bands</v>
      </c>
      <c r="M792" t="str">
        <f>VLOOKUP($E792,Store_Dim_Cleaned!$A$2:$E$21,2,FALSE)</f>
        <v>Hill, Wagner and Ballard</v>
      </c>
    </row>
    <row r="793" spans="1:13" x14ac:dyDescent="0.3">
      <c r="A793" t="s">
        <v>2617</v>
      </c>
      <c r="B793" s="6">
        <v>45320</v>
      </c>
      <c r="C793" t="s">
        <v>458</v>
      </c>
      <c r="D793" t="s">
        <v>1562</v>
      </c>
      <c r="E793" t="s">
        <v>1757</v>
      </c>
      <c r="F793">
        <v>2</v>
      </c>
      <c r="G793" s="5">
        <v>443.09</v>
      </c>
      <c r="H793" s="8">
        <v>0.02</v>
      </c>
      <c r="I793" t="s">
        <v>1826</v>
      </c>
      <c r="J793" s="5">
        <v>868.45639999999992</v>
      </c>
      <c r="K793" t="str">
        <f>VLOOKUP($C793,Customer_Dim_Cleaned!$A$2:$H$501,2,FALSE)</f>
        <v>Morgan Bowen</v>
      </c>
      <c r="L793" t="str">
        <f>VLOOKUP($D793,Product_Dim_Cleaned!$A$2:$F$101,2,FALSE)</f>
        <v>Wireless Bluetooth Earbuds</v>
      </c>
      <c r="M793" t="str">
        <f>VLOOKUP($E793,Store_Dim_Cleaned!$A$2:$E$21,2,FALSE)</f>
        <v>Martinez, Adkins and Johnson</v>
      </c>
    </row>
    <row r="794" spans="1:13" x14ac:dyDescent="0.3">
      <c r="A794" t="s">
        <v>2618</v>
      </c>
      <c r="B794" s="6">
        <v>45870</v>
      </c>
      <c r="C794" t="s">
        <v>1443</v>
      </c>
      <c r="D794" t="s">
        <v>1586</v>
      </c>
      <c r="E794" t="s">
        <v>1801</v>
      </c>
      <c r="F794">
        <v>1</v>
      </c>
      <c r="G794" s="5">
        <v>512.16</v>
      </c>
      <c r="H794" s="8">
        <v>0.02</v>
      </c>
      <c r="I794" t="s">
        <v>1829</v>
      </c>
      <c r="J794" s="5">
        <v>501.91680000000002</v>
      </c>
      <c r="K794" t="str">
        <f>VLOOKUP($C794,Customer_Dim_Cleaned!$A$2:$H$501,2,FALSE)</f>
        <v>Gregory Curtis</v>
      </c>
      <c r="L794" t="str">
        <f>VLOOKUP($D794,Product_Dim_Cleaned!$A$2:$F$101,2,FALSE)</f>
        <v>Knee Support Brace</v>
      </c>
      <c r="M794" t="str">
        <f>VLOOKUP($E794,Store_Dim_Cleaned!$A$2:$E$21,2,FALSE)</f>
        <v>Shelton PLC</v>
      </c>
    </row>
    <row r="795" spans="1:13" x14ac:dyDescent="0.3">
      <c r="A795" t="s">
        <v>2619</v>
      </c>
      <c r="B795" s="6">
        <v>45577</v>
      </c>
      <c r="C795" t="s">
        <v>678</v>
      </c>
      <c r="D795" t="s">
        <v>1630</v>
      </c>
      <c r="E795" t="s">
        <v>1810</v>
      </c>
      <c r="F795">
        <v>2</v>
      </c>
      <c r="G795" s="5">
        <v>602.54999999999995</v>
      </c>
      <c r="H795" s="8">
        <v>0.23</v>
      </c>
      <c r="I795" t="s">
        <v>1829</v>
      </c>
      <c r="J795" s="5">
        <v>927.92699999999991</v>
      </c>
      <c r="K795" t="str">
        <f>VLOOKUP($C795,Customer_Dim_Cleaned!$A$2:$H$501,2,FALSE)</f>
        <v>John Perez</v>
      </c>
      <c r="L795" t="str">
        <f>VLOOKUP($D795,Product_Dim_Cleaned!$A$2:$F$101,2,FALSE)</f>
        <v>Yoga Exercise Mat</v>
      </c>
      <c r="M795" t="str">
        <f>VLOOKUP($E795,Store_Dim_Cleaned!$A$2:$E$21,2,FALSE)</f>
        <v>Guerrero-Schmitt</v>
      </c>
    </row>
    <row r="796" spans="1:13" x14ac:dyDescent="0.3">
      <c r="A796" t="s">
        <v>2620</v>
      </c>
      <c r="B796" s="6">
        <v>45745</v>
      </c>
      <c r="C796" t="s">
        <v>547</v>
      </c>
      <c r="D796" t="s">
        <v>1632</v>
      </c>
      <c r="E796" t="s">
        <v>1752</v>
      </c>
      <c r="F796">
        <v>3</v>
      </c>
      <c r="G796" s="5">
        <v>846.19</v>
      </c>
      <c r="H796" s="8">
        <v>0.09</v>
      </c>
      <c r="I796" t="s">
        <v>1829</v>
      </c>
      <c r="J796" s="5">
        <v>2310.0987</v>
      </c>
      <c r="K796" t="str">
        <f>VLOOKUP($C796,Customer_Dim_Cleaned!$A$2:$H$501,2,FALSE)</f>
        <v>Daniel Rivas</v>
      </c>
      <c r="L796" t="str">
        <f>VLOOKUP($D796,Product_Dim_Cleaned!$A$2:$F$101,2,FALSE)</f>
        <v>Smart Home WiFi Camera</v>
      </c>
      <c r="M796" t="str">
        <f>VLOOKUP($E796,Store_Dim_Cleaned!$A$2:$E$21,2,FALSE)</f>
        <v>Rivera-Warner</v>
      </c>
    </row>
    <row r="797" spans="1:13" x14ac:dyDescent="0.3">
      <c r="A797" t="s">
        <v>2621</v>
      </c>
      <c r="B797" s="6">
        <v>45772</v>
      </c>
      <c r="C797" t="s">
        <v>1026</v>
      </c>
      <c r="D797" t="s">
        <v>1686</v>
      </c>
      <c r="E797" t="s">
        <v>1782</v>
      </c>
      <c r="F797">
        <v>1</v>
      </c>
      <c r="G797" s="5">
        <v>506.73</v>
      </c>
      <c r="H797" s="8">
        <v>0.28999999999999998</v>
      </c>
      <c r="I797" t="s">
        <v>1824</v>
      </c>
      <c r="J797" s="5">
        <v>359.7783</v>
      </c>
      <c r="K797" t="str">
        <f>VLOOKUP($C797,Customer_Dim_Cleaned!$A$2:$H$501,2,FALSE)</f>
        <v>Robert King</v>
      </c>
      <c r="L797" t="str">
        <f>VLOOKUP($D797,Product_Dim_Cleaned!$A$2:$F$101,2,FALSE)</f>
        <v>Men's Sports Shorts</v>
      </c>
      <c r="M797" t="str">
        <f>VLOOKUP($E797,Store_Dim_Cleaned!$A$2:$E$21,2,FALSE)</f>
        <v>Bean, Jones and Park</v>
      </c>
    </row>
    <row r="798" spans="1:13" x14ac:dyDescent="0.3">
      <c r="A798" t="s">
        <v>2622</v>
      </c>
      <c r="B798" s="6">
        <v>45299</v>
      </c>
      <c r="C798" t="s">
        <v>198</v>
      </c>
      <c r="D798" t="s">
        <v>1650</v>
      </c>
      <c r="E798" t="s">
        <v>1804</v>
      </c>
      <c r="F798">
        <v>1</v>
      </c>
      <c r="G798" s="5">
        <v>408.66</v>
      </c>
      <c r="H798" s="8">
        <v>0.13</v>
      </c>
      <c r="I798" t="s">
        <v>1829</v>
      </c>
      <c r="J798" s="5">
        <v>355.5342</v>
      </c>
      <c r="K798" t="str">
        <f>VLOOKUP($C798,Customer_Dim_Cleaned!$A$2:$H$501,2,FALSE)</f>
        <v>Debra Liu</v>
      </c>
      <c r="L798" t="str">
        <f>VLOOKUP($D798,Product_Dim_Cleaned!$A$2:$F$101,2,FALSE)</f>
        <v>HDMI Cable – 2m</v>
      </c>
      <c r="M798" t="str">
        <f>VLOOKUP($E798,Store_Dim_Cleaned!$A$2:$E$21,2,FALSE)</f>
        <v>Frederick-Wright</v>
      </c>
    </row>
    <row r="799" spans="1:13" x14ac:dyDescent="0.3">
      <c r="A799" t="s">
        <v>2623</v>
      </c>
      <c r="B799" s="6">
        <v>45447</v>
      </c>
      <c r="C799" t="s">
        <v>387</v>
      </c>
      <c r="D799" t="s">
        <v>1562</v>
      </c>
      <c r="E799" t="s">
        <v>1807</v>
      </c>
      <c r="F799">
        <v>3</v>
      </c>
      <c r="G799" s="5">
        <v>170.48</v>
      </c>
      <c r="H799" s="8">
        <v>0.06</v>
      </c>
      <c r="I799" t="s">
        <v>1829</v>
      </c>
      <c r="J799" s="5">
        <v>480.75359999999989</v>
      </c>
      <c r="K799" t="str">
        <f>VLOOKUP($C799,Customer_Dim_Cleaned!$A$2:$H$501,2,FALSE)</f>
        <v>Ashley Griffin</v>
      </c>
      <c r="L799" t="str">
        <f>VLOOKUP($D799,Product_Dim_Cleaned!$A$2:$F$101,2,FALSE)</f>
        <v>Wireless Bluetooth Earbuds</v>
      </c>
      <c r="M799" t="str">
        <f>VLOOKUP($E799,Store_Dim_Cleaned!$A$2:$E$21,2,FALSE)</f>
        <v>Holloway Ltd</v>
      </c>
    </row>
    <row r="800" spans="1:13" x14ac:dyDescent="0.3">
      <c r="A800" t="s">
        <v>2624</v>
      </c>
      <c r="B800" s="6">
        <v>45717</v>
      </c>
      <c r="C800" t="s">
        <v>347</v>
      </c>
      <c r="D800" t="s">
        <v>1584</v>
      </c>
      <c r="E800" t="s">
        <v>1786</v>
      </c>
      <c r="F800">
        <v>1</v>
      </c>
      <c r="G800" s="5">
        <v>423.48</v>
      </c>
      <c r="H800" s="8">
        <v>0.18</v>
      </c>
      <c r="I800" t="s">
        <v>1826</v>
      </c>
      <c r="J800" s="5">
        <v>347.25360000000012</v>
      </c>
      <c r="K800" t="str">
        <f>VLOOKUP($C800,Customer_Dim_Cleaned!$A$2:$H$501,2,FALSE)</f>
        <v>David Cobb</v>
      </c>
      <c r="L800" t="str">
        <f>VLOOKUP($D800,Product_Dim_Cleaned!$A$2:$F$101,2,FALSE)</f>
        <v>Women's Denim Jeans</v>
      </c>
      <c r="M800" t="str">
        <f>VLOOKUP($E800,Store_Dim_Cleaned!$A$2:$E$21,2,FALSE)</f>
        <v>Moore, Padilla and Butler</v>
      </c>
    </row>
    <row r="801" spans="1:13" x14ac:dyDescent="0.3">
      <c r="A801" t="s">
        <v>2625</v>
      </c>
      <c r="B801" s="6">
        <v>45213</v>
      </c>
      <c r="C801" t="s">
        <v>755</v>
      </c>
      <c r="D801" t="s">
        <v>1732</v>
      </c>
      <c r="E801" t="s">
        <v>1792</v>
      </c>
      <c r="F801">
        <v>4</v>
      </c>
      <c r="G801" s="5">
        <v>23.57</v>
      </c>
      <c r="H801" s="8">
        <v>0.1</v>
      </c>
      <c r="I801" t="s">
        <v>1824</v>
      </c>
      <c r="J801" s="5">
        <v>84.852000000000004</v>
      </c>
      <c r="K801" t="str">
        <f>VLOOKUP($C801,Customer_Dim_Cleaned!$A$2:$H$501,2,FALSE)</f>
        <v>Jon Ortiz</v>
      </c>
      <c r="L801" t="str">
        <f>VLOOKUP($D801,Product_Dim_Cleaned!$A$2:$F$101,2,FALSE)</f>
        <v>Microwave Oven</v>
      </c>
      <c r="M801" t="str">
        <f>VLOOKUP($E801,Store_Dim_Cleaned!$A$2:$E$21,2,FALSE)</f>
        <v>Aguirre-Keller</v>
      </c>
    </row>
    <row r="802" spans="1:13" x14ac:dyDescent="0.3">
      <c r="A802" t="s">
        <v>2626</v>
      </c>
      <c r="B802" s="6">
        <v>45837</v>
      </c>
      <c r="C802" t="s">
        <v>1190</v>
      </c>
      <c r="D802" t="s">
        <v>1632</v>
      </c>
      <c r="E802" t="s">
        <v>1810</v>
      </c>
      <c r="F802">
        <v>2</v>
      </c>
      <c r="G802" s="5">
        <v>953.26</v>
      </c>
      <c r="H802" s="8">
        <v>0.1</v>
      </c>
      <c r="I802" t="s">
        <v>1829</v>
      </c>
      <c r="J802" s="5">
        <v>1715.8679999999999</v>
      </c>
      <c r="K802" t="str">
        <f>VLOOKUP($C802,Customer_Dim_Cleaned!$A$2:$H$501,2,FALSE)</f>
        <v>Erika Padilla</v>
      </c>
      <c r="L802" t="str">
        <f>VLOOKUP($D802,Product_Dim_Cleaned!$A$2:$F$101,2,FALSE)</f>
        <v>Smart Home WiFi Camera</v>
      </c>
      <c r="M802" t="str">
        <f>VLOOKUP($E802,Store_Dim_Cleaned!$A$2:$E$21,2,FALSE)</f>
        <v>Guerrero-Schmitt</v>
      </c>
    </row>
    <row r="803" spans="1:13" x14ac:dyDescent="0.3">
      <c r="A803" t="s">
        <v>2627</v>
      </c>
      <c r="B803" s="6">
        <v>45277</v>
      </c>
      <c r="C803" t="s">
        <v>1089</v>
      </c>
      <c r="D803" t="s">
        <v>1694</v>
      </c>
      <c r="E803" t="s">
        <v>1779</v>
      </c>
      <c r="F803">
        <v>3</v>
      </c>
      <c r="G803" s="5">
        <v>405.13</v>
      </c>
      <c r="H803" s="8">
        <v>0.14000000000000001</v>
      </c>
      <c r="I803" t="s">
        <v>1829</v>
      </c>
      <c r="J803" s="5">
        <v>1045.2354</v>
      </c>
      <c r="K803" t="str">
        <f>VLOOKUP($C803,Customer_Dim_Cleaned!$A$2:$H$501,2,FALSE)</f>
        <v>Justin Mason Dds</v>
      </c>
      <c r="L803" t="str">
        <f>VLOOKUP($D803,Product_Dim_Cleaned!$A$2:$F$101,2,FALSE)</f>
        <v>Shin Guards – Adult</v>
      </c>
      <c r="M803" t="str">
        <f>VLOOKUP($E803,Store_Dim_Cleaned!$A$2:$E$21,2,FALSE)</f>
        <v>Martinez-Mullins</v>
      </c>
    </row>
    <row r="804" spans="1:13" x14ac:dyDescent="0.3">
      <c r="A804" t="s">
        <v>2628</v>
      </c>
      <c r="B804" s="6">
        <v>45248</v>
      </c>
      <c r="C804" t="s">
        <v>1065</v>
      </c>
      <c r="D804" t="s">
        <v>1549</v>
      </c>
      <c r="E804" t="s">
        <v>1769</v>
      </c>
      <c r="F804">
        <v>2</v>
      </c>
      <c r="G804" s="5">
        <v>333.83</v>
      </c>
      <c r="H804" s="8">
        <v>0.26</v>
      </c>
      <c r="I804" t="s">
        <v>1826</v>
      </c>
      <c r="J804" s="5">
        <v>494.0684</v>
      </c>
      <c r="K804" t="str">
        <f>VLOOKUP($C804,Customer_Dim_Cleaned!$A$2:$H$501,2,FALSE)</f>
        <v>Mrs. Susan Buckley</v>
      </c>
      <c r="L804" t="str">
        <f>VLOOKUP($D804,Product_Dim_Cleaned!$A$2:$F$101,2,FALSE)</f>
        <v>Women's Casual Hoodie</v>
      </c>
      <c r="M804" t="str">
        <f>VLOOKUP($E804,Store_Dim_Cleaned!$A$2:$E$21,2,FALSE)</f>
        <v>Alexander Group</v>
      </c>
    </row>
    <row r="805" spans="1:13" x14ac:dyDescent="0.3">
      <c r="A805" t="s">
        <v>2629</v>
      </c>
      <c r="B805" s="6">
        <v>45741</v>
      </c>
      <c r="C805" t="s">
        <v>1047</v>
      </c>
      <c r="D805" t="s">
        <v>1730</v>
      </c>
      <c r="E805" t="s">
        <v>1766</v>
      </c>
      <c r="F805">
        <v>2</v>
      </c>
      <c r="G805" s="5">
        <v>727.18</v>
      </c>
      <c r="H805" s="8">
        <v>0.22</v>
      </c>
      <c r="I805" t="s">
        <v>1826</v>
      </c>
      <c r="J805" s="5">
        <v>1134.4007999999999</v>
      </c>
      <c r="K805" t="str">
        <f>VLOOKUP($C805,Customer_Dim_Cleaned!$A$2:$H$501,2,FALSE)</f>
        <v>Teresa Johnson</v>
      </c>
      <c r="L805" t="str">
        <f>VLOOKUP($D805,Product_Dim_Cleaned!$A$2:$F$101,2,FALSE)</f>
        <v>Women's High Heels</v>
      </c>
      <c r="M805" t="str">
        <f>VLOOKUP($E805,Store_Dim_Cleaned!$A$2:$E$21,2,FALSE)</f>
        <v>Johnson-Wright</v>
      </c>
    </row>
    <row r="806" spans="1:13" x14ac:dyDescent="0.3">
      <c r="A806" t="s">
        <v>2630</v>
      </c>
      <c r="B806" s="6">
        <v>45778</v>
      </c>
      <c r="C806" t="s">
        <v>966</v>
      </c>
      <c r="D806" t="s">
        <v>1555</v>
      </c>
      <c r="E806" t="s">
        <v>1789</v>
      </c>
      <c r="F806">
        <v>2</v>
      </c>
      <c r="G806" s="5">
        <v>516.02</v>
      </c>
      <c r="H806" s="8">
        <v>0.19</v>
      </c>
      <c r="I806" t="s">
        <v>1829</v>
      </c>
      <c r="J806" s="5">
        <v>835.95240000000001</v>
      </c>
      <c r="K806" t="str">
        <f>VLOOKUP($C806,Customer_Dim_Cleaned!$A$2:$H$501,2,FALSE)</f>
        <v>Angela Robinson</v>
      </c>
      <c r="L806" t="str">
        <f>VLOOKUP($D806,Product_Dim_Cleaned!$A$2:$F$101,2,FALSE)</f>
        <v>Men's Leather Belt</v>
      </c>
      <c r="M806" t="str">
        <f>VLOOKUP($E806,Store_Dim_Cleaned!$A$2:$E$21,2,FALSE)</f>
        <v>Hill, Wagner and Ballard</v>
      </c>
    </row>
    <row r="807" spans="1:13" x14ac:dyDescent="0.3">
      <c r="A807" t="s">
        <v>2631</v>
      </c>
      <c r="B807" s="6">
        <v>45361</v>
      </c>
      <c r="C807" t="s">
        <v>932</v>
      </c>
      <c r="D807" t="s">
        <v>1632</v>
      </c>
      <c r="E807" t="s">
        <v>1792</v>
      </c>
      <c r="F807">
        <v>2</v>
      </c>
      <c r="G807" s="5">
        <v>705.61</v>
      </c>
      <c r="H807" s="8">
        <v>0.28000000000000003</v>
      </c>
      <c r="I807" t="s">
        <v>1824</v>
      </c>
      <c r="J807" s="5">
        <v>1016.0784</v>
      </c>
      <c r="K807" t="str">
        <f>VLOOKUP($C807,Customer_Dim_Cleaned!$A$2:$H$501,2,FALSE)</f>
        <v>Lisa Chandler</v>
      </c>
      <c r="L807" t="str">
        <f>VLOOKUP($D807,Product_Dim_Cleaned!$A$2:$F$101,2,FALSE)</f>
        <v>Smart Home WiFi Camera</v>
      </c>
      <c r="M807" t="str">
        <f>VLOOKUP($E807,Store_Dim_Cleaned!$A$2:$E$21,2,FALSE)</f>
        <v>Aguirre-Keller</v>
      </c>
    </row>
    <row r="808" spans="1:13" x14ac:dyDescent="0.3">
      <c r="A808" t="s">
        <v>2632</v>
      </c>
      <c r="B808" s="6">
        <v>45414</v>
      </c>
      <c r="C808" t="s">
        <v>875</v>
      </c>
      <c r="D808" t="s">
        <v>1716</v>
      </c>
      <c r="E808" t="s">
        <v>1782</v>
      </c>
      <c r="F808">
        <v>3</v>
      </c>
      <c r="G808" s="5">
        <v>654.47</v>
      </c>
      <c r="H808" s="8">
        <v>0.18</v>
      </c>
      <c r="I808" t="s">
        <v>1829</v>
      </c>
      <c r="J808" s="5">
        <v>1609.9962</v>
      </c>
      <c r="K808" t="str">
        <f>VLOOKUP($C808,Customer_Dim_Cleaned!$A$2:$H$501,2,FALSE)</f>
        <v>Shannon Miller</v>
      </c>
      <c r="L808" t="str">
        <f>VLOOKUP($D808,Product_Dim_Cleaned!$A$2:$F$101,2,FALSE)</f>
        <v>Wooden Bookshelf</v>
      </c>
      <c r="M808" t="str">
        <f>VLOOKUP($E808,Store_Dim_Cleaned!$A$2:$E$21,2,FALSE)</f>
        <v>Bean, Jones and Park</v>
      </c>
    </row>
    <row r="809" spans="1:13" x14ac:dyDescent="0.3">
      <c r="A809" t="s">
        <v>2633</v>
      </c>
      <c r="B809" s="6">
        <v>45734</v>
      </c>
      <c r="C809" t="s">
        <v>568</v>
      </c>
      <c r="D809" t="s">
        <v>1724</v>
      </c>
      <c r="E809" t="s">
        <v>1801</v>
      </c>
      <c r="F809">
        <v>2</v>
      </c>
      <c r="G809" s="5">
        <v>315.27</v>
      </c>
      <c r="H809" s="8">
        <v>0.23</v>
      </c>
      <c r="I809" t="s">
        <v>1824</v>
      </c>
      <c r="J809" s="5">
        <v>485.51580000000001</v>
      </c>
      <c r="K809" t="str">
        <f>VLOOKUP($C809,Customer_Dim_Cleaned!$A$2:$H$501,2,FALSE)</f>
        <v>Amy Wilson</v>
      </c>
      <c r="L809" t="str">
        <f>VLOOKUP($D809,Product_Dim_Cleaned!$A$2:$F$101,2,FALSE)</f>
        <v>Sports Wrist Sweatbands</v>
      </c>
      <c r="M809" t="str">
        <f>VLOOKUP($E809,Store_Dim_Cleaned!$A$2:$E$21,2,FALSE)</f>
        <v>Shelton PLC</v>
      </c>
    </row>
    <row r="810" spans="1:13" x14ac:dyDescent="0.3">
      <c r="A810" t="s">
        <v>2634</v>
      </c>
      <c r="B810" s="6">
        <v>45623</v>
      </c>
      <c r="C810" t="s">
        <v>719</v>
      </c>
      <c r="D810" t="s">
        <v>1604</v>
      </c>
      <c r="E810" t="s">
        <v>1761</v>
      </c>
      <c r="F810">
        <v>1</v>
      </c>
      <c r="G810" s="5">
        <v>974.47</v>
      </c>
      <c r="H810" s="8">
        <v>0.05</v>
      </c>
      <c r="I810" t="s">
        <v>1824</v>
      </c>
      <c r="J810" s="5">
        <v>925.74649999999997</v>
      </c>
      <c r="K810" t="str">
        <f>VLOOKUP($C810,Customer_Dim_Cleaned!$A$2:$H$501,2,FALSE)</f>
        <v>Alejandro Doyle</v>
      </c>
      <c r="L810" t="str">
        <f>VLOOKUP($D810,Product_Dim_Cleaned!$A$2:$F$101,2,FALSE)</f>
        <v>Sports Stopwatch Timer</v>
      </c>
      <c r="M810" t="str">
        <f>VLOOKUP($E810,Store_Dim_Cleaned!$A$2:$E$21,2,FALSE)</f>
        <v>Black-Horn</v>
      </c>
    </row>
    <row r="811" spans="1:13" x14ac:dyDescent="0.3">
      <c r="A811" t="s">
        <v>2635</v>
      </c>
      <c r="B811" s="6">
        <v>45340</v>
      </c>
      <c r="C811" t="s">
        <v>247</v>
      </c>
      <c r="D811" t="s">
        <v>1549</v>
      </c>
      <c r="E811" t="s">
        <v>1769</v>
      </c>
      <c r="F811">
        <v>2</v>
      </c>
      <c r="G811" s="5">
        <v>803.3</v>
      </c>
      <c r="H811" s="8">
        <v>0.17</v>
      </c>
      <c r="I811" t="s">
        <v>1824</v>
      </c>
      <c r="J811" s="5">
        <v>1333.4780000000001</v>
      </c>
      <c r="K811" t="str">
        <f>VLOOKUP($C811,Customer_Dim_Cleaned!$A$2:$H$501,2,FALSE)</f>
        <v>Amber Mcclain</v>
      </c>
      <c r="L811" t="str">
        <f>VLOOKUP($D811,Product_Dim_Cleaned!$A$2:$F$101,2,FALSE)</f>
        <v>Women's Casual Hoodie</v>
      </c>
      <c r="M811" t="str">
        <f>VLOOKUP($E811,Store_Dim_Cleaned!$A$2:$E$21,2,FALSE)</f>
        <v>Alexander Group</v>
      </c>
    </row>
    <row r="812" spans="1:13" x14ac:dyDescent="0.3">
      <c r="A812" t="s">
        <v>2636</v>
      </c>
      <c r="B812" s="6">
        <v>45447</v>
      </c>
      <c r="C812" t="s">
        <v>63</v>
      </c>
      <c r="D812" t="s">
        <v>1549</v>
      </c>
      <c r="E812" t="s">
        <v>1789</v>
      </c>
      <c r="F812">
        <v>4</v>
      </c>
      <c r="G812" s="5">
        <v>863.87</v>
      </c>
      <c r="H812" s="8">
        <v>0.21</v>
      </c>
      <c r="I812" t="s">
        <v>1829</v>
      </c>
      <c r="J812" s="5">
        <v>2729.8292000000001</v>
      </c>
      <c r="K812" t="str">
        <f>VLOOKUP($C812,Customer_Dim_Cleaned!$A$2:$H$501,2,FALSE)</f>
        <v>Nathan Hernandez</v>
      </c>
      <c r="L812" t="str">
        <f>VLOOKUP($D812,Product_Dim_Cleaned!$A$2:$F$101,2,FALSE)</f>
        <v>Women's Casual Hoodie</v>
      </c>
      <c r="M812" t="str">
        <f>VLOOKUP($E812,Store_Dim_Cleaned!$A$2:$E$21,2,FALSE)</f>
        <v>Hill, Wagner and Ballard</v>
      </c>
    </row>
    <row r="813" spans="1:13" x14ac:dyDescent="0.3">
      <c r="A813" t="s">
        <v>2637</v>
      </c>
      <c r="B813" s="6">
        <v>45513</v>
      </c>
      <c r="C813" t="s">
        <v>1446</v>
      </c>
      <c r="D813" t="s">
        <v>1708</v>
      </c>
      <c r="E813" t="s">
        <v>1810</v>
      </c>
      <c r="F813">
        <v>1</v>
      </c>
      <c r="G813" s="5">
        <v>450.11</v>
      </c>
      <c r="H813" s="8">
        <v>0.17</v>
      </c>
      <c r="I813" t="s">
        <v>1824</v>
      </c>
      <c r="J813" s="5">
        <v>373.59129999999999</v>
      </c>
      <c r="K813" t="str">
        <f>VLOOKUP($C813,Customer_Dim_Cleaned!$A$2:$H$501,2,FALSE)</f>
        <v>James Foster</v>
      </c>
      <c r="L813" t="str">
        <f>VLOOKUP($D813,Product_Dim_Cleaned!$A$2:$F$101,2,FALSE)</f>
        <v>Wall-Mounted Spice Rack</v>
      </c>
      <c r="M813" t="str">
        <f>VLOOKUP($E813,Store_Dim_Cleaned!$A$2:$E$21,2,FALSE)</f>
        <v>Guerrero-Schmitt</v>
      </c>
    </row>
    <row r="814" spans="1:13" x14ac:dyDescent="0.3">
      <c r="A814" t="s">
        <v>2638</v>
      </c>
      <c r="B814" s="6">
        <v>45486</v>
      </c>
      <c r="C814" t="s">
        <v>740</v>
      </c>
      <c r="D814" t="s">
        <v>1684</v>
      </c>
      <c r="E814" t="s">
        <v>1797</v>
      </c>
      <c r="F814">
        <v>1</v>
      </c>
      <c r="G814" s="5">
        <v>289.82</v>
      </c>
      <c r="H814" s="8">
        <v>0.18</v>
      </c>
      <c r="I814" t="s">
        <v>1829</v>
      </c>
      <c r="J814" s="5">
        <v>237.6524</v>
      </c>
      <c r="K814" t="str">
        <f>VLOOKUP($C814,Customer_Dim_Cleaned!$A$2:$H$501,2,FALSE)</f>
        <v>Timothy Sanders</v>
      </c>
      <c r="L814" t="str">
        <f>VLOOKUP($D814,Product_Dim_Cleaned!$A$2:$F$101,2,FALSE)</f>
        <v>Wooden Nightstand</v>
      </c>
      <c r="M814" t="str">
        <f>VLOOKUP($E814,Store_Dim_Cleaned!$A$2:$E$21,2,FALSE)</f>
        <v>Gardner, Humphrey and Contreras</v>
      </c>
    </row>
    <row r="815" spans="1:13" x14ac:dyDescent="0.3">
      <c r="A815" t="s">
        <v>2639</v>
      </c>
      <c r="B815" s="6">
        <v>45890</v>
      </c>
      <c r="C815" t="s">
        <v>1050</v>
      </c>
      <c r="D815" t="s">
        <v>1656</v>
      </c>
      <c r="E815" t="s">
        <v>1789</v>
      </c>
      <c r="F815">
        <v>4</v>
      </c>
      <c r="G815" s="5">
        <v>250.64</v>
      </c>
      <c r="H815" s="8">
        <v>0.1</v>
      </c>
      <c r="I815" t="s">
        <v>1826</v>
      </c>
      <c r="J815" s="5">
        <v>902.30399999999997</v>
      </c>
      <c r="K815" t="str">
        <f>VLOOKUP($C815,Customer_Dim_Cleaned!$A$2:$H$501,2,FALSE)</f>
        <v>Mr. Christopher Sims</v>
      </c>
      <c r="L815" t="str">
        <f>VLOOKUP($D815,Product_Dim_Cleaned!$A$2:$F$101,2,FALSE)</f>
        <v>Sports Stopwatch Pro</v>
      </c>
      <c r="M815" t="str">
        <f>VLOOKUP($E815,Store_Dim_Cleaned!$A$2:$E$21,2,FALSE)</f>
        <v>Hill, Wagner and Ballard</v>
      </c>
    </row>
    <row r="816" spans="1:13" x14ac:dyDescent="0.3">
      <c r="A816" t="s">
        <v>2640</v>
      </c>
      <c r="B816" s="6">
        <v>45876</v>
      </c>
      <c r="C816" t="s">
        <v>911</v>
      </c>
      <c r="D816" t="s">
        <v>1686</v>
      </c>
      <c r="E816" t="s">
        <v>1813</v>
      </c>
      <c r="F816">
        <v>4</v>
      </c>
      <c r="G816" s="5">
        <v>373.49</v>
      </c>
      <c r="H816" s="8">
        <v>0.16</v>
      </c>
      <c r="I816" t="s">
        <v>1829</v>
      </c>
      <c r="J816" s="5">
        <v>1254.9264000000001</v>
      </c>
      <c r="K816" t="str">
        <f>VLOOKUP($C816,Customer_Dim_Cleaned!$A$2:$H$501,2,FALSE)</f>
        <v>Cynthia Roberts</v>
      </c>
      <c r="L816" t="str">
        <f>VLOOKUP($D816,Product_Dim_Cleaned!$A$2:$F$101,2,FALSE)</f>
        <v>Men's Sports Shorts</v>
      </c>
      <c r="M816" t="str">
        <f>VLOOKUP($E816,Store_Dim_Cleaned!$A$2:$E$21,2,FALSE)</f>
        <v>Mann-Austin</v>
      </c>
    </row>
    <row r="817" spans="1:13" x14ac:dyDescent="0.3">
      <c r="A817" t="s">
        <v>2641</v>
      </c>
      <c r="B817" s="6">
        <v>45398</v>
      </c>
      <c r="C817" t="s">
        <v>244</v>
      </c>
      <c r="D817" t="s">
        <v>1551</v>
      </c>
      <c r="E817" t="s">
        <v>1786</v>
      </c>
      <c r="F817">
        <v>4</v>
      </c>
      <c r="G817" s="5">
        <v>348.91</v>
      </c>
      <c r="H817" s="8">
        <v>0.18</v>
      </c>
      <c r="I817" t="s">
        <v>1826</v>
      </c>
      <c r="J817" s="5">
        <v>1144.4248</v>
      </c>
      <c r="K817" t="str">
        <f>VLOOKUP($C817,Customer_Dim_Cleaned!$A$2:$H$501,2,FALSE)</f>
        <v>Cody Diaz</v>
      </c>
      <c r="L817" t="str">
        <f>VLOOKUP($D817,Product_Dim_Cleaned!$A$2:$F$101,2,FALSE)</f>
        <v>Men's Running Jacket</v>
      </c>
      <c r="M817" t="str">
        <f>VLOOKUP($E817,Store_Dim_Cleaned!$A$2:$E$21,2,FALSE)</f>
        <v>Moore, Padilla and Butler</v>
      </c>
    </row>
    <row r="818" spans="1:13" x14ac:dyDescent="0.3">
      <c r="A818" t="s">
        <v>2642</v>
      </c>
      <c r="B818" s="6">
        <v>45390</v>
      </c>
      <c r="C818" t="s">
        <v>387</v>
      </c>
      <c r="D818" t="s">
        <v>1736</v>
      </c>
      <c r="E818" t="s">
        <v>1807</v>
      </c>
      <c r="F818">
        <v>4</v>
      </c>
      <c r="G818" s="5">
        <v>212.96</v>
      </c>
      <c r="H818" s="8">
        <v>0.17</v>
      </c>
      <c r="I818" t="s">
        <v>1824</v>
      </c>
      <c r="J818" s="5">
        <v>707.02719999999999</v>
      </c>
      <c r="K818" t="str">
        <f>VLOOKUP($C818,Customer_Dim_Cleaned!$A$2:$H$501,2,FALSE)</f>
        <v>Ashley Griffin</v>
      </c>
      <c r="L818" t="str">
        <f>VLOOKUP($D818,Product_Dim_Cleaned!$A$2:$F$101,2,FALSE)</f>
        <v>Vitamin E Body Lotion</v>
      </c>
      <c r="M818" t="str">
        <f>VLOOKUP($E818,Store_Dim_Cleaned!$A$2:$E$21,2,FALSE)</f>
        <v>Holloway Ltd</v>
      </c>
    </row>
    <row r="819" spans="1:13" x14ac:dyDescent="0.3">
      <c r="A819" t="s">
        <v>2643</v>
      </c>
      <c r="B819" s="6">
        <v>45406</v>
      </c>
      <c r="C819" t="s">
        <v>625</v>
      </c>
      <c r="D819" t="s">
        <v>1602</v>
      </c>
      <c r="E819" t="s">
        <v>1813</v>
      </c>
      <c r="F819">
        <v>3</v>
      </c>
      <c r="G819" s="5">
        <v>871.34</v>
      </c>
      <c r="H819" s="8">
        <v>0.11</v>
      </c>
      <c r="I819" t="s">
        <v>1829</v>
      </c>
      <c r="J819" s="5">
        <v>2326.4778000000001</v>
      </c>
      <c r="K819" t="str">
        <f>VLOOKUP($C819,Customer_Dim_Cleaned!$A$2:$H$501,2,FALSE)</f>
        <v>Christopher Stewart</v>
      </c>
      <c r="L819" t="str">
        <f>VLOOKUP($D819,Product_Dim_Cleaned!$A$2:$F$101,2,FALSE)</f>
        <v>Decorative Floor Vase</v>
      </c>
      <c r="M819" t="str">
        <f>VLOOKUP($E819,Store_Dim_Cleaned!$A$2:$E$21,2,FALSE)</f>
        <v>Mann-Austin</v>
      </c>
    </row>
    <row r="820" spans="1:13" x14ac:dyDescent="0.3">
      <c r="A820" t="s">
        <v>2644</v>
      </c>
      <c r="B820" s="6">
        <v>45844</v>
      </c>
      <c r="C820" t="s">
        <v>356</v>
      </c>
      <c r="D820" t="s">
        <v>1736</v>
      </c>
      <c r="E820" t="s">
        <v>1752</v>
      </c>
      <c r="F820">
        <v>2</v>
      </c>
      <c r="G820" s="5">
        <v>698.94</v>
      </c>
      <c r="H820" s="8">
        <v>0.06</v>
      </c>
      <c r="I820" t="s">
        <v>1824</v>
      </c>
      <c r="J820" s="5">
        <v>1314.0072</v>
      </c>
      <c r="K820" t="str">
        <f>VLOOKUP($C820,Customer_Dim_Cleaned!$A$2:$H$501,2,FALSE)</f>
        <v>Diane Watson</v>
      </c>
      <c r="L820" t="str">
        <f>VLOOKUP($D820,Product_Dim_Cleaned!$A$2:$F$101,2,FALSE)</f>
        <v>Vitamin E Body Lotion</v>
      </c>
      <c r="M820" t="str">
        <f>VLOOKUP($E820,Store_Dim_Cleaned!$A$2:$E$21,2,FALSE)</f>
        <v>Rivera-Warner</v>
      </c>
    </row>
    <row r="821" spans="1:13" x14ac:dyDescent="0.3">
      <c r="A821" t="s">
        <v>2645</v>
      </c>
      <c r="B821" s="6">
        <v>45697</v>
      </c>
      <c r="C821" t="s">
        <v>996</v>
      </c>
      <c r="D821" t="s">
        <v>1696</v>
      </c>
      <c r="E821" t="s">
        <v>1752</v>
      </c>
      <c r="F821">
        <v>1</v>
      </c>
      <c r="G821" s="5">
        <v>719.94</v>
      </c>
      <c r="H821" s="8">
        <v>0.23</v>
      </c>
      <c r="I821" t="s">
        <v>1829</v>
      </c>
      <c r="J821" s="5">
        <v>554.35380000000009</v>
      </c>
      <c r="K821" t="str">
        <f>VLOOKUP($C821,Customer_Dim_Cleaned!$A$2:$H$501,2,FALSE)</f>
        <v>Robert House</v>
      </c>
      <c r="L821" t="str">
        <f>VLOOKUP($D821,Product_Dim_Cleaned!$A$2:$F$101,2,FALSE)</f>
        <v>Bluetooth Car Audio System</v>
      </c>
      <c r="M821" t="str">
        <f>VLOOKUP($E821,Store_Dim_Cleaned!$A$2:$E$21,2,FALSE)</f>
        <v>Rivera-Warner</v>
      </c>
    </row>
    <row r="822" spans="1:13" x14ac:dyDescent="0.3">
      <c r="A822" t="s">
        <v>2646</v>
      </c>
      <c r="B822" s="6">
        <v>45607</v>
      </c>
      <c r="C822" t="s">
        <v>36</v>
      </c>
      <c r="D822" t="s">
        <v>1604</v>
      </c>
      <c r="E822" t="s">
        <v>1769</v>
      </c>
      <c r="F822">
        <v>2</v>
      </c>
      <c r="G822" s="5">
        <v>278.16000000000003</v>
      </c>
      <c r="H822" s="8">
        <v>0.22</v>
      </c>
      <c r="I822" t="s">
        <v>1826</v>
      </c>
      <c r="J822" s="5">
        <v>433.92960000000011</v>
      </c>
      <c r="K822" t="str">
        <f>VLOOKUP($C822,Customer_Dim_Cleaned!$A$2:$H$501,2,FALSE)</f>
        <v>Amber Jackson</v>
      </c>
      <c r="L822" t="str">
        <f>VLOOKUP($D822,Product_Dim_Cleaned!$A$2:$F$101,2,FALSE)</f>
        <v>Sports Stopwatch Timer</v>
      </c>
      <c r="M822" t="str">
        <f>VLOOKUP($E822,Store_Dim_Cleaned!$A$2:$E$21,2,FALSE)</f>
        <v>Alexander Group</v>
      </c>
    </row>
    <row r="823" spans="1:13" x14ac:dyDescent="0.3">
      <c r="A823" t="s">
        <v>2647</v>
      </c>
      <c r="B823" s="6">
        <v>45307</v>
      </c>
      <c r="C823" t="s">
        <v>202</v>
      </c>
      <c r="D823" t="s">
        <v>1646</v>
      </c>
      <c r="E823" t="s">
        <v>1773</v>
      </c>
      <c r="F823">
        <v>1</v>
      </c>
      <c r="G823" s="5">
        <v>678.9</v>
      </c>
      <c r="H823" s="8">
        <v>0.17</v>
      </c>
      <c r="I823" t="s">
        <v>1824</v>
      </c>
      <c r="J823" s="5">
        <v>563.48699999999997</v>
      </c>
      <c r="K823" t="str">
        <f>VLOOKUP($C823,Customer_Dim_Cleaned!$A$2:$H$501,2,FALSE)</f>
        <v>Sharon Brown</v>
      </c>
      <c r="L823" t="str">
        <f>VLOOKUP($D823,Product_Dim_Cleaned!$A$2:$F$101,2,FALSE)</f>
        <v>Men's Roll-On Perfume</v>
      </c>
      <c r="M823" t="str">
        <f>VLOOKUP($E823,Store_Dim_Cleaned!$A$2:$E$21,2,FALSE)</f>
        <v>Gray Ltd</v>
      </c>
    </row>
    <row r="824" spans="1:13" x14ac:dyDescent="0.3">
      <c r="A824" t="s">
        <v>2648</v>
      </c>
      <c r="B824" s="6">
        <v>45520</v>
      </c>
      <c r="C824" t="s">
        <v>71</v>
      </c>
      <c r="D824" t="s">
        <v>1598</v>
      </c>
      <c r="E824" t="s">
        <v>1801</v>
      </c>
      <c r="F824">
        <v>4</v>
      </c>
      <c r="G824" s="5">
        <v>94.13</v>
      </c>
      <c r="H824" s="8">
        <v>0.15</v>
      </c>
      <c r="I824" t="s">
        <v>1824</v>
      </c>
      <c r="J824" s="5">
        <v>320.04199999999997</v>
      </c>
      <c r="K824" t="str">
        <f>VLOOKUP($C824,Customer_Dim_Cleaned!$A$2:$H$501,2,FALSE)</f>
        <v>Laura Alvarez</v>
      </c>
      <c r="L824" t="str">
        <f>VLOOKUP($D824,Product_Dim_Cleaned!$A$2:$F$101,2,FALSE)</f>
        <v>Women's Scarf Set</v>
      </c>
      <c r="M824" t="str">
        <f>VLOOKUP($E824,Store_Dim_Cleaned!$A$2:$E$21,2,FALSE)</f>
        <v>Shelton PLC</v>
      </c>
    </row>
    <row r="825" spans="1:13" x14ac:dyDescent="0.3">
      <c r="A825" t="s">
        <v>2649</v>
      </c>
      <c r="B825" s="6">
        <v>45933</v>
      </c>
      <c r="C825" t="s">
        <v>1365</v>
      </c>
      <c r="D825" t="s">
        <v>1636</v>
      </c>
      <c r="E825" t="s">
        <v>1757</v>
      </c>
      <c r="F825">
        <v>4</v>
      </c>
      <c r="G825" s="5">
        <v>415.02</v>
      </c>
      <c r="H825" s="8">
        <v>0.01</v>
      </c>
      <c r="I825" t="s">
        <v>1826</v>
      </c>
      <c r="J825" s="5">
        <v>1643.4792</v>
      </c>
      <c r="K825" t="str">
        <f>VLOOKUP($C825,Customer_Dim_Cleaned!$A$2:$H$501,2,FALSE)</f>
        <v>Dalton Walters</v>
      </c>
      <c r="L825" t="str">
        <f>VLOOKUP($D825,Product_Dim_Cleaned!$A$2:$F$101,2,FALSE)</f>
        <v>Adjustable Jump Rope</v>
      </c>
      <c r="M825" t="str">
        <f>VLOOKUP($E825,Store_Dim_Cleaned!$A$2:$E$21,2,FALSE)</f>
        <v>Martinez, Adkins and Johnson</v>
      </c>
    </row>
    <row r="826" spans="1:13" x14ac:dyDescent="0.3">
      <c r="A826" t="s">
        <v>2650</v>
      </c>
      <c r="B826" s="6">
        <v>45841</v>
      </c>
      <c r="C826" t="s">
        <v>195</v>
      </c>
      <c r="D826" t="s">
        <v>1570</v>
      </c>
      <c r="E826" t="s">
        <v>1769</v>
      </c>
      <c r="F826">
        <v>4</v>
      </c>
      <c r="G826" s="5">
        <v>780.07</v>
      </c>
      <c r="H826" s="8">
        <v>0.03</v>
      </c>
      <c r="I826" t="s">
        <v>1824</v>
      </c>
      <c r="J826" s="5">
        <v>3026.6716000000001</v>
      </c>
      <c r="K826" t="str">
        <f>VLOOKUP($C826,Customer_Dim_Cleaned!$A$2:$H$501,2,FALSE)</f>
        <v>Sarah Rodgers</v>
      </c>
      <c r="L826" t="str">
        <f>VLOOKUP($D826,Product_Dim_Cleaned!$A$2:$F$101,2,FALSE)</f>
        <v>HD Smart TV Stick</v>
      </c>
      <c r="M826" t="str">
        <f>VLOOKUP($E826,Store_Dim_Cleaned!$A$2:$E$21,2,FALSE)</f>
        <v>Alexander Group</v>
      </c>
    </row>
    <row r="827" spans="1:13" x14ac:dyDescent="0.3">
      <c r="A827" t="s">
        <v>2651</v>
      </c>
      <c r="B827" s="6">
        <v>45877</v>
      </c>
      <c r="C827" t="s">
        <v>1328</v>
      </c>
      <c r="D827" t="s">
        <v>1622</v>
      </c>
      <c r="E827" t="s">
        <v>1801</v>
      </c>
      <c r="F827">
        <v>4</v>
      </c>
      <c r="G827" s="5">
        <v>184.57</v>
      </c>
      <c r="H827" s="8">
        <v>0.28000000000000003</v>
      </c>
      <c r="I827" t="s">
        <v>1824</v>
      </c>
      <c r="J827" s="5">
        <v>531.5616</v>
      </c>
      <c r="K827" t="str">
        <f>VLOOKUP($C827,Customer_Dim_Cleaned!$A$2:$H$501,2,FALSE)</f>
        <v>Samuel Mullins</v>
      </c>
      <c r="L827" t="str">
        <f>VLOOKUP($D827,Product_Dim_Cleaned!$A$2:$F$101,2,FALSE)</f>
        <v>Men's Casual Sneakers</v>
      </c>
      <c r="M827" t="str">
        <f>VLOOKUP($E827,Store_Dim_Cleaned!$A$2:$E$21,2,FALSE)</f>
        <v>Shelton PLC</v>
      </c>
    </row>
    <row r="828" spans="1:13" x14ac:dyDescent="0.3">
      <c r="A828" t="s">
        <v>2652</v>
      </c>
      <c r="B828" s="6">
        <v>45532</v>
      </c>
      <c r="C828" t="s">
        <v>911</v>
      </c>
      <c r="D828" t="s">
        <v>1678</v>
      </c>
      <c r="E828" t="s">
        <v>1769</v>
      </c>
      <c r="F828">
        <v>4</v>
      </c>
      <c r="G828" s="5">
        <v>277.58</v>
      </c>
      <c r="H828" s="8">
        <v>0.22</v>
      </c>
      <c r="I828" t="s">
        <v>1826</v>
      </c>
      <c r="J828" s="5">
        <v>866.04959999999994</v>
      </c>
      <c r="K828" t="str">
        <f>VLOOKUP($C828,Customer_Dim_Cleaned!$A$2:$H$501,2,FALSE)</f>
        <v>Cynthia Roberts</v>
      </c>
      <c r="L828" t="str">
        <f>VLOOKUP($D828,Product_Dim_Cleaned!$A$2:$F$101,2,FALSE)</f>
        <v>Adjustable Dumbbells 20kg</v>
      </c>
      <c r="M828" t="str">
        <f>VLOOKUP($E828,Store_Dim_Cleaned!$A$2:$E$21,2,FALSE)</f>
        <v>Alexander Group</v>
      </c>
    </row>
    <row r="829" spans="1:13" x14ac:dyDescent="0.3">
      <c r="A829" t="s">
        <v>2653</v>
      </c>
      <c r="B829" s="6">
        <v>45734</v>
      </c>
      <c r="C829" t="s">
        <v>369</v>
      </c>
      <c r="D829" t="s">
        <v>1610</v>
      </c>
      <c r="E829" t="s">
        <v>1766</v>
      </c>
      <c r="F829">
        <v>1</v>
      </c>
      <c r="G829" s="5">
        <v>36.799999999999997</v>
      </c>
      <c r="H829" s="8">
        <v>0.18</v>
      </c>
      <c r="I829" t="s">
        <v>1824</v>
      </c>
      <c r="J829" s="5">
        <v>30.175999999999998</v>
      </c>
      <c r="K829" t="str">
        <f>VLOOKUP($C829,Customer_Dim_Cleaned!$A$2:$H$501,2,FALSE)</f>
        <v>Christopher Lester</v>
      </c>
      <c r="L829" t="str">
        <f>VLOOKUP($D829,Product_Dim_Cleaned!$A$2:$F$101,2,FALSE)</f>
        <v>Basketball</v>
      </c>
      <c r="M829" t="str">
        <f>VLOOKUP($E829,Store_Dim_Cleaned!$A$2:$E$21,2,FALSE)</f>
        <v>Johnson-Wright</v>
      </c>
    </row>
    <row r="830" spans="1:13" x14ac:dyDescent="0.3">
      <c r="A830" t="s">
        <v>2654</v>
      </c>
      <c r="B830" s="6">
        <v>45809</v>
      </c>
      <c r="C830" t="s">
        <v>1115</v>
      </c>
      <c r="D830" t="s">
        <v>1724</v>
      </c>
      <c r="E830" t="s">
        <v>1776</v>
      </c>
      <c r="F830">
        <v>1</v>
      </c>
      <c r="G830" s="5">
        <v>539.37</v>
      </c>
      <c r="H830" s="8">
        <v>0.14000000000000001</v>
      </c>
      <c r="I830" t="s">
        <v>1824</v>
      </c>
      <c r="J830" s="5">
        <v>463.85820000000001</v>
      </c>
      <c r="K830" t="str">
        <f>VLOOKUP($C830,Customer_Dim_Cleaned!$A$2:$H$501,2,FALSE)</f>
        <v>Steve Hunt</v>
      </c>
      <c r="L830" t="str">
        <f>VLOOKUP($D830,Product_Dim_Cleaned!$A$2:$F$101,2,FALSE)</f>
        <v>Sports Wrist Sweatbands</v>
      </c>
      <c r="M830" t="str">
        <f>VLOOKUP($E830,Store_Dim_Cleaned!$A$2:$E$21,2,FALSE)</f>
        <v>Benson-Elliott</v>
      </c>
    </row>
    <row r="831" spans="1:13" x14ac:dyDescent="0.3">
      <c r="A831" t="s">
        <v>2655</v>
      </c>
      <c r="B831" s="6">
        <v>45760</v>
      </c>
      <c r="C831" t="s">
        <v>321</v>
      </c>
      <c r="D831" t="s">
        <v>1588</v>
      </c>
      <c r="E831" t="s">
        <v>1810</v>
      </c>
      <c r="F831">
        <v>1</v>
      </c>
      <c r="G831" s="5">
        <v>27.83</v>
      </c>
      <c r="H831" s="8">
        <v>0.3</v>
      </c>
      <c r="I831" t="s">
        <v>1826</v>
      </c>
      <c r="J831" s="5">
        <v>19.481000000000002</v>
      </c>
      <c r="K831" t="str">
        <f>VLOOKUP($C831,Customer_Dim_Cleaned!$A$2:$H$501,2,FALSE)</f>
        <v>Jamie Yoder</v>
      </c>
      <c r="L831" t="str">
        <f>VLOOKUP($D831,Product_Dim_Cleaned!$A$2:$F$101,2,FALSE)</f>
        <v>Outdoor Sports Water Bottle</v>
      </c>
      <c r="M831" t="str">
        <f>VLOOKUP($E831,Store_Dim_Cleaned!$A$2:$E$21,2,FALSE)</f>
        <v>Guerrero-Schmitt</v>
      </c>
    </row>
    <row r="832" spans="1:13" x14ac:dyDescent="0.3">
      <c r="A832" t="s">
        <v>2656</v>
      </c>
      <c r="B832" s="6">
        <v>45456</v>
      </c>
      <c r="C832" t="s">
        <v>899</v>
      </c>
      <c r="D832" t="s">
        <v>1688</v>
      </c>
      <c r="E832" t="s">
        <v>1769</v>
      </c>
      <c r="F832">
        <v>3</v>
      </c>
      <c r="G832" s="5">
        <v>698.72</v>
      </c>
      <c r="H832" s="8">
        <v>0.28000000000000003</v>
      </c>
      <c r="I832" t="s">
        <v>1829</v>
      </c>
      <c r="J832" s="5">
        <v>1509.2352000000001</v>
      </c>
      <c r="K832" t="str">
        <f>VLOOKUP($C832,Customer_Dim_Cleaned!$A$2:$H$501,2,FALSE)</f>
        <v>Bryan Garcia</v>
      </c>
      <c r="L832" t="str">
        <f>VLOOKUP($D832,Product_Dim_Cleaned!$A$2:$F$101,2,FALSE)</f>
        <v>Kitchen Storage Rack</v>
      </c>
      <c r="M832" t="str">
        <f>VLOOKUP($E832,Store_Dim_Cleaned!$A$2:$E$21,2,FALSE)</f>
        <v>Alexander Group</v>
      </c>
    </row>
    <row r="833" spans="1:13" x14ac:dyDescent="0.3">
      <c r="A833" t="s">
        <v>2657</v>
      </c>
      <c r="B833" s="6">
        <v>45698</v>
      </c>
      <c r="C833" t="s">
        <v>59</v>
      </c>
      <c r="D833" t="s">
        <v>1700</v>
      </c>
      <c r="E833" t="s">
        <v>1797</v>
      </c>
      <c r="F833">
        <v>4</v>
      </c>
      <c r="G833" s="5">
        <v>528.23</v>
      </c>
      <c r="H833" s="8">
        <v>0.15</v>
      </c>
      <c r="I833" t="s">
        <v>1829</v>
      </c>
      <c r="J833" s="5">
        <v>1795.982</v>
      </c>
      <c r="K833" t="str">
        <f>VLOOKUP($C833,Customer_Dim_Cleaned!$A$2:$H$501,2,FALSE)</f>
        <v>Kenneth Lambert</v>
      </c>
      <c r="L833" t="str">
        <f>VLOOKUP($D833,Product_Dim_Cleaned!$A$2:$F$101,2,FALSE)</f>
        <v>Wireless Mouse</v>
      </c>
      <c r="M833" t="str">
        <f>VLOOKUP($E833,Store_Dim_Cleaned!$A$2:$E$21,2,FALSE)</f>
        <v>Gardner, Humphrey and Contreras</v>
      </c>
    </row>
    <row r="834" spans="1:13" x14ac:dyDescent="0.3">
      <c r="A834" t="s">
        <v>2658</v>
      </c>
      <c r="B834" s="6">
        <v>45548</v>
      </c>
      <c r="C834" t="s">
        <v>1513</v>
      </c>
      <c r="D834" t="s">
        <v>1640</v>
      </c>
      <c r="E834" t="s">
        <v>1804</v>
      </c>
      <c r="F834">
        <v>2</v>
      </c>
      <c r="G834" s="5">
        <v>780.9</v>
      </c>
      <c r="H834" s="8">
        <v>0.24</v>
      </c>
      <c r="I834" t="s">
        <v>1826</v>
      </c>
      <c r="J834" s="5">
        <v>1186.9680000000001</v>
      </c>
      <c r="K834" t="str">
        <f>VLOOKUP($C834,Customer_Dim_Cleaned!$A$2:$H$501,2,FALSE)</f>
        <v>Darrell Miller</v>
      </c>
      <c r="L834" t="str">
        <f>VLOOKUP($D834,Product_Dim_Cleaned!$A$2:$F$101,2,FALSE)</f>
        <v>Men's Winter Jacket</v>
      </c>
      <c r="M834" t="str">
        <f>VLOOKUP($E834,Store_Dim_Cleaned!$A$2:$E$21,2,FALSE)</f>
        <v>Frederick-Wright</v>
      </c>
    </row>
    <row r="835" spans="1:13" x14ac:dyDescent="0.3">
      <c r="A835" t="s">
        <v>2659</v>
      </c>
      <c r="B835" s="6">
        <v>45236</v>
      </c>
      <c r="C835" t="s">
        <v>595</v>
      </c>
      <c r="D835" t="s">
        <v>1590</v>
      </c>
      <c r="E835" t="s">
        <v>1799</v>
      </c>
      <c r="F835">
        <v>1</v>
      </c>
      <c r="G835" s="5">
        <v>977.97</v>
      </c>
      <c r="H835" s="8">
        <v>0.06</v>
      </c>
      <c r="I835" t="s">
        <v>1829</v>
      </c>
      <c r="J835" s="5">
        <v>919.29179999999997</v>
      </c>
      <c r="K835" t="str">
        <f>VLOOKUP($C835,Customer_Dim_Cleaned!$A$2:$H$501,2,FALSE)</f>
        <v>Wesley Thompson</v>
      </c>
      <c r="L835" t="str">
        <f>VLOOKUP($D835,Product_Dim_Cleaned!$A$2:$F$101,2,FALSE)</f>
        <v>Multi-Purpose Storage Box</v>
      </c>
      <c r="M835" t="str">
        <f>VLOOKUP($E835,Store_Dim_Cleaned!$A$2:$E$21,2,FALSE)</f>
        <v>Mcdonald Inc</v>
      </c>
    </row>
    <row r="836" spans="1:13" x14ac:dyDescent="0.3">
      <c r="A836" t="s">
        <v>2660</v>
      </c>
      <c r="B836" s="6">
        <v>45310</v>
      </c>
      <c r="C836" t="s">
        <v>1154</v>
      </c>
      <c r="D836" t="s">
        <v>1714</v>
      </c>
      <c r="E836" t="s">
        <v>1794</v>
      </c>
      <c r="F836">
        <v>4</v>
      </c>
      <c r="G836" s="5">
        <v>354.65</v>
      </c>
      <c r="H836" s="8">
        <v>0.19</v>
      </c>
      <c r="I836" t="s">
        <v>1824</v>
      </c>
      <c r="J836" s="5">
        <v>1149.066</v>
      </c>
      <c r="K836" t="str">
        <f>VLOOKUP($C836,Customer_Dim_Cleaned!$A$2:$H$501,2,FALSE)</f>
        <v>Gregory Allen</v>
      </c>
      <c r="L836" t="str">
        <f>VLOOKUP($D836,Product_Dim_Cleaned!$A$2:$F$101,2,FALSE)</f>
        <v>Hydrating Face Cleanser</v>
      </c>
      <c r="M836" t="str">
        <f>VLOOKUP($E836,Store_Dim_Cleaned!$A$2:$E$21,2,FALSE)</f>
        <v>Thomas, Bridges and Harris</v>
      </c>
    </row>
    <row r="837" spans="1:13" x14ac:dyDescent="0.3">
      <c r="A837" t="s">
        <v>2661</v>
      </c>
      <c r="B837" s="6">
        <v>45376</v>
      </c>
      <c r="C837" t="s">
        <v>899</v>
      </c>
      <c r="D837" t="s">
        <v>1684</v>
      </c>
      <c r="E837" t="s">
        <v>1813</v>
      </c>
      <c r="F837">
        <v>1</v>
      </c>
      <c r="G837" s="5">
        <v>671.62</v>
      </c>
      <c r="H837" s="8">
        <v>0.09</v>
      </c>
      <c r="I837" t="s">
        <v>1829</v>
      </c>
      <c r="J837" s="5">
        <v>611.17420000000004</v>
      </c>
      <c r="K837" t="str">
        <f>VLOOKUP($C837,Customer_Dim_Cleaned!$A$2:$H$501,2,FALSE)</f>
        <v>Bryan Garcia</v>
      </c>
      <c r="L837" t="str">
        <f>VLOOKUP($D837,Product_Dim_Cleaned!$A$2:$F$101,2,FALSE)</f>
        <v>Wooden Nightstand</v>
      </c>
      <c r="M837" t="str">
        <f>VLOOKUP($E837,Store_Dim_Cleaned!$A$2:$E$21,2,FALSE)</f>
        <v>Mann-Austin</v>
      </c>
    </row>
    <row r="838" spans="1:13" x14ac:dyDescent="0.3">
      <c r="A838" t="s">
        <v>2662</v>
      </c>
      <c r="B838" s="6">
        <v>45914</v>
      </c>
      <c r="C838" t="s">
        <v>999</v>
      </c>
      <c r="D838" t="s">
        <v>1712</v>
      </c>
      <c r="E838" t="s">
        <v>1766</v>
      </c>
      <c r="F838">
        <v>1</v>
      </c>
      <c r="G838" s="5">
        <v>867.32</v>
      </c>
      <c r="H838" s="8">
        <v>0.28999999999999998</v>
      </c>
      <c r="I838" t="s">
        <v>1826</v>
      </c>
      <c r="J838" s="5">
        <v>615.79719999999998</v>
      </c>
      <c r="K838" t="str">
        <f>VLOOKUP($C838,Customer_Dim_Cleaned!$A$2:$H$501,2,FALSE)</f>
        <v>Tiffany Williams</v>
      </c>
      <c r="L838" t="str">
        <f>VLOOKUP($D838,Product_Dim_Cleaned!$A$2:$F$101,2,FALSE)</f>
        <v>Fitness Resistance Bands</v>
      </c>
      <c r="M838" t="str">
        <f>VLOOKUP($E838,Store_Dim_Cleaned!$A$2:$E$21,2,FALSE)</f>
        <v>Johnson-Wright</v>
      </c>
    </row>
    <row r="839" spans="1:13" x14ac:dyDescent="0.3">
      <c r="A839" t="s">
        <v>2663</v>
      </c>
      <c r="B839" s="6">
        <v>45336</v>
      </c>
      <c r="C839" t="s">
        <v>295</v>
      </c>
      <c r="D839" t="s">
        <v>1568</v>
      </c>
      <c r="E839" t="s">
        <v>1794</v>
      </c>
      <c r="F839">
        <v>3</v>
      </c>
      <c r="G839" s="5">
        <v>240.27</v>
      </c>
      <c r="H839" s="8">
        <v>0.15</v>
      </c>
      <c r="I839" t="s">
        <v>1826</v>
      </c>
      <c r="J839" s="5">
        <v>612.68850000000009</v>
      </c>
      <c r="K839" t="str">
        <f>VLOOKUP($C839,Customer_Dim_Cleaned!$A$2:$H$501,2,FALSE)</f>
        <v>Krystal Ford</v>
      </c>
      <c r="L839" t="str">
        <f>VLOOKUP($D839,Product_Dim_Cleaned!$A$2:$F$101,2,FALSE)</f>
        <v>Ceramic Kitchen Bowl Set</v>
      </c>
      <c r="M839" t="str">
        <f>VLOOKUP($E839,Store_Dim_Cleaned!$A$2:$E$21,2,FALSE)</f>
        <v>Thomas, Bridges and Harris</v>
      </c>
    </row>
    <row r="840" spans="1:13" x14ac:dyDescent="0.3">
      <c r="A840" t="s">
        <v>2664</v>
      </c>
      <c r="B840" s="6">
        <v>45728</v>
      </c>
      <c r="C840" t="s">
        <v>275</v>
      </c>
      <c r="D840" t="s">
        <v>1604</v>
      </c>
      <c r="E840" t="s">
        <v>1804</v>
      </c>
      <c r="F840">
        <v>2</v>
      </c>
      <c r="G840" s="5">
        <v>619.12</v>
      </c>
      <c r="H840" s="8">
        <v>0.28000000000000003</v>
      </c>
      <c r="I840" t="s">
        <v>1829</v>
      </c>
      <c r="J840" s="5">
        <v>891.53279999999995</v>
      </c>
      <c r="K840" t="str">
        <f>VLOOKUP($C840,Customer_Dim_Cleaned!$A$2:$H$501,2,FALSE)</f>
        <v>Rhonda Morales</v>
      </c>
      <c r="L840" t="str">
        <f>VLOOKUP($D840,Product_Dim_Cleaned!$A$2:$F$101,2,FALSE)</f>
        <v>Sports Stopwatch Timer</v>
      </c>
      <c r="M840" t="str">
        <f>VLOOKUP($E840,Store_Dim_Cleaned!$A$2:$E$21,2,FALSE)</f>
        <v>Frederick-Wright</v>
      </c>
    </row>
    <row r="841" spans="1:13" x14ac:dyDescent="0.3">
      <c r="A841" t="s">
        <v>2665</v>
      </c>
      <c r="B841" s="6">
        <v>45755</v>
      </c>
      <c r="C841" t="s">
        <v>693</v>
      </c>
      <c r="D841" t="s">
        <v>1722</v>
      </c>
      <c r="E841" t="s">
        <v>1752</v>
      </c>
      <c r="F841">
        <v>3</v>
      </c>
      <c r="G841" s="5">
        <v>693.42</v>
      </c>
      <c r="H841" s="8">
        <v>0.08</v>
      </c>
      <c r="I841" t="s">
        <v>1826</v>
      </c>
      <c r="J841" s="5">
        <v>1913.8391999999999</v>
      </c>
      <c r="K841" t="str">
        <f>VLOOKUP($C841,Customer_Dim_Cleaned!$A$2:$H$501,2,FALSE)</f>
        <v>Stuart Johnson</v>
      </c>
      <c r="L841" t="str">
        <f>VLOOKUP($D841,Product_Dim_Cleaned!$A$2:$F$101,2,FALSE)</f>
        <v>LED Bedside Lamp</v>
      </c>
      <c r="M841" t="str">
        <f>VLOOKUP($E841,Store_Dim_Cleaned!$A$2:$E$21,2,FALSE)</f>
        <v>Rivera-Warner</v>
      </c>
    </row>
    <row r="842" spans="1:13" x14ac:dyDescent="0.3">
      <c r="A842" t="s">
        <v>2666</v>
      </c>
      <c r="B842" s="6">
        <v>45695</v>
      </c>
      <c r="C842" t="s">
        <v>381</v>
      </c>
      <c r="D842" t="s">
        <v>1644</v>
      </c>
      <c r="E842" t="s">
        <v>1789</v>
      </c>
      <c r="F842">
        <v>4</v>
      </c>
      <c r="G842" s="5">
        <v>751.63</v>
      </c>
      <c r="H842" s="8">
        <v>0.28000000000000003</v>
      </c>
      <c r="I842" t="s">
        <v>1829</v>
      </c>
      <c r="J842" s="5">
        <v>2164.6943999999999</v>
      </c>
      <c r="K842" t="str">
        <f>VLOOKUP($C842,Customer_Dim_Cleaned!$A$2:$H$501,2,FALSE)</f>
        <v>Travis Holland</v>
      </c>
      <c r="L842" t="str">
        <f>VLOOKUP($D842,Product_Dim_Cleaned!$A$2:$F$101,2,FALSE)</f>
        <v>Car Dashboard Phone Holder</v>
      </c>
      <c r="M842" t="str">
        <f>VLOOKUP($E842,Store_Dim_Cleaned!$A$2:$E$21,2,FALSE)</f>
        <v>Hill, Wagner and Ballard</v>
      </c>
    </row>
    <row r="843" spans="1:13" x14ac:dyDescent="0.3">
      <c r="A843" t="s">
        <v>2667</v>
      </c>
      <c r="B843" s="6">
        <v>45380</v>
      </c>
      <c r="C843" t="s">
        <v>387</v>
      </c>
      <c r="D843" t="s">
        <v>1610</v>
      </c>
      <c r="E843" t="s">
        <v>1801</v>
      </c>
      <c r="F843">
        <v>3</v>
      </c>
      <c r="G843" s="5">
        <v>108.14</v>
      </c>
      <c r="H843" s="8">
        <v>0.19</v>
      </c>
      <c r="I843" t="s">
        <v>1829</v>
      </c>
      <c r="J843" s="5">
        <v>262.78019999999998</v>
      </c>
      <c r="K843" t="str">
        <f>VLOOKUP($C843,Customer_Dim_Cleaned!$A$2:$H$501,2,FALSE)</f>
        <v>Ashley Griffin</v>
      </c>
      <c r="L843" t="str">
        <f>VLOOKUP($D843,Product_Dim_Cleaned!$A$2:$F$101,2,FALSE)</f>
        <v>Basketball</v>
      </c>
      <c r="M843" t="str">
        <f>VLOOKUP($E843,Store_Dim_Cleaned!$A$2:$E$21,2,FALSE)</f>
        <v>Shelton PLC</v>
      </c>
    </row>
    <row r="844" spans="1:13" x14ac:dyDescent="0.3">
      <c r="A844" t="s">
        <v>2668</v>
      </c>
      <c r="B844" s="6">
        <v>45446</v>
      </c>
      <c r="C844" t="s">
        <v>818</v>
      </c>
      <c r="D844" t="s">
        <v>1602</v>
      </c>
      <c r="E844" t="s">
        <v>1769</v>
      </c>
      <c r="F844">
        <v>1</v>
      </c>
      <c r="G844" s="5">
        <v>964.11</v>
      </c>
      <c r="H844" s="8">
        <v>0.17</v>
      </c>
      <c r="I844" t="s">
        <v>1829</v>
      </c>
      <c r="J844" s="5">
        <v>800.21129999999994</v>
      </c>
      <c r="K844" t="str">
        <f>VLOOKUP($C844,Customer_Dim_Cleaned!$A$2:$H$501,2,FALSE)</f>
        <v>Kristen Fischer</v>
      </c>
      <c r="L844" t="str">
        <f>VLOOKUP($D844,Product_Dim_Cleaned!$A$2:$F$101,2,FALSE)</f>
        <v>Decorative Floor Vase</v>
      </c>
      <c r="M844" t="str">
        <f>VLOOKUP($E844,Store_Dim_Cleaned!$A$2:$E$21,2,FALSE)</f>
        <v>Alexander Group</v>
      </c>
    </row>
    <row r="845" spans="1:13" x14ac:dyDescent="0.3">
      <c r="A845" t="s">
        <v>2669</v>
      </c>
      <c r="B845" s="6">
        <v>45525</v>
      </c>
      <c r="C845" t="s">
        <v>449</v>
      </c>
      <c r="D845" t="s">
        <v>1586</v>
      </c>
      <c r="E845" t="s">
        <v>1752</v>
      </c>
      <c r="F845">
        <v>1</v>
      </c>
      <c r="G845" s="5">
        <v>346.2</v>
      </c>
      <c r="H845" s="8">
        <v>0.28999999999999998</v>
      </c>
      <c r="I845" t="s">
        <v>1824</v>
      </c>
      <c r="J845" s="5">
        <v>245.80199999999999</v>
      </c>
      <c r="K845" t="str">
        <f>VLOOKUP($C845,Customer_Dim_Cleaned!$A$2:$H$501,2,FALSE)</f>
        <v>Joseph Richards</v>
      </c>
      <c r="L845" t="str">
        <f>VLOOKUP($D845,Product_Dim_Cleaned!$A$2:$F$101,2,FALSE)</f>
        <v>Knee Support Brace</v>
      </c>
      <c r="M845" t="str">
        <f>VLOOKUP($E845,Store_Dim_Cleaned!$A$2:$E$21,2,FALSE)</f>
        <v>Rivera-Warner</v>
      </c>
    </row>
    <row r="846" spans="1:13" x14ac:dyDescent="0.3">
      <c r="A846" t="s">
        <v>2670</v>
      </c>
      <c r="B846" s="6">
        <v>45527</v>
      </c>
      <c r="C846" t="s">
        <v>1411</v>
      </c>
      <c r="D846" t="s">
        <v>1634</v>
      </c>
      <c r="E846" t="s">
        <v>1801</v>
      </c>
      <c r="F846">
        <v>3</v>
      </c>
      <c r="G846" s="5">
        <v>791.75</v>
      </c>
      <c r="H846" s="8">
        <v>0.28999999999999998</v>
      </c>
      <c r="I846" t="s">
        <v>1824</v>
      </c>
      <c r="J846" s="5">
        <v>1686.4275</v>
      </c>
      <c r="K846" t="str">
        <f>VLOOKUP($C846,Customer_Dim_Cleaned!$A$2:$H$501,2,FALSE)</f>
        <v>Christina Robertson</v>
      </c>
      <c r="L846" t="str">
        <f>VLOOKUP($D846,Product_Dim_Cleaned!$A$2:$F$101,2,FALSE)</f>
        <v>USB External Hard Drive</v>
      </c>
      <c r="M846" t="str">
        <f>VLOOKUP($E846,Store_Dim_Cleaned!$A$2:$E$21,2,FALSE)</f>
        <v>Shelton PLC</v>
      </c>
    </row>
    <row r="847" spans="1:13" x14ac:dyDescent="0.3">
      <c r="A847" t="s">
        <v>2671</v>
      </c>
      <c r="B847" s="6">
        <v>45265</v>
      </c>
      <c r="C847" t="s">
        <v>1005</v>
      </c>
      <c r="D847" t="s">
        <v>1626</v>
      </c>
      <c r="E847" t="s">
        <v>1797</v>
      </c>
      <c r="F847">
        <v>1</v>
      </c>
      <c r="G847" s="5">
        <v>529.84</v>
      </c>
      <c r="H847" s="8">
        <v>0.13</v>
      </c>
      <c r="I847" t="s">
        <v>1826</v>
      </c>
      <c r="J847" s="5">
        <v>460.96080000000001</v>
      </c>
      <c r="K847" t="str">
        <f>VLOOKUP($C847,Customer_Dim_Cleaned!$A$2:$H$501,2,FALSE)</f>
        <v>Casey Simpson</v>
      </c>
      <c r="L847" t="str">
        <f>VLOOKUP($D847,Product_Dim_Cleaned!$A$2:$F$101,2,FALSE)</f>
        <v>Portable Power Bank</v>
      </c>
      <c r="M847" t="str">
        <f>VLOOKUP($E847,Store_Dim_Cleaned!$A$2:$E$21,2,FALSE)</f>
        <v>Gardner, Humphrey and Contreras</v>
      </c>
    </row>
    <row r="848" spans="1:13" x14ac:dyDescent="0.3">
      <c r="A848" t="s">
        <v>2672</v>
      </c>
      <c r="B848" s="6">
        <v>45936</v>
      </c>
      <c r="C848" t="s">
        <v>1452</v>
      </c>
      <c r="D848" t="s">
        <v>1656</v>
      </c>
      <c r="E848" t="s">
        <v>1766</v>
      </c>
      <c r="F848">
        <v>3</v>
      </c>
      <c r="G848" s="5">
        <v>582.57000000000005</v>
      </c>
      <c r="H848" s="8">
        <v>0.11</v>
      </c>
      <c r="I848" t="s">
        <v>1826</v>
      </c>
      <c r="J848" s="5">
        <v>1555.4619</v>
      </c>
      <c r="K848" t="str">
        <f>VLOOKUP($C848,Customer_Dim_Cleaned!$A$2:$H$501,2,FALSE)</f>
        <v>Debra Mccullough</v>
      </c>
      <c r="L848" t="str">
        <f>VLOOKUP($D848,Product_Dim_Cleaned!$A$2:$F$101,2,FALSE)</f>
        <v>Sports Stopwatch Pro</v>
      </c>
      <c r="M848" t="str">
        <f>VLOOKUP($E848,Store_Dim_Cleaned!$A$2:$E$21,2,FALSE)</f>
        <v>Johnson-Wright</v>
      </c>
    </row>
    <row r="849" spans="1:13" x14ac:dyDescent="0.3">
      <c r="A849" t="s">
        <v>2673</v>
      </c>
      <c r="B849" s="6">
        <v>45242</v>
      </c>
      <c r="C849" t="s">
        <v>687</v>
      </c>
      <c r="D849" t="s">
        <v>1738</v>
      </c>
      <c r="E849" t="s">
        <v>1807</v>
      </c>
      <c r="F849">
        <v>1</v>
      </c>
      <c r="G849" s="5">
        <v>219.81</v>
      </c>
      <c r="H849" s="8">
        <v>0.22</v>
      </c>
      <c r="I849" t="s">
        <v>1829</v>
      </c>
      <c r="J849" s="5">
        <v>171.45179999999999</v>
      </c>
      <c r="K849" t="str">
        <f>VLOOKUP($C849,Customer_Dim_Cleaned!$A$2:$H$501,2,FALSE)</f>
        <v>Rodney Huffman</v>
      </c>
      <c r="L849" t="str">
        <f>VLOOKUP($D849,Product_Dim_Cleaned!$A$2:$F$101,2,FALSE)</f>
        <v>Sports Stopwatch Basic</v>
      </c>
      <c r="M849" t="str">
        <f>VLOOKUP($E849,Store_Dim_Cleaned!$A$2:$E$21,2,FALSE)</f>
        <v>Holloway Ltd</v>
      </c>
    </row>
    <row r="850" spans="1:13" x14ac:dyDescent="0.3">
      <c r="A850" t="s">
        <v>2674</v>
      </c>
      <c r="B850" s="6">
        <v>45437</v>
      </c>
      <c r="C850" t="s">
        <v>1527</v>
      </c>
      <c r="D850" t="s">
        <v>1688</v>
      </c>
      <c r="E850" t="s">
        <v>1810</v>
      </c>
      <c r="F850">
        <v>4</v>
      </c>
      <c r="G850" s="5">
        <v>883.31</v>
      </c>
      <c r="H850" s="8">
        <v>0.27</v>
      </c>
      <c r="I850" t="s">
        <v>1824</v>
      </c>
      <c r="J850" s="5">
        <v>2579.2651999999998</v>
      </c>
      <c r="K850" t="str">
        <f>VLOOKUP($C850,Customer_Dim_Cleaned!$A$2:$H$501,2,FALSE)</f>
        <v>Sarah Marsh</v>
      </c>
      <c r="L850" t="str">
        <f>VLOOKUP($D850,Product_Dim_Cleaned!$A$2:$F$101,2,FALSE)</f>
        <v>Kitchen Storage Rack</v>
      </c>
      <c r="M850" t="str">
        <f>VLOOKUP($E850,Store_Dim_Cleaned!$A$2:$E$21,2,FALSE)</f>
        <v>Guerrero-Schmitt</v>
      </c>
    </row>
    <row r="851" spans="1:13" x14ac:dyDescent="0.3">
      <c r="A851" t="s">
        <v>2675</v>
      </c>
      <c r="B851" s="6">
        <v>45627</v>
      </c>
      <c r="C851" t="s">
        <v>752</v>
      </c>
      <c r="D851" t="s">
        <v>1582</v>
      </c>
      <c r="E851" t="s">
        <v>1799</v>
      </c>
      <c r="F851">
        <v>4</v>
      </c>
      <c r="G851" s="5">
        <v>329.06</v>
      </c>
      <c r="H851" s="8">
        <v>0.04</v>
      </c>
      <c r="I851" t="s">
        <v>1829</v>
      </c>
      <c r="J851" s="5">
        <v>1263.5904</v>
      </c>
      <c r="K851" t="str">
        <f>VLOOKUP($C851,Customer_Dim_Cleaned!$A$2:$H$501,2,FALSE)</f>
        <v>Nathaniel Hill</v>
      </c>
      <c r="L851" t="str">
        <f>VLOOKUP($D851,Product_Dim_Cleaned!$A$2:$F$101,2,FALSE)</f>
        <v>Soccer Training Cone Set</v>
      </c>
      <c r="M851" t="str">
        <f>VLOOKUP($E851,Store_Dim_Cleaned!$A$2:$E$21,2,FALSE)</f>
        <v>Mcdonald Inc</v>
      </c>
    </row>
    <row r="852" spans="1:13" x14ac:dyDescent="0.3">
      <c r="A852" t="s">
        <v>2676</v>
      </c>
      <c r="B852" s="6">
        <v>45678</v>
      </c>
      <c r="C852" t="s">
        <v>372</v>
      </c>
      <c r="D852" t="s">
        <v>1684</v>
      </c>
      <c r="E852" t="s">
        <v>1792</v>
      </c>
      <c r="F852">
        <v>1</v>
      </c>
      <c r="G852" s="5">
        <v>935.78</v>
      </c>
      <c r="H852" s="8">
        <v>0.03</v>
      </c>
      <c r="I852" t="s">
        <v>1826</v>
      </c>
      <c r="J852" s="5">
        <v>907.70659999999998</v>
      </c>
      <c r="K852" t="str">
        <f>VLOOKUP($C852,Customer_Dim_Cleaned!$A$2:$H$501,2,FALSE)</f>
        <v>Lance Baker</v>
      </c>
      <c r="L852" t="str">
        <f>VLOOKUP($D852,Product_Dim_Cleaned!$A$2:$F$101,2,FALSE)</f>
        <v>Wooden Nightstand</v>
      </c>
      <c r="M852" t="str">
        <f>VLOOKUP($E852,Store_Dim_Cleaned!$A$2:$E$21,2,FALSE)</f>
        <v>Aguirre-Keller</v>
      </c>
    </row>
    <row r="853" spans="1:13" x14ac:dyDescent="0.3">
      <c r="A853" t="s">
        <v>2677</v>
      </c>
      <c r="B853" s="6">
        <v>45484</v>
      </c>
      <c r="C853" t="s">
        <v>1008</v>
      </c>
      <c r="D853" t="s">
        <v>1668</v>
      </c>
      <c r="E853" t="s">
        <v>1789</v>
      </c>
      <c r="F853">
        <v>4</v>
      </c>
      <c r="G853" s="5">
        <v>597.79999999999995</v>
      </c>
      <c r="H853" s="8">
        <v>0.2</v>
      </c>
      <c r="I853" t="s">
        <v>1824</v>
      </c>
      <c r="J853" s="5">
        <v>1912.96</v>
      </c>
      <c r="K853" t="str">
        <f>VLOOKUP($C853,Customer_Dim_Cleaned!$A$2:$H$501,2,FALSE)</f>
        <v>Jessica Gonzalez</v>
      </c>
      <c r="L853" t="str">
        <f>VLOOKUP($D853,Product_Dim_Cleaned!$A$2:$F$101,2,FALSE)</f>
        <v>Luxury Perfume Spray</v>
      </c>
      <c r="M853" t="str">
        <f>VLOOKUP($E853,Store_Dim_Cleaned!$A$2:$E$21,2,FALSE)</f>
        <v>Hill, Wagner and Ballard</v>
      </c>
    </row>
    <row r="854" spans="1:13" x14ac:dyDescent="0.3">
      <c r="A854" t="s">
        <v>2678</v>
      </c>
      <c r="B854" s="6">
        <v>45700</v>
      </c>
      <c r="C854" t="s">
        <v>827</v>
      </c>
      <c r="D854" t="s">
        <v>1574</v>
      </c>
      <c r="E854" t="s">
        <v>1810</v>
      </c>
      <c r="F854">
        <v>4</v>
      </c>
      <c r="G854" s="5">
        <v>266.98</v>
      </c>
      <c r="H854" s="8">
        <v>0.16</v>
      </c>
      <c r="I854" t="s">
        <v>1824</v>
      </c>
      <c r="J854" s="5">
        <v>897.05280000000005</v>
      </c>
      <c r="K854" t="str">
        <f>VLOOKUP($C854,Customer_Dim_Cleaned!$A$2:$H$501,2,FALSE)</f>
        <v>Beth Allen</v>
      </c>
      <c r="L854" t="str">
        <f>VLOOKUP($D854,Product_Dim_Cleaned!$A$2:$F$101,2,FALSE)</f>
        <v>USB-C Fast Charger</v>
      </c>
      <c r="M854" t="str">
        <f>VLOOKUP($E854,Store_Dim_Cleaned!$A$2:$E$21,2,FALSE)</f>
        <v>Guerrero-Schmitt</v>
      </c>
    </row>
    <row r="855" spans="1:13" x14ac:dyDescent="0.3">
      <c r="A855" t="s">
        <v>2679</v>
      </c>
      <c r="B855" s="6">
        <v>45873</v>
      </c>
      <c r="C855" t="s">
        <v>1266</v>
      </c>
      <c r="D855" t="s">
        <v>1688</v>
      </c>
      <c r="E855" t="s">
        <v>1801</v>
      </c>
      <c r="F855">
        <v>3</v>
      </c>
      <c r="G855" s="5">
        <v>360.18</v>
      </c>
      <c r="H855" s="8">
        <v>0.03</v>
      </c>
      <c r="I855" t="s">
        <v>1824</v>
      </c>
      <c r="J855" s="5">
        <v>1048.1238000000001</v>
      </c>
      <c r="K855" t="str">
        <f>VLOOKUP($C855,Customer_Dim_Cleaned!$A$2:$H$501,2,FALSE)</f>
        <v>Joseph Mendoza</v>
      </c>
      <c r="L855" t="str">
        <f>VLOOKUP($D855,Product_Dim_Cleaned!$A$2:$F$101,2,FALSE)</f>
        <v>Kitchen Storage Rack</v>
      </c>
      <c r="M855" t="str">
        <f>VLOOKUP($E855,Store_Dim_Cleaned!$A$2:$E$21,2,FALSE)</f>
        <v>Shelton PLC</v>
      </c>
    </row>
    <row r="856" spans="1:13" x14ac:dyDescent="0.3">
      <c r="A856" t="s">
        <v>2680</v>
      </c>
      <c r="B856" s="6">
        <v>45860</v>
      </c>
      <c r="C856" t="s">
        <v>1136</v>
      </c>
      <c r="D856" t="s">
        <v>1660</v>
      </c>
      <c r="E856" t="s">
        <v>1752</v>
      </c>
      <c r="F856">
        <v>3</v>
      </c>
      <c r="G856" s="5">
        <v>247.41</v>
      </c>
      <c r="H856" s="8">
        <v>0.05</v>
      </c>
      <c r="I856" t="s">
        <v>1829</v>
      </c>
      <c r="J856" s="5">
        <v>705.11850000000004</v>
      </c>
      <c r="K856" t="str">
        <f>VLOOKUP($C856,Customer_Dim_Cleaned!$A$2:$H$501,2,FALSE)</f>
        <v>Elizabeth Smith</v>
      </c>
      <c r="L856" t="str">
        <f>VLOOKUP($D856,Product_Dim_Cleaned!$A$2:$F$101,2,FALSE)</f>
        <v>Premium Blanket Throw</v>
      </c>
      <c r="M856" t="str">
        <f>VLOOKUP($E856,Store_Dim_Cleaned!$A$2:$E$21,2,FALSE)</f>
        <v>Rivera-Warner</v>
      </c>
    </row>
    <row r="857" spans="1:13" x14ac:dyDescent="0.3">
      <c r="A857" t="s">
        <v>2681</v>
      </c>
      <c r="B857" s="6">
        <v>45235</v>
      </c>
      <c r="C857" t="s">
        <v>284</v>
      </c>
      <c r="D857" t="s">
        <v>1638</v>
      </c>
      <c r="E857" t="s">
        <v>1801</v>
      </c>
      <c r="F857">
        <v>3</v>
      </c>
      <c r="G857" s="5">
        <v>674.66</v>
      </c>
      <c r="H857" s="8">
        <v>0.23</v>
      </c>
      <c r="I857" t="s">
        <v>1824</v>
      </c>
      <c r="J857" s="5">
        <v>1558.4646</v>
      </c>
      <c r="K857" t="str">
        <f>VLOOKUP($C857,Customer_Dim_Cleaned!$A$2:$H$501,2,FALSE)</f>
        <v>Cody Blake</v>
      </c>
      <c r="L857" t="str">
        <f>VLOOKUP($D857,Product_Dim_Cleaned!$A$2:$F$101,2,FALSE)</f>
        <v>High-Grip Football</v>
      </c>
      <c r="M857" t="str">
        <f>VLOOKUP($E857,Store_Dim_Cleaned!$A$2:$E$21,2,FALSE)</f>
        <v>Shelton PLC</v>
      </c>
    </row>
    <row r="858" spans="1:13" x14ac:dyDescent="0.3">
      <c r="A858" t="s">
        <v>2682</v>
      </c>
      <c r="B858" s="6">
        <v>45874</v>
      </c>
      <c r="C858" t="s">
        <v>1289</v>
      </c>
      <c r="D858" t="s">
        <v>1632</v>
      </c>
      <c r="E858" t="s">
        <v>1769</v>
      </c>
      <c r="F858">
        <v>1</v>
      </c>
      <c r="G858" s="5">
        <v>913.98</v>
      </c>
      <c r="H858" s="8">
        <v>0.27</v>
      </c>
      <c r="I858" t="s">
        <v>1826</v>
      </c>
      <c r="J858" s="5">
        <v>667.20539999999994</v>
      </c>
      <c r="K858" t="str">
        <f>VLOOKUP($C858,Customer_Dim_Cleaned!$A$2:$H$501,2,FALSE)</f>
        <v>Tyler Cook</v>
      </c>
      <c r="L858" t="str">
        <f>VLOOKUP($D858,Product_Dim_Cleaned!$A$2:$F$101,2,FALSE)</f>
        <v>Smart Home WiFi Camera</v>
      </c>
      <c r="M858" t="str">
        <f>VLOOKUP($E858,Store_Dim_Cleaned!$A$2:$E$21,2,FALSE)</f>
        <v>Alexander Group</v>
      </c>
    </row>
    <row r="859" spans="1:13" x14ac:dyDescent="0.3">
      <c r="A859" t="s">
        <v>2683</v>
      </c>
      <c r="B859" s="6">
        <v>45769</v>
      </c>
      <c r="C859" t="s">
        <v>990</v>
      </c>
      <c r="D859" t="s">
        <v>1734</v>
      </c>
      <c r="E859" t="s">
        <v>1789</v>
      </c>
      <c r="F859">
        <v>4</v>
      </c>
      <c r="G859" s="5">
        <v>370.5</v>
      </c>
      <c r="H859" s="8">
        <v>0.13</v>
      </c>
      <c r="I859" t="s">
        <v>1826</v>
      </c>
      <c r="J859" s="5">
        <v>1289.3399999999999</v>
      </c>
      <c r="K859" t="str">
        <f>VLOOKUP($C859,Customer_Dim_Cleaned!$A$2:$H$501,2,FALSE)</f>
        <v>Elizabeth Johnson</v>
      </c>
      <c r="L859" t="str">
        <f>VLOOKUP($D859,Product_Dim_Cleaned!$A$2:$F$101,2,FALSE)</f>
        <v>USB-C Laptop Charger</v>
      </c>
      <c r="M859" t="str">
        <f>VLOOKUP($E859,Store_Dim_Cleaned!$A$2:$E$21,2,FALSE)</f>
        <v>Hill, Wagner and Ballard</v>
      </c>
    </row>
    <row r="860" spans="1:13" x14ac:dyDescent="0.3">
      <c r="A860" t="s">
        <v>2684</v>
      </c>
      <c r="B860" s="6">
        <v>45619</v>
      </c>
      <c r="C860" t="s">
        <v>1121</v>
      </c>
      <c r="D860" t="s">
        <v>1692</v>
      </c>
      <c r="E860" t="s">
        <v>1797</v>
      </c>
      <c r="F860">
        <v>1</v>
      </c>
      <c r="G860" s="5">
        <v>735.1</v>
      </c>
      <c r="H860" s="8">
        <v>0.1</v>
      </c>
      <c r="I860" t="s">
        <v>1826</v>
      </c>
      <c r="J860" s="5">
        <v>661.59</v>
      </c>
      <c r="K860" t="str">
        <f>VLOOKUP($C860,Customer_Dim_Cleaned!$A$2:$H$501,2,FALSE)</f>
        <v>Ashley Anderson</v>
      </c>
      <c r="L860" t="str">
        <f>VLOOKUP($D860,Product_Dim_Cleaned!$A$2:$F$101,2,FALSE)</f>
        <v>Professional Jump Rope</v>
      </c>
      <c r="M860" t="str">
        <f>VLOOKUP($E860,Store_Dim_Cleaned!$A$2:$E$21,2,FALSE)</f>
        <v>Gardner, Humphrey and Contreras</v>
      </c>
    </row>
    <row r="861" spans="1:13" x14ac:dyDescent="0.3">
      <c r="A861" t="s">
        <v>2685</v>
      </c>
      <c r="B861" s="6">
        <v>45614</v>
      </c>
      <c r="C861" t="s">
        <v>461</v>
      </c>
      <c r="D861" t="s">
        <v>1706</v>
      </c>
      <c r="E861" t="s">
        <v>1761</v>
      </c>
      <c r="F861">
        <v>3</v>
      </c>
      <c r="G861" s="5">
        <v>448.55</v>
      </c>
      <c r="H861" s="8">
        <v>0.05</v>
      </c>
      <c r="I861" t="s">
        <v>1824</v>
      </c>
      <c r="J861" s="5">
        <v>1278.3675000000001</v>
      </c>
      <c r="K861" t="str">
        <f>VLOOKUP($C861,Customer_Dim_Cleaned!$A$2:$H$501,2,FALSE)</f>
        <v>Matthew Hanna</v>
      </c>
      <c r="L861" t="str">
        <f>VLOOKUP($D861,Product_Dim_Cleaned!$A$2:$F$101,2,FALSE)</f>
        <v>Decorative Lamp Shade</v>
      </c>
      <c r="M861" t="str">
        <f>VLOOKUP($E861,Store_Dim_Cleaned!$A$2:$E$21,2,FALSE)</f>
        <v>Black-Horn</v>
      </c>
    </row>
    <row r="862" spans="1:13" x14ac:dyDescent="0.3">
      <c r="A862" t="s">
        <v>2686</v>
      </c>
      <c r="B862" s="6">
        <v>45691</v>
      </c>
      <c r="C862" t="s">
        <v>221</v>
      </c>
      <c r="D862" t="s">
        <v>1716</v>
      </c>
      <c r="E862" t="s">
        <v>1797</v>
      </c>
      <c r="F862">
        <v>3</v>
      </c>
      <c r="G862" s="5">
        <v>904.96</v>
      </c>
      <c r="H862" s="8">
        <v>7.0000000000000007E-2</v>
      </c>
      <c r="I862" t="s">
        <v>1829</v>
      </c>
      <c r="J862" s="5">
        <v>2524.8384000000001</v>
      </c>
      <c r="K862" t="str">
        <f>VLOOKUP($C862,Customer_Dim_Cleaned!$A$2:$H$501,2,FALSE)</f>
        <v>Alyssa Vargas</v>
      </c>
      <c r="L862" t="str">
        <f>VLOOKUP($D862,Product_Dim_Cleaned!$A$2:$F$101,2,FALSE)</f>
        <v>Wooden Bookshelf</v>
      </c>
      <c r="M862" t="str">
        <f>VLOOKUP($E862,Store_Dim_Cleaned!$A$2:$E$21,2,FALSE)</f>
        <v>Gardner, Humphrey and Contreras</v>
      </c>
    </row>
    <row r="863" spans="1:13" x14ac:dyDescent="0.3">
      <c r="A863" t="s">
        <v>2687</v>
      </c>
      <c r="B863" s="6">
        <v>45608</v>
      </c>
      <c r="C863" t="s">
        <v>1187</v>
      </c>
      <c r="D863" t="s">
        <v>1684</v>
      </c>
      <c r="E863" t="s">
        <v>1797</v>
      </c>
      <c r="F863">
        <v>4</v>
      </c>
      <c r="G863" s="5">
        <v>408.72</v>
      </c>
      <c r="H863" s="8">
        <v>0.16</v>
      </c>
      <c r="I863" t="s">
        <v>1829</v>
      </c>
      <c r="J863" s="5">
        <v>1373.2991999999999</v>
      </c>
      <c r="K863" t="str">
        <f>VLOOKUP($C863,Customer_Dim_Cleaned!$A$2:$H$501,2,FALSE)</f>
        <v>Shelley Ponce</v>
      </c>
      <c r="L863" t="str">
        <f>VLOOKUP($D863,Product_Dim_Cleaned!$A$2:$F$101,2,FALSE)</f>
        <v>Wooden Nightstand</v>
      </c>
      <c r="M863" t="str">
        <f>VLOOKUP($E863,Store_Dim_Cleaned!$A$2:$E$21,2,FALSE)</f>
        <v>Gardner, Humphrey and Contreras</v>
      </c>
    </row>
    <row r="864" spans="1:13" x14ac:dyDescent="0.3">
      <c r="A864" t="s">
        <v>2688</v>
      </c>
      <c r="B864" s="6">
        <v>45412</v>
      </c>
      <c r="C864" t="s">
        <v>896</v>
      </c>
      <c r="D864" t="s">
        <v>1690</v>
      </c>
      <c r="E864" t="s">
        <v>1766</v>
      </c>
      <c r="F864">
        <v>4</v>
      </c>
      <c r="G864" s="5">
        <v>770.65</v>
      </c>
      <c r="H864" s="8">
        <v>0.27</v>
      </c>
      <c r="I864" t="s">
        <v>1824</v>
      </c>
      <c r="J864" s="5">
        <v>2250.2979999999998</v>
      </c>
      <c r="K864" t="str">
        <f>VLOOKUP($C864,Customer_Dim_Cleaned!$A$2:$H$501,2,FALSE)</f>
        <v>Kristi Lopez</v>
      </c>
      <c r="L864" t="str">
        <f>VLOOKUP($D864,Product_Dim_Cleaned!$A$2:$F$101,2,FALSE)</f>
        <v>Hair Repair Oil Treatment</v>
      </c>
      <c r="M864" t="str">
        <f>VLOOKUP($E864,Store_Dim_Cleaned!$A$2:$E$21,2,FALSE)</f>
        <v>Johnson-Wright</v>
      </c>
    </row>
    <row r="865" spans="1:13" x14ac:dyDescent="0.3">
      <c r="A865" t="s">
        <v>2689</v>
      </c>
      <c r="B865" s="6">
        <v>45767</v>
      </c>
      <c r="C865" t="s">
        <v>663</v>
      </c>
      <c r="D865" t="s">
        <v>1608</v>
      </c>
      <c r="E865" t="s">
        <v>1776</v>
      </c>
      <c r="F865">
        <v>1</v>
      </c>
      <c r="G865" s="5">
        <v>649.22</v>
      </c>
      <c r="H865" s="8">
        <v>0.03</v>
      </c>
      <c r="I865" t="s">
        <v>1829</v>
      </c>
      <c r="J865" s="5">
        <v>629.74340000000007</v>
      </c>
      <c r="K865" t="str">
        <f>VLOOKUP($C865,Customer_Dim_Cleaned!$A$2:$H$501,2,FALSE)</f>
        <v>Sarah Brady</v>
      </c>
      <c r="L865" t="str">
        <f>VLOOKUP($D865,Product_Dim_Cleaned!$A$2:$F$101,2,FALSE)</f>
        <v>Stainless Steel Cutlery Set</v>
      </c>
      <c r="M865" t="str">
        <f>VLOOKUP($E865,Store_Dim_Cleaned!$A$2:$E$21,2,FALSE)</f>
        <v>Benson-Elliott</v>
      </c>
    </row>
    <row r="866" spans="1:13" x14ac:dyDescent="0.3">
      <c r="A866" t="s">
        <v>2690</v>
      </c>
      <c r="B866" s="6">
        <v>45428</v>
      </c>
      <c r="C866" t="s">
        <v>1092</v>
      </c>
      <c r="D866" t="s">
        <v>1614</v>
      </c>
      <c r="E866" t="s">
        <v>1789</v>
      </c>
      <c r="F866">
        <v>2</v>
      </c>
      <c r="G866" s="5">
        <v>379.78</v>
      </c>
      <c r="H866" s="8">
        <v>0.2</v>
      </c>
      <c r="I866" t="s">
        <v>1824</v>
      </c>
      <c r="J866" s="5">
        <v>607.64800000000002</v>
      </c>
      <c r="K866" t="str">
        <f>VLOOKUP($C866,Customer_Dim_Cleaned!$A$2:$H$501,2,FALSE)</f>
        <v>Sherry Cabrera</v>
      </c>
      <c r="L866" t="str">
        <f>VLOOKUP($D866,Product_Dim_Cleaned!$A$2:$F$101,2,FALSE)</f>
        <v>Modern Wall Clock</v>
      </c>
      <c r="M866" t="str">
        <f>VLOOKUP($E866,Store_Dim_Cleaned!$A$2:$E$21,2,FALSE)</f>
        <v>Hill, Wagner and Ballard</v>
      </c>
    </row>
    <row r="867" spans="1:13" x14ac:dyDescent="0.3">
      <c r="A867" t="s">
        <v>2691</v>
      </c>
      <c r="B867" s="6">
        <v>45770</v>
      </c>
      <c r="C867" t="s">
        <v>794</v>
      </c>
      <c r="D867" t="s">
        <v>1634</v>
      </c>
      <c r="E867" t="s">
        <v>1782</v>
      </c>
      <c r="F867">
        <v>3</v>
      </c>
      <c r="G867" s="5">
        <v>924.15</v>
      </c>
      <c r="H867" s="8">
        <v>0.1</v>
      </c>
      <c r="I867" t="s">
        <v>1826</v>
      </c>
      <c r="J867" s="5">
        <v>2495.2049999999999</v>
      </c>
      <c r="K867" t="str">
        <f>VLOOKUP($C867,Customer_Dim_Cleaned!$A$2:$H$501,2,FALSE)</f>
        <v>Nicholas Webb</v>
      </c>
      <c r="L867" t="str">
        <f>VLOOKUP($D867,Product_Dim_Cleaned!$A$2:$F$101,2,FALSE)</f>
        <v>USB External Hard Drive</v>
      </c>
      <c r="M867" t="str">
        <f>VLOOKUP($E867,Store_Dim_Cleaned!$A$2:$E$21,2,FALSE)</f>
        <v>Bean, Jones and Park</v>
      </c>
    </row>
    <row r="868" spans="1:13" x14ac:dyDescent="0.3">
      <c r="A868" t="s">
        <v>2692</v>
      </c>
      <c r="B868" s="6">
        <v>45571</v>
      </c>
      <c r="C868" t="s">
        <v>1446</v>
      </c>
      <c r="D868" t="s">
        <v>1638</v>
      </c>
      <c r="E868" t="s">
        <v>1807</v>
      </c>
      <c r="F868">
        <v>3</v>
      </c>
      <c r="G868" s="5">
        <v>144.66999999999999</v>
      </c>
      <c r="H868" s="8">
        <v>0.28999999999999998</v>
      </c>
      <c r="I868" t="s">
        <v>1829</v>
      </c>
      <c r="J868" s="5">
        <v>308.14710000000002</v>
      </c>
      <c r="K868" t="str">
        <f>VLOOKUP($C868,Customer_Dim_Cleaned!$A$2:$H$501,2,FALSE)</f>
        <v>James Foster</v>
      </c>
      <c r="L868" t="str">
        <f>VLOOKUP($D868,Product_Dim_Cleaned!$A$2:$F$101,2,FALSE)</f>
        <v>High-Grip Football</v>
      </c>
      <c r="M868" t="str">
        <f>VLOOKUP($E868,Store_Dim_Cleaned!$A$2:$E$21,2,FALSE)</f>
        <v>Holloway Ltd</v>
      </c>
    </row>
    <row r="869" spans="1:13" x14ac:dyDescent="0.3">
      <c r="A869" t="s">
        <v>2693</v>
      </c>
      <c r="B869" s="6">
        <v>45700</v>
      </c>
      <c r="C869" t="s">
        <v>419</v>
      </c>
      <c r="D869" t="s">
        <v>1614</v>
      </c>
      <c r="E869" t="s">
        <v>1801</v>
      </c>
      <c r="F869">
        <v>2</v>
      </c>
      <c r="G869" s="5">
        <v>667.17</v>
      </c>
      <c r="H869" s="8">
        <v>0.1</v>
      </c>
      <c r="I869" t="s">
        <v>1826</v>
      </c>
      <c r="J869" s="5">
        <v>1200.9059999999999</v>
      </c>
      <c r="K869" t="str">
        <f>VLOOKUP($C869,Customer_Dim_Cleaned!$A$2:$H$501,2,FALSE)</f>
        <v>Joel Robinson</v>
      </c>
      <c r="L869" t="str">
        <f>VLOOKUP($D869,Product_Dim_Cleaned!$A$2:$F$101,2,FALSE)</f>
        <v>Modern Wall Clock</v>
      </c>
      <c r="M869" t="str">
        <f>VLOOKUP($E869,Store_Dim_Cleaned!$A$2:$E$21,2,FALSE)</f>
        <v>Shelton PLC</v>
      </c>
    </row>
    <row r="870" spans="1:13" x14ac:dyDescent="0.3">
      <c r="A870" t="s">
        <v>2694</v>
      </c>
      <c r="B870" s="6">
        <v>45382</v>
      </c>
      <c r="C870" t="s">
        <v>1252</v>
      </c>
      <c r="D870" t="s">
        <v>1680</v>
      </c>
      <c r="E870" t="s">
        <v>1766</v>
      </c>
      <c r="F870">
        <v>1</v>
      </c>
      <c r="G870" s="5">
        <v>984.6</v>
      </c>
      <c r="H870" s="8">
        <v>0.22</v>
      </c>
      <c r="I870" t="s">
        <v>1824</v>
      </c>
      <c r="J870" s="5">
        <v>767.98800000000006</v>
      </c>
      <c r="K870" t="str">
        <f>VLOOKUP($C870,Customer_Dim_Cleaned!$A$2:$H$501,2,FALSE)</f>
        <v>Cassandra Perez</v>
      </c>
      <c r="L870" t="str">
        <f>VLOOKUP($D870,Product_Dim_Cleaned!$A$2:$F$101,2,FALSE)</f>
        <v>Women's Hair Dryer Brush</v>
      </c>
      <c r="M870" t="str">
        <f>VLOOKUP($E870,Store_Dim_Cleaned!$A$2:$E$21,2,FALSE)</f>
        <v>Johnson-Wright</v>
      </c>
    </row>
    <row r="871" spans="1:13" x14ac:dyDescent="0.3">
      <c r="A871" t="s">
        <v>2695</v>
      </c>
      <c r="B871" s="6">
        <v>45260</v>
      </c>
      <c r="C871" t="s">
        <v>887</v>
      </c>
      <c r="D871" t="s">
        <v>1574</v>
      </c>
      <c r="E871" t="s">
        <v>1782</v>
      </c>
      <c r="F871">
        <v>1</v>
      </c>
      <c r="G871" s="5">
        <v>139.29</v>
      </c>
      <c r="H871" s="8">
        <v>0</v>
      </c>
      <c r="I871" t="s">
        <v>1824</v>
      </c>
      <c r="J871" s="5">
        <v>139.29</v>
      </c>
      <c r="K871" t="str">
        <f>VLOOKUP($C871,Customer_Dim_Cleaned!$A$2:$H$501,2,FALSE)</f>
        <v>Aaron Luna</v>
      </c>
      <c r="L871" t="str">
        <f>VLOOKUP($D871,Product_Dim_Cleaned!$A$2:$F$101,2,FALSE)</f>
        <v>USB-C Fast Charger</v>
      </c>
      <c r="M871" t="str">
        <f>VLOOKUP($E871,Store_Dim_Cleaned!$A$2:$E$21,2,FALSE)</f>
        <v>Bean, Jones and Park</v>
      </c>
    </row>
    <row r="872" spans="1:13" x14ac:dyDescent="0.3">
      <c r="A872" t="s">
        <v>2696</v>
      </c>
      <c r="B872" s="6">
        <v>45702</v>
      </c>
      <c r="C872" t="s">
        <v>134</v>
      </c>
      <c r="D872" t="s">
        <v>1580</v>
      </c>
      <c r="E872" t="s">
        <v>1782</v>
      </c>
      <c r="F872">
        <v>3</v>
      </c>
      <c r="G872" s="5">
        <v>459.57</v>
      </c>
      <c r="H872" s="8">
        <v>0.1</v>
      </c>
      <c r="I872" t="s">
        <v>1829</v>
      </c>
      <c r="J872" s="5">
        <v>1240.8389999999999</v>
      </c>
      <c r="K872" t="str">
        <f>VLOOKUP($C872,Customer_Dim_Cleaned!$A$2:$H$501,2,FALSE)</f>
        <v>Robert Jones Dds</v>
      </c>
      <c r="L872" t="str">
        <f>VLOOKUP($D872,Product_Dim_Cleaned!$A$2:$F$101,2,FALSE)</f>
        <v>Beard Grooming Kit</v>
      </c>
      <c r="M872" t="str">
        <f>VLOOKUP($E872,Store_Dim_Cleaned!$A$2:$E$21,2,FALSE)</f>
        <v>Bean, Jones and Park</v>
      </c>
    </row>
    <row r="873" spans="1:13" x14ac:dyDescent="0.3">
      <c r="A873" t="s">
        <v>2697</v>
      </c>
      <c r="B873" s="6">
        <v>45302</v>
      </c>
      <c r="C873" t="s">
        <v>244</v>
      </c>
      <c r="D873" t="s">
        <v>1628</v>
      </c>
      <c r="E873" t="s">
        <v>1801</v>
      </c>
      <c r="F873">
        <v>1</v>
      </c>
      <c r="G873" s="5">
        <v>517.82000000000005</v>
      </c>
      <c r="H873" s="8">
        <v>0.28999999999999998</v>
      </c>
      <c r="I873" t="s">
        <v>1824</v>
      </c>
      <c r="J873" s="5">
        <v>367.65219999999999</v>
      </c>
      <c r="K873" t="str">
        <f>VLOOKUP($C873,Customer_Dim_Cleaned!$A$2:$H$501,2,FALSE)</f>
        <v>Cody Diaz</v>
      </c>
      <c r="L873" t="str">
        <f>VLOOKUP($D873,Product_Dim_Cleaned!$A$2:$F$101,2,FALSE)</f>
        <v>Noise-Canceling Headphones</v>
      </c>
      <c r="M873" t="str">
        <f>VLOOKUP($E873,Store_Dim_Cleaned!$A$2:$E$21,2,FALSE)</f>
        <v>Shelton PLC</v>
      </c>
    </row>
    <row r="874" spans="1:13" x14ac:dyDescent="0.3">
      <c r="A874" t="s">
        <v>2698</v>
      </c>
      <c r="B874" s="6">
        <v>45653</v>
      </c>
      <c r="C874" t="s">
        <v>1184</v>
      </c>
      <c r="D874" t="s">
        <v>1700</v>
      </c>
      <c r="E874" t="s">
        <v>1776</v>
      </c>
      <c r="F874">
        <v>4</v>
      </c>
      <c r="G874" s="5">
        <v>282.45</v>
      </c>
      <c r="H874" s="8">
        <v>0.28999999999999998</v>
      </c>
      <c r="I874" t="s">
        <v>1829</v>
      </c>
      <c r="J874" s="5">
        <v>802.1579999999999</v>
      </c>
      <c r="K874" t="str">
        <f>VLOOKUP($C874,Customer_Dim_Cleaned!$A$2:$H$501,2,FALSE)</f>
        <v>Tanya Lopez</v>
      </c>
      <c r="L874" t="str">
        <f>VLOOKUP($D874,Product_Dim_Cleaned!$A$2:$F$101,2,FALSE)</f>
        <v>Wireless Mouse</v>
      </c>
      <c r="M874" t="str">
        <f>VLOOKUP($E874,Store_Dim_Cleaned!$A$2:$E$21,2,FALSE)</f>
        <v>Benson-Elliott</v>
      </c>
    </row>
    <row r="875" spans="1:13" x14ac:dyDescent="0.3">
      <c r="A875" t="s">
        <v>2699</v>
      </c>
      <c r="B875" s="6">
        <v>45250</v>
      </c>
      <c r="C875" t="s">
        <v>1405</v>
      </c>
      <c r="D875" t="s">
        <v>1722</v>
      </c>
      <c r="E875" t="s">
        <v>1779</v>
      </c>
      <c r="F875">
        <v>2</v>
      </c>
      <c r="G875" s="5">
        <v>386.46</v>
      </c>
      <c r="H875" s="8">
        <v>0.23</v>
      </c>
      <c r="I875" t="s">
        <v>1829</v>
      </c>
      <c r="J875" s="5">
        <v>595.14840000000004</v>
      </c>
      <c r="K875" t="str">
        <f>VLOOKUP($C875,Customer_Dim_Cleaned!$A$2:$H$501,2,FALSE)</f>
        <v>Tyler Weber</v>
      </c>
      <c r="L875" t="str">
        <f>VLOOKUP($D875,Product_Dim_Cleaned!$A$2:$F$101,2,FALSE)</f>
        <v>LED Bedside Lamp</v>
      </c>
      <c r="M875" t="str">
        <f>VLOOKUP($E875,Store_Dim_Cleaned!$A$2:$E$21,2,FALSE)</f>
        <v>Martinez-Mullins</v>
      </c>
    </row>
    <row r="876" spans="1:13" x14ac:dyDescent="0.3">
      <c r="A876" t="s">
        <v>2700</v>
      </c>
      <c r="B876" s="6">
        <v>45661</v>
      </c>
      <c r="C876" t="s">
        <v>640</v>
      </c>
      <c r="D876" t="s">
        <v>1586</v>
      </c>
      <c r="E876" t="s">
        <v>1766</v>
      </c>
      <c r="F876">
        <v>1</v>
      </c>
      <c r="G876" s="5">
        <v>270.45</v>
      </c>
      <c r="H876" s="8">
        <v>0.15</v>
      </c>
      <c r="I876" t="s">
        <v>1829</v>
      </c>
      <c r="J876" s="5">
        <v>229.88249999999999</v>
      </c>
      <c r="K876" t="str">
        <f>VLOOKUP($C876,Customer_Dim_Cleaned!$A$2:$H$501,2,FALSE)</f>
        <v>Anthony Garcia</v>
      </c>
      <c r="L876" t="str">
        <f>VLOOKUP($D876,Product_Dim_Cleaned!$A$2:$F$101,2,FALSE)</f>
        <v>Knee Support Brace</v>
      </c>
      <c r="M876" t="str">
        <f>VLOOKUP($E876,Store_Dim_Cleaned!$A$2:$E$21,2,FALSE)</f>
        <v>Johnson-Wright</v>
      </c>
    </row>
    <row r="877" spans="1:13" x14ac:dyDescent="0.3">
      <c r="A877" t="s">
        <v>2701</v>
      </c>
      <c r="B877" s="6">
        <v>45493</v>
      </c>
      <c r="C877" t="s">
        <v>160</v>
      </c>
      <c r="D877" t="s">
        <v>1700</v>
      </c>
      <c r="E877" t="s">
        <v>1789</v>
      </c>
      <c r="F877">
        <v>4</v>
      </c>
      <c r="G877" s="5">
        <v>762.94</v>
      </c>
      <c r="H877" s="8">
        <v>0.09</v>
      </c>
      <c r="I877" t="s">
        <v>1829</v>
      </c>
      <c r="J877" s="5">
        <v>2777.1016</v>
      </c>
      <c r="K877" t="str">
        <f>VLOOKUP($C877,Customer_Dim_Cleaned!$A$2:$H$501,2,FALSE)</f>
        <v>James Gibbs</v>
      </c>
      <c r="L877" t="str">
        <f>VLOOKUP($D877,Product_Dim_Cleaned!$A$2:$F$101,2,FALSE)</f>
        <v>Wireless Mouse</v>
      </c>
      <c r="M877" t="str">
        <f>VLOOKUP($E877,Store_Dim_Cleaned!$A$2:$E$21,2,FALSE)</f>
        <v>Hill, Wagner and Ballard</v>
      </c>
    </row>
    <row r="878" spans="1:13" x14ac:dyDescent="0.3">
      <c r="A878" t="s">
        <v>2702</v>
      </c>
      <c r="B878" s="6">
        <v>45242</v>
      </c>
      <c r="C878" t="s">
        <v>1518</v>
      </c>
      <c r="D878" t="s">
        <v>1630</v>
      </c>
      <c r="E878" t="s">
        <v>1797</v>
      </c>
      <c r="F878">
        <v>1</v>
      </c>
      <c r="G878" s="5">
        <v>409.03</v>
      </c>
      <c r="H878" s="8">
        <v>0.25</v>
      </c>
      <c r="I878" t="s">
        <v>1829</v>
      </c>
      <c r="J878" s="5">
        <v>306.77249999999998</v>
      </c>
      <c r="K878" t="str">
        <f>VLOOKUP($C878,Customer_Dim_Cleaned!$A$2:$H$501,2,FALSE)</f>
        <v>Justin Lopez</v>
      </c>
      <c r="L878" t="str">
        <f>VLOOKUP($D878,Product_Dim_Cleaned!$A$2:$F$101,2,FALSE)</f>
        <v>Yoga Exercise Mat</v>
      </c>
      <c r="M878" t="str">
        <f>VLOOKUP($E878,Store_Dim_Cleaned!$A$2:$E$21,2,FALSE)</f>
        <v>Gardner, Humphrey and Contreras</v>
      </c>
    </row>
    <row r="879" spans="1:13" x14ac:dyDescent="0.3">
      <c r="A879" t="s">
        <v>2703</v>
      </c>
      <c r="B879" s="6">
        <v>45411</v>
      </c>
      <c r="C879" t="s">
        <v>711</v>
      </c>
      <c r="D879" t="s">
        <v>1740</v>
      </c>
      <c r="E879" t="s">
        <v>1810</v>
      </c>
      <c r="F879">
        <v>2</v>
      </c>
      <c r="G879" s="5">
        <v>891.13</v>
      </c>
      <c r="H879" s="8">
        <v>0.13</v>
      </c>
      <c r="I879" t="s">
        <v>1824</v>
      </c>
      <c r="J879" s="5">
        <v>1550.5662</v>
      </c>
      <c r="K879" t="str">
        <f>VLOOKUP($C879,Customer_Dim_Cleaned!$A$2:$H$501,2,FALSE)</f>
        <v>Jordan Wells</v>
      </c>
      <c r="L879" t="str">
        <f>VLOOKUP($D879,Product_Dim_Cleaned!$A$2:$F$101,2,FALSE)</f>
        <v>Women's Formal Blazer</v>
      </c>
      <c r="M879" t="str">
        <f>VLOOKUP($E879,Store_Dim_Cleaned!$A$2:$E$21,2,FALSE)</f>
        <v>Guerrero-Schmitt</v>
      </c>
    </row>
    <row r="880" spans="1:13" x14ac:dyDescent="0.3">
      <c r="A880" t="s">
        <v>2704</v>
      </c>
      <c r="B880" s="6">
        <v>45593</v>
      </c>
      <c r="C880" t="s">
        <v>130</v>
      </c>
      <c r="D880" t="s">
        <v>1732</v>
      </c>
      <c r="E880" t="s">
        <v>1804</v>
      </c>
      <c r="F880">
        <v>1</v>
      </c>
      <c r="G880" s="5">
        <v>553.38</v>
      </c>
      <c r="H880" s="8">
        <v>0.21</v>
      </c>
      <c r="I880" t="s">
        <v>1826</v>
      </c>
      <c r="J880" s="5">
        <v>437.17020000000002</v>
      </c>
      <c r="K880" t="str">
        <f>VLOOKUP($C880,Customer_Dim_Cleaned!$A$2:$H$501,2,FALSE)</f>
        <v>Mike Jennings</v>
      </c>
      <c r="L880" t="str">
        <f>VLOOKUP($D880,Product_Dim_Cleaned!$A$2:$F$101,2,FALSE)</f>
        <v>Microwave Oven</v>
      </c>
      <c r="M880" t="str">
        <f>VLOOKUP($E880,Store_Dim_Cleaned!$A$2:$E$21,2,FALSE)</f>
        <v>Frederick-Wright</v>
      </c>
    </row>
    <row r="881" spans="1:13" x14ac:dyDescent="0.3">
      <c r="A881" t="s">
        <v>2705</v>
      </c>
      <c r="B881" s="6">
        <v>45281</v>
      </c>
      <c r="C881" t="s">
        <v>535</v>
      </c>
      <c r="D881" t="s">
        <v>1718</v>
      </c>
      <c r="E881" t="s">
        <v>1797</v>
      </c>
      <c r="F881">
        <v>2</v>
      </c>
      <c r="G881" s="5">
        <v>652.29999999999995</v>
      </c>
      <c r="H881" s="8">
        <v>0.16</v>
      </c>
      <c r="I881" t="s">
        <v>1829</v>
      </c>
      <c r="J881" s="5">
        <v>1095.864</v>
      </c>
      <c r="K881" t="str">
        <f>VLOOKUP($C881,Customer_Dim_Cleaned!$A$2:$H$501,2,FALSE)</f>
        <v>John Lawson</v>
      </c>
      <c r="L881" t="str">
        <f>VLOOKUP($D881,Product_Dim_Cleaned!$A$2:$F$101,2,FALSE)</f>
        <v>Women's Beanie Hat</v>
      </c>
      <c r="M881" t="str">
        <f>VLOOKUP($E881,Store_Dim_Cleaned!$A$2:$E$21,2,FALSE)</f>
        <v>Gardner, Humphrey and Contreras</v>
      </c>
    </row>
    <row r="882" spans="1:13" x14ac:dyDescent="0.3">
      <c r="A882" t="s">
        <v>2706</v>
      </c>
      <c r="B882" s="6">
        <v>45575</v>
      </c>
      <c r="C882" t="s">
        <v>422</v>
      </c>
      <c r="D882" t="s">
        <v>1632</v>
      </c>
      <c r="E882" t="s">
        <v>1786</v>
      </c>
      <c r="F882">
        <v>4</v>
      </c>
      <c r="G882" s="5">
        <v>194.36</v>
      </c>
      <c r="H882" s="8">
        <v>0.18</v>
      </c>
      <c r="I882" t="s">
        <v>1829</v>
      </c>
      <c r="J882" s="5">
        <v>637.50080000000014</v>
      </c>
      <c r="K882" t="str">
        <f>VLOOKUP($C882,Customer_Dim_Cleaned!$A$2:$H$501,2,FALSE)</f>
        <v>Michael Chang</v>
      </c>
      <c r="L882" t="str">
        <f>VLOOKUP($D882,Product_Dim_Cleaned!$A$2:$F$101,2,FALSE)</f>
        <v>Smart Home WiFi Camera</v>
      </c>
      <c r="M882" t="str">
        <f>VLOOKUP($E882,Store_Dim_Cleaned!$A$2:$E$21,2,FALSE)</f>
        <v>Moore, Padilla and Butler</v>
      </c>
    </row>
    <row r="883" spans="1:13" x14ac:dyDescent="0.3">
      <c r="A883" t="s">
        <v>2707</v>
      </c>
      <c r="B883" s="6">
        <v>45660</v>
      </c>
      <c r="C883" t="s">
        <v>514</v>
      </c>
      <c r="D883" t="s">
        <v>1732</v>
      </c>
      <c r="E883" t="s">
        <v>1757</v>
      </c>
      <c r="F883">
        <v>3</v>
      </c>
      <c r="G883" s="5">
        <v>476.37</v>
      </c>
      <c r="H883" s="8">
        <v>0.21</v>
      </c>
      <c r="I883" t="s">
        <v>1829</v>
      </c>
      <c r="J883" s="5">
        <v>1128.9969000000001</v>
      </c>
      <c r="K883" t="str">
        <f>VLOOKUP($C883,Customer_Dim_Cleaned!$A$2:$H$501,2,FALSE)</f>
        <v>Joseph Faulkner</v>
      </c>
      <c r="L883" t="str">
        <f>VLOOKUP($D883,Product_Dim_Cleaned!$A$2:$F$101,2,FALSE)</f>
        <v>Microwave Oven</v>
      </c>
      <c r="M883" t="str">
        <f>VLOOKUP($E883,Store_Dim_Cleaned!$A$2:$E$21,2,FALSE)</f>
        <v>Martinez, Adkins and Johnson</v>
      </c>
    </row>
    <row r="884" spans="1:13" x14ac:dyDescent="0.3">
      <c r="A884" t="s">
        <v>2708</v>
      </c>
      <c r="B884" s="6">
        <v>45360</v>
      </c>
      <c r="C884" t="s">
        <v>1142</v>
      </c>
      <c r="D884" t="s">
        <v>1628</v>
      </c>
      <c r="E884" t="s">
        <v>1773</v>
      </c>
      <c r="F884">
        <v>3</v>
      </c>
      <c r="G884" s="5">
        <v>174.57</v>
      </c>
      <c r="H884" s="8">
        <v>0</v>
      </c>
      <c r="I884" t="s">
        <v>1826</v>
      </c>
      <c r="J884" s="5">
        <v>523.71</v>
      </c>
      <c r="K884" t="str">
        <f>VLOOKUP($C884,Customer_Dim_Cleaned!$A$2:$H$501,2,FALSE)</f>
        <v>Brandon Mcbride</v>
      </c>
      <c r="L884" t="str">
        <f>VLOOKUP($D884,Product_Dim_Cleaned!$A$2:$F$101,2,FALSE)</f>
        <v>Noise-Canceling Headphones</v>
      </c>
      <c r="M884" t="str">
        <f>VLOOKUP($E884,Store_Dim_Cleaned!$A$2:$E$21,2,FALSE)</f>
        <v>Gray Ltd</v>
      </c>
    </row>
    <row r="885" spans="1:13" x14ac:dyDescent="0.3">
      <c r="A885" t="s">
        <v>2709</v>
      </c>
      <c r="B885" s="6">
        <v>45526</v>
      </c>
      <c r="C885" t="s">
        <v>414</v>
      </c>
      <c r="D885" t="s">
        <v>1718</v>
      </c>
      <c r="E885" t="s">
        <v>1752</v>
      </c>
      <c r="F885">
        <v>3</v>
      </c>
      <c r="G885" s="5">
        <v>762</v>
      </c>
      <c r="H885" s="8">
        <v>0.02</v>
      </c>
      <c r="I885" t="s">
        <v>1826</v>
      </c>
      <c r="J885" s="5">
        <v>2240.2800000000002</v>
      </c>
      <c r="K885" t="str">
        <f>VLOOKUP($C885,Customer_Dim_Cleaned!$A$2:$H$501,2,FALSE)</f>
        <v>Michael Jones</v>
      </c>
      <c r="L885" t="str">
        <f>VLOOKUP($D885,Product_Dim_Cleaned!$A$2:$F$101,2,FALSE)</f>
        <v>Women's Beanie Hat</v>
      </c>
      <c r="M885" t="str">
        <f>VLOOKUP($E885,Store_Dim_Cleaned!$A$2:$E$21,2,FALSE)</f>
        <v>Rivera-Warner</v>
      </c>
    </row>
    <row r="886" spans="1:13" x14ac:dyDescent="0.3">
      <c r="A886" t="s">
        <v>2710</v>
      </c>
      <c r="B886" s="6">
        <v>45395</v>
      </c>
      <c r="C886" t="s">
        <v>1319</v>
      </c>
      <c r="D886" t="s">
        <v>1692</v>
      </c>
      <c r="E886" t="s">
        <v>1813</v>
      </c>
      <c r="F886">
        <v>1</v>
      </c>
      <c r="G886" s="5">
        <v>44.08</v>
      </c>
      <c r="H886" s="8">
        <v>0.05</v>
      </c>
      <c r="I886" t="s">
        <v>1824</v>
      </c>
      <c r="J886" s="5">
        <v>41.875999999999998</v>
      </c>
      <c r="K886" t="str">
        <f>VLOOKUP($C886,Customer_Dim_Cleaned!$A$2:$H$501,2,FALSE)</f>
        <v>Bryce Hawkins</v>
      </c>
      <c r="L886" t="str">
        <f>VLOOKUP($D886,Product_Dim_Cleaned!$A$2:$F$101,2,FALSE)</f>
        <v>Professional Jump Rope</v>
      </c>
      <c r="M886" t="str">
        <f>VLOOKUP($E886,Store_Dim_Cleaned!$A$2:$E$21,2,FALSE)</f>
        <v>Mann-Austin</v>
      </c>
    </row>
    <row r="887" spans="1:13" x14ac:dyDescent="0.3">
      <c r="A887" t="s">
        <v>2711</v>
      </c>
      <c r="B887" s="6">
        <v>45466</v>
      </c>
      <c r="C887" t="s">
        <v>1521</v>
      </c>
      <c r="D887" t="s">
        <v>1666</v>
      </c>
      <c r="E887" t="s">
        <v>1797</v>
      </c>
      <c r="F887">
        <v>1</v>
      </c>
      <c r="G887" s="5">
        <v>992.37</v>
      </c>
      <c r="H887" s="8">
        <v>0.24</v>
      </c>
      <c r="I887" t="s">
        <v>1829</v>
      </c>
      <c r="J887" s="5">
        <v>754.20119999999997</v>
      </c>
      <c r="K887" t="str">
        <f>VLOOKUP($C887,Customer_Dim_Cleaned!$A$2:$H$501,2,FALSE)</f>
        <v>James Berger</v>
      </c>
      <c r="L887" t="str">
        <f>VLOOKUP($D887,Product_Dim_Cleaned!$A$2:$F$101,2,FALSE)</f>
        <v>Men's Hair Styling Gel</v>
      </c>
      <c r="M887" t="str">
        <f>VLOOKUP($E887,Store_Dim_Cleaned!$A$2:$E$21,2,FALSE)</f>
        <v>Gardner, Humphrey and Contreras</v>
      </c>
    </row>
    <row r="888" spans="1:13" x14ac:dyDescent="0.3">
      <c r="A888" t="s">
        <v>2712</v>
      </c>
      <c r="B888" s="6">
        <v>45876</v>
      </c>
      <c r="C888" t="s">
        <v>657</v>
      </c>
      <c r="D888" t="s">
        <v>1610</v>
      </c>
      <c r="E888" t="s">
        <v>1789</v>
      </c>
      <c r="F888">
        <v>3</v>
      </c>
      <c r="G888" s="5">
        <v>465.4</v>
      </c>
      <c r="H888" s="8">
        <v>0.28999999999999998</v>
      </c>
      <c r="I888" t="s">
        <v>1829</v>
      </c>
      <c r="J888" s="5">
        <v>991.30199999999979</v>
      </c>
      <c r="K888" t="str">
        <f>VLOOKUP($C888,Customer_Dim_Cleaned!$A$2:$H$501,2,FALSE)</f>
        <v>Mary Boyd</v>
      </c>
      <c r="L888" t="str">
        <f>VLOOKUP($D888,Product_Dim_Cleaned!$A$2:$F$101,2,FALSE)</f>
        <v>Basketball</v>
      </c>
      <c r="M888" t="str">
        <f>VLOOKUP($E888,Store_Dim_Cleaned!$A$2:$E$21,2,FALSE)</f>
        <v>Hill, Wagner and Ballard</v>
      </c>
    </row>
    <row r="889" spans="1:13" x14ac:dyDescent="0.3">
      <c r="A889" t="s">
        <v>2713</v>
      </c>
      <c r="B889" s="6">
        <v>45724</v>
      </c>
      <c r="C889" t="s">
        <v>1059</v>
      </c>
      <c r="D889" t="s">
        <v>1580</v>
      </c>
      <c r="E889" t="s">
        <v>1789</v>
      </c>
      <c r="F889">
        <v>2</v>
      </c>
      <c r="G889" s="5">
        <v>693.61</v>
      </c>
      <c r="H889" s="8">
        <v>0.15</v>
      </c>
      <c r="I889" t="s">
        <v>1826</v>
      </c>
      <c r="J889" s="5">
        <v>1179.1369999999999</v>
      </c>
      <c r="K889" t="str">
        <f>VLOOKUP($C889,Customer_Dim_Cleaned!$A$2:$H$501,2,FALSE)</f>
        <v>Carol Lewis</v>
      </c>
      <c r="L889" t="str">
        <f>VLOOKUP($D889,Product_Dim_Cleaned!$A$2:$F$101,2,FALSE)</f>
        <v>Beard Grooming Kit</v>
      </c>
      <c r="M889" t="str">
        <f>VLOOKUP($E889,Store_Dim_Cleaned!$A$2:$E$21,2,FALSE)</f>
        <v>Hill, Wagner and Ballard</v>
      </c>
    </row>
    <row r="890" spans="1:13" x14ac:dyDescent="0.3">
      <c r="A890" t="s">
        <v>2714</v>
      </c>
      <c r="B890" s="6">
        <v>45801</v>
      </c>
      <c r="C890" t="s">
        <v>1434</v>
      </c>
      <c r="D890" t="s">
        <v>1682</v>
      </c>
      <c r="E890" t="s">
        <v>1782</v>
      </c>
      <c r="F890">
        <v>2</v>
      </c>
      <c r="G890" s="5">
        <v>995.11</v>
      </c>
      <c r="H890" s="8">
        <v>0.13</v>
      </c>
      <c r="I890" t="s">
        <v>1826</v>
      </c>
      <c r="J890" s="5">
        <v>1731.4914000000001</v>
      </c>
      <c r="K890" t="str">
        <f>VLOOKUP($C890,Customer_Dim_Cleaned!$A$2:$H$501,2,FALSE)</f>
        <v>Ronald Ross</v>
      </c>
      <c r="L890" t="str">
        <f>VLOOKUP($D890,Product_Dim_Cleaned!$A$2:$F$101,2,FALSE)</f>
        <v>Smart LED Light Strip</v>
      </c>
      <c r="M890" t="str">
        <f>VLOOKUP($E890,Store_Dim_Cleaned!$A$2:$E$21,2,FALSE)</f>
        <v>Bean, Jones and Park</v>
      </c>
    </row>
    <row r="891" spans="1:13" x14ac:dyDescent="0.3">
      <c r="A891" t="s">
        <v>2715</v>
      </c>
      <c r="B891" s="6">
        <v>45749</v>
      </c>
      <c r="C891" t="s">
        <v>1190</v>
      </c>
      <c r="D891" t="s">
        <v>1594</v>
      </c>
      <c r="E891" t="s">
        <v>1769</v>
      </c>
      <c r="F891">
        <v>3</v>
      </c>
      <c r="G891" s="5">
        <v>70.97</v>
      </c>
      <c r="H891" s="8">
        <v>0.06</v>
      </c>
      <c r="I891" t="s">
        <v>1829</v>
      </c>
      <c r="J891" s="5">
        <v>200.1354</v>
      </c>
      <c r="K891" t="str">
        <f>VLOOKUP($C891,Customer_Dim_Cleaned!$A$2:$H$501,2,FALSE)</f>
        <v>Erika Padilla</v>
      </c>
      <c r="L891" t="str">
        <f>VLOOKUP($D891,Product_Dim_Cleaned!$A$2:$F$101,2,FALSE)</f>
        <v>Men's Formal Shirt</v>
      </c>
      <c r="M891" t="str">
        <f>VLOOKUP($E891,Store_Dim_Cleaned!$A$2:$E$21,2,FALSE)</f>
        <v>Alexander Group</v>
      </c>
    </row>
    <row r="892" spans="1:13" x14ac:dyDescent="0.3">
      <c r="A892" t="s">
        <v>2716</v>
      </c>
      <c r="B892" s="6">
        <v>45325</v>
      </c>
      <c r="C892" t="s">
        <v>396</v>
      </c>
      <c r="D892" t="s">
        <v>1714</v>
      </c>
      <c r="E892" t="s">
        <v>1786</v>
      </c>
      <c r="F892">
        <v>3</v>
      </c>
      <c r="G892" s="5">
        <v>470.42</v>
      </c>
      <c r="H892" s="8">
        <v>0.16</v>
      </c>
      <c r="I892" t="s">
        <v>1824</v>
      </c>
      <c r="J892" s="5">
        <v>1185.4584</v>
      </c>
      <c r="K892" t="str">
        <f>VLOOKUP($C892,Customer_Dim_Cleaned!$A$2:$H$501,2,FALSE)</f>
        <v>Edward Hall</v>
      </c>
      <c r="L892" t="str">
        <f>VLOOKUP($D892,Product_Dim_Cleaned!$A$2:$F$101,2,FALSE)</f>
        <v>Hydrating Face Cleanser</v>
      </c>
      <c r="M892" t="str">
        <f>VLOOKUP($E892,Store_Dim_Cleaned!$A$2:$E$21,2,FALSE)</f>
        <v>Moore, Padilla and Butler</v>
      </c>
    </row>
    <row r="893" spans="1:13" x14ac:dyDescent="0.3">
      <c r="A893" t="s">
        <v>2717</v>
      </c>
      <c r="B893" s="6">
        <v>45932</v>
      </c>
      <c r="C893" t="s">
        <v>990</v>
      </c>
      <c r="D893" t="s">
        <v>1720</v>
      </c>
      <c r="E893" t="s">
        <v>1804</v>
      </c>
      <c r="F893">
        <v>2</v>
      </c>
      <c r="G893" s="5">
        <v>215.59</v>
      </c>
      <c r="H893" s="8">
        <v>0.18</v>
      </c>
      <c r="I893" t="s">
        <v>1824</v>
      </c>
      <c r="J893" s="5">
        <v>353.56760000000003</v>
      </c>
      <c r="K893" t="str">
        <f>VLOOKUP($C893,Customer_Dim_Cleaned!$A$2:$H$501,2,FALSE)</f>
        <v>Elizabeth Johnson</v>
      </c>
      <c r="L893" t="str">
        <f>VLOOKUP($D893,Product_Dim_Cleaned!$A$2:$F$101,2,FALSE)</f>
        <v>Kitchen Cutting Board</v>
      </c>
      <c r="M893" t="str">
        <f>VLOOKUP($E893,Store_Dim_Cleaned!$A$2:$E$21,2,FALSE)</f>
        <v>Frederick-Wright</v>
      </c>
    </row>
    <row r="894" spans="1:13" x14ac:dyDescent="0.3">
      <c r="A894" t="s">
        <v>2718</v>
      </c>
      <c r="B894" s="6">
        <v>45895</v>
      </c>
      <c r="C894" t="s">
        <v>767</v>
      </c>
      <c r="D894" t="s">
        <v>1732</v>
      </c>
      <c r="E894" t="s">
        <v>1752</v>
      </c>
      <c r="F894">
        <v>1</v>
      </c>
      <c r="G894" s="5">
        <v>533.79999999999995</v>
      </c>
      <c r="H894" s="8">
        <v>0.27</v>
      </c>
      <c r="I894" t="s">
        <v>1829</v>
      </c>
      <c r="J894" s="5">
        <v>389.67399999999998</v>
      </c>
      <c r="K894" t="str">
        <f>VLOOKUP($C894,Customer_Dim_Cleaned!$A$2:$H$501,2,FALSE)</f>
        <v>Maria Hill</v>
      </c>
      <c r="L894" t="str">
        <f>VLOOKUP($D894,Product_Dim_Cleaned!$A$2:$F$101,2,FALSE)</f>
        <v>Microwave Oven</v>
      </c>
      <c r="M894" t="str">
        <f>VLOOKUP($E894,Store_Dim_Cleaned!$A$2:$E$21,2,FALSE)</f>
        <v>Rivera-Warner</v>
      </c>
    </row>
    <row r="895" spans="1:13" x14ac:dyDescent="0.3">
      <c r="A895" t="s">
        <v>2719</v>
      </c>
      <c r="B895" s="6">
        <v>45614</v>
      </c>
      <c r="C895" t="s">
        <v>335</v>
      </c>
      <c r="D895" t="s">
        <v>1612</v>
      </c>
      <c r="E895" t="s">
        <v>1766</v>
      </c>
      <c r="F895">
        <v>2</v>
      </c>
      <c r="G895" s="5">
        <v>732.67</v>
      </c>
      <c r="H895" s="8">
        <v>0.24</v>
      </c>
      <c r="I895" t="s">
        <v>1826</v>
      </c>
      <c r="J895" s="5">
        <v>1113.6584</v>
      </c>
      <c r="K895" t="str">
        <f>VLOOKUP($C895,Customer_Dim_Cleaned!$A$2:$H$501,2,FALSE)</f>
        <v>Christy Vasquez</v>
      </c>
      <c r="L895" t="str">
        <f>VLOOKUP($D895,Product_Dim_Cleaned!$A$2:$F$101,2,FALSE)</f>
        <v>Vitamin C Face Serum</v>
      </c>
      <c r="M895" t="str">
        <f>VLOOKUP($E895,Store_Dim_Cleaned!$A$2:$E$21,2,FALSE)</f>
        <v>Johnson-Wright</v>
      </c>
    </row>
    <row r="896" spans="1:13" x14ac:dyDescent="0.3">
      <c r="A896" t="s">
        <v>2720</v>
      </c>
      <c r="B896" s="6">
        <v>45247</v>
      </c>
      <c r="C896" t="s">
        <v>1504</v>
      </c>
      <c r="D896" t="s">
        <v>1668</v>
      </c>
      <c r="E896" t="s">
        <v>1797</v>
      </c>
      <c r="F896">
        <v>4</v>
      </c>
      <c r="G896" s="5">
        <v>106.48</v>
      </c>
      <c r="H896" s="8">
        <v>0.1</v>
      </c>
      <c r="I896" t="s">
        <v>1829</v>
      </c>
      <c r="J896" s="5">
        <v>383.32799999999997</v>
      </c>
      <c r="K896" t="str">
        <f>VLOOKUP($C896,Customer_Dim_Cleaned!$A$2:$H$501,2,FALSE)</f>
        <v>Melinda Thomas</v>
      </c>
      <c r="L896" t="str">
        <f>VLOOKUP($D896,Product_Dim_Cleaned!$A$2:$F$101,2,FALSE)</f>
        <v>Luxury Perfume Spray</v>
      </c>
      <c r="M896" t="str">
        <f>VLOOKUP($E896,Store_Dim_Cleaned!$A$2:$E$21,2,FALSE)</f>
        <v>Gardner, Humphrey and Contreras</v>
      </c>
    </row>
    <row r="897" spans="1:13" x14ac:dyDescent="0.3">
      <c r="A897" t="s">
        <v>2721</v>
      </c>
      <c r="B897" s="6">
        <v>45696</v>
      </c>
      <c r="C897" t="s">
        <v>372</v>
      </c>
      <c r="D897" t="s">
        <v>1662</v>
      </c>
      <c r="E897" t="s">
        <v>1766</v>
      </c>
      <c r="F897">
        <v>1</v>
      </c>
      <c r="G897" s="5">
        <v>38.950000000000003</v>
      </c>
      <c r="H897" s="8">
        <v>0.28000000000000003</v>
      </c>
      <c r="I897" t="s">
        <v>1824</v>
      </c>
      <c r="J897" s="5">
        <v>28.044</v>
      </c>
      <c r="K897" t="str">
        <f>VLOOKUP($C897,Customer_Dim_Cleaned!$A$2:$H$501,2,FALSE)</f>
        <v>Lance Baker</v>
      </c>
      <c r="L897" t="str">
        <f>VLOOKUP($D897,Product_Dim_Cleaned!$A$2:$F$101,2,FALSE)</f>
        <v>Foam Roller</v>
      </c>
      <c r="M897" t="str">
        <f>VLOOKUP($E897,Store_Dim_Cleaned!$A$2:$E$21,2,FALSE)</f>
        <v>Johnson-Wright</v>
      </c>
    </row>
    <row r="898" spans="1:13" x14ac:dyDescent="0.3">
      <c r="A898" t="s">
        <v>2722</v>
      </c>
      <c r="B898" s="6">
        <v>45294</v>
      </c>
      <c r="C898" t="s">
        <v>1337</v>
      </c>
      <c r="D898" t="s">
        <v>1740</v>
      </c>
      <c r="E898" t="s">
        <v>1804</v>
      </c>
      <c r="F898">
        <v>1</v>
      </c>
      <c r="G898" s="5">
        <v>835.17</v>
      </c>
      <c r="H898" s="8">
        <v>0.02</v>
      </c>
      <c r="I898" t="s">
        <v>1829</v>
      </c>
      <c r="J898" s="5">
        <v>818.46659999999997</v>
      </c>
      <c r="K898" t="str">
        <f>VLOOKUP($C898,Customer_Dim_Cleaned!$A$2:$H$501,2,FALSE)</f>
        <v>John Smith</v>
      </c>
      <c r="L898" t="str">
        <f>VLOOKUP($D898,Product_Dim_Cleaned!$A$2:$F$101,2,FALSE)</f>
        <v>Women's Formal Blazer</v>
      </c>
      <c r="M898" t="str">
        <f>VLOOKUP($E898,Store_Dim_Cleaned!$A$2:$E$21,2,FALSE)</f>
        <v>Frederick-Wright</v>
      </c>
    </row>
    <row r="899" spans="1:13" x14ac:dyDescent="0.3">
      <c r="A899" t="s">
        <v>2723</v>
      </c>
      <c r="B899" s="6">
        <v>45389</v>
      </c>
      <c r="C899" t="s">
        <v>458</v>
      </c>
      <c r="D899" t="s">
        <v>1714</v>
      </c>
      <c r="E899" t="s">
        <v>1766</v>
      </c>
      <c r="F899">
        <v>1</v>
      </c>
      <c r="G899" s="5">
        <v>113.07</v>
      </c>
      <c r="H899" s="8">
        <v>0.24</v>
      </c>
      <c r="I899" t="s">
        <v>1824</v>
      </c>
      <c r="J899" s="5">
        <v>85.933199999999999</v>
      </c>
      <c r="K899" t="str">
        <f>VLOOKUP($C899,Customer_Dim_Cleaned!$A$2:$H$501,2,FALSE)</f>
        <v>Morgan Bowen</v>
      </c>
      <c r="L899" t="str">
        <f>VLOOKUP($D899,Product_Dim_Cleaned!$A$2:$F$101,2,FALSE)</f>
        <v>Hydrating Face Cleanser</v>
      </c>
      <c r="M899" t="str">
        <f>VLOOKUP($E899,Store_Dim_Cleaned!$A$2:$E$21,2,FALSE)</f>
        <v>Johnson-Wright</v>
      </c>
    </row>
    <row r="900" spans="1:13" x14ac:dyDescent="0.3">
      <c r="A900" t="s">
        <v>2724</v>
      </c>
      <c r="B900" s="6">
        <v>45930</v>
      </c>
      <c r="C900" t="s">
        <v>1437</v>
      </c>
      <c r="D900" t="s">
        <v>1736</v>
      </c>
      <c r="E900" t="s">
        <v>1794</v>
      </c>
      <c r="F900">
        <v>2</v>
      </c>
      <c r="G900" s="5">
        <v>451.33</v>
      </c>
      <c r="H900" s="8">
        <v>0.23</v>
      </c>
      <c r="I900" t="s">
        <v>1829</v>
      </c>
      <c r="J900" s="5">
        <v>695.04819999999995</v>
      </c>
      <c r="K900" t="str">
        <f>VLOOKUP($C900,Customer_Dim_Cleaned!$A$2:$H$501,2,FALSE)</f>
        <v>Cynthia Parrish</v>
      </c>
      <c r="L900" t="str">
        <f>VLOOKUP($D900,Product_Dim_Cleaned!$A$2:$F$101,2,FALSE)</f>
        <v>Vitamin E Body Lotion</v>
      </c>
      <c r="M900" t="str">
        <f>VLOOKUP($E900,Store_Dim_Cleaned!$A$2:$E$21,2,FALSE)</f>
        <v>Thomas, Bridges and Harris</v>
      </c>
    </row>
    <row r="901" spans="1:13" x14ac:dyDescent="0.3">
      <c r="A901" t="s">
        <v>2725</v>
      </c>
      <c r="B901" s="6">
        <v>45456</v>
      </c>
      <c r="C901" t="s">
        <v>1163</v>
      </c>
      <c r="D901" t="s">
        <v>1720</v>
      </c>
      <c r="E901" t="s">
        <v>1776</v>
      </c>
      <c r="F901">
        <v>3</v>
      </c>
      <c r="G901" s="5">
        <v>619.80999999999995</v>
      </c>
      <c r="H901" s="8">
        <v>0.16</v>
      </c>
      <c r="I901" t="s">
        <v>1829</v>
      </c>
      <c r="J901" s="5">
        <v>1561.9212</v>
      </c>
      <c r="K901" t="str">
        <f>VLOOKUP($C901,Customer_Dim_Cleaned!$A$2:$H$501,2,FALSE)</f>
        <v>Jacqueline Anthony</v>
      </c>
      <c r="L901" t="str">
        <f>VLOOKUP($D901,Product_Dim_Cleaned!$A$2:$F$101,2,FALSE)</f>
        <v>Kitchen Cutting Board</v>
      </c>
      <c r="M901" t="str">
        <f>VLOOKUP($E901,Store_Dim_Cleaned!$A$2:$E$21,2,FALSE)</f>
        <v>Benson-Elliott</v>
      </c>
    </row>
    <row r="902" spans="1:13" x14ac:dyDescent="0.3">
      <c r="A902" t="s">
        <v>2726</v>
      </c>
      <c r="B902" s="6">
        <v>45713</v>
      </c>
      <c r="C902" t="s">
        <v>381</v>
      </c>
      <c r="D902" t="s">
        <v>1672</v>
      </c>
      <c r="E902" t="s">
        <v>1779</v>
      </c>
      <c r="F902">
        <v>4</v>
      </c>
      <c r="G902" s="5">
        <v>46.97</v>
      </c>
      <c r="H902" s="8">
        <v>0.26</v>
      </c>
      <c r="I902" t="s">
        <v>1826</v>
      </c>
      <c r="J902" s="5">
        <v>139.03120000000001</v>
      </c>
      <c r="K902" t="str">
        <f>VLOOKUP($C902,Customer_Dim_Cleaned!$A$2:$H$501,2,FALSE)</f>
        <v>Travis Holland</v>
      </c>
      <c r="L902" t="str">
        <f>VLOOKUP($D902,Product_Dim_Cleaned!$A$2:$F$101,2,FALSE)</f>
        <v>Laptop Cooling Pad</v>
      </c>
      <c r="M902" t="str">
        <f>VLOOKUP($E902,Store_Dim_Cleaned!$A$2:$E$21,2,FALSE)</f>
        <v>Martinez-Mullins</v>
      </c>
    </row>
    <row r="903" spans="1:13" x14ac:dyDescent="0.3">
      <c r="A903" t="s">
        <v>2727</v>
      </c>
      <c r="B903" s="6">
        <v>45784</v>
      </c>
      <c r="C903" t="s">
        <v>607</v>
      </c>
      <c r="D903" t="s">
        <v>1640</v>
      </c>
      <c r="E903" t="s">
        <v>1761</v>
      </c>
      <c r="F903">
        <v>2</v>
      </c>
      <c r="G903" s="5">
        <v>71.48</v>
      </c>
      <c r="H903" s="8">
        <v>0.14000000000000001</v>
      </c>
      <c r="I903" t="s">
        <v>1829</v>
      </c>
      <c r="J903" s="5">
        <v>122.9456</v>
      </c>
      <c r="K903" t="str">
        <f>VLOOKUP($C903,Customer_Dim_Cleaned!$A$2:$H$501,2,FALSE)</f>
        <v>Leonard Cochran</v>
      </c>
      <c r="L903" t="str">
        <f>VLOOKUP($D903,Product_Dim_Cleaned!$A$2:$F$101,2,FALSE)</f>
        <v>Men's Winter Jacket</v>
      </c>
      <c r="M903" t="str">
        <f>VLOOKUP($E903,Store_Dim_Cleaned!$A$2:$E$21,2,FALSE)</f>
        <v>Black-Horn</v>
      </c>
    </row>
    <row r="904" spans="1:13" x14ac:dyDescent="0.3">
      <c r="A904" t="s">
        <v>2728</v>
      </c>
      <c r="B904" s="6">
        <v>45812</v>
      </c>
      <c r="C904" t="s">
        <v>8</v>
      </c>
      <c r="D904" t="s">
        <v>1660</v>
      </c>
      <c r="E904" t="s">
        <v>1813</v>
      </c>
      <c r="F904">
        <v>2</v>
      </c>
      <c r="G904" s="5">
        <v>404.08</v>
      </c>
      <c r="H904" s="8">
        <v>7.0000000000000007E-2</v>
      </c>
      <c r="I904" t="s">
        <v>1824</v>
      </c>
      <c r="J904" s="5">
        <v>751.58879999999988</v>
      </c>
      <c r="K904" t="str">
        <f>VLOOKUP($C904,Customer_Dim_Cleaned!$A$2:$H$501,2,FALSE)</f>
        <v>Sheena Bonilla</v>
      </c>
      <c r="L904" t="str">
        <f>VLOOKUP($D904,Product_Dim_Cleaned!$A$2:$F$101,2,FALSE)</f>
        <v>Premium Blanket Throw</v>
      </c>
      <c r="M904" t="str">
        <f>VLOOKUP($E904,Store_Dim_Cleaned!$A$2:$E$21,2,FALSE)</f>
        <v>Mann-Austin</v>
      </c>
    </row>
    <row r="905" spans="1:13" x14ac:dyDescent="0.3">
      <c r="A905" t="s">
        <v>2729</v>
      </c>
      <c r="B905" s="6">
        <v>45653</v>
      </c>
      <c r="C905" t="s">
        <v>842</v>
      </c>
      <c r="D905" t="s">
        <v>1582</v>
      </c>
      <c r="E905" t="s">
        <v>1804</v>
      </c>
      <c r="F905">
        <v>1</v>
      </c>
      <c r="G905" s="5">
        <v>519.91</v>
      </c>
      <c r="H905" s="8">
        <v>0.05</v>
      </c>
      <c r="I905" t="s">
        <v>1829</v>
      </c>
      <c r="J905" s="5">
        <v>493.91449999999992</v>
      </c>
      <c r="K905" t="str">
        <f>VLOOKUP($C905,Customer_Dim_Cleaned!$A$2:$H$501,2,FALSE)</f>
        <v>Matthew Payne</v>
      </c>
      <c r="L905" t="str">
        <f>VLOOKUP($D905,Product_Dim_Cleaned!$A$2:$F$101,2,FALSE)</f>
        <v>Soccer Training Cone Set</v>
      </c>
      <c r="M905" t="str">
        <f>VLOOKUP($E905,Store_Dim_Cleaned!$A$2:$E$21,2,FALSE)</f>
        <v>Frederick-Wright</v>
      </c>
    </row>
    <row r="906" spans="1:13" x14ac:dyDescent="0.3">
      <c r="A906" t="s">
        <v>2730</v>
      </c>
      <c r="B906" s="6">
        <v>45672</v>
      </c>
      <c r="C906" t="s">
        <v>490</v>
      </c>
      <c r="D906" t="s">
        <v>1644</v>
      </c>
      <c r="E906" t="s">
        <v>1797</v>
      </c>
      <c r="F906">
        <v>3</v>
      </c>
      <c r="G906" s="5">
        <v>566.16</v>
      </c>
      <c r="H906" s="8">
        <v>0.05</v>
      </c>
      <c r="I906" t="s">
        <v>1826</v>
      </c>
      <c r="J906" s="5">
        <v>1613.556</v>
      </c>
      <c r="K906" t="str">
        <f>VLOOKUP($C906,Customer_Dim_Cleaned!$A$2:$H$501,2,FALSE)</f>
        <v>Cameron Simpson</v>
      </c>
      <c r="L906" t="str">
        <f>VLOOKUP($D906,Product_Dim_Cleaned!$A$2:$F$101,2,FALSE)</f>
        <v>Car Dashboard Phone Holder</v>
      </c>
      <c r="M906" t="str">
        <f>VLOOKUP($E906,Store_Dim_Cleaned!$A$2:$E$21,2,FALSE)</f>
        <v>Gardner, Humphrey and Contreras</v>
      </c>
    </row>
    <row r="907" spans="1:13" x14ac:dyDescent="0.3">
      <c r="A907" t="s">
        <v>2731</v>
      </c>
      <c r="B907" s="6">
        <v>45799</v>
      </c>
      <c r="C907" t="s">
        <v>1223</v>
      </c>
      <c r="D907" t="s">
        <v>1652</v>
      </c>
      <c r="E907" t="s">
        <v>1789</v>
      </c>
      <c r="F907">
        <v>2</v>
      </c>
      <c r="G907" s="5">
        <v>295.12</v>
      </c>
      <c r="H907" s="8">
        <v>0.09</v>
      </c>
      <c r="I907" t="s">
        <v>1829</v>
      </c>
      <c r="J907" s="5">
        <v>537.11840000000007</v>
      </c>
      <c r="K907" t="str">
        <f>VLOOKUP($C907,Customer_Dim_Cleaned!$A$2:$H$501,2,FALSE)</f>
        <v>Jacqueline Payne</v>
      </c>
      <c r="L907" t="str">
        <f>VLOOKUP($D907,Product_Dim_Cleaned!$A$2:$F$101,2,FALSE)</f>
        <v>Rugby Ball</v>
      </c>
      <c r="M907" t="str">
        <f>VLOOKUP($E907,Store_Dim_Cleaned!$A$2:$E$21,2,FALSE)</f>
        <v>Hill, Wagner and Ballard</v>
      </c>
    </row>
    <row r="908" spans="1:13" x14ac:dyDescent="0.3">
      <c r="A908" t="s">
        <v>2732</v>
      </c>
      <c r="B908" s="6">
        <v>45848</v>
      </c>
      <c r="C908" t="s">
        <v>384</v>
      </c>
      <c r="D908" t="s">
        <v>1616</v>
      </c>
      <c r="E908" t="s">
        <v>1792</v>
      </c>
      <c r="F908">
        <v>2</v>
      </c>
      <c r="G908" s="5">
        <v>414.18</v>
      </c>
      <c r="H908" s="8">
        <v>0.25</v>
      </c>
      <c r="I908" t="s">
        <v>1826</v>
      </c>
      <c r="J908" s="5">
        <v>621.27</v>
      </c>
      <c r="K908" t="str">
        <f>VLOOKUP($C908,Customer_Dim_Cleaned!$A$2:$H$501,2,FALSE)</f>
        <v>Amy Walker</v>
      </c>
      <c r="L908" t="str">
        <f>VLOOKUP($D908,Product_Dim_Cleaned!$A$2:$F$101,2,FALSE)</f>
        <v>Gaming Mechanical Keyboard</v>
      </c>
      <c r="M908" t="str">
        <f>VLOOKUP($E908,Store_Dim_Cleaned!$A$2:$E$21,2,FALSE)</f>
        <v>Aguirre-Keller</v>
      </c>
    </row>
    <row r="909" spans="1:13" x14ac:dyDescent="0.3">
      <c r="A909" t="s">
        <v>2733</v>
      </c>
      <c r="B909" s="6">
        <v>45918</v>
      </c>
      <c r="C909" t="s">
        <v>854</v>
      </c>
      <c r="D909" t="s">
        <v>1664</v>
      </c>
      <c r="E909" t="s">
        <v>1782</v>
      </c>
      <c r="F909">
        <v>2</v>
      </c>
      <c r="G909" s="5">
        <v>433.75</v>
      </c>
      <c r="H909" s="8">
        <v>0</v>
      </c>
      <c r="I909" t="s">
        <v>1824</v>
      </c>
      <c r="J909" s="5">
        <v>867.5</v>
      </c>
      <c r="K909" t="str">
        <f>VLOOKUP($C909,Customer_Dim_Cleaned!$A$2:$H$501,2,FALSE)</f>
        <v>Kevin Orr</v>
      </c>
      <c r="L909" t="str">
        <f>VLOOKUP($D909,Product_Dim_Cleaned!$A$2:$F$101,2,FALSE)</f>
        <v>Womens Cotton Scarf</v>
      </c>
      <c r="M909" t="str">
        <f>VLOOKUP($E909,Store_Dim_Cleaned!$A$2:$E$21,2,FALSE)</f>
        <v>Bean, Jones and Park</v>
      </c>
    </row>
    <row r="910" spans="1:13" x14ac:dyDescent="0.3">
      <c r="A910" t="s">
        <v>2734</v>
      </c>
      <c r="B910" s="6">
        <v>45288</v>
      </c>
      <c r="C910" t="s">
        <v>893</v>
      </c>
      <c r="D910" t="s">
        <v>1718</v>
      </c>
      <c r="E910" t="s">
        <v>1813</v>
      </c>
      <c r="F910">
        <v>3</v>
      </c>
      <c r="G910" s="5">
        <v>104.33</v>
      </c>
      <c r="H910" s="8">
        <v>0.13</v>
      </c>
      <c r="I910" t="s">
        <v>1829</v>
      </c>
      <c r="J910" s="5">
        <v>272.30130000000003</v>
      </c>
      <c r="K910" t="str">
        <f>VLOOKUP($C910,Customer_Dim_Cleaned!$A$2:$H$501,2,FALSE)</f>
        <v>Brittany Watson</v>
      </c>
      <c r="L910" t="str">
        <f>VLOOKUP($D910,Product_Dim_Cleaned!$A$2:$F$101,2,FALSE)</f>
        <v>Women's Beanie Hat</v>
      </c>
      <c r="M910" t="str">
        <f>VLOOKUP($E910,Store_Dim_Cleaned!$A$2:$E$21,2,FALSE)</f>
        <v>Mann-Austin</v>
      </c>
    </row>
    <row r="911" spans="1:13" x14ac:dyDescent="0.3">
      <c r="A911" t="s">
        <v>2735</v>
      </c>
      <c r="B911" s="6">
        <v>45477</v>
      </c>
      <c r="C911" t="s">
        <v>1431</v>
      </c>
      <c r="D911" t="s">
        <v>1553</v>
      </c>
      <c r="E911" t="s">
        <v>1794</v>
      </c>
      <c r="F911">
        <v>1</v>
      </c>
      <c r="G911" s="5">
        <v>221.7</v>
      </c>
      <c r="H911" s="8">
        <v>0.04</v>
      </c>
      <c r="I911" t="s">
        <v>1824</v>
      </c>
      <c r="J911" s="5">
        <v>212.83199999999999</v>
      </c>
      <c r="K911" t="str">
        <f>VLOOKUP($C911,Customer_Dim_Cleaned!$A$2:$H$501,2,FALSE)</f>
        <v>David Pierce</v>
      </c>
      <c r="L911" t="str">
        <f>VLOOKUP($D911,Product_Dim_Cleaned!$A$2:$F$101,2,FALSE)</f>
        <v>Women's Yoga Pants</v>
      </c>
      <c r="M911" t="str">
        <f>VLOOKUP($E911,Store_Dim_Cleaned!$A$2:$E$21,2,FALSE)</f>
        <v>Thomas, Bridges and Harris</v>
      </c>
    </row>
    <row r="912" spans="1:13" x14ac:dyDescent="0.3">
      <c r="A912" t="s">
        <v>2736</v>
      </c>
      <c r="B912" s="6">
        <v>45796</v>
      </c>
      <c r="C912" t="s">
        <v>687</v>
      </c>
      <c r="D912" t="s">
        <v>1682</v>
      </c>
      <c r="E912" t="s">
        <v>1773</v>
      </c>
      <c r="F912">
        <v>2</v>
      </c>
      <c r="G912" s="5">
        <v>491.26</v>
      </c>
      <c r="H912" s="8">
        <v>0.14000000000000001</v>
      </c>
      <c r="I912" t="s">
        <v>1829</v>
      </c>
      <c r="J912" s="5">
        <v>844.96719999999993</v>
      </c>
      <c r="K912" t="str">
        <f>VLOOKUP($C912,Customer_Dim_Cleaned!$A$2:$H$501,2,FALSE)</f>
        <v>Rodney Huffman</v>
      </c>
      <c r="L912" t="str">
        <f>VLOOKUP($D912,Product_Dim_Cleaned!$A$2:$F$101,2,FALSE)</f>
        <v>Smart LED Light Strip</v>
      </c>
      <c r="M912" t="str">
        <f>VLOOKUP($E912,Store_Dim_Cleaned!$A$2:$E$21,2,FALSE)</f>
        <v>Gray Ltd</v>
      </c>
    </row>
    <row r="913" spans="1:13" x14ac:dyDescent="0.3">
      <c r="A913" t="s">
        <v>2737</v>
      </c>
      <c r="B913" s="6">
        <v>45630</v>
      </c>
      <c r="C913" t="s">
        <v>598</v>
      </c>
      <c r="D913" t="s">
        <v>1622</v>
      </c>
      <c r="E913" t="s">
        <v>1782</v>
      </c>
      <c r="F913">
        <v>4</v>
      </c>
      <c r="G913" s="5">
        <v>923.14</v>
      </c>
      <c r="H913" s="8">
        <v>0.15</v>
      </c>
      <c r="I913" t="s">
        <v>1824</v>
      </c>
      <c r="J913" s="5">
        <v>3138.6759999999999</v>
      </c>
      <c r="K913" t="str">
        <f>VLOOKUP($C913,Customer_Dim_Cleaned!$A$2:$H$501,2,FALSE)</f>
        <v>Erin Ward</v>
      </c>
      <c r="L913" t="str">
        <f>VLOOKUP($D913,Product_Dim_Cleaned!$A$2:$F$101,2,FALSE)</f>
        <v>Men's Casual Sneakers</v>
      </c>
      <c r="M913" t="str">
        <f>VLOOKUP($E913,Store_Dim_Cleaned!$A$2:$E$21,2,FALSE)</f>
        <v>Bean, Jones and Park</v>
      </c>
    </row>
    <row r="914" spans="1:13" x14ac:dyDescent="0.3">
      <c r="A914" t="s">
        <v>2738</v>
      </c>
      <c r="B914" s="6">
        <v>45625</v>
      </c>
      <c r="C914" t="s">
        <v>634</v>
      </c>
      <c r="D914" t="s">
        <v>1676</v>
      </c>
      <c r="E914" t="s">
        <v>1779</v>
      </c>
      <c r="F914">
        <v>2</v>
      </c>
      <c r="G914" s="5">
        <v>747.65</v>
      </c>
      <c r="H914" s="8">
        <v>0.08</v>
      </c>
      <c r="I914" t="s">
        <v>1824</v>
      </c>
      <c r="J914" s="5">
        <v>1375.6759999999999</v>
      </c>
      <c r="K914" t="str">
        <f>VLOOKUP($C914,Customer_Dim_Cleaned!$A$2:$H$501,2,FALSE)</f>
        <v>David Roberts</v>
      </c>
      <c r="L914" t="str">
        <f>VLOOKUP($D914,Product_Dim_Cleaned!$A$2:$F$101,2,FALSE)</f>
        <v>Matte Lipstick Set</v>
      </c>
      <c r="M914" t="str">
        <f>VLOOKUP($E914,Store_Dim_Cleaned!$A$2:$E$21,2,FALSE)</f>
        <v>Martinez-Mullins</v>
      </c>
    </row>
    <row r="915" spans="1:13" x14ac:dyDescent="0.3">
      <c r="A915" t="s">
        <v>2739</v>
      </c>
      <c r="B915" s="6">
        <v>45773</v>
      </c>
      <c r="C915" t="s">
        <v>384</v>
      </c>
      <c r="D915" t="s">
        <v>1632</v>
      </c>
      <c r="E915" t="s">
        <v>1779</v>
      </c>
      <c r="F915">
        <v>3</v>
      </c>
      <c r="G915" s="5">
        <v>94.55</v>
      </c>
      <c r="H915" s="8">
        <v>0.13</v>
      </c>
      <c r="I915" t="s">
        <v>1829</v>
      </c>
      <c r="J915" s="5">
        <v>246.77549999999999</v>
      </c>
      <c r="K915" t="str">
        <f>VLOOKUP($C915,Customer_Dim_Cleaned!$A$2:$H$501,2,FALSE)</f>
        <v>Amy Walker</v>
      </c>
      <c r="L915" t="str">
        <f>VLOOKUP($D915,Product_Dim_Cleaned!$A$2:$F$101,2,FALSE)</f>
        <v>Smart Home WiFi Camera</v>
      </c>
      <c r="M915" t="str">
        <f>VLOOKUP($E915,Store_Dim_Cleaned!$A$2:$E$21,2,FALSE)</f>
        <v>Martinez-Mullins</v>
      </c>
    </row>
    <row r="916" spans="1:13" x14ac:dyDescent="0.3">
      <c r="A916" t="s">
        <v>2740</v>
      </c>
      <c r="B916" s="6">
        <v>45308</v>
      </c>
      <c r="C916" t="s">
        <v>153</v>
      </c>
      <c r="D916" t="s">
        <v>1578</v>
      </c>
      <c r="E916" t="s">
        <v>1813</v>
      </c>
      <c r="F916">
        <v>3</v>
      </c>
      <c r="G916" s="5">
        <v>620.12</v>
      </c>
      <c r="H916" s="8">
        <v>0.06</v>
      </c>
      <c r="I916" t="s">
        <v>1824</v>
      </c>
      <c r="J916" s="5">
        <v>1748.7384</v>
      </c>
      <c r="K916" t="str">
        <f>VLOOKUP($C916,Customer_Dim_Cleaned!$A$2:$H$501,2,FALSE)</f>
        <v>Tonya Reynolds</v>
      </c>
      <c r="L916" t="str">
        <f>VLOOKUP($D916,Product_Dim_Cleaned!$A$2:$F$101,2,FALSE)</f>
        <v>4K Home Projector</v>
      </c>
      <c r="M916" t="str">
        <f>VLOOKUP($E916,Store_Dim_Cleaned!$A$2:$E$21,2,FALSE)</f>
        <v>Mann-Austin</v>
      </c>
    </row>
    <row r="917" spans="1:13" x14ac:dyDescent="0.3">
      <c r="A917" t="s">
        <v>2741</v>
      </c>
      <c r="B917" s="6">
        <v>45869</v>
      </c>
      <c r="C917" t="s">
        <v>1495</v>
      </c>
      <c r="D917" t="s">
        <v>1686</v>
      </c>
      <c r="E917" t="s">
        <v>1776</v>
      </c>
      <c r="F917">
        <v>2</v>
      </c>
      <c r="G917" s="5">
        <v>354.09</v>
      </c>
      <c r="H917" s="8">
        <v>0.12</v>
      </c>
      <c r="I917" t="s">
        <v>1829</v>
      </c>
      <c r="J917" s="5">
        <v>623.19839999999999</v>
      </c>
      <c r="K917" t="str">
        <f>VLOOKUP($C917,Customer_Dim_Cleaned!$A$2:$H$501,2,FALSE)</f>
        <v>Eric Lee</v>
      </c>
      <c r="L917" t="str">
        <f>VLOOKUP($D917,Product_Dim_Cleaned!$A$2:$F$101,2,FALSE)</f>
        <v>Men's Sports Shorts</v>
      </c>
      <c r="M917" t="str">
        <f>VLOOKUP($E917,Store_Dim_Cleaned!$A$2:$E$21,2,FALSE)</f>
        <v>Benson-Elliott</v>
      </c>
    </row>
    <row r="918" spans="1:13" x14ac:dyDescent="0.3">
      <c r="A918" t="s">
        <v>2742</v>
      </c>
      <c r="B918" s="6">
        <v>45621</v>
      </c>
      <c r="C918" t="s">
        <v>447</v>
      </c>
      <c r="D918" t="s">
        <v>1654</v>
      </c>
      <c r="E918" t="s">
        <v>1773</v>
      </c>
      <c r="F918">
        <v>3</v>
      </c>
      <c r="G918" s="5">
        <v>214.94</v>
      </c>
      <c r="H918" s="8">
        <v>0.22</v>
      </c>
      <c r="I918" t="s">
        <v>1829</v>
      </c>
      <c r="J918" s="5">
        <v>502.95960000000002</v>
      </c>
      <c r="K918" t="str">
        <f>VLOOKUP($C918,Customer_Dim_Cleaned!$A$2:$H$501,2,FALSE)</f>
        <v>Jamie Reyes</v>
      </c>
      <c r="L918" t="str">
        <f>VLOOKUP($D918,Product_Dim_Cleaned!$A$2:$F$101,2,FALSE)</f>
        <v>Men's Track Pants</v>
      </c>
      <c r="M918" t="str">
        <f>VLOOKUP($E918,Store_Dim_Cleaned!$A$2:$E$21,2,FALSE)</f>
        <v>Gray Ltd</v>
      </c>
    </row>
    <row r="919" spans="1:13" x14ac:dyDescent="0.3">
      <c r="A919" t="s">
        <v>2743</v>
      </c>
      <c r="B919" s="6">
        <v>45428</v>
      </c>
      <c r="C919" t="s">
        <v>651</v>
      </c>
      <c r="D919" t="s">
        <v>1565</v>
      </c>
      <c r="E919" t="s">
        <v>1794</v>
      </c>
      <c r="F919">
        <v>2</v>
      </c>
      <c r="G919" s="5">
        <v>309.77999999999997</v>
      </c>
      <c r="H919" s="8">
        <v>0.16</v>
      </c>
      <c r="I919" t="s">
        <v>1824</v>
      </c>
      <c r="J919" s="5">
        <v>520.43039999999996</v>
      </c>
      <c r="K919" t="str">
        <f>VLOOKUP($C919,Customer_Dim_Cleaned!$A$2:$H$501,2,FALSE)</f>
        <v>Carmen Price</v>
      </c>
      <c r="L919" t="str">
        <f>VLOOKUP($D919,Product_Dim_Cleaned!$A$2:$F$101,2,FALSE)</f>
        <v>Adjustable Dumbbell Set</v>
      </c>
      <c r="M919" t="str">
        <f>VLOOKUP($E919,Store_Dim_Cleaned!$A$2:$E$21,2,FALSE)</f>
        <v>Thomas, Bridges and Harris</v>
      </c>
    </row>
    <row r="920" spans="1:13" x14ac:dyDescent="0.3">
      <c r="A920" t="s">
        <v>2744</v>
      </c>
      <c r="B920" s="6">
        <v>45807</v>
      </c>
      <c r="C920" t="s">
        <v>255</v>
      </c>
      <c r="D920" t="s">
        <v>1574</v>
      </c>
      <c r="E920" t="s">
        <v>1766</v>
      </c>
      <c r="F920">
        <v>2</v>
      </c>
      <c r="G920" s="5">
        <v>183.85</v>
      </c>
      <c r="H920" s="8">
        <v>0.14000000000000001</v>
      </c>
      <c r="I920" t="s">
        <v>1826</v>
      </c>
      <c r="J920" s="5">
        <v>316.22199999999998</v>
      </c>
      <c r="K920" t="str">
        <f>VLOOKUP($C920,Customer_Dim_Cleaned!$A$2:$H$501,2,FALSE)</f>
        <v>Roy Cole</v>
      </c>
      <c r="L920" t="str">
        <f>VLOOKUP($D920,Product_Dim_Cleaned!$A$2:$F$101,2,FALSE)</f>
        <v>USB-C Fast Charger</v>
      </c>
      <c r="M920" t="str">
        <f>VLOOKUP($E920,Store_Dim_Cleaned!$A$2:$E$21,2,FALSE)</f>
        <v>Johnson-Wright</v>
      </c>
    </row>
    <row r="921" spans="1:13" x14ac:dyDescent="0.3">
      <c r="A921" t="s">
        <v>2745</v>
      </c>
      <c r="B921" s="6">
        <v>45238</v>
      </c>
      <c r="C921" t="s">
        <v>1272</v>
      </c>
      <c r="D921" t="s">
        <v>1688</v>
      </c>
      <c r="E921" t="s">
        <v>1752</v>
      </c>
      <c r="F921">
        <v>1</v>
      </c>
      <c r="G921" s="5">
        <v>550.05999999999995</v>
      </c>
      <c r="H921" s="8">
        <v>0.01</v>
      </c>
      <c r="I921" t="s">
        <v>1824</v>
      </c>
      <c r="J921" s="5">
        <v>544.55939999999998</v>
      </c>
      <c r="K921" t="str">
        <f>VLOOKUP($C921,Customer_Dim_Cleaned!$A$2:$H$501,2,FALSE)</f>
        <v>Sarah Smith</v>
      </c>
      <c r="L921" t="str">
        <f>VLOOKUP($D921,Product_Dim_Cleaned!$A$2:$F$101,2,FALSE)</f>
        <v>Kitchen Storage Rack</v>
      </c>
      <c r="M921" t="str">
        <f>VLOOKUP($E921,Store_Dim_Cleaned!$A$2:$E$21,2,FALSE)</f>
        <v>Rivera-Warner</v>
      </c>
    </row>
    <row r="922" spans="1:13" x14ac:dyDescent="0.3">
      <c r="A922" t="s">
        <v>2746</v>
      </c>
      <c r="B922" s="6">
        <v>45253</v>
      </c>
      <c r="C922" t="s">
        <v>121</v>
      </c>
      <c r="D922" t="s">
        <v>1706</v>
      </c>
      <c r="E922" t="s">
        <v>1769</v>
      </c>
      <c r="F922">
        <v>2</v>
      </c>
      <c r="G922" s="5">
        <v>32.19</v>
      </c>
      <c r="H922" s="8">
        <v>0.13</v>
      </c>
      <c r="I922" t="s">
        <v>1829</v>
      </c>
      <c r="J922" s="5">
        <v>56.010599999999997</v>
      </c>
      <c r="K922" t="str">
        <f>VLOOKUP($C922,Customer_Dim_Cleaned!$A$2:$H$501,2,FALSE)</f>
        <v>David Arnold</v>
      </c>
      <c r="L922" t="str">
        <f>VLOOKUP($D922,Product_Dim_Cleaned!$A$2:$F$101,2,FALSE)</f>
        <v>Decorative Lamp Shade</v>
      </c>
      <c r="M922" t="str">
        <f>VLOOKUP($E922,Store_Dim_Cleaned!$A$2:$E$21,2,FALSE)</f>
        <v>Alexander Group</v>
      </c>
    </row>
    <row r="923" spans="1:13" x14ac:dyDescent="0.3">
      <c r="A923" t="s">
        <v>2747</v>
      </c>
      <c r="B923" s="6">
        <v>45460</v>
      </c>
      <c r="C923" t="s">
        <v>470</v>
      </c>
      <c r="D923" t="s">
        <v>1614</v>
      </c>
      <c r="E923" t="s">
        <v>1813</v>
      </c>
      <c r="F923">
        <v>2</v>
      </c>
      <c r="G923" s="5">
        <v>892.06</v>
      </c>
      <c r="H923" s="8">
        <v>0.08</v>
      </c>
      <c r="I923" t="s">
        <v>1824</v>
      </c>
      <c r="J923" s="5">
        <v>1641.3904</v>
      </c>
      <c r="K923" t="str">
        <f>VLOOKUP($C923,Customer_Dim_Cleaned!$A$2:$H$501,2,FALSE)</f>
        <v>Sean Roth</v>
      </c>
      <c r="L923" t="str">
        <f>VLOOKUP($D923,Product_Dim_Cleaned!$A$2:$F$101,2,FALSE)</f>
        <v>Modern Wall Clock</v>
      </c>
      <c r="M923" t="str">
        <f>VLOOKUP($E923,Store_Dim_Cleaned!$A$2:$E$21,2,FALSE)</f>
        <v>Mann-Austin</v>
      </c>
    </row>
    <row r="924" spans="1:13" x14ac:dyDescent="0.3">
      <c r="A924" t="s">
        <v>2748</v>
      </c>
      <c r="B924" s="6">
        <v>45628</v>
      </c>
      <c r="C924" t="s">
        <v>1455</v>
      </c>
      <c r="D924" t="s">
        <v>1664</v>
      </c>
      <c r="E924" t="s">
        <v>1776</v>
      </c>
      <c r="F924">
        <v>1</v>
      </c>
      <c r="G924" s="5">
        <v>127.47</v>
      </c>
      <c r="H924" s="8">
        <v>0.16</v>
      </c>
      <c r="I924" t="s">
        <v>1829</v>
      </c>
      <c r="J924" s="5">
        <v>107.0748</v>
      </c>
      <c r="K924" t="str">
        <f>VLOOKUP($C924,Customer_Dim_Cleaned!$A$2:$H$501,2,FALSE)</f>
        <v>Philip Mendoza</v>
      </c>
      <c r="L924" t="str">
        <f>VLOOKUP($D924,Product_Dim_Cleaned!$A$2:$F$101,2,FALSE)</f>
        <v>Womens Cotton Scarf</v>
      </c>
      <c r="M924" t="str">
        <f>VLOOKUP($E924,Store_Dim_Cleaned!$A$2:$E$21,2,FALSE)</f>
        <v>Benson-Elliott</v>
      </c>
    </row>
    <row r="925" spans="1:13" x14ac:dyDescent="0.3">
      <c r="A925" t="s">
        <v>2749</v>
      </c>
      <c r="B925" s="6">
        <v>45778</v>
      </c>
      <c r="C925" t="s">
        <v>1211</v>
      </c>
      <c r="D925" t="s">
        <v>1702</v>
      </c>
      <c r="E925" t="s">
        <v>1799</v>
      </c>
      <c r="F925">
        <v>3</v>
      </c>
      <c r="G925" s="5">
        <v>212.87</v>
      </c>
      <c r="H925" s="8">
        <v>0.18</v>
      </c>
      <c r="I925" t="s">
        <v>1824</v>
      </c>
      <c r="J925" s="5">
        <v>523.66020000000003</v>
      </c>
      <c r="K925" t="str">
        <f>VLOOKUP($C925,Customer_Dim_Cleaned!$A$2:$H$501,2,FALSE)</f>
        <v>Timothy Valenzuela</v>
      </c>
      <c r="L925" t="str">
        <f>VLOOKUP($D925,Product_Dim_Cleaned!$A$2:$F$101,2,FALSE)</f>
        <v>WiFi Mesh Router</v>
      </c>
      <c r="M925" t="str">
        <f>VLOOKUP($E925,Store_Dim_Cleaned!$A$2:$E$21,2,FALSE)</f>
        <v>Mcdonald Inc</v>
      </c>
    </row>
    <row r="926" spans="1:13" x14ac:dyDescent="0.3">
      <c r="A926" t="s">
        <v>2750</v>
      </c>
      <c r="B926" s="6">
        <v>45471</v>
      </c>
      <c r="C926" t="s">
        <v>598</v>
      </c>
      <c r="D926" t="s">
        <v>1710</v>
      </c>
      <c r="E926" t="s">
        <v>1779</v>
      </c>
      <c r="F926">
        <v>1</v>
      </c>
      <c r="G926" s="5">
        <v>26.37</v>
      </c>
      <c r="H926" s="8">
        <v>0.3</v>
      </c>
      <c r="I926" t="s">
        <v>1829</v>
      </c>
      <c r="J926" s="5">
        <v>18.459</v>
      </c>
      <c r="K926" t="str">
        <f>VLOOKUP($C926,Customer_Dim_Cleaned!$A$2:$H$501,2,FALSE)</f>
        <v>Erin Ward</v>
      </c>
      <c r="L926" t="str">
        <f>VLOOKUP($D926,Product_Dim_Cleaned!$A$2:$F$101,2,FALSE)</f>
        <v>Badminton Racket Set</v>
      </c>
      <c r="M926" t="str">
        <f>VLOOKUP($E926,Store_Dim_Cleaned!$A$2:$E$21,2,FALSE)</f>
        <v>Martinez-Mullins</v>
      </c>
    </row>
    <row r="927" spans="1:13" x14ac:dyDescent="0.3">
      <c r="A927" t="s">
        <v>2751</v>
      </c>
      <c r="B927" s="6">
        <v>45770</v>
      </c>
      <c r="C927" t="s">
        <v>1437</v>
      </c>
      <c r="D927" t="s">
        <v>1616</v>
      </c>
      <c r="E927" t="s">
        <v>1810</v>
      </c>
      <c r="F927">
        <v>4</v>
      </c>
      <c r="G927" s="5">
        <v>953.98</v>
      </c>
      <c r="H927" s="8">
        <v>0.16</v>
      </c>
      <c r="I927" t="s">
        <v>1824</v>
      </c>
      <c r="J927" s="5">
        <v>3205.3728000000001</v>
      </c>
      <c r="K927" t="str">
        <f>VLOOKUP($C927,Customer_Dim_Cleaned!$A$2:$H$501,2,FALSE)</f>
        <v>Cynthia Parrish</v>
      </c>
      <c r="L927" t="str">
        <f>VLOOKUP($D927,Product_Dim_Cleaned!$A$2:$F$101,2,FALSE)</f>
        <v>Gaming Mechanical Keyboard</v>
      </c>
      <c r="M927" t="str">
        <f>VLOOKUP($E927,Store_Dim_Cleaned!$A$2:$E$21,2,FALSE)</f>
        <v>Guerrero-Schmitt</v>
      </c>
    </row>
    <row r="928" spans="1:13" x14ac:dyDescent="0.3">
      <c r="A928" t="s">
        <v>2752</v>
      </c>
      <c r="B928" s="6">
        <v>45369</v>
      </c>
      <c r="C928" t="s">
        <v>699</v>
      </c>
      <c r="D928" t="s">
        <v>1682</v>
      </c>
      <c r="E928" t="s">
        <v>1813</v>
      </c>
      <c r="F928">
        <v>3</v>
      </c>
      <c r="G928" s="5">
        <v>968.88</v>
      </c>
      <c r="H928" s="8">
        <v>0.15</v>
      </c>
      <c r="I928" t="s">
        <v>1824</v>
      </c>
      <c r="J928" s="5">
        <v>2470.6439999999998</v>
      </c>
      <c r="K928" t="str">
        <f>VLOOKUP($C928,Customer_Dim_Cleaned!$A$2:$H$501,2,FALSE)</f>
        <v>Steve Medina</v>
      </c>
      <c r="L928" t="str">
        <f>VLOOKUP($D928,Product_Dim_Cleaned!$A$2:$F$101,2,FALSE)</f>
        <v>Smart LED Light Strip</v>
      </c>
      <c r="M928" t="str">
        <f>VLOOKUP($E928,Store_Dim_Cleaned!$A$2:$E$21,2,FALSE)</f>
        <v>Mann-Austin</v>
      </c>
    </row>
    <row r="929" spans="1:13" x14ac:dyDescent="0.3">
      <c r="A929" t="s">
        <v>2753</v>
      </c>
      <c r="B929" s="6">
        <v>45910</v>
      </c>
      <c r="C929" t="s">
        <v>616</v>
      </c>
      <c r="D929" t="s">
        <v>1700</v>
      </c>
      <c r="E929" t="s">
        <v>1810</v>
      </c>
      <c r="F929">
        <v>1</v>
      </c>
      <c r="G929" s="5">
        <v>533.04999999999995</v>
      </c>
      <c r="H929" s="8">
        <v>0.11</v>
      </c>
      <c r="I929" t="s">
        <v>1826</v>
      </c>
      <c r="J929" s="5">
        <v>474.41449999999998</v>
      </c>
      <c r="K929" t="str">
        <f>VLOOKUP($C929,Customer_Dim_Cleaned!$A$2:$H$501,2,FALSE)</f>
        <v>Dr. Suzanne Bullock</v>
      </c>
      <c r="L929" t="str">
        <f>VLOOKUP($D929,Product_Dim_Cleaned!$A$2:$F$101,2,FALSE)</f>
        <v>Wireless Mouse</v>
      </c>
      <c r="M929" t="str">
        <f>VLOOKUP($E929,Store_Dim_Cleaned!$A$2:$E$21,2,FALSE)</f>
        <v>Guerrero-Schmitt</v>
      </c>
    </row>
    <row r="930" spans="1:13" x14ac:dyDescent="0.3">
      <c r="A930" t="s">
        <v>2754</v>
      </c>
      <c r="B930" s="6">
        <v>45637</v>
      </c>
      <c r="C930" t="s">
        <v>1190</v>
      </c>
      <c r="D930" t="s">
        <v>1710</v>
      </c>
      <c r="E930" t="s">
        <v>1757</v>
      </c>
      <c r="F930">
        <v>3</v>
      </c>
      <c r="G930" s="5">
        <v>138.86000000000001</v>
      </c>
      <c r="H930" s="8">
        <v>0.11</v>
      </c>
      <c r="I930" t="s">
        <v>1826</v>
      </c>
      <c r="J930" s="5">
        <v>370.75619999999998</v>
      </c>
      <c r="K930" t="str">
        <f>VLOOKUP($C930,Customer_Dim_Cleaned!$A$2:$H$501,2,FALSE)</f>
        <v>Erika Padilla</v>
      </c>
      <c r="L930" t="str">
        <f>VLOOKUP($D930,Product_Dim_Cleaned!$A$2:$F$101,2,FALSE)</f>
        <v>Badminton Racket Set</v>
      </c>
      <c r="M930" t="str">
        <f>VLOOKUP($E930,Store_Dim_Cleaned!$A$2:$E$21,2,FALSE)</f>
        <v>Martinez, Adkins and Johnson</v>
      </c>
    </row>
    <row r="931" spans="1:13" x14ac:dyDescent="0.3">
      <c r="A931" t="s">
        <v>2755</v>
      </c>
      <c r="B931" s="6">
        <v>45706</v>
      </c>
      <c r="C931" t="s">
        <v>532</v>
      </c>
      <c r="D931" t="s">
        <v>1592</v>
      </c>
      <c r="E931" t="s">
        <v>1752</v>
      </c>
      <c r="F931">
        <v>1</v>
      </c>
      <c r="G931" s="5">
        <v>588.92999999999995</v>
      </c>
      <c r="H931" s="8">
        <v>0.03</v>
      </c>
      <c r="I931" t="s">
        <v>1829</v>
      </c>
      <c r="J931" s="5">
        <v>571.26209999999992</v>
      </c>
      <c r="K931" t="str">
        <f>VLOOKUP($C931,Customer_Dim_Cleaned!$A$2:$H$501,2,FALSE)</f>
        <v>Brian Choi</v>
      </c>
      <c r="L931" t="str">
        <f>VLOOKUP($D931,Product_Dim_Cleaned!$A$2:$F$101,2,FALSE)</f>
        <v>Carbon Fiber Tennis Racket</v>
      </c>
      <c r="M931" t="str">
        <f>VLOOKUP($E931,Store_Dim_Cleaned!$A$2:$E$21,2,FALSE)</f>
        <v>Rivera-Warner</v>
      </c>
    </row>
    <row r="932" spans="1:13" x14ac:dyDescent="0.3">
      <c r="A932" t="s">
        <v>2756</v>
      </c>
      <c r="B932" s="6">
        <v>45557</v>
      </c>
      <c r="C932" t="s">
        <v>1254</v>
      </c>
      <c r="D932" t="s">
        <v>1652</v>
      </c>
      <c r="E932" t="s">
        <v>1773</v>
      </c>
      <c r="F932">
        <v>2</v>
      </c>
      <c r="G932" s="5">
        <v>576.83000000000004</v>
      </c>
      <c r="H932" s="8">
        <v>0.19</v>
      </c>
      <c r="I932" t="s">
        <v>1826</v>
      </c>
      <c r="J932" s="5">
        <v>934.46460000000013</v>
      </c>
      <c r="K932" t="str">
        <f>VLOOKUP($C932,Customer_Dim_Cleaned!$A$2:$H$501,2,FALSE)</f>
        <v>Justin Ingram</v>
      </c>
      <c r="L932" t="str">
        <f>VLOOKUP($D932,Product_Dim_Cleaned!$A$2:$F$101,2,FALSE)</f>
        <v>Rugby Ball</v>
      </c>
      <c r="M932" t="str">
        <f>VLOOKUP($E932,Store_Dim_Cleaned!$A$2:$E$21,2,FALSE)</f>
        <v>Gray Ltd</v>
      </c>
    </row>
    <row r="933" spans="1:13" x14ac:dyDescent="0.3">
      <c r="A933" t="s">
        <v>2757</v>
      </c>
      <c r="B933" s="6">
        <v>45338</v>
      </c>
      <c r="C933" t="s">
        <v>1017</v>
      </c>
      <c r="D933" t="s">
        <v>1678</v>
      </c>
      <c r="E933" t="s">
        <v>1794</v>
      </c>
      <c r="F933">
        <v>1</v>
      </c>
      <c r="G933" s="5">
        <v>681.3</v>
      </c>
      <c r="H933" s="8">
        <v>0.05</v>
      </c>
      <c r="I933" t="s">
        <v>1824</v>
      </c>
      <c r="J933" s="5">
        <v>647.2349999999999</v>
      </c>
      <c r="K933" t="str">
        <f>VLOOKUP($C933,Customer_Dim_Cleaned!$A$2:$H$501,2,FALSE)</f>
        <v>Kristy Dunlap</v>
      </c>
      <c r="L933" t="str">
        <f>VLOOKUP($D933,Product_Dim_Cleaned!$A$2:$F$101,2,FALSE)</f>
        <v>Adjustable Dumbbells 20kg</v>
      </c>
      <c r="M933" t="str">
        <f>VLOOKUP($E933,Store_Dim_Cleaned!$A$2:$E$21,2,FALSE)</f>
        <v>Thomas, Bridges and Harris</v>
      </c>
    </row>
    <row r="934" spans="1:13" x14ac:dyDescent="0.3">
      <c r="A934" t="s">
        <v>2758</v>
      </c>
      <c r="B934" s="6">
        <v>45441</v>
      </c>
      <c r="C934" t="s">
        <v>1411</v>
      </c>
      <c r="D934" t="s">
        <v>1598</v>
      </c>
      <c r="E934" t="s">
        <v>1801</v>
      </c>
      <c r="F934">
        <v>3</v>
      </c>
      <c r="G934" s="5">
        <v>504.97</v>
      </c>
      <c r="H934" s="8">
        <v>0.3</v>
      </c>
      <c r="I934" t="s">
        <v>1824</v>
      </c>
      <c r="J934" s="5">
        <v>1060.4369999999999</v>
      </c>
      <c r="K934" t="str">
        <f>VLOOKUP($C934,Customer_Dim_Cleaned!$A$2:$H$501,2,FALSE)</f>
        <v>Christina Robertson</v>
      </c>
      <c r="L934" t="str">
        <f>VLOOKUP($D934,Product_Dim_Cleaned!$A$2:$F$101,2,FALSE)</f>
        <v>Women's Scarf Set</v>
      </c>
      <c r="M934" t="str">
        <f>VLOOKUP($E934,Store_Dim_Cleaned!$A$2:$E$21,2,FALSE)</f>
        <v>Shelton PLC</v>
      </c>
    </row>
    <row r="935" spans="1:13" x14ac:dyDescent="0.3">
      <c r="A935" t="s">
        <v>2759</v>
      </c>
      <c r="B935" s="6">
        <v>45396</v>
      </c>
      <c r="C935" t="s">
        <v>224</v>
      </c>
      <c r="D935" t="s">
        <v>1624</v>
      </c>
      <c r="E935" t="s">
        <v>1792</v>
      </c>
      <c r="F935">
        <v>3</v>
      </c>
      <c r="G935" s="5">
        <v>649.78</v>
      </c>
      <c r="H935" s="8">
        <v>0.1</v>
      </c>
      <c r="I935" t="s">
        <v>1826</v>
      </c>
      <c r="J935" s="5">
        <v>1754.4059999999999</v>
      </c>
      <c r="K935" t="str">
        <f>VLOOKUP($C935,Customer_Dim_Cleaned!$A$2:$H$501,2,FALSE)</f>
        <v>Dr. David Smith</v>
      </c>
      <c r="L935" t="str">
        <f>VLOOKUP($D935,Product_Dim_Cleaned!$A$2:$F$101,2,FALSE)</f>
        <v>Sports Water Hydration Pack</v>
      </c>
      <c r="M935" t="str">
        <f>VLOOKUP($E935,Store_Dim_Cleaned!$A$2:$E$21,2,FALSE)</f>
        <v>Aguirre-Keller</v>
      </c>
    </row>
    <row r="936" spans="1:13" x14ac:dyDescent="0.3">
      <c r="A936" t="s">
        <v>2760</v>
      </c>
      <c r="B936" s="6">
        <v>45317</v>
      </c>
      <c r="C936" t="s">
        <v>785</v>
      </c>
      <c r="D936" t="s">
        <v>1626</v>
      </c>
      <c r="E936" t="s">
        <v>1786</v>
      </c>
      <c r="F936">
        <v>2</v>
      </c>
      <c r="G936" s="5">
        <v>986.73</v>
      </c>
      <c r="H936" s="8">
        <v>0.05</v>
      </c>
      <c r="I936" t="s">
        <v>1826</v>
      </c>
      <c r="J936" s="5">
        <v>1874.787</v>
      </c>
      <c r="K936" t="str">
        <f>VLOOKUP($C936,Customer_Dim_Cleaned!$A$2:$H$501,2,FALSE)</f>
        <v>Laura Soto</v>
      </c>
      <c r="L936" t="str">
        <f>VLOOKUP($D936,Product_Dim_Cleaned!$A$2:$F$101,2,FALSE)</f>
        <v>Portable Power Bank</v>
      </c>
      <c r="M936" t="str">
        <f>VLOOKUP($E936,Store_Dim_Cleaned!$A$2:$E$21,2,FALSE)</f>
        <v>Moore, Padilla and Butler</v>
      </c>
    </row>
    <row r="937" spans="1:13" x14ac:dyDescent="0.3">
      <c r="A937" t="s">
        <v>2761</v>
      </c>
      <c r="B937" s="6">
        <v>45235</v>
      </c>
      <c r="C937" t="s">
        <v>414</v>
      </c>
      <c r="D937" t="s">
        <v>1574</v>
      </c>
      <c r="E937" t="s">
        <v>1801</v>
      </c>
      <c r="F937">
        <v>2</v>
      </c>
      <c r="G937" s="5">
        <v>65.44</v>
      </c>
      <c r="H937" s="8">
        <v>0.05</v>
      </c>
      <c r="I937" t="s">
        <v>1826</v>
      </c>
      <c r="J937" s="5">
        <v>124.336</v>
      </c>
      <c r="K937" t="str">
        <f>VLOOKUP($C937,Customer_Dim_Cleaned!$A$2:$H$501,2,FALSE)</f>
        <v>Michael Jones</v>
      </c>
      <c r="L937" t="str">
        <f>VLOOKUP($D937,Product_Dim_Cleaned!$A$2:$F$101,2,FALSE)</f>
        <v>USB-C Fast Charger</v>
      </c>
      <c r="M937" t="str">
        <f>VLOOKUP($E937,Store_Dim_Cleaned!$A$2:$E$21,2,FALSE)</f>
        <v>Shelton PLC</v>
      </c>
    </row>
    <row r="938" spans="1:13" x14ac:dyDescent="0.3">
      <c r="A938" t="s">
        <v>2762</v>
      </c>
      <c r="B938" s="6">
        <v>45824</v>
      </c>
      <c r="C938" t="s">
        <v>1196</v>
      </c>
      <c r="D938" t="s">
        <v>1674</v>
      </c>
      <c r="E938" t="s">
        <v>1797</v>
      </c>
      <c r="F938">
        <v>3</v>
      </c>
      <c r="G938" s="5">
        <v>953.74</v>
      </c>
      <c r="H938" s="8">
        <v>0.04</v>
      </c>
      <c r="I938" t="s">
        <v>1824</v>
      </c>
      <c r="J938" s="5">
        <v>2746.7712000000001</v>
      </c>
      <c r="K938" t="str">
        <f>VLOOKUP($C938,Customer_Dim_Cleaned!$A$2:$H$501,2,FALSE)</f>
        <v>Kristine Higgins</v>
      </c>
      <c r="L938" t="str">
        <f>VLOOKUP($D938,Product_Dim_Cleaned!$A$2:$F$101,2,FALSE)</f>
        <v>Organic Sunscreen Lotion</v>
      </c>
      <c r="M938" t="str">
        <f>VLOOKUP($E938,Store_Dim_Cleaned!$A$2:$E$21,2,FALSE)</f>
        <v>Gardner, Humphrey and Contreras</v>
      </c>
    </row>
    <row r="939" spans="1:13" x14ac:dyDescent="0.3">
      <c r="A939" t="s">
        <v>2763</v>
      </c>
      <c r="B939" s="6">
        <v>45543</v>
      </c>
      <c r="C939" t="s">
        <v>247</v>
      </c>
      <c r="D939" t="s">
        <v>1700</v>
      </c>
      <c r="E939" t="s">
        <v>1789</v>
      </c>
      <c r="F939">
        <v>3</v>
      </c>
      <c r="G939" s="5">
        <v>904.48</v>
      </c>
      <c r="H939" s="8">
        <v>0.21</v>
      </c>
      <c r="I939" t="s">
        <v>1826</v>
      </c>
      <c r="J939" s="5">
        <v>2143.6176</v>
      </c>
      <c r="K939" t="str">
        <f>VLOOKUP($C939,Customer_Dim_Cleaned!$A$2:$H$501,2,FALSE)</f>
        <v>Amber Mcclain</v>
      </c>
      <c r="L939" t="str">
        <f>VLOOKUP($D939,Product_Dim_Cleaned!$A$2:$F$101,2,FALSE)</f>
        <v>Wireless Mouse</v>
      </c>
      <c r="M939" t="str">
        <f>VLOOKUP($E939,Store_Dim_Cleaned!$A$2:$E$21,2,FALSE)</f>
        <v>Hill, Wagner and Ballard</v>
      </c>
    </row>
    <row r="940" spans="1:13" x14ac:dyDescent="0.3">
      <c r="A940" t="s">
        <v>2764</v>
      </c>
      <c r="B940" s="6">
        <v>45595</v>
      </c>
      <c r="C940" t="s">
        <v>1513</v>
      </c>
      <c r="D940" t="s">
        <v>1672</v>
      </c>
      <c r="E940" t="s">
        <v>1801</v>
      </c>
      <c r="F940">
        <v>3</v>
      </c>
      <c r="G940" s="5">
        <v>920.82</v>
      </c>
      <c r="H940" s="8">
        <v>0.1</v>
      </c>
      <c r="I940" t="s">
        <v>1826</v>
      </c>
      <c r="J940" s="5">
        <v>2486.2139999999999</v>
      </c>
      <c r="K940" t="str">
        <f>VLOOKUP($C940,Customer_Dim_Cleaned!$A$2:$H$501,2,FALSE)</f>
        <v>Darrell Miller</v>
      </c>
      <c r="L940" t="str">
        <f>VLOOKUP($D940,Product_Dim_Cleaned!$A$2:$F$101,2,FALSE)</f>
        <v>Laptop Cooling Pad</v>
      </c>
      <c r="M940" t="str">
        <f>VLOOKUP($E940,Store_Dim_Cleaned!$A$2:$E$21,2,FALSE)</f>
        <v>Shelton PLC</v>
      </c>
    </row>
    <row r="941" spans="1:13" x14ac:dyDescent="0.3">
      <c r="A941" t="s">
        <v>2765</v>
      </c>
      <c r="B941" s="6">
        <v>45803</v>
      </c>
      <c r="C941" t="s">
        <v>963</v>
      </c>
      <c r="D941" t="s">
        <v>1604</v>
      </c>
      <c r="E941" t="s">
        <v>1757</v>
      </c>
      <c r="F941">
        <v>1</v>
      </c>
      <c r="G941" s="5">
        <v>182.28</v>
      </c>
      <c r="H941" s="8">
        <v>0.15</v>
      </c>
      <c r="I941" t="s">
        <v>1829</v>
      </c>
      <c r="J941" s="5">
        <v>154.93799999999999</v>
      </c>
      <c r="K941" t="str">
        <f>VLOOKUP($C941,Customer_Dim_Cleaned!$A$2:$H$501,2,FALSE)</f>
        <v>Roberta Green</v>
      </c>
      <c r="L941" t="str">
        <f>VLOOKUP($D941,Product_Dim_Cleaned!$A$2:$F$101,2,FALSE)</f>
        <v>Sports Stopwatch Timer</v>
      </c>
      <c r="M941" t="str">
        <f>VLOOKUP($E941,Store_Dim_Cleaned!$A$2:$E$21,2,FALSE)</f>
        <v>Martinez, Adkins and Johnson</v>
      </c>
    </row>
    <row r="942" spans="1:13" x14ac:dyDescent="0.3">
      <c r="A942" t="s">
        <v>2766</v>
      </c>
      <c r="B942" s="6">
        <v>45880</v>
      </c>
      <c r="C942" t="s">
        <v>1377</v>
      </c>
      <c r="D942" t="s">
        <v>1610</v>
      </c>
      <c r="E942" t="s">
        <v>1804</v>
      </c>
      <c r="F942">
        <v>3</v>
      </c>
      <c r="G942" s="5">
        <v>938.68</v>
      </c>
      <c r="H942" s="8">
        <v>0.14000000000000001</v>
      </c>
      <c r="I942" t="s">
        <v>1824</v>
      </c>
      <c r="J942" s="5">
        <v>2421.7944000000002</v>
      </c>
      <c r="K942" t="str">
        <f>VLOOKUP($C942,Customer_Dim_Cleaned!$A$2:$H$501,2,FALSE)</f>
        <v>Gene Lee</v>
      </c>
      <c r="L942" t="str">
        <f>VLOOKUP($D942,Product_Dim_Cleaned!$A$2:$F$101,2,FALSE)</f>
        <v>Basketball</v>
      </c>
      <c r="M942" t="str">
        <f>VLOOKUP($E942,Store_Dim_Cleaned!$A$2:$E$21,2,FALSE)</f>
        <v>Frederick-Wright</v>
      </c>
    </row>
    <row r="943" spans="1:13" x14ac:dyDescent="0.3">
      <c r="A943" t="s">
        <v>2767</v>
      </c>
      <c r="B943" s="6">
        <v>45690</v>
      </c>
      <c r="C943" t="s">
        <v>295</v>
      </c>
      <c r="D943" t="s">
        <v>1730</v>
      </c>
      <c r="E943" t="s">
        <v>1773</v>
      </c>
      <c r="F943">
        <v>3</v>
      </c>
      <c r="G943" s="5">
        <v>219.96</v>
      </c>
      <c r="H943" s="8">
        <v>0.18</v>
      </c>
      <c r="I943" t="s">
        <v>1826</v>
      </c>
      <c r="J943" s="5">
        <v>541.10160000000008</v>
      </c>
      <c r="K943" t="str">
        <f>VLOOKUP($C943,Customer_Dim_Cleaned!$A$2:$H$501,2,FALSE)</f>
        <v>Krystal Ford</v>
      </c>
      <c r="L943" t="str">
        <f>VLOOKUP($D943,Product_Dim_Cleaned!$A$2:$F$101,2,FALSE)</f>
        <v>Women's High Heels</v>
      </c>
      <c r="M943" t="str">
        <f>VLOOKUP($E943,Store_Dim_Cleaned!$A$2:$E$21,2,FALSE)</f>
        <v>Gray Ltd</v>
      </c>
    </row>
    <row r="944" spans="1:13" x14ac:dyDescent="0.3">
      <c r="A944" t="s">
        <v>2768</v>
      </c>
      <c r="B944" s="6">
        <v>45841</v>
      </c>
      <c r="C944" t="s">
        <v>1458</v>
      </c>
      <c r="D944" t="s">
        <v>1690</v>
      </c>
      <c r="E944" t="s">
        <v>1810</v>
      </c>
      <c r="F944">
        <v>3</v>
      </c>
      <c r="G944" s="5">
        <v>385.74</v>
      </c>
      <c r="H944" s="8">
        <v>0.27</v>
      </c>
      <c r="I944" t="s">
        <v>1824</v>
      </c>
      <c r="J944" s="5">
        <v>844.77059999999994</v>
      </c>
      <c r="K944" t="str">
        <f>VLOOKUP($C944,Customer_Dim_Cleaned!$A$2:$H$501,2,FALSE)</f>
        <v>Laura Mathews</v>
      </c>
      <c r="L944" t="str">
        <f>VLOOKUP($D944,Product_Dim_Cleaned!$A$2:$F$101,2,FALSE)</f>
        <v>Hair Repair Oil Treatment</v>
      </c>
      <c r="M944" t="str">
        <f>VLOOKUP($E944,Store_Dim_Cleaned!$A$2:$E$21,2,FALSE)</f>
        <v>Guerrero-Schmitt</v>
      </c>
    </row>
    <row r="945" spans="1:13" x14ac:dyDescent="0.3">
      <c r="A945" t="s">
        <v>2769</v>
      </c>
      <c r="B945" s="6">
        <v>45380</v>
      </c>
      <c r="C945" t="s">
        <v>1400</v>
      </c>
      <c r="D945" t="s">
        <v>1710</v>
      </c>
      <c r="E945" t="s">
        <v>1810</v>
      </c>
      <c r="F945">
        <v>2</v>
      </c>
      <c r="G945" s="5">
        <v>830.94</v>
      </c>
      <c r="H945" s="8">
        <v>0.28000000000000003</v>
      </c>
      <c r="I945" t="s">
        <v>1826</v>
      </c>
      <c r="J945" s="5">
        <v>1196.5536</v>
      </c>
      <c r="K945" t="str">
        <f>VLOOKUP($C945,Customer_Dim_Cleaned!$A$2:$H$501,2,FALSE)</f>
        <v>April Phillips</v>
      </c>
      <c r="L945" t="str">
        <f>VLOOKUP($D945,Product_Dim_Cleaned!$A$2:$F$101,2,FALSE)</f>
        <v>Badminton Racket Set</v>
      </c>
      <c r="M945" t="str">
        <f>VLOOKUP($E945,Store_Dim_Cleaned!$A$2:$E$21,2,FALSE)</f>
        <v>Guerrero-Schmitt</v>
      </c>
    </row>
    <row r="946" spans="1:13" x14ac:dyDescent="0.3">
      <c r="A946" t="s">
        <v>2770</v>
      </c>
      <c r="B946" s="6">
        <v>45503</v>
      </c>
      <c r="C946" t="s">
        <v>1196</v>
      </c>
      <c r="D946" t="s">
        <v>1551</v>
      </c>
      <c r="E946" t="s">
        <v>1786</v>
      </c>
      <c r="F946">
        <v>3</v>
      </c>
      <c r="G946" s="5">
        <v>462.75</v>
      </c>
      <c r="H946" s="8">
        <v>0.22</v>
      </c>
      <c r="I946" t="s">
        <v>1826</v>
      </c>
      <c r="J946" s="5">
        <v>1082.835</v>
      </c>
      <c r="K946" t="str">
        <f>VLOOKUP($C946,Customer_Dim_Cleaned!$A$2:$H$501,2,FALSE)</f>
        <v>Kristine Higgins</v>
      </c>
      <c r="L946" t="str">
        <f>VLOOKUP($D946,Product_Dim_Cleaned!$A$2:$F$101,2,FALSE)</f>
        <v>Men's Running Jacket</v>
      </c>
      <c r="M946" t="str">
        <f>VLOOKUP($E946,Store_Dim_Cleaned!$A$2:$E$21,2,FALSE)</f>
        <v>Moore, Padilla and Butler</v>
      </c>
    </row>
    <row r="947" spans="1:13" x14ac:dyDescent="0.3">
      <c r="A947" t="s">
        <v>2771</v>
      </c>
      <c r="B947" s="6">
        <v>45567</v>
      </c>
      <c r="C947" t="s">
        <v>247</v>
      </c>
      <c r="D947" t="s">
        <v>1576</v>
      </c>
      <c r="E947" t="s">
        <v>1801</v>
      </c>
      <c r="F947">
        <v>4</v>
      </c>
      <c r="G947" s="5">
        <v>973.9</v>
      </c>
      <c r="H947" s="8">
        <v>0.02</v>
      </c>
      <c r="I947" t="s">
        <v>1829</v>
      </c>
      <c r="J947" s="5">
        <v>3817.6880000000001</v>
      </c>
      <c r="K947" t="str">
        <f>VLOOKUP($C947,Customer_Dim_Cleaned!$A$2:$H$501,2,FALSE)</f>
        <v>Amber Mcclain</v>
      </c>
      <c r="L947" t="str">
        <f>VLOOKUP($D947,Product_Dim_Cleaned!$A$2:$F$101,2,FALSE)</f>
        <v>Decorative Wall Mirror</v>
      </c>
      <c r="M947" t="str">
        <f>VLOOKUP($E947,Store_Dim_Cleaned!$A$2:$E$21,2,FALSE)</f>
        <v>Shelton PLC</v>
      </c>
    </row>
    <row r="948" spans="1:13" x14ac:dyDescent="0.3">
      <c r="A948" t="s">
        <v>2772</v>
      </c>
      <c r="B948" s="6">
        <v>45600</v>
      </c>
      <c r="C948" t="s">
        <v>475</v>
      </c>
      <c r="D948" t="s">
        <v>1618</v>
      </c>
      <c r="E948" t="s">
        <v>1757</v>
      </c>
      <c r="F948">
        <v>2</v>
      </c>
      <c r="G948" s="5">
        <v>157.18</v>
      </c>
      <c r="H948" s="8">
        <v>0.15</v>
      </c>
      <c r="I948" t="s">
        <v>1824</v>
      </c>
      <c r="J948" s="5">
        <v>267.20600000000002</v>
      </c>
      <c r="K948" t="str">
        <f>VLOOKUP($C948,Customer_Dim_Cleaned!$A$2:$H$501,2,FALSE)</f>
        <v>Patty Francis</v>
      </c>
      <c r="L948" t="str">
        <f>VLOOKUP($D948,Product_Dim_Cleaned!$A$2:$F$101,2,FALSE)</f>
        <v>Bedroom Table Lamp</v>
      </c>
      <c r="M948" t="str">
        <f>VLOOKUP($E948,Store_Dim_Cleaned!$A$2:$E$21,2,FALSE)</f>
        <v>Martinez, Adkins and Johnson</v>
      </c>
    </row>
    <row r="949" spans="1:13" x14ac:dyDescent="0.3">
      <c r="A949" t="s">
        <v>2773</v>
      </c>
      <c r="B949" s="6">
        <v>45415</v>
      </c>
      <c r="C949" t="s">
        <v>63</v>
      </c>
      <c r="D949" t="s">
        <v>1694</v>
      </c>
      <c r="E949" t="s">
        <v>1797</v>
      </c>
      <c r="F949">
        <v>3</v>
      </c>
      <c r="G949" s="5">
        <v>239.57</v>
      </c>
      <c r="H949" s="8">
        <v>0.16</v>
      </c>
      <c r="I949" t="s">
        <v>1824</v>
      </c>
      <c r="J949" s="5">
        <v>603.71640000000002</v>
      </c>
      <c r="K949" t="str">
        <f>VLOOKUP($C949,Customer_Dim_Cleaned!$A$2:$H$501,2,FALSE)</f>
        <v>Nathan Hernandez</v>
      </c>
      <c r="L949" t="str">
        <f>VLOOKUP($D949,Product_Dim_Cleaned!$A$2:$F$101,2,FALSE)</f>
        <v>Shin Guards – Adult</v>
      </c>
      <c r="M949" t="str">
        <f>VLOOKUP($E949,Store_Dim_Cleaned!$A$2:$E$21,2,FALSE)</f>
        <v>Gardner, Humphrey and Contreras</v>
      </c>
    </row>
    <row r="950" spans="1:13" x14ac:dyDescent="0.3">
      <c r="A950" t="s">
        <v>2774</v>
      </c>
      <c r="B950" s="6">
        <v>45343</v>
      </c>
      <c r="C950" t="s">
        <v>1029</v>
      </c>
      <c r="D950" t="s">
        <v>1565</v>
      </c>
      <c r="E950" t="s">
        <v>1804</v>
      </c>
      <c r="F950">
        <v>4</v>
      </c>
      <c r="G950" s="5">
        <v>583.21</v>
      </c>
      <c r="H950" s="8">
        <v>0.2</v>
      </c>
      <c r="I950" t="s">
        <v>1824</v>
      </c>
      <c r="J950" s="5">
        <v>1866.2719999999999</v>
      </c>
      <c r="K950" t="str">
        <f>VLOOKUP($C950,Customer_Dim_Cleaned!$A$2:$H$501,2,FALSE)</f>
        <v>Reginald Willis</v>
      </c>
      <c r="L950" t="str">
        <f>VLOOKUP($D950,Product_Dim_Cleaned!$A$2:$F$101,2,FALSE)</f>
        <v>Adjustable Dumbbell Set</v>
      </c>
      <c r="M950" t="str">
        <f>VLOOKUP($E950,Store_Dim_Cleaned!$A$2:$E$21,2,FALSE)</f>
        <v>Frederick-Wright</v>
      </c>
    </row>
    <row r="951" spans="1:13" x14ac:dyDescent="0.3">
      <c r="A951" t="s">
        <v>2775</v>
      </c>
      <c r="B951" s="6">
        <v>45399</v>
      </c>
      <c r="C951" t="s">
        <v>1283</v>
      </c>
      <c r="D951" t="s">
        <v>1710</v>
      </c>
      <c r="E951" t="s">
        <v>1782</v>
      </c>
      <c r="F951">
        <v>3</v>
      </c>
      <c r="G951" s="5">
        <v>758.75</v>
      </c>
      <c r="H951" s="8">
        <v>0.27</v>
      </c>
      <c r="I951" t="s">
        <v>1826</v>
      </c>
      <c r="J951" s="5">
        <v>1661.6624999999999</v>
      </c>
      <c r="K951" t="str">
        <f>VLOOKUP($C951,Customer_Dim_Cleaned!$A$2:$H$501,2,FALSE)</f>
        <v>Megan Ryan</v>
      </c>
      <c r="L951" t="str">
        <f>VLOOKUP($D951,Product_Dim_Cleaned!$A$2:$F$101,2,FALSE)</f>
        <v>Badminton Racket Set</v>
      </c>
      <c r="M951" t="str">
        <f>VLOOKUP($E951,Store_Dim_Cleaned!$A$2:$E$21,2,FALSE)</f>
        <v>Bean, Jones and Park</v>
      </c>
    </row>
    <row r="952" spans="1:13" x14ac:dyDescent="0.3">
      <c r="A952" t="s">
        <v>2776</v>
      </c>
      <c r="B952" s="6">
        <v>45689</v>
      </c>
      <c r="C952" t="s">
        <v>975</v>
      </c>
      <c r="D952" t="s">
        <v>1670</v>
      </c>
      <c r="E952" t="s">
        <v>1773</v>
      </c>
      <c r="F952">
        <v>4</v>
      </c>
      <c r="G952" s="5">
        <v>372.42</v>
      </c>
      <c r="H952" s="8">
        <v>0.19</v>
      </c>
      <c r="I952" t="s">
        <v>1824</v>
      </c>
      <c r="J952" s="5">
        <v>1206.6407999999999</v>
      </c>
      <c r="K952" t="str">
        <f>VLOOKUP($C952,Customer_Dim_Cleaned!$A$2:$H$501,2,FALSE)</f>
        <v>Stacy Collins</v>
      </c>
      <c r="L952" t="str">
        <f>VLOOKUP($D952,Product_Dim_Cleaned!$A$2:$F$101,2,FALSE)</f>
        <v>Tennis Ball 3-Pack</v>
      </c>
      <c r="M952" t="str">
        <f>VLOOKUP($E952,Store_Dim_Cleaned!$A$2:$E$21,2,FALSE)</f>
        <v>Gray Ltd</v>
      </c>
    </row>
    <row r="953" spans="1:13" x14ac:dyDescent="0.3">
      <c r="A953" t="s">
        <v>2777</v>
      </c>
      <c r="B953" s="6">
        <v>45699</v>
      </c>
      <c r="C953" t="s">
        <v>517</v>
      </c>
      <c r="D953" t="s">
        <v>1674</v>
      </c>
      <c r="E953" t="s">
        <v>1813</v>
      </c>
      <c r="F953">
        <v>4</v>
      </c>
      <c r="G953" s="5">
        <v>286.27999999999997</v>
      </c>
      <c r="H953" s="8">
        <v>0.28000000000000003</v>
      </c>
      <c r="I953" t="s">
        <v>1826</v>
      </c>
      <c r="J953" s="5">
        <v>824.48639999999989</v>
      </c>
      <c r="K953" t="str">
        <f>VLOOKUP($C953,Customer_Dim_Cleaned!$A$2:$H$501,2,FALSE)</f>
        <v>Julie Hale</v>
      </c>
      <c r="L953" t="str">
        <f>VLOOKUP($D953,Product_Dim_Cleaned!$A$2:$F$101,2,FALSE)</f>
        <v>Organic Sunscreen Lotion</v>
      </c>
      <c r="M953" t="str">
        <f>VLOOKUP($E953,Store_Dim_Cleaned!$A$2:$E$21,2,FALSE)</f>
        <v>Mann-Austin</v>
      </c>
    </row>
    <row r="954" spans="1:13" x14ac:dyDescent="0.3">
      <c r="A954" t="s">
        <v>2778</v>
      </c>
      <c r="B954" s="6">
        <v>45663</v>
      </c>
      <c r="C954" t="s">
        <v>887</v>
      </c>
      <c r="D954" t="s">
        <v>1694</v>
      </c>
      <c r="E954" t="s">
        <v>1792</v>
      </c>
      <c r="F954">
        <v>3</v>
      </c>
      <c r="G954" s="5">
        <v>488.37</v>
      </c>
      <c r="H954" s="8">
        <v>0.27</v>
      </c>
      <c r="I954" t="s">
        <v>1829</v>
      </c>
      <c r="J954" s="5">
        <v>1069.5302999999999</v>
      </c>
      <c r="K954" t="str">
        <f>VLOOKUP($C954,Customer_Dim_Cleaned!$A$2:$H$501,2,FALSE)</f>
        <v>Aaron Luna</v>
      </c>
      <c r="L954" t="str">
        <f>VLOOKUP($D954,Product_Dim_Cleaned!$A$2:$F$101,2,FALSE)</f>
        <v>Shin Guards – Adult</v>
      </c>
      <c r="M954" t="str">
        <f>VLOOKUP($E954,Store_Dim_Cleaned!$A$2:$E$21,2,FALSE)</f>
        <v>Aguirre-Keller</v>
      </c>
    </row>
    <row r="955" spans="1:13" x14ac:dyDescent="0.3">
      <c r="A955" t="s">
        <v>2779</v>
      </c>
      <c r="B955" s="6">
        <v>45377</v>
      </c>
      <c r="C955" t="s">
        <v>1446</v>
      </c>
      <c r="D955" t="s">
        <v>1722</v>
      </c>
      <c r="E955" t="s">
        <v>1782</v>
      </c>
      <c r="F955">
        <v>3</v>
      </c>
      <c r="G955" s="5">
        <v>662.82</v>
      </c>
      <c r="H955" s="8">
        <v>0.01</v>
      </c>
      <c r="I955" t="s">
        <v>1829</v>
      </c>
      <c r="J955" s="5">
        <v>1968.5753999999999</v>
      </c>
      <c r="K955" t="str">
        <f>VLOOKUP($C955,Customer_Dim_Cleaned!$A$2:$H$501,2,FALSE)</f>
        <v>James Foster</v>
      </c>
      <c r="L955" t="str">
        <f>VLOOKUP($D955,Product_Dim_Cleaned!$A$2:$F$101,2,FALSE)</f>
        <v>LED Bedside Lamp</v>
      </c>
      <c r="M955" t="str">
        <f>VLOOKUP($E955,Store_Dim_Cleaned!$A$2:$E$21,2,FALSE)</f>
        <v>Bean, Jones and Park</v>
      </c>
    </row>
    <row r="956" spans="1:13" x14ac:dyDescent="0.3">
      <c r="A956" t="s">
        <v>2780</v>
      </c>
      <c r="B956" s="6">
        <v>45412</v>
      </c>
      <c r="C956" t="s">
        <v>1527</v>
      </c>
      <c r="D956" t="s">
        <v>1557</v>
      </c>
      <c r="E956" t="s">
        <v>1804</v>
      </c>
      <c r="F956">
        <v>2</v>
      </c>
      <c r="G956" s="5">
        <v>824.34</v>
      </c>
      <c r="H956" s="8">
        <v>0.1</v>
      </c>
      <c r="I956" t="s">
        <v>1829</v>
      </c>
      <c r="J956" s="5">
        <v>1483.8119999999999</v>
      </c>
      <c r="K956" t="str">
        <f>VLOOKUP($C956,Customer_Dim_Cleaned!$A$2:$H$501,2,FALSE)</f>
        <v>Sarah Marsh</v>
      </c>
      <c r="L956" t="str">
        <f>VLOOKUP($D956,Product_Dim_Cleaned!$A$2:$F$101,2,FALSE)</f>
        <v>Herbal Face Moisturizer</v>
      </c>
      <c r="M956" t="str">
        <f>VLOOKUP($E956,Store_Dim_Cleaned!$A$2:$E$21,2,FALSE)</f>
        <v>Frederick-Wright</v>
      </c>
    </row>
    <row r="957" spans="1:13" x14ac:dyDescent="0.3">
      <c r="A957" t="s">
        <v>2781</v>
      </c>
      <c r="B957" s="6">
        <v>45349</v>
      </c>
      <c r="C957" t="s">
        <v>396</v>
      </c>
      <c r="D957" t="s">
        <v>1666</v>
      </c>
      <c r="E957" t="s">
        <v>1782</v>
      </c>
      <c r="F957">
        <v>1</v>
      </c>
      <c r="G957" s="5">
        <v>437.12</v>
      </c>
      <c r="H957" s="8">
        <v>0.21</v>
      </c>
      <c r="I957" t="s">
        <v>1824</v>
      </c>
      <c r="J957" s="5">
        <v>345.32479999999998</v>
      </c>
      <c r="K957" t="str">
        <f>VLOOKUP($C957,Customer_Dim_Cleaned!$A$2:$H$501,2,FALSE)</f>
        <v>Edward Hall</v>
      </c>
      <c r="L957" t="str">
        <f>VLOOKUP($D957,Product_Dim_Cleaned!$A$2:$F$101,2,FALSE)</f>
        <v>Men's Hair Styling Gel</v>
      </c>
      <c r="M957" t="str">
        <f>VLOOKUP($E957,Store_Dim_Cleaned!$A$2:$E$21,2,FALSE)</f>
        <v>Bean, Jones and Park</v>
      </c>
    </row>
    <row r="958" spans="1:13" x14ac:dyDescent="0.3">
      <c r="A958" t="s">
        <v>2782</v>
      </c>
      <c r="B958" s="6">
        <v>45486</v>
      </c>
      <c r="C958" t="s">
        <v>1118</v>
      </c>
      <c r="D958" t="s">
        <v>1724</v>
      </c>
      <c r="E958" t="s">
        <v>1776</v>
      </c>
      <c r="F958">
        <v>3</v>
      </c>
      <c r="G958" s="5">
        <v>23.37</v>
      </c>
      <c r="H958" s="8">
        <v>0.15</v>
      </c>
      <c r="I958" t="s">
        <v>1826</v>
      </c>
      <c r="J958" s="5">
        <v>59.593499999999999</v>
      </c>
      <c r="K958" t="str">
        <f>VLOOKUP($C958,Customer_Dim_Cleaned!$A$2:$H$501,2,FALSE)</f>
        <v>Manuel Castillo</v>
      </c>
      <c r="L958" t="str">
        <f>VLOOKUP($D958,Product_Dim_Cleaned!$A$2:$F$101,2,FALSE)</f>
        <v>Sports Wrist Sweatbands</v>
      </c>
      <c r="M958" t="str">
        <f>VLOOKUP($E958,Store_Dim_Cleaned!$A$2:$E$21,2,FALSE)</f>
        <v>Benson-Elliott</v>
      </c>
    </row>
    <row r="959" spans="1:13" x14ac:dyDescent="0.3">
      <c r="A959" t="s">
        <v>2783</v>
      </c>
      <c r="B959" s="6">
        <v>45761</v>
      </c>
      <c r="C959" t="s">
        <v>616</v>
      </c>
      <c r="D959" t="s">
        <v>1620</v>
      </c>
      <c r="E959" t="s">
        <v>1782</v>
      </c>
      <c r="F959">
        <v>1</v>
      </c>
      <c r="G959" s="5">
        <v>579.69000000000005</v>
      </c>
      <c r="H959" s="8">
        <v>0.02</v>
      </c>
      <c r="I959" t="s">
        <v>1824</v>
      </c>
      <c r="J959" s="5">
        <v>568.09620000000007</v>
      </c>
      <c r="K959" t="str">
        <f>VLOOKUP($C959,Customer_Dim_Cleaned!$A$2:$H$501,2,FALSE)</f>
        <v>Dr. Suzanne Bullock</v>
      </c>
      <c r="L959" t="str">
        <f>VLOOKUP($D959,Product_Dim_Cleaned!$A$2:$F$101,2,FALSE)</f>
        <v>Women's Summer Dress</v>
      </c>
      <c r="M959" t="str">
        <f>VLOOKUP($E959,Store_Dim_Cleaned!$A$2:$E$21,2,FALSE)</f>
        <v>Bean, Jones and Park</v>
      </c>
    </row>
    <row r="960" spans="1:13" x14ac:dyDescent="0.3">
      <c r="A960" t="s">
        <v>2784</v>
      </c>
      <c r="B960" s="6">
        <v>45639</v>
      </c>
      <c r="C960" t="s">
        <v>1334</v>
      </c>
      <c r="D960" t="s">
        <v>1704</v>
      </c>
      <c r="E960" t="s">
        <v>1799</v>
      </c>
      <c r="F960">
        <v>3</v>
      </c>
      <c r="G960" s="5">
        <v>240.51</v>
      </c>
      <c r="H960" s="8">
        <v>7.0000000000000007E-2</v>
      </c>
      <c r="I960" t="s">
        <v>1824</v>
      </c>
      <c r="J960" s="5">
        <v>671.02289999999994</v>
      </c>
      <c r="K960" t="str">
        <f>VLOOKUP($C960,Customer_Dim_Cleaned!$A$2:$H$501,2,FALSE)</f>
        <v>Kimberly Roberts</v>
      </c>
      <c r="L960" t="str">
        <f>VLOOKUP($D960,Product_Dim_Cleaned!$A$2:$F$101,2,FALSE)</f>
        <v>Essential Oil Diffuser</v>
      </c>
      <c r="M960" t="str">
        <f>VLOOKUP($E960,Store_Dim_Cleaned!$A$2:$E$21,2,FALSE)</f>
        <v>Mcdonald Inc</v>
      </c>
    </row>
    <row r="961" spans="1:13" x14ac:dyDescent="0.3">
      <c r="A961" t="s">
        <v>2785</v>
      </c>
      <c r="B961" s="6">
        <v>45893</v>
      </c>
      <c r="C961" t="s">
        <v>1193</v>
      </c>
      <c r="D961" t="s">
        <v>1598</v>
      </c>
      <c r="E961" t="s">
        <v>1799</v>
      </c>
      <c r="F961">
        <v>2</v>
      </c>
      <c r="G961" s="5">
        <v>855.4</v>
      </c>
      <c r="H961" s="8">
        <v>0.08</v>
      </c>
      <c r="I961" t="s">
        <v>1829</v>
      </c>
      <c r="J961" s="5">
        <v>1573.9359999999999</v>
      </c>
      <c r="K961" t="str">
        <f>VLOOKUP($C961,Customer_Dim_Cleaned!$A$2:$H$501,2,FALSE)</f>
        <v>Martha Brown</v>
      </c>
      <c r="L961" t="str">
        <f>VLOOKUP($D961,Product_Dim_Cleaned!$A$2:$F$101,2,FALSE)</f>
        <v>Women's Scarf Set</v>
      </c>
      <c r="M961" t="str">
        <f>VLOOKUP($E961,Store_Dim_Cleaned!$A$2:$E$21,2,FALSE)</f>
        <v>Mcdonald Inc</v>
      </c>
    </row>
    <row r="962" spans="1:13" x14ac:dyDescent="0.3">
      <c r="A962" t="s">
        <v>2786</v>
      </c>
      <c r="B962" s="6">
        <v>45227</v>
      </c>
      <c r="C962" t="s">
        <v>40</v>
      </c>
      <c r="D962" t="s">
        <v>1728</v>
      </c>
      <c r="E962" t="s">
        <v>1779</v>
      </c>
      <c r="F962">
        <v>1</v>
      </c>
      <c r="G962" s="5">
        <v>537.26</v>
      </c>
      <c r="H962" s="8">
        <v>0.09</v>
      </c>
      <c r="I962" t="s">
        <v>1824</v>
      </c>
      <c r="J962" s="5">
        <v>488.90660000000003</v>
      </c>
      <c r="K962" t="str">
        <f>VLOOKUP($C962,Customer_Dim_Cleaned!$A$2:$H$501,2,FALSE)</f>
        <v>Daniel Boyd</v>
      </c>
      <c r="L962" t="str">
        <f>VLOOKUP($D962,Product_Dim_Cleaned!$A$2:$F$101,2,FALSE)</f>
        <v>Gaming Mouse Pad XL</v>
      </c>
      <c r="M962" t="str">
        <f>VLOOKUP($E962,Store_Dim_Cleaned!$A$2:$E$21,2,FALSE)</f>
        <v>Martinez-Mullins</v>
      </c>
    </row>
    <row r="963" spans="1:13" x14ac:dyDescent="0.3">
      <c r="A963" t="s">
        <v>2787</v>
      </c>
      <c r="B963" s="6">
        <v>45637</v>
      </c>
      <c r="C963" t="s">
        <v>1199</v>
      </c>
      <c r="D963" t="s">
        <v>1650</v>
      </c>
      <c r="E963" t="s">
        <v>1789</v>
      </c>
      <c r="F963">
        <v>3</v>
      </c>
      <c r="G963" s="5">
        <v>918.26</v>
      </c>
      <c r="H963" s="8">
        <v>0.17</v>
      </c>
      <c r="I963" t="s">
        <v>1829</v>
      </c>
      <c r="J963" s="5">
        <v>2286.4674</v>
      </c>
      <c r="K963" t="str">
        <f>VLOOKUP($C963,Customer_Dim_Cleaned!$A$2:$H$501,2,FALSE)</f>
        <v>Andrew Mason</v>
      </c>
      <c r="L963" t="str">
        <f>VLOOKUP($D963,Product_Dim_Cleaned!$A$2:$F$101,2,FALSE)</f>
        <v>HDMI Cable – 2m</v>
      </c>
      <c r="M963" t="str">
        <f>VLOOKUP($E963,Store_Dim_Cleaned!$A$2:$E$21,2,FALSE)</f>
        <v>Hill, Wagner and Ballard</v>
      </c>
    </row>
    <row r="964" spans="1:13" x14ac:dyDescent="0.3">
      <c r="A964" t="s">
        <v>2788</v>
      </c>
      <c r="B964" s="6">
        <v>45472</v>
      </c>
      <c r="C964" t="s">
        <v>341</v>
      </c>
      <c r="D964" t="s">
        <v>1557</v>
      </c>
      <c r="E964" t="s">
        <v>1786</v>
      </c>
      <c r="F964">
        <v>4</v>
      </c>
      <c r="G964" s="5">
        <v>579.70000000000005</v>
      </c>
      <c r="H964" s="8">
        <v>0.18</v>
      </c>
      <c r="I964" t="s">
        <v>1826</v>
      </c>
      <c r="J964" s="5">
        <v>1901.4159999999999</v>
      </c>
      <c r="K964" t="str">
        <f>VLOOKUP($C964,Customer_Dim_Cleaned!$A$2:$H$501,2,FALSE)</f>
        <v>Amy Fowler</v>
      </c>
      <c r="L964" t="str">
        <f>VLOOKUP($D964,Product_Dim_Cleaned!$A$2:$F$101,2,FALSE)</f>
        <v>Herbal Face Moisturizer</v>
      </c>
      <c r="M964" t="str">
        <f>VLOOKUP($E964,Store_Dim_Cleaned!$A$2:$E$21,2,FALSE)</f>
        <v>Moore, Padilla and Butler</v>
      </c>
    </row>
    <row r="965" spans="1:13" x14ac:dyDescent="0.3">
      <c r="A965" t="s">
        <v>2789</v>
      </c>
      <c r="B965" s="6">
        <v>45710</v>
      </c>
      <c r="C965" t="s">
        <v>490</v>
      </c>
      <c r="D965" t="s">
        <v>1634</v>
      </c>
      <c r="E965" t="s">
        <v>1776</v>
      </c>
      <c r="F965">
        <v>1</v>
      </c>
      <c r="G965" s="5">
        <v>824.32</v>
      </c>
      <c r="H965" s="8">
        <v>0.18</v>
      </c>
      <c r="I965" t="s">
        <v>1824</v>
      </c>
      <c r="J965" s="5">
        <v>675.94240000000013</v>
      </c>
      <c r="K965" t="str">
        <f>VLOOKUP($C965,Customer_Dim_Cleaned!$A$2:$H$501,2,FALSE)</f>
        <v>Cameron Simpson</v>
      </c>
      <c r="L965" t="str">
        <f>VLOOKUP($D965,Product_Dim_Cleaned!$A$2:$F$101,2,FALSE)</f>
        <v>USB External Hard Drive</v>
      </c>
      <c r="M965" t="str">
        <f>VLOOKUP($E965,Store_Dim_Cleaned!$A$2:$E$21,2,FALSE)</f>
        <v>Benson-Elliott</v>
      </c>
    </row>
    <row r="966" spans="1:13" x14ac:dyDescent="0.3">
      <c r="A966" t="s">
        <v>2790</v>
      </c>
      <c r="B966" s="6">
        <v>45682</v>
      </c>
      <c r="C966" t="s">
        <v>384</v>
      </c>
      <c r="D966" t="s">
        <v>1640</v>
      </c>
      <c r="E966" t="s">
        <v>1801</v>
      </c>
      <c r="F966">
        <v>4</v>
      </c>
      <c r="G966" s="5">
        <v>614.99</v>
      </c>
      <c r="H966" s="8">
        <v>0.16</v>
      </c>
      <c r="I966" t="s">
        <v>1826</v>
      </c>
      <c r="J966" s="5">
        <v>2066.3663999999999</v>
      </c>
      <c r="K966" t="str">
        <f>VLOOKUP($C966,Customer_Dim_Cleaned!$A$2:$H$501,2,FALSE)</f>
        <v>Amy Walker</v>
      </c>
      <c r="L966" t="str">
        <f>VLOOKUP($D966,Product_Dim_Cleaned!$A$2:$F$101,2,FALSE)</f>
        <v>Men's Winter Jacket</v>
      </c>
      <c r="M966" t="str">
        <f>VLOOKUP($E966,Store_Dim_Cleaned!$A$2:$E$21,2,FALSE)</f>
        <v>Shelton PLC</v>
      </c>
    </row>
    <row r="967" spans="1:13" x14ac:dyDescent="0.3">
      <c r="A967" t="s">
        <v>2791</v>
      </c>
      <c r="B967" s="6">
        <v>45730</v>
      </c>
      <c r="C967" t="s">
        <v>441</v>
      </c>
      <c r="D967" t="s">
        <v>1672</v>
      </c>
      <c r="E967" t="s">
        <v>1752</v>
      </c>
      <c r="F967">
        <v>4</v>
      </c>
      <c r="G967" s="5">
        <v>189.21</v>
      </c>
      <c r="H967" s="8">
        <v>0.06</v>
      </c>
      <c r="I967" t="s">
        <v>1829</v>
      </c>
      <c r="J967" s="5">
        <v>711.42959999999994</v>
      </c>
      <c r="K967" t="str">
        <f>VLOOKUP($C967,Customer_Dim_Cleaned!$A$2:$H$501,2,FALSE)</f>
        <v>Susan Mcdonald</v>
      </c>
      <c r="L967" t="str">
        <f>VLOOKUP($D967,Product_Dim_Cleaned!$A$2:$F$101,2,FALSE)</f>
        <v>Laptop Cooling Pad</v>
      </c>
      <c r="M967" t="str">
        <f>VLOOKUP($E967,Store_Dim_Cleaned!$A$2:$E$21,2,FALSE)</f>
        <v>Rivera-Warner</v>
      </c>
    </row>
    <row r="968" spans="1:13" x14ac:dyDescent="0.3">
      <c r="A968" t="s">
        <v>2792</v>
      </c>
      <c r="B968" s="6">
        <v>45629</v>
      </c>
      <c r="C968" t="s">
        <v>517</v>
      </c>
      <c r="D968" t="s">
        <v>1672</v>
      </c>
      <c r="E968" t="s">
        <v>1799</v>
      </c>
      <c r="F968">
        <v>2</v>
      </c>
      <c r="G968" s="5">
        <v>233.33</v>
      </c>
      <c r="H968" s="8">
        <v>0.05</v>
      </c>
      <c r="I968" t="s">
        <v>1824</v>
      </c>
      <c r="J968" s="5">
        <v>443.327</v>
      </c>
      <c r="K968" t="str">
        <f>VLOOKUP($C968,Customer_Dim_Cleaned!$A$2:$H$501,2,FALSE)</f>
        <v>Julie Hale</v>
      </c>
      <c r="L968" t="str">
        <f>VLOOKUP($D968,Product_Dim_Cleaned!$A$2:$F$101,2,FALSE)</f>
        <v>Laptop Cooling Pad</v>
      </c>
      <c r="M968" t="str">
        <f>VLOOKUP($E968,Store_Dim_Cleaned!$A$2:$E$21,2,FALSE)</f>
        <v>Mcdonald Inc</v>
      </c>
    </row>
    <row r="969" spans="1:13" x14ac:dyDescent="0.3">
      <c r="A969" t="s">
        <v>2793</v>
      </c>
      <c r="B969" s="6">
        <v>45783</v>
      </c>
      <c r="C969" t="s">
        <v>794</v>
      </c>
      <c r="D969" t="s">
        <v>1626</v>
      </c>
      <c r="E969" t="s">
        <v>1810</v>
      </c>
      <c r="F969">
        <v>3</v>
      </c>
      <c r="G969" s="5">
        <v>529.89</v>
      </c>
      <c r="H969" s="8">
        <v>0.21</v>
      </c>
      <c r="I969" t="s">
        <v>1824</v>
      </c>
      <c r="J969" s="5">
        <v>1255.8393000000001</v>
      </c>
      <c r="K969" t="str">
        <f>VLOOKUP($C969,Customer_Dim_Cleaned!$A$2:$H$501,2,FALSE)</f>
        <v>Nicholas Webb</v>
      </c>
      <c r="L969" t="str">
        <f>VLOOKUP($D969,Product_Dim_Cleaned!$A$2:$F$101,2,FALSE)</f>
        <v>Portable Power Bank</v>
      </c>
      <c r="M969" t="str">
        <f>VLOOKUP($E969,Store_Dim_Cleaned!$A$2:$E$21,2,FALSE)</f>
        <v>Guerrero-Schmitt</v>
      </c>
    </row>
    <row r="970" spans="1:13" x14ac:dyDescent="0.3">
      <c r="A970" t="s">
        <v>2794</v>
      </c>
      <c r="B970" s="6">
        <v>45518</v>
      </c>
      <c r="C970" t="s">
        <v>1504</v>
      </c>
      <c r="D970" t="s">
        <v>1732</v>
      </c>
      <c r="E970" t="s">
        <v>1757</v>
      </c>
      <c r="F970">
        <v>2</v>
      </c>
      <c r="G970" s="5">
        <v>954.1</v>
      </c>
      <c r="H970" s="8">
        <v>0.17</v>
      </c>
      <c r="I970" t="s">
        <v>1826</v>
      </c>
      <c r="J970" s="5">
        <v>1583.806</v>
      </c>
      <c r="K970" t="str">
        <f>VLOOKUP($C970,Customer_Dim_Cleaned!$A$2:$H$501,2,FALSE)</f>
        <v>Melinda Thomas</v>
      </c>
      <c r="L970" t="str">
        <f>VLOOKUP($D970,Product_Dim_Cleaned!$A$2:$F$101,2,FALSE)</f>
        <v>Microwave Oven</v>
      </c>
      <c r="M970" t="str">
        <f>VLOOKUP($E970,Store_Dim_Cleaned!$A$2:$E$21,2,FALSE)</f>
        <v>Martinez, Adkins and Johnson</v>
      </c>
    </row>
    <row r="971" spans="1:13" x14ac:dyDescent="0.3">
      <c r="A971" t="s">
        <v>2795</v>
      </c>
      <c r="B971" s="6">
        <v>45274</v>
      </c>
      <c r="C971" t="s">
        <v>1017</v>
      </c>
      <c r="D971" t="s">
        <v>1678</v>
      </c>
      <c r="E971" t="s">
        <v>1779</v>
      </c>
      <c r="F971">
        <v>1</v>
      </c>
      <c r="G971" s="5">
        <v>370.04</v>
      </c>
      <c r="H971" s="8">
        <v>0.04</v>
      </c>
      <c r="I971" t="s">
        <v>1829</v>
      </c>
      <c r="J971" s="5">
        <v>355.23840000000001</v>
      </c>
      <c r="K971" t="str">
        <f>VLOOKUP($C971,Customer_Dim_Cleaned!$A$2:$H$501,2,FALSE)</f>
        <v>Kristy Dunlap</v>
      </c>
      <c r="L971" t="str">
        <f>VLOOKUP($D971,Product_Dim_Cleaned!$A$2:$F$101,2,FALSE)</f>
        <v>Adjustable Dumbbells 20kg</v>
      </c>
      <c r="M971" t="str">
        <f>VLOOKUP($E971,Store_Dim_Cleaned!$A$2:$E$21,2,FALSE)</f>
        <v>Martinez-Mullins</v>
      </c>
    </row>
    <row r="972" spans="1:13" x14ac:dyDescent="0.3">
      <c r="A972" t="s">
        <v>2796</v>
      </c>
      <c r="B972" s="6">
        <v>45297</v>
      </c>
      <c r="C972" t="s">
        <v>227</v>
      </c>
      <c r="D972" t="s">
        <v>1740</v>
      </c>
      <c r="E972" t="s">
        <v>1813</v>
      </c>
      <c r="F972">
        <v>4</v>
      </c>
      <c r="G972" s="5">
        <v>492.71</v>
      </c>
      <c r="H972" s="8">
        <v>0.08</v>
      </c>
      <c r="I972" t="s">
        <v>1824</v>
      </c>
      <c r="J972" s="5">
        <v>1813.1728000000001</v>
      </c>
      <c r="K972" t="str">
        <f>VLOOKUP($C972,Customer_Dim_Cleaned!$A$2:$H$501,2,FALSE)</f>
        <v>Kristin Stein</v>
      </c>
      <c r="L972" t="str">
        <f>VLOOKUP($D972,Product_Dim_Cleaned!$A$2:$F$101,2,FALSE)</f>
        <v>Women's Formal Blazer</v>
      </c>
      <c r="M972" t="str">
        <f>VLOOKUP($E972,Store_Dim_Cleaned!$A$2:$E$21,2,FALSE)</f>
        <v>Mann-Austin</v>
      </c>
    </row>
    <row r="973" spans="1:13" x14ac:dyDescent="0.3">
      <c r="A973" t="s">
        <v>2797</v>
      </c>
      <c r="B973" s="6">
        <v>45530</v>
      </c>
      <c r="C973" t="s">
        <v>890</v>
      </c>
      <c r="D973" t="s">
        <v>1730</v>
      </c>
      <c r="E973" t="s">
        <v>1797</v>
      </c>
      <c r="F973">
        <v>4</v>
      </c>
      <c r="G973" s="5">
        <v>853.26</v>
      </c>
      <c r="H973" s="8">
        <v>0.24</v>
      </c>
      <c r="I973" t="s">
        <v>1829</v>
      </c>
      <c r="J973" s="5">
        <v>2593.9104000000002</v>
      </c>
      <c r="K973" t="str">
        <f>VLOOKUP($C973,Customer_Dim_Cleaned!$A$2:$H$501,2,FALSE)</f>
        <v>Antonio Leon</v>
      </c>
      <c r="L973" t="str">
        <f>VLOOKUP($D973,Product_Dim_Cleaned!$A$2:$F$101,2,FALSE)</f>
        <v>Women's High Heels</v>
      </c>
      <c r="M973" t="str">
        <f>VLOOKUP($E973,Store_Dim_Cleaned!$A$2:$E$21,2,FALSE)</f>
        <v>Gardner, Humphrey and Contreras</v>
      </c>
    </row>
    <row r="974" spans="1:13" x14ac:dyDescent="0.3">
      <c r="A974" t="s">
        <v>2798</v>
      </c>
      <c r="B974" s="6">
        <v>45740</v>
      </c>
      <c r="C974" t="s">
        <v>1263</v>
      </c>
      <c r="D974" t="s">
        <v>1551</v>
      </c>
      <c r="E974" t="s">
        <v>1804</v>
      </c>
      <c r="F974">
        <v>1</v>
      </c>
      <c r="G974" s="5">
        <v>402.47</v>
      </c>
      <c r="H974" s="8">
        <v>0.19</v>
      </c>
      <c r="I974" t="s">
        <v>1826</v>
      </c>
      <c r="J974" s="5">
        <v>326.00070000000011</v>
      </c>
      <c r="K974" t="str">
        <f>VLOOKUP($C974,Customer_Dim_Cleaned!$A$2:$H$501,2,FALSE)</f>
        <v>David Lozano</v>
      </c>
      <c r="L974" t="str">
        <f>VLOOKUP($D974,Product_Dim_Cleaned!$A$2:$F$101,2,FALSE)</f>
        <v>Men's Running Jacket</v>
      </c>
      <c r="M974" t="str">
        <f>VLOOKUP($E974,Store_Dim_Cleaned!$A$2:$E$21,2,FALSE)</f>
        <v>Frederick-Wright</v>
      </c>
    </row>
    <row r="975" spans="1:13" x14ac:dyDescent="0.3">
      <c r="A975" t="s">
        <v>2799</v>
      </c>
      <c r="B975" s="6">
        <v>45311</v>
      </c>
      <c r="C975" t="s">
        <v>1252</v>
      </c>
      <c r="D975" t="s">
        <v>1656</v>
      </c>
      <c r="E975" t="s">
        <v>1810</v>
      </c>
      <c r="F975">
        <v>2</v>
      </c>
      <c r="G975" s="5">
        <v>528.29999999999995</v>
      </c>
      <c r="H975" s="8">
        <v>0.24</v>
      </c>
      <c r="I975" t="s">
        <v>1824</v>
      </c>
      <c r="J975" s="5">
        <v>803.01599999999996</v>
      </c>
      <c r="K975" t="str">
        <f>VLOOKUP($C975,Customer_Dim_Cleaned!$A$2:$H$501,2,FALSE)</f>
        <v>Cassandra Perez</v>
      </c>
      <c r="L975" t="str">
        <f>VLOOKUP($D975,Product_Dim_Cleaned!$A$2:$F$101,2,FALSE)</f>
        <v>Sports Stopwatch Pro</v>
      </c>
      <c r="M975" t="str">
        <f>VLOOKUP($E975,Store_Dim_Cleaned!$A$2:$E$21,2,FALSE)</f>
        <v>Guerrero-Schmitt</v>
      </c>
    </row>
    <row r="976" spans="1:13" x14ac:dyDescent="0.3">
      <c r="A976" t="s">
        <v>2800</v>
      </c>
      <c r="B976" s="6">
        <v>45667</v>
      </c>
      <c r="C976" t="s">
        <v>1374</v>
      </c>
      <c r="D976" t="s">
        <v>1568</v>
      </c>
      <c r="E976" t="s">
        <v>1776</v>
      </c>
      <c r="F976">
        <v>4</v>
      </c>
      <c r="G976" s="5">
        <v>599.85</v>
      </c>
      <c r="H976" s="8">
        <v>0.25</v>
      </c>
      <c r="I976" t="s">
        <v>1824</v>
      </c>
      <c r="J976" s="5">
        <v>1799.55</v>
      </c>
      <c r="K976" t="str">
        <f>VLOOKUP($C976,Customer_Dim_Cleaned!$A$2:$H$501,2,FALSE)</f>
        <v>Cheryl Carr</v>
      </c>
      <c r="L976" t="str">
        <f>VLOOKUP($D976,Product_Dim_Cleaned!$A$2:$F$101,2,FALSE)</f>
        <v>Ceramic Kitchen Bowl Set</v>
      </c>
      <c r="M976" t="str">
        <f>VLOOKUP($E976,Store_Dim_Cleaned!$A$2:$E$21,2,FALSE)</f>
        <v>Benson-Elliott</v>
      </c>
    </row>
    <row r="977" spans="1:13" x14ac:dyDescent="0.3">
      <c r="A977" t="s">
        <v>2801</v>
      </c>
      <c r="B977" s="6">
        <v>45281</v>
      </c>
      <c r="C977" t="s">
        <v>957</v>
      </c>
      <c r="D977" t="s">
        <v>1580</v>
      </c>
      <c r="E977" t="s">
        <v>1786</v>
      </c>
      <c r="F977">
        <v>2</v>
      </c>
      <c r="G977" s="5">
        <v>61.42</v>
      </c>
      <c r="H977" s="8">
        <v>0.08</v>
      </c>
      <c r="I977" t="s">
        <v>1826</v>
      </c>
      <c r="J977" s="5">
        <v>113.0128</v>
      </c>
      <c r="K977" t="str">
        <f>VLOOKUP($C977,Customer_Dim_Cleaned!$A$2:$H$501,2,FALSE)</f>
        <v>John Sloan</v>
      </c>
      <c r="L977" t="str">
        <f>VLOOKUP($D977,Product_Dim_Cleaned!$A$2:$F$101,2,FALSE)</f>
        <v>Beard Grooming Kit</v>
      </c>
      <c r="M977" t="str">
        <f>VLOOKUP($E977,Store_Dim_Cleaned!$A$2:$E$21,2,FALSE)</f>
        <v>Moore, Padilla and Butler</v>
      </c>
    </row>
    <row r="978" spans="1:13" x14ac:dyDescent="0.3">
      <c r="A978" t="s">
        <v>2802</v>
      </c>
      <c r="B978" s="6">
        <v>45693</v>
      </c>
      <c r="C978" t="s">
        <v>797</v>
      </c>
      <c r="D978" t="s">
        <v>1586</v>
      </c>
      <c r="E978" t="s">
        <v>1789</v>
      </c>
      <c r="F978">
        <v>2</v>
      </c>
      <c r="G978" s="5">
        <v>466.42</v>
      </c>
      <c r="H978" s="8">
        <v>0.12</v>
      </c>
      <c r="I978" t="s">
        <v>1826</v>
      </c>
      <c r="J978" s="5">
        <v>820.89920000000006</v>
      </c>
      <c r="K978" t="str">
        <f>VLOOKUP($C978,Customer_Dim_Cleaned!$A$2:$H$501,2,FALSE)</f>
        <v>Lauren George</v>
      </c>
      <c r="L978" t="str">
        <f>VLOOKUP($D978,Product_Dim_Cleaned!$A$2:$F$101,2,FALSE)</f>
        <v>Knee Support Brace</v>
      </c>
      <c r="M978" t="str">
        <f>VLOOKUP($E978,Store_Dim_Cleaned!$A$2:$E$21,2,FALSE)</f>
        <v>Hill, Wagner and Ballard</v>
      </c>
    </row>
    <row r="979" spans="1:13" x14ac:dyDescent="0.3">
      <c r="A979" t="s">
        <v>2803</v>
      </c>
      <c r="B979" s="6">
        <v>45857</v>
      </c>
      <c r="C979" t="s">
        <v>353</v>
      </c>
      <c r="D979" t="s">
        <v>1610</v>
      </c>
      <c r="E979" t="s">
        <v>1773</v>
      </c>
      <c r="F979">
        <v>4</v>
      </c>
      <c r="G979" s="5">
        <v>540.69000000000005</v>
      </c>
      <c r="H979" s="8">
        <v>0.09</v>
      </c>
      <c r="I979" t="s">
        <v>1829</v>
      </c>
      <c r="J979" s="5">
        <v>1968.1116</v>
      </c>
      <c r="K979" t="str">
        <f>VLOOKUP($C979,Customer_Dim_Cleaned!$A$2:$H$501,2,FALSE)</f>
        <v>Sheila Wilson</v>
      </c>
      <c r="L979" t="str">
        <f>VLOOKUP($D979,Product_Dim_Cleaned!$A$2:$F$101,2,FALSE)</f>
        <v>Basketball</v>
      </c>
      <c r="M979" t="str">
        <f>VLOOKUP($E979,Store_Dim_Cleaned!$A$2:$E$21,2,FALSE)</f>
        <v>Gray Ltd</v>
      </c>
    </row>
    <row r="980" spans="1:13" x14ac:dyDescent="0.3">
      <c r="A980" t="s">
        <v>2804</v>
      </c>
      <c r="B980" s="6">
        <v>45737</v>
      </c>
      <c r="C980" t="s">
        <v>942</v>
      </c>
      <c r="D980" t="s">
        <v>1586</v>
      </c>
      <c r="E980" t="s">
        <v>1797</v>
      </c>
      <c r="F980">
        <v>3</v>
      </c>
      <c r="G980" s="5">
        <v>677.46</v>
      </c>
      <c r="H980" s="8">
        <v>0.05</v>
      </c>
      <c r="I980" t="s">
        <v>1824</v>
      </c>
      <c r="J980" s="5">
        <v>1930.761</v>
      </c>
      <c r="K980" t="str">
        <f>VLOOKUP($C980,Customer_Dim_Cleaned!$A$2:$H$501,2,FALSE)</f>
        <v>Tracy Stephens</v>
      </c>
      <c r="L980" t="str">
        <f>VLOOKUP($D980,Product_Dim_Cleaned!$A$2:$F$101,2,FALSE)</f>
        <v>Knee Support Brace</v>
      </c>
      <c r="M980" t="str">
        <f>VLOOKUP($E980,Store_Dim_Cleaned!$A$2:$E$21,2,FALSE)</f>
        <v>Gardner, Humphrey and Contreras</v>
      </c>
    </row>
    <row r="981" spans="1:13" x14ac:dyDescent="0.3">
      <c r="A981" t="s">
        <v>2805</v>
      </c>
      <c r="B981" s="6">
        <v>45771</v>
      </c>
      <c r="C981" t="s">
        <v>1032</v>
      </c>
      <c r="D981" t="s">
        <v>1590</v>
      </c>
      <c r="E981" t="s">
        <v>1757</v>
      </c>
      <c r="F981">
        <v>3</v>
      </c>
      <c r="G981" s="5">
        <v>614.63</v>
      </c>
      <c r="H981" s="8">
        <v>0.06</v>
      </c>
      <c r="I981" t="s">
        <v>1826</v>
      </c>
      <c r="J981" s="5">
        <v>1733.2565999999999</v>
      </c>
      <c r="K981" t="str">
        <f>VLOOKUP($C981,Customer_Dim_Cleaned!$A$2:$H$501,2,FALSE)</f>
        <v>Mario Harvey Jr.</v>
      </c>
      <c r="L981" t="str">
        <f>VLOOKUP($D981,Product_Dim_Cleaned!$A$2:$F$101,2,FALSE)</f>
        <v>Multi-Purpose Storage Box</v>
      </c>
      <c r="M981" t="str">
        <f>VLOOKUP($E981,Store_Dim_Cleaned!$A$2:$E$21,2,FALSE)</f>
        <v>Martinez, Adkins and Johnson</v>
      </c>
    </row>
    <row r="982" spans="1:13" x14ac:dyDescent="0.3">
      <c r="A982" t="s">
        <v>2806</v>
      </c>
      <c r="B982" s="6">
        <v>45272</v>
      </c>
      <c r="C982" t="s">
        <v>746</v>
      </c>
      <c r="D982" t="s">
        <v>1680</v>
      </c>
      <c r="E982" t="s">
        <v>1782</v>
      </c>
      <c r="F982">
        <v>4</v>
      </c>
      <c r="G982" s="5">
        <v>649.52</v>
      </c>
      <c r="H982" s="8">
        <v>0.11</v>
      </c>
      <c r="I982" t="s">
        <v>1824</v>
      </c>
      <c r="J982" s="5">
        <v>2312.2912000000001</v>
      </c>
      <c r="K982" t="str">
        <f>VLOOKUP($C982,Customer_Dim_Cleaned!$A$2:$H$501,2,FALSE)</f>
        <v>Christy Hill</v>
      </c>
      <c r="L982" t="str">
        <f>VLOOKUP($D982,Product_Dim_Cleaned!$A$2:$F$101,2,FALSE)</f>
        <v>Women's Hair Dryer Brush</v>
      </c>
      <c r="M982" t="str">
        <f>VLOOKUP($E982,Store_Dim_Cleaned!$A$2:$E$21,2,FALSE)</f>
        <v>Bean, Jones and Park</v>
      </c>
    </row>
    <row r="983" spans="1:13" x14ac:dyDescent="0.3">
      <c r="A983" t="s">
        <v>2807</v>
      </c>
      <c r="B983" s="6">
        <v>45481</v>
      </c>
      <c r="C983" t="s">
        <v>1377</v>
      </c>
      <c r="D983" t="s">
        <v>1718</v>
      </c>
      <c r="E983" t="s">
        <v>1782</v>
      </c>
      <c r="F983">
        <v>2</v>
      </c>
      <c r="G983" s="5">
        <v>943.93</v>
      </c>
      <c r="H983" s="8">
        <v>0.22</v>
      </c>
      <c r="I983" t="s">
        <v>1826</v>
      </c>
      <c r="J983" s="5">
        <v>1472.5308</v>
      </c>
      <c r="K983" t="str">
        <f>VLOOKUP($C983,Customer_Dim_Cleaned!$A$2:$H$501,2,FALSE)</f>
        <v>Gene Lee</v>
      </c>
      <c r="L983" t="str">
        <f>VLOOKUP($D983,Product_Dim_Cleaned!$A$2:$F$101,2,FALSE)</f>
        <v>Women's Beanie Hat</v>
      </c>
      <c r="M983" t="str">
        <f>VLOOKUP($E983,Store_Dim_Cleaned!$A$2:$E$21,2,FALSE)</f>
        <v>Bean, Jones and Park</v>
      </c>
    </row>
    <row r="984" spans="1:13" x14ac:dyDescent="0.3">
      <c r="A984" t="s">
        <v>2808</v>
      </c>
      <c r="B984" s="6">
        <v>45228</v>
      </c>
      <c r="C984" t="s">
        <v>550</v>
      </c>
      <c r="D984" t="s">
        <v>1610</v>
      </c>
      <c r="E984" t="s">
        <v>1782</v>
      </c>
      <c r="F984">
        <v>4</v>
      </c>
      <c r="G984" s="5">
        <v>538.73</v>
      </c>
      <c r="H984" s="8">
        <v>0.03</v>
      </c>
      <c r="I984" t="s">
        <v>1824</v>
      </c>
      <c r="J984" s="5">
        <v>2090.2723999999998</v>
      </c>
      <c r="K984" t="str">
        <f>VLOOKUP($C984,Customer_Dim_Cleaned!$A$2:$H$501,2,FALSE)</f>
        <v>Jason Wheeler</v>
      </c>
      <c r="L984" t="str">
        <f>VLOOKUP($D984,Product_Dim_Cleaned!$A$2:$F$101,2,FALSE)</f>
        <v>Basketball</v>
      </c>
      <c r="M984" t="str">
        <f>VLOOKUP($E984,Store_Dim_Cleaned!$A$2:$E$21,2,FALSE)</f>
        <v>Bean, Jones and Park</v>
      </c>
    </row>
    <row r="985" spans="1:13" x14ac:dyDescent="0.3">
      <c r="A985" t="s">
        <v>2809</v>
      </c>
      <c r="B985" s="6">
        <v>45432</v>
      </c>
      <c r="C985" t="s">
        <v>318</v>
      </c>
      <c r="D985" t="s">
        <v>1680</v>
      </c>
      <c r="E985" t="s">
        <v>1782</v>
      </c>
      <c r="F985">
        <v>2</v>
      </c>
      <c r="G985" s="5">
        <v>853.93</v>
      </c>
      <c r="H985" s="8">
        <v>0.01</v>
      </c>
      <c r="I985" t="s">
        <v>1826</v>
      </c>
      <c r="J985" s="5">
        <v>1690.7814000000001</v>
      </c>
      <c r="K985" t="str">
        <f>VLOOKUP($C985,Customer_Dim_Cleaned!$A$2:$H$501,2,FALSE)</f>
        <v>Timothy Wright</v>
      </c>
      <c r="L985" t="str">
        <f>VLOOKUP($D985,Product_Dim_Cleaned!$A$2:$F$101,2,FALSE)</f>
        <v>Women's Hair Dryer Brush</v>
      </c>
      <c r="M985" t="str">
        <f>VLOOKUP($E985,Store_Dim_Cleaned!$A$2:$E$21,2,FALSE)</f>
        <v>Bean, Jones and Park</v>
      </c>
    </row>
    <row r="986" spans="1:13" x14ac:dyDescent="0.3">
      <c r="A986" t="s">
        <v>2810</v>
      </c>
      <c r="B986" s="6">
        <v>45914</v>
      </c>
      <c r="C986" t="s">
        <v>1510</v>
      </c>
      <c r="D986" t="s">
        <v>1606</v>
      </c>
      <c r="E986" t="s">
        <v>1769</v>
      </c>
      <c r="F986">
        <v>4</v>
      </c>
      <c r="G986" s="5">
        <v>465.42</v>
      </c>
      <c r="H986" s="8">
        <v>0.26</v>
      </c>
      <c r="I986" t="s">
        <v>1829</v>
      </c>
      <c r="J986" s="5">
        <v>1377.6432</v>
      </c>
      <c r="K986" t="str">
        <f>VLOOKUP($C986,Customer_Dim_Cleaned!$A$2:$H$501,2,FALSE)</f>
        <v>Kaitlin Brown</v>
      </c>
      <c r="L986" t="str">
        <f>VLOOKUP($D986,Product_Dim_Cleaned!$A$2:$F$101,2,FALSE)</f>
        <v>Fabric Sofa Throw Blanket</v>
      </c>
      <c r="M986" t="str">
        <f>VLOOKUP($E986,Store_Dim_Cleaned!$A$2:$E$21,2,FALSE)</f>
        <v>Alexander Group</v>
      </c>
    </row>
    <row r="987" spans="1:13" x14ac:dyDescent="0.3">
      <c r="A987" t="s">
        <v>2811</v>
      </c>
      <c r="B987" s="6">
        <v>45758</v>
      </c>
      <c r="C987" t="s">
        <v>208</v>
      </c>
      <c r="D987" t="s">
        <v>1546</v>
      </c>
      <c r="E987" t="s">
        <v>1792</v>
      </c>
      <c r="F987">
        <v>4</v>
      </c>
      <c r="G987" s="5">
        <v>880.26</v>
      </c>
      <c r="H987" s="8">
        <v>0.11</v>
      </c>
      <c r="I987" t="s">
        <v>1829</v>
      </c>
      <c r="J987" s="5">
        <v>3133.7256000000002</v>
      </c>
      <c r="K987" t="str">
        <f>VLOOKUP($C987,Customer_Dim_Cleaned!$A$2:$H$501,2,FALSE)</f>
        <v>Wayne Mcpherson</v>
      </c>
      <c r="L987" t="str">
        <f>VLOOKUP($D987,Product_Dim_Cleaned!$A$2:$F$101,2,FALSE)</f>
        <v>Men's Graphic T-Shirt</v>
      </c>
      <c r="M987" t="str">
        <f>VLOOKUP($E987,Store_Dim_Cleaned!$A$2:$E$21,2,FALSE)</f>
        <v>Aguirre-Keller</v>
      </c>
    </row>
    <row r="988" spans="1:13" x14ac:dyDescent="0.3">
      <c r="A988" t="s">
        <v>2812</v>
      </c>
      <c r="B988" s="6">
        <v>45429</v>
      </c>
      <c r="C988" t="s">
        <v>1487</v>
      </c>
      <c r="D988" t="s">
        <v>1650</v>
      </c>
      <c r="E988" t="s">
        <v>1792</v>
      </c>
      <c r="F988">
        <v>3</v>
      </c>
      <c r="G988" s="5">
        <v>461.02</v>
      </c>
      <c r="H988" s="8">
        <v>0.28999999999999998</v>
      </c>
      <c r="I988" t="s">
        <v>1826</v>
      </c>
      <c r="J988" s="5">
        <v>981.97259999999994</v>
      </c>
      <c r="K988" t="str">
        <f>VLOOKUP($C988,Customer_Dim_Cleaned!$A$2:$H$501,2,FALSE)</f>
        <v>Sarah Smith</v>
      </c>
      <c r="L988" t="str">
        <f>VLOOKUP($D988,Product_Dim_Cleaned!$A$2:$F$101,2,FALSE)</f>
        <v>HDMI Cable – 2m</v>
      </c>
      <c r="M988" t="str">
        <f>VLOOKUP($E988,Store_Dim_Cleaned!$A$2:$E$21,2,FALSE)</f>
        <v>Aguirre-Keller</v>
      </c>
    </row>
    <row r="989" spans="1:13" x14ac:dyDescent="0.3">
      <c r="A989" t="s">
        <v>2813</v>
      </c>
      <c r="B989" s="6">
        <v>45578</v>
      </c>
      <c r="C989" t="s">
        <v>110</v>
      </c>
      <c r="D989" t="s">
        <v>1598</v>
      </c>
      <c r="E989" t="s">
        <v>1797</v>
      </c>
      <c r="F989">
        <v>1</v>
      </c>
      <c r="G989" s="5">
        <v>531.99</v>
      </c>
      <c r="H989" s="8">
        <v>0.17</v>
      </c>
      <c r="I989" t="s">
        <v>1826</v>
      </c>
      <c r="J989" s="5">
        <v>441.55169999999998</v>
      </c>
      <c r="K989" t="str">
        <f>VLOOKUP($C989,Customer_Dim_Cleaned!$A$2:$H$501,2,FALSE)</f>
        <v>Amber Carlson</v>
      </c>
      <c r="L989" t="str">
        <f>VLOOKUP($D989,Product_Dim_Cleaned!$A$2:$F$101,2,FALSE)</f>
        <v>Women's Scarf Set</v>
      </c>
      <c r="M989" t="str">
        <f>VLOOKUP($E989,Store_Dim_Cleaned!$A$2:$E$21,2,FALSE)</f>
        <v>Gardner, Humphrey and Contreras</v>
      </c>
    </row>
    <row r="990" spans="1:13" x14ac:dyDescent="0.3">
      <c r="A990" t="s">
        <v>2814</v>
      </c>
      <c r="B990" s="6">
        <v>45486</v>
      </c>
      <c r="C990" t="s">
        <v>27</v>
      </c>
      <c r="D990" t="s">
        <v>1642</v>
      </c>
      <c r="E990" t="s">
        <v>1807</v>
      </c>
      <c r="F990">
        <v>2</v>
      </c>
      <c r="G990" s="5">
        <v>274.08999999999997</v>
      </c>
      <c r="H990" s="8">
        <v>0.13</v>
      </c>
      <c r="I990" t="s">
        <v>1826</v>
      </c>
      <c r="J990" s="5">
        <v>476.91660000000002</v>
      </c>
      <c r="K990" t="str">
        <f>VLOOKUP($C990,Customer_Dim_Cleaned!$A$2:$H$501,2,FALSE)</f>
        <v>Caroline Collins</v>
      </c>
      <c r="L990" t="str">
        <f>VLOOKUP($D990,Product_Dim_Cleaned!$A$2:$F$101,2,FALSE)</f>
        <v>Makeup Brush Set</v>
      </c>
      <c r="M990" t="str">
        <f>VLOOKUP($E990,Store_Dim_Cleaned!$A$2:$E$21,2,FALSE)</f>
        <v>Holloway Ltd</v>
      </c>
    </row>
    <row r="991" spans="1:13" x14ac:dyDescent="0.3">
      <c r="A991" t="s">
        <v>2815</v>
      </c>
      <c r="B991" s="6">
        <v>45694</v>
      </c>
      <c r="C991" t="s">
        <v>1371</v>
      </c>
      <c r="D991" t="s">
        <v>1724</v>
      </c>
      <c r="E991" t="s">
        <v>1789</v>
      </c>
      <c r="F991">
        <v>1</v>
      </c>
      <c r="G991" s="5">
        <v>66.14</v>
      </c>
      <c r="H991" s="8">
        <v>0.14000000000000001</v>
      </c>
      <c r="I991" t="s">
        <v>1829</v>
      </c>
      <c r="J991" s="5">
        <v>56.880400000000002</v>
      </c>
      <c r="K991" t="str">
        <f>VLOOKUP($C991,Customer_Dim_Cleaned!$A$2:$H$501,2,FALSE)</f>
        <v>Adam Castro</v>
      </c>
      <c r="L991" t="str">
        <f>VLOOKUP($D991,Product_Dim_Cleaned!$A$2:$F$101,2,FALSE)</f>
        <v>Sports Wrist Sweatbands</v>
      </c>
      <c r="M991" t="str">
        <f>VLOOKUP($E991,Store_Dim_Cleaned!$A$2:$E$21,2,FALSE)</f>
        <v>Hill, Wagner and Ballard</v>
      </c>
    </row>
    <row r="992" spans="1:13" x14ac:dyDescent="0.3">
      <c r="A992" t="s">
        <v>2816</v>
      </c>
      <c r="B992" s="6">
        <v>45875</v>
      </c>
      <c r="C992" t="s">
        <v>281</v>
      </c>
      <c r="D992" t="s">
        <v>1588</v>
      </c>
      <c r="E992" t="s">
        <v>1786</v>
      </c>
      <c r="F992">
        <v>3</v>
      </c>
      <c r="G992" s="5">
        <v>955.82</v>
      </c>
      <c r="H992" s="8">
        <v>0.16</v>
      </c>
      <c r="I992" t="s">
        <v>1829</v>
      </c>
      <c r="J992" s="5">
        <v>2408.6664000000001</v>
      </c>
      <c r="K992" t="str">
        <f>VLOOKUP($C992,Customer_Dim_Cleaned!$A$2:$H$501,2,FALSE)</f>
        <v>Katherine Young</v>
      </c>
      <c r="L992" t="str">
        <f>VLOOKUP($D992,Product_Dim_Cleaned!$A$2:$F$101,2,FALSE)</f>
        <v>Outdoor Sports Water Bottle</v>
      </c>
      <c r="M992" t="str">
        <f>VLOOKUP($E992,Store_Dim_Cleaned!$A$2:$E$21,2,FALSE)</f>
        <v>Moore, Padilla and Butler</v>
      </c>
    </row>
    <row r="993" spans="1:13" x14ac:dyDescent="0.3">
      <c r="A993" t="s">
        <v>2817</v>
      </c>
      <c r="B993" s="6">
        <v>45432</v>
      </c>
      <c r="C993" t="s">
        <v>1005</v>
      </c>
      <c r="D993" t="s">
        <v>1592</v>
      </c>
      <c r="E993" t="s">
        <v>1794</v>
      </c>
      <c r="F993">
        <v>1</v>
      </c>
      <c r="G993" s="5">
        <v>904.92</v>
      </c>
      <c r="H993" s="8">
        <v>0.13</v>
      </c>
      <c r="I993" t="s">
        <v>1824</v>
      </c>
      <c r="J993" s="5">
        <v>787.28039999999999</v>
      </c>
      <c r="K993" t="str">
        <f>VLOOKUP($C993,Customer_Dim_Cleaned!$A$2:$H$501,2,FALSE)</f>
        <v>Casey Simpson</v>
      </c>
      <c r="L993" t="str">
        <f>VLOOKUP($D993,Product_Dim_Cleaned!$A$2:$F$101,2,FALSE)</f>
        <v>Carbon Fiber Tennis Racket</v>
      </c>
      <c r="M993" t="str">
        <f>VLOOKUP($E993,Store_Dim_Cleaned!$A$2:$E$21,2,FALSE)</f>
        <v>Thomas, Bridges and Harris</v>
      </c>
    </row>
    <row r="994" spans="1:13" x14ac:dyDescent="0.3">
      <c r="A994" t="s">
        <v>2818</v>
      </c>
      <c r="B994" s="6">
        <v>45575</v>
      </c>
      <c r="C994" t="s">
        <v>8</v>
      </c>
      <c r="D994" t="s">
        <v>1628</v>
      </c>
      <c r="E994" t="s">
        <v>1779</v>
      </c>
      <c r="F994">
        <v>3</v>
      </c>
      <c r="G994" s="5">
        <v>490.02</v>
      </c>
      <c r="H994" s="8">
        <v>0.26</v>
      </c>
      <c r="I994" t="s">
        <v>1824</v>
      </c>
      <c r="J994" s="5">
        <v>1087.8444</v>
      </c>
      <c r="K994" t="str">
        <f>VLOOKUP($C994,Customer_Dim_Cleaned!$A$2:$H$501,2,FALSE)</f>
        <v>Sheena Bonilla</v>
      </c>
      <c r="L994" t="str">
        <f>VLOOKUP($D994,Product_Dim_Cleaned!$A$2:$F$101,2,FALSE)</f>
        <v>Noise-Canceling Headphones</v>
      </c>
      <c r="M994" t="str">
        <f>VLOOKUP($E994,Store_Dim_Cleaned!$A$2:$E$21,2,FALSE)</f>
        <v>Martinez-Mullins</v>
      </c>
    </row>
    <row r="995" spans="1:13" x14ac:dyDescent="0.3">
      <c r="A995" t="s">
        <v>2819</v>
      </c>
      <c r="B995" s="6">
        <v>45340</v>
      </c>
      <c r="C995" t="s">
        <v>1136</v>
      </c>
      <c r="D995" t="s">
        <v>1586</v>
      </c>
      <c r="E995" t="s">
        <v>1776</v>
      </c>
      <c r="F995">
        <v>2</v>
      </c>
      <c r="G995" s="5">
        <v>957.54</v>
      </c>
      <c r="H995" s="8">
        <v>0.1</v>
      </c>
      <c r="I995" t="s">
        <v>1829</v>
      </c>
      <c r="J995" s="5">
        <v>1723.5719999999999</v>
      </c>
      <c r="K995" t="str">
        <f>VLOOKUP($C995,Customer_Dim_Cleaned!$A$2:$H$501,2,FALSE)</f>
        <v>Elizabeth Smith</v>
      </c>
      <c r="L995" t="str">
        <f>VLOOKUP($D995,Product_Dim_Cleaned!$A$2:$F$101,2,FALSE)</f>
        <v>Knee Support Brace</v>
      </c>
      <c r="M995" t="str">
        <f>VLOOKUP($E995,Store_Dim_Cleaned!$A$2:$E$21,2,FALSE)</f>
        <v>Benson-Elliott</v>
      </c>
    </row>
    <row r="996" spans="1:13" x14ac:dyDescent="0.3">
      <c r="A996" t="s">
        <v>2820</v>
      </c>
      <c r="B996" s="6">
        <v>45926</v>
      </c>
      <c r="C996" t="s">
        <v>1035</v>
      </c>
      <c r="D996" t="s">
        <v>1746</v>
      </c>
      <c r="E996" t="s">
        <v>1797</v>
      </c>
      <c r="F996">
        <v>2</v>
      </c>
      <c r="G996" s="5">
        <v>314.39999999999998</v>
      </c>
      <c r="H996" s="8">
        <v>7.0000000000000007E-2</v>
      </c>
      <c r="I996" t="s">
        <v>1826</v>
      </c>
      <c r="J996" s="5">
        <v>584.78399999999988</v>
      </c>
      <c r="K996" t="str">
        <f>VLOOKUP($C996,Customer_Dim_Cleaned!$A$2:$H$501,2,FALSE)</f>
        <v>Victor Mcintosh</v>
      </c>
      <c r="L996" t="str">
        <f>VLOOKUP($D996,Product_Dim_Cleaned!$A$2:$F$101,2,FALSE)</f>
        <v>Stainless Steel Cookware Set</v>
      </c>
      <c r="M996" t="str">
        <f>VLOOKUP($E996,Store_Dim_Cleaned!$A$2:$E$21,2,FALSE)</f>
        <v>Gardner, Humphrey and Contreras</v>
      </c>
    </row>
    <row r="997" spans="1:13" x14ac:dyDescent="0.3">
      <c r="A997" t="s">
        <v>2821</v>
      </c>
      <c r="B997" s="6">
        <v>45373</v>
      </c>
      <c r="C997" t="s">
        <v>1229</v>
      </c>
      <c r="D997" t="s">
        <v>1596</v>
      </c>
      <c r="E997" t="s">
        <v>1776</v>
      </c>
      <c r="F997">
        <v>3</v>
      </c>
      <c r="G997" s="5">
        <v>480.11</v>
      </c>
      <c r="H997" s="8">
        <v>0.11</v>
      </c>
      <c r="I997" t="s">
        <v>1826</v>
      </c>
      <c r="J997" s="5">
        <v>1281.8937000000001</v>
      </c>
      <c r="K997" t="str">
        <f>VLOOKUP($C997,Customer_Dim_Cleaned!$A$2:$H$501,2,FALSE)</f>
        <v>Alejandro Evans</v>
      </c>
      <c r="L997" t="str">
        <f>VLOOKUP($D997,Product_Dim_Cleaned!$A$2:$F$101,2,FALSE)</f>
        <v>Foldable Camping Chair</v>
      </c>
      <c r="M997" t="str">
        <f>VLOOKUP($E997,Store_Dim_Cleaned!$A$2:$E$21,2,FALSE)</f>
        <v>Benson-Elliott</v>
      </c>
    </row>
    <row r="998" spans="1:13" x14ac:dyDescent="0.3">
      <c r="A998" t="s">
        <v>2822</v>
      </c>
      <c r="B998" s="6">
        <v>45579</v>
      </c>
      <c r="C998" t="s">
        <v>1211</v>
      </c>
      <c r="D998" t="s">
        <v>1644</v>
      </c>
      <c r="E998" t="s">
        <v>1776</v>
      </c>
      <c r="F998">
        <v>4</v>
      </c>
      <c r="G998" s="5">
        <v>826.55</v>
      </c>
      <c r="H998" s="8">
        <v>0.28000000000000003</v>
      </c>
      <c r="I998" t="s">
        <v>1824</v>
      </c>
      <c r="J998" s="5">
        <v>2380.4639999999999</v>
      </c>
      <c r="K998" t="str">
        <f>VLOOKUP($C998,Customer_Dim_Cleaned!$A$2:$H$501,2,FALSE)</f>
        <v>Timothy Valenzuela</v>
      </c>
      <c r="L998" t="str">
        <f>VLOOKUP($D998,Product_Dim_Cleaned!$A$2:$F$101,2,FALSE)</f>
        <v>Car Dashboard Phone Holder</v>
      </c>
      <c r="M998" t="str">
        <f>VLOOKUP($E998,Store_Dim_Cleaned!$A$2:$E$21,2,FALSE)</f>
        <v>Benson-Elliott</v>
      </c>
    </row>
    <row r="999" spans="1:13" x14ac:dyDescent="0.3">
      <c r="A999" t="s">
        <v>2823</v>
      </c>
      <c r="B999" s="6">
        <v>45805</v>
      </c>
      <c r="C999" t="s">
        <v>625</v>
      </c>
      <c r="D999" t="s">
        <v>1602</v>
      </c>
      <c r="E999" t="s">
        <v>1766</v>
      </c>
      <c r="F999">
        <v>3</v>
      </c>
      <c r="G999" s="5">
        <v>530.16999999999996</v>
      </c>
      <c r="H999" s="8">
        <v>0.18</v>
      </c>
      <c r="I999" t="s">
        <v>1826</v>
      </c>
      <c r="J999" s="5">
        <v>1304.2182</v>
      </c>
      <c r="K999" t="str">
        <f>VLOOKUP($C999,Customer_Dim_Cleaned!$A$2:$H$501,2,FALSE)</f>
        <v>Christopher Stewart</v>
      </c>
      <c r="L999" t="str">
        <f>VLOOKUP($D999,Product_Dim_Cleaned!$A$2:$F$101,2,FALSE)</f>
        <v>Decorative Floor Vase</v>
      </c>
      <c r="M999" t="str">
        <f>VLOOKUP($E999,Store_Dim_Cleaned!$A$2:$E$21,2,FALSE)</f>
        <v>Johnson-Wright</v>
      </c>
    </row>
    <row r="1000" spans="1:13" x14ac:dyDescent="0.3">
      <c r="A1000" t="s">
        <v>2824</v>
      </c>
      <c r="B1000" s="6">
        <v>45522</v>
      </c>
      <c r="C1000" t="s">
        <v>1266</v>
      </c>
      <c r="D1000" t="s">
        <v>1616</v>
      </c>
      <c r="E1000" t="s">
        <v>1807</v>
      </c>
      <c r="F1000">
        <v>3</v>
      </c>
      <c r="G1000" s="5">
        <v>336.17</v>
      </c>
      <c r="H1000" s="8">
        <v>0.04</v>
      </c>
      <c r="I1000" t="s">
        <v>1829</v>
      </c>
      <c r="J1000" s="5">
        <v>968.16959999999995</v>
      </c>
      <c r="K1000" t="str">
        <f>VLOOKUP($C1000,Customer_Dim_Cleaned!$A$2:$H$501,2,FALSE)</f>
        <v>Joseph Mendoza</v>
      </c>
      <c r="L1000" t="str">
        <f>VLOOKUP($D1000,Product_Dim_Cleaned!$A$2:$F$101,2,FALSE)</f>
        <v>Gaming Mechanical Keyboard</v>
      </c>
      <c r="M1000" t="str">
        <f>VLOOKUP($E1000,Store_Dim_Cleaned!$A$2:$E$21,2,FALSE)</f>
        <v>Holloway Ltd</v>
      </c>
    </row>
    <row r="1001" spans="1:13" x14ac:dyDescent="0.3">
      <c r="A1001" t="s">
        <v>2825</v>
      </c>
      <c r="B1001" s="6">
        <v>45304</v>
      </c>
      <c r="C1001" t="s">
        <v>1307</v>
      </c>
      <c r="D1001" t="s">
        <v>1710</v>
      </c>
      <c r="E1001" t="s">
        <v>1782</v>
      </c>
      <c r="F1001">
        <v>4</v>
      </c>
      <c r="G1001" s="5">
        <v>22.51</v>
      </c>
      <c r="H1001" s="8">
        <v>0.27</v>
      </c>
      <c r="I1001" t="s">
        <v>1826</v>
      </c>
      <c r="J1001" s="5">
        <v>65.729200000000006</v>
      </c>
      <c r="K1001" t="str">
        <f>VLOOKUP($C1001,Customer_Dim_Cleaned!$A$2:$H$501,2,FALSE)</f>
        <v>Holly Robinson</v>
      </c>
      <c r="L1001" t="str">
        <f>VLOOKUP($D1001,Product_Dim_Cleaned!$A$2:$F$101,2,FALSE)</f>
        <v>Badminton Racket Set</v>
      </c>
      <c r="M1001" t="str">
        <f>VLOOKUP($E1001,Store_Dim_Cleaned!$A$2:$E$21,2,FALSE)</f>
        <v>Bean, Jones and Park</v>
      </c>
    </row>
    <row r="1002" spans="1:13" x14ac:dyDescent="0.3">
      <c r="A1002" t="s">
        <v>2826</v>
      </c>
      <c r="B1002" s="6">
        <v>45456</v>
      </c>
      <c r="C1002" t="s">
        <v>625</v>
      </c>
      <c r="D1002" t="s">
        <v>1666</v>
      </c>
      <c r="E1002" t="s">
        <v>1761</v>
      </c>
      <c r="F1002">
        <v>2</v>
      </c>
      <c r="G1002" s="5">
        <v>909.51</v>
      </c>
      <c r="H1002" s="8">
        <v>0.27</v>
      </c>
      <c r="I1002" t="s">
        <v>1824</v>
      </c>
      <c r="J1002" s="5">
        <v>1327.8846000000001</v>
      </c>
      <c r="K1002" t="str">
        <f>VLOOKUP($C1002,Customer_Dim_Cleaned!$A$2:$H$501,2,FALSE)</f>
        <v>Christopher Stewart</v>
      </c>
      <c r="L1002" t="str">
        <f>VLOOKUP($D1002,Product_Dim_Cleaned!$A$2:$F$101,2,FALSE)</f>
        <v>Men's Hair Styling Gel</v>
      </c>
      <c r="M1002" t="str">
        <f>VLOOKUP($E1002,Store_Dim_Cleaned!$A$2:$E$21,2,FALSE)</f>
        <v>Black-Horn</v>
      </c>
    </row>
    <row r="1003" spans="1:13" x14ac:dyDescent="0.3">
      <c r="A1003" t="s">
        <v>2827</v>
      </c>
      <c r="B1003" s="6">
        <v>45776</v>
      </c>
      <c r="C1003" t="s">
        <v>198</v>
      </c>
      <c r="D1003" t="s">
        <v>1686</v>
      </c>
      <c r="E1003" t="s">
        <v>1799</v>
      </c>
      <c r="F1003">
        <v>4</v>
      </c>
      <c r="G1003" s="5">
        <v>593.84</v>
      </c>
      <c r="H1003" s="8">
        <v>0.24</v>
      </c>
      <c r="I1003" t="s">
        <v>1826</v>
      </c>
      <c r="J1003" s="5">
        <v>1805.2736</v>
      </c>
      <c r="K1003" t="str">
        <f>VLOOKUP($C1003,Customer_Dim_Cleaned!$A$2:$H$501,2,FALSE)</f>
        <v>Debra Liu</v>
      </c>
      <c r="L1003" t="str">
        <f>VLOOKUP($D1003,Product_Dim_Cleaned!$A$2:$F$101,2,FALSE)</f>
        <v>Men's Sports Shorts</v>
      </c>
      <c r="M1003" t="str">
        <f>VLOOKUP($E1003,Store_Dim_Cleaned!$A$2:$E$21,2,FALSE)</f>
        <v>Mcdonald Inc</v>
      </c>
    </row>
    <row r="1004" spans="1:13" x14ac:dyDescent="0.3">
      <c r="A1004" t="s">
        <v>2828</v>
      </c>
      <c r="B1004" s="6">
        <v>45566</v>
      </c>
      <c r="C1004" t="s">
        <v>384</v>
      </c>
      <c r="D1004" t="s">
        <v>1694</v>
      </c>
      <c r="E1004" t="s">
        <v>1789</v>
      </c>
      <c r="F1004">
        <v>3</v>
      </c>
      <c r="G1004" s="5">
        <v>909.11</v>
      </c>
      <c r="H1004" s="8">
        <v>0.23</v>
      </c>
      <c r="I1004" t="s">
        <v>1829</v>
      </c>
      <c r="J1004" s="5">
        <v>2100.0441000000001</v>
      </c>
      <c r="K1004" t="str">
        <f>VLOOKUP($C1004,Customer_Dim_Cleaned!$A$2:$H$501,2,FALSE)</f>
        <v>Amy Walker</v>
      </c>
      <c r="L1004" t="str">
        <f>VLOOKUP($D1004,Product_Dim_Cleaned!$A$2:$F$101,2,FALSE)</f>
        <v>Shin Guards – Adult</v>
      </c>
      <c r="M1004" t="str">
        <f>VLOOKUP($E1004,Store_Dim_Cleaned!$A$2:$E$21,2,FALSE)</f>
        <v>Hill, Wagner and Ballard</v>
      </c>
    </row>
    <row r="1005" spans="1:13" x14ac:dyDescent="0.3">
      <c r="A1005" t="s">
        <v>2829</v>
      </c>
      <c r="B1005" s="6">
        <v>45542</v>
      </c>
      <c r="C1005" t="s">
        <v>1243</v>
      </c>
      <c r="D1005" t="s">
        <v>1596</v>
      </c>
      <c r="E1005" t="s">
        <v>1757</v>
      </c>
      <c r="F1005">
        <v>4</v>
      </c>
      <c r="G1005" s="5">
        <v>996.85</v>
      </c>
      <c r="H1005" s="8">
        <v>0.24</v>
      </c>
      <c r="I1005" t="s">
        <v>1826</v>
      </c>
      <c r="J1005" s="5">
        <v>3030.424</v>
      </c>
      <c r="K1005" t="str">
        <f>VLOOKUP($C1005,Customer_Dim_Cleaned!$A$2:$H$501,2,FALSE)</f>
        <v>John Donaldson</v>
      </c>
      <c r="L1005" t="str">
        <f>VLOOKUP($D1005,Product_Dim_Cleaned!$A$2:$F$101,2,FALSE)</f>
        <v>Foldable Camping Chair</v>
      </c>
      <c r="M1005" t="str">
        <f>VLOOKUP($E1005,Store_Dim_Cleaned!$A$2:$E$21,2,FALSE)</f>
        <v>Martinez, Adkins and Johnson</v>
      </c>
    </row>
    <row r="1006" spans="1:13" x14ac:dyDescent="0.3">
      <c r="A1006" t="s">
        <v>2830</v>
      </c>
      <c r="B1006" s="6">
        <v>45834</v>
      </c>
      <c r="C1006" t="s">
        <v>948</v>
      </c>
      <c r="D1006" t="s">
        <v>1543</v>
      </c>
      <c r="E1006" t="s">
        <v>1807</v>
      </c>
      <c r="F1006">
        <v>1</v>
      </c>
      <c r="G1006" s="5">
        <v>522.69000000000005</v>
      </c>
      <c r="H1006" s="8">
        <v>0.06</v>
      </c>
      <c r="I1006" t="s">
        <v>1829</v>
      </c>
      <c r="J1006" s="5">
        <v>491.32860000000011</v>
      </c>
      <c r="K1006" t="str">
        <f>VLOOKUP($C1006,Customer_Dim_Cleaned!$A$2:$H$501,2,FALSE)</f>
        <v>Matthew Avery</v>
      </c>
      <c r="L1006" t="str">
        <f>VLOOKUP($D1006,Product_Dim_Cleaned!$A$2:$F$101,2,FALSE)</f>
        <v>Brother Laser Printer</v>
      </c>
      <c r="M1006" t="str">
        <f>VLOOKUP($E1006,Store_Dim_Cleaned!$A$2:$E$21,2,FALSE)</f>
        <v>Holloway Ltd</v>
      </c>
    </row>
    <row r="1007" spans="1:13" x14ac:dyDescent="0.3">
      <c r="A1007" t="s">
        <v>2831</v>
      </c>
      <c r="B1007" s="6">
        <v>45405</v>
      </c>
      <c r="C1007" t="s">
        <v>637</v>
      </c>
      <c r="D1007" t="s">
        <v>1656</v>
      </c>
      <c r="E1007" t="s">
        <v>1766</v>
      </c>
      <c r="F1007">
        <v>3</v>
      </c>
      <c r="G1007" s="5">
        <v>261.05</v>
      </c>
      <c r="H1007" s="8">
        <v>0.12</v>
      </c>
      <c r="I1007" t="s">
        <v>1826</v>
      </c>
      <c r="J1007" s="5">
        <v>689.17200000000014</v>
      </c>
      <c r="K1007" t="str">
        <f>VLOOKUP($C1007,Customer_Dim_Cleaned!$A$2:$H$501,2,FALSE)</f>
        <v>Ashley Ferguson</v>
      </c>
      <c r="L1007" t="str">
        <f>VLOOKUP($D1007,Product_Dim_Cleaned!$A$2:$F$101,2,FALSE)</f>
        <v>Sports Stopwatch Pro</v>
      </c>
      <c r="M1007" t="str">
        <f>VLOOKUP($E1007,Store_Dim_Cleaned!$A$2:$E$21,2,FALSE)</f>
        <v>Johnson-Wright</v>
      </c>
    </row>
    <row r="1008" spans="1:13" x14ac:dyDescent="0.3">
      <c r="A1008" t="s">
        <v>2832</v>
      </c>
      <c r="B1008" s="6">
        <v>45918</v>
      </c>
      <c r="C1008" t="s">
        <v>314</v>
      </c>
      <c r="D1008" t="s">
        <v>1594</v>
      </c>
      <c r="E1008" t="s">
        <v>1807</v>
      </c>
      <c r="F1008">
        <v>3</v>
      </c>
      <c r="G1008" s="5">
        <v>644.73</v>
      </c>
      <c r="H1008" s="8">
        <v>0.01</v>
      </c>
      <c r="I1008" t="s">
        <v>1829</v>
      </c>
      <c r="J1008" s="5">
        <v>1914.8480999999999</v>
      </c>
      <c r="K1008" t="str">
        <f>VLOOKUP($C1008,Customer_Dim_Cleaned!$A$2:$H$501,2,FALSE)</f>
        <v>Melissa Duffy Md</v>
      </c>
      <c r="L1008" t="str">
        <f>VLOOKUP($D1008,Product_Dim_Cleaned!$A$2:$F$101,2,FALSE)</f>
        <v>Men's Formal Shirt</v>
      </c>
      <c r="M1008" t="str">
        <f>VLOOKUP($E1008,Store_Dim_Cleaned!$A$2:$E$21,2,FALSE)</f>
        <v>Holloway Ltd</v>
      </c>
    </row>
    <row r="1009" spans="1:13" x14ac:dyDescent="0.3">
      <c r="A1009" t="s">
        <v>2833</v>
      </c>
      <c r="B1009" s="6">
        <v>45217</v>
      </c>
      <c r="C1009" t="s">
        <v>648</v>
      </c>
      <c r="D1009" t="s">
        <v>1698</v>
      </c>
      <c r="E1009" t="s">
        <v>1761</v>
      </c>
      <c r="F1009">
        <v>2</v>
      </c>
      <c r="G1009" s="5">
        <v>541.52</v>
      </c>
      <c r="H1009" s="8">
        <v>0.26</v>
      </c>
      <c r="I1009" t="s">
        <v>1826</v>
      </c>
      <c r="J1009" s="5">
        <v>801.44959999999992</v>
      </c>
      <c r="K1009" t="str">
        <f>VLOOKUP($C1009,Customer_Dim_Cleaned!$A$2:$H$501,2,FALSE)</f>
        <v>Wanda Snyder</v>
      </c>
      <c r="L1009" t="str">
        <f>VLOOKUP($D1009,Product_Dim_Cleaned!$A$2:$F$101,2,FALSE)</f>
        <v>Women's Ankle Boots</v>
      </c>
      <c r="M1009" t="str">
        <f>VLOOKUP($E1009,Store_Dim_Cleaned!$A$2:$E$21,2,FALSE)</f>
        <v>Black-Horn</v>
      </c>
    </row>
    <row r="1010" spans="1:13" x14ac:dyDescent="0.3">
      <c r="A1010" t="s">
        <v>2834</v>
      </c>
      <c r="B1010" s="6">
        <v>45259</v>
      </c>
      <c r="C1010" t="s">
        <v>1322</v>
      </c>
      <c r="D1010" t="s">
        <v>1674</v>
      </c>
      <c r="E1010" t="s">
        <v>1789</v>
      </c>
      <c r="F1010">
        <v>1</v>
      </c>
      <c r="G1010" s="5">
        <v>395.18</v>
      </c>
      <c r="H1010" s="8">
        <v>0.09</v>
      </c>
      <c r="I1010" t="s">
        <v>1826</v>
      </c>
      <c r="J1010" s="5">
        <v>359.61380000000003</v>
      </c>
      <c r="K1010" t="str">
        <f>VLOOKUP($C1010,Customer_Dim_Cleaned!$A$2:$H$501,2,FALSE)</f>
        <v>Jeanette Nichols</v>
      </c>
      <c r="L1010" t="str">
        <f>VLOOKUP($D1010,Product_Dim_Cleaned!$A$2:$F$101,2,FALSE)</f>
        <v>Organic Sunscreen Lotion</v>
      </c>
      <c r="M1010" t="str">
        <f>VLOOKUP($E1010,Store_Dim_Cleaned!$A$2:$E$21,2,FALSE)</f>
        <v>Hill, Wagner and Ballard</v>
      </c>
    </row>
    <row r="1011" spans="1:13" x14ac:dyDescent="0.3">
      <c r="A1011" t="s">
        <v>2835</v>
      </c>
      <c r="B1011" s="6">
        <v>45740</v>
      </c>
      <c r="C1011" t="s">
        <v>356</v>
      </c>
      <c r="D1011" t="s">
        <v>1562</v>
      </c>
      <c r="E1011" t="s">
        <v>1782</v>
      </c>
      <c r="F1011">
        <v>4</v>
      </c>
      <c r="G1011" s="5">
        <v>56.37</v>
      </c>
      <c r="H1011" s="8">
        <v>0.17</v>
      </c>
      <c r="I1011" t="s">
        <v>1824</v>
      </c>
      <c r="J1011" s="5">
        <v>187.14840000000001</v>
      </c>
      <c r="K1011" t="str">
        <f>VLOOKUP($C1011,Customer_Dim_Cleaned!$A$2:$H$501,2,FALSE)</f>
        <v>Diane Watson</v>
      </c>
      <c r="L1011" t="str">
        <f>VLOOKUP($D1011,Product_Dim_Cleaned!$A$2:$F$101,2,FALSE)</f>
        <v>Wireless Bluetooth Earbuds</v>
      </c>
      <c r="M1011" t="str">
        <f>VLOOKUP($E1011,Store_Dim_Cleaned!$A$2:$E$21,2,FALSE)</f>
        <v>Bean, Jones and Park</v>
      </c>
    </row>
    <row r="1012" spans="1:13" x14ac:dyDescent="0.3">
      <c r="A1012" t="s">
        <v>2836</v>
      </c>
      <c r="B1012" s="6">
        <v>45908</v>
      </c>
      <c r="C1012" t="s">
        <v>681</v>
      </c>
      <c r="D1012" t="s">
        <v>1706</v>
      </c>
      <c r="E1012" t="s">
        <v>1786</v>
      </c>
      <c r="F1012">
        <v>4</v>
      </c>
      <c r="G1012" s="5">
        <v>202.59</v>
      </c>
      <c r="H1012" s="8">
        <v>0.06</v>
      </c>
      <c r="I1012" t="s">
        <v>1829</v>
      </c>
      <c r="J1012" s="5">
        <v>761.73839999999996</v>
      </c>
      <c r="K1012" t="str">
        <f>VLOOKUP($C1012,Customer_Dim_Cleaned!$A$2:$H$501,2,FALSE)</f>
        <v>Joan Johnson</v>
      </c>
      <c r="L1012" t="str">
        <f>VLOOKUP($D1012,Product_Dim_Cleaned!$A$2:$F$101,2,FALSE)</f>
        <v>Decorative Lamp Shade</v>
      </c>
      <c r="M1012" t="str">
        <f>VLOOKUP($E1012,Store_Dim_Cleaned!$A$2:$E$21,2,FALSE)</f>
        <v>Moore, Padilla and Butler</v>
      </c>
    </row>
    <row r="1013" spans="1:13" x14ac:dyDescent="0.3">
      <c r="A1013" t="s">
        <v>2837</v>
      </c>
      <c r="B1013" s="6">
        <v>45601</v>
      </c>
      <c r="C1013" t="s">
        <v>27</v>
      </c>
      <c r="D1013" t="s">
        <v>1710</v>
      </c>
      <c r="E1013" t="s">
        <v>1773</v>
      </c>
      <c r="F1013">
        <v>2</v>
      </c>
      <c r="G1013" s="5">
        <v>358.36</v>
      </c>
      <c r="H1013" s="8">
        <v>0.05</v>
      </c>
      <c r="I1013" t="s">
        <v>1826</v>
      </c>
      <c r="J1013" s="5">
        <v>680.88400000000001</v>
      </c>
      <c r="K1013" t="str">
        <f>VLOOKUP($C1013,Customer_Dim_Cleaned!$A$2:$H$501,2,FALSE)</f>
        <v>Caroline Collins</v>
      </c>
      <c r="L1013" t="str">
        <f>VLOOKUP($D1013,Product_Dim_Cleaned!$A$2:$F$101,2,FALSE)</f>
        <v>Badminton Racket Set</v>
      </c>
      <c r="M1013" t="str">
        <f>VLOOKUP($E1013,Store_Dim_Cleaned!$A$2:$E$21,2,FALSE)</f>
        <v>Gray Ltd</v>
      </c>
    </row>
    <row r="1014" spans="1:13" x14ac:dyDescent="0.3">
      <c r="A1014" t="s">
        <v>2838</v>
      </c>
      <c r="B1014" s="6">
        <v>45535</v>
      </c>
      <c r="C1014" t="s">
        <v>264</v>
      </c>
      <c r="D1014" t="s">
        <v>1622</v>
      </c>
      <c r="E1014" t="s">
        <v>1810</v>
      </c>
      <c r="F1014">
        <v>4</v>
      </c>
      <c r="G1014" s="5">
        <v>85.62</v>
      </c>
      <c r="H1014" s="8">
        <v>0.28000000000000003</v>
      </c>
      <c r="I1014" t="s">
        <v>1829</v>
      </c>
      <c r="J1014" s="5">
        <v>246.5856</v>
      </c>
      <c r="K1014" t="str">
        <f>VLOOKUP($C1014,Customer_Dim_Cleaned!$A$2:$H$501,2,FALSE)</f>
        <v>Tonya Burch</v>
      </c>
      <c r="L1014" t="str">
        <f>VLOOKUP($D1014,Product_Dim_Cleaned!$A$2:$F$101,2,FALSE)</f>
        <v>Men's Casual Sneakers</v>
      </c>
      <c r="M1014" t="str">
        <f>VLOOKUP($E1014,Store_Dim_Cleaned!$A$2:$E$21,2,FALSE)</f>
        <v>Guerrero-Schmitt</v>
      </c>
    </row>
    <row r="1015" spans="1:13" x14ac:dyDescent="0.3">
      <c r="A1015" t="s">
        <v>2839</v>
      </c>
      <c r="B1015" s="6">
        <v>45459</v>
      </c>
      <c r="C1015" t="s">
        <v>610</v>
      </c>
      <c r="D1015" t="s">
        <v>1560</v>
      </c>
      <c r="E1015" t="s">
        <v>1807</v>
      </c>
      <c r="F1015">
        <v>4</v>
      </c>
      <c r="G1015" s="5">
        <v>929.26</v>
      </c>
      <c r="H1015" s="8">
        <v>0.23</v>
      </c>
      <c r="I1015" t="s">
        <v>1826</v>
      </c>
      <c r="J1015" s="5">
        <v>2862.1208000000001</v>
      </c>
      <c r="K1015" t="str">
        <f>VLOOKUP($C1015,Customer_Dim_Cleaned!$A$2:$H$501,2,FALSE)</f>
        <v>Brent Rivas</v>
      </c>
      <c r="L1015" t="str">
        <f>VLOOKUP($D1015,Product_Dim_Cleaned!$A$2:$F$101,2,FALSE)</f>
        <v>LED Table Lamp</v>
      </c>
      <c r="M1015" t="str">
        <f>VLOOKUP($E1015,Store_Dim_Cleaned!$A$2:$E$21,2,FALSE)</f>
        <v>Holloway Ltd</v>
      </c>
    </row>
    <row r="1016" spans="1:13" x14ac:dyDescent="0.3">
      <c r="A1016" t="s">
        <v>2840</v>
      </c>
      <c r="B1016" s="6">
        <v>45681</v>
      </c>
      <c r="C1016" t="s">
        <v>975</v>
      </c>
      <c r="D1016" t="s">
        <v>1668</v>
      </c>
      <c r="E1016" t="s">
        <v>1797</v>
      </c>
      <c r="F1016">
        <v>2</v>
      </c>
      <c r="G1016" s="5">
        <v>92.64</v>
      </c>
      <c r="H1016" s="8">
        <v>0.14000000000000001</v>
      </c>
      <c r="I1016" t="s">
        <v>1829</v>
      </c>
      <c r="J1016" s="5">
        <v>159.3408</v>
      </c>
      <c r="K1016" t="str">
        <f>VLOOKUP($C1016,Customer_Dim_Cleaned!$A$2:$H$501,2,FALSE)</f>
        <v>Stacy Collins</v>
      </c>
      <c r="L1016" t="str">
        <f>VLOOKUP($D1016,Product_Dim_Cleaned!$A$2:$F$101,2,FALSE)</f>
        <v>Luxury Perfume Spray</v>
      </c>
      <c r="M1016" t="str">
        <f>VLOOKUP($E1016,Store_Dim_Cleaned!$A$2:$E$21,2,FALSE)</f>
        <v>Gardner, Humphrey and Contreras</v>
      </c>
    </row>
    <row r="1017" spans="1:13" x14ac:dyDescent="0.3">
      <c r="A1017" t="s">
        <v>2841</v>
      </c>
      <c r="B1017" s="6">
        <v>45725</v>
      </c>
      <c r="C1017" t="s">
        <v>794</v>
      </c>
      <c r="D1017" t="s">
        <v>1672</v>
      </c>
      <c r="E1017" t="s">
        <v>1769</v>
      </c>
      <c r="F1017">
        <v>4</v>
      </c>
      <c r="G1017" s="5">
        <v>139.05000000000001</v>
      </c>
      <c r="H1017" s="8">
        <v>0.28999999999999998</v>
      </c>
      <c r="I1017" t="s">
        <v>1829</v>
      </c>
      <c r="J1017" s="5">
        <v>394.90199999999999</v>
      </c>
      <c r="K1017" t="str">
        <f>VLOOKUP($C1017,Customer_Dim_Cleaned!$A$2:$H$501,2,FALSE)</f>
        <v>Nicholas Webb</v>
      </c>
      <c r="L1017" t="str">
        <f>VLOOKUP($D1017,Product_Dim_Cleaned!$A$2:$F$101,2,FALSE)</f>
        <v>Laptop Cooling Pad</v>
      </c>
      <c r="M1017" t="str">
        <f>VLOOKUP($E1017,Store_Dim_Cleaned!$A$2:$E$21,2,FALSE)</f>
        <v>Alexander Group</v>
      </c>
    </row>
    <row r="1018" spans="1:13" x14ac:dyDescent="0.3">
      <c r="A1018" t="s">
        <v>2842</v>
      </c>
      <c r="B1018" s="6">
        <v>45461</v>
      </c>
      <c r="C1018" t="s">
        <v>475</v>
      </c>
      <c r="D1018" t="s">
        <v>1654</v>
      </c>
      <c r="E1018" t="s">
        <v>1769</v>
      </c>
      <c r="F1018">
        <v>3</v>
      </c>
      <c r="G1018" s="5">
        <v>155.87</v>
      </c>
      <c r="H1018" s="8">
        <v>0.03</v>
      </c>
      <c r="I1018" t="s">
        <v>1829</v>
      </c>
      <c r="J1018" s="5">
        <v>453.58170000000001</v>
      </c>
      <c r="K1018" t="str">
        <f>VLOOKUP($C1018,Customer_Dim_Cleaned!$A$2:$H$501,2,FALSE)</f>
        <v>Patty Francis</v>
      </c>
      <c r="L1018" t="str">
        <f>VLOOKUP($D1018,Product_Dim_Cleaned!$A$2:$F$101,2,FALSE)</f>
        <v>Men's Track Pants</v>
      </c>
      <c r="M1018" t="str">
        <f>VLOOKUP($E1018,Store_Dim_Cleaned!$A$2:$E$21,2,FALSE)</f>
        <v>Alexander Group</v>
      </c>
    </row>
    <row r="1019" spans="1:13" x14ac:dyDescent="0.3">
      <c r="A1019" t="s">
        <v>2843</v>
      </c>
      <c r="B1019" s="6">
        <v>45837</v>
      </c>
      <c r="C1019" t="s">
        <v>1368</v>
      </c>
      <c r="D1019" t="s">
        <v>1616</v>
      </c>
      <c r="E1019" t="s">
        <v>1804</v>
      </c>
      <c r="F1019">
        <v>4</v>
      </c>
      <c r="G1019" s="5">
        <v>115.42</v>
      </c>
      <c r="H1019" s="8">
        <v>0.03</v>
      </c>
      <c r="I1019" t="s">
        <v>1829</v>
      </c>
      <c r="J1019" s="5">
        <v>447.82960000000003</v>
      </c>
      <c r="K1019" t="str">
        <f>VLOOKUP($C1019,Customer_Dim_Cleaned!$A$2:$H$501,2,FALSE)</f>
        <v>Kelli Smith</v>
      </c>
      <c r="L1019" t="str">
        <f>VLOOKUP($D1019,Product_Dim_Cleaned!$A$2:$F$101,2,FALSE)</f>
        <v>Gaming Mechanical Keyboard</v>
      </c>
      <c r="M1019" t="str">
        <f>VLOOKUP($E1019,Store_Dim_Cleaned!$A$2:$E$21,2,FALSE)</f>
        <v>Frederick-Wright</v>
      </c>
    </row>
    <row r="1020" spans="1:13" x14ac:dyDescent="0.3">
      <c r="A1020" t="s">
        <v>2844</v>
      </c>
      <c r="B1020" s="6">
        <v>45823</v>
      </c>
      <c r="C1020" t="s">
        <v>422</v>
      </c>
      <c r="D1020" t="s">
        <v>1652</v>
      </c>
      <c r="E1020" t="s">
        <v>1776</v>
      </c>
      <c r="F1020">
        <v>3</v>
      </c>
      <c r="G1020" s="5">
        <v>593.62</v>
      </c>
      <c r="H1020" s="8">
        <v>0.08</v>
      </c>
      <c r="I1020" t="s">
        <v>1824</v>
      </c>
      <c r="J1020" s="5">
        <v>1638.3912</v>
      </c>
      <c r="K1020" t="str">
        <f>VLOOKUP($C1020,Customer_Dim_Cleaned!$A$2:$H$501,2,FALSE)</f>
        <v>Michael Chang</v>
      </c>
      <c r="L1020" t="str">
        <f>VLOOKUP($D1020,Product_Dim_Cleaned!$A$2:$F$101,2,FALSE)</f>
        <v>Rugby Ball</v>
      </c>
      <c r="M1020" t="str">
        <f>VLOOKUP($E1020,Store_Dim_Cleaned!$A$2:$E$21,2,FALSE)</f>
        <v>Benson-Elliott</v>
      </c>
    </row>
    <row r="1021" spans="1:13" x14ac:dyDescent="0.3">
      <c r="A1021" t="s">
        <v>2845</v>
      </c>
      <c r="B1021" s="6">
        <v>45733</v>
      </c>
      <c r="C1021" t="s">
        <v>1107</v>
      </c>
      <c r="D1021" t="s">
        <v>1638</v>
      </c>
      <c r="E1021" t="s">
        <v>1769</v>
      </c>
      <c r="F1021">
        <v>2</v>
      </c>
      <c r="G1021" s="5">
        <v>825.04</v>
      </c>
      <c r="H1021" s="8">
        <v>0.2</v>
      </c>
      <c r="I1021" t="s">
        <v>1824</v>
      </c>
      <c r="J1021" s="5">
        <v>1320.0640000000001</v>
      </c>
      <c r="K1021" t="str">
        <f>VLOOKUP($C1021,Customer_Dim_Cleaned!$A$2:$H$501,2,FALSE)</f>
        <v>Laura Green</v>
      </c>
      <c r="L1021" t="str">
        <f>VLOOKUP($D1021,Product_Dim_Cleaned!$A$2:$F$101,2,FALSE)</f>
        <v>High-Grip Football</v>
      </c>
      <c r="M1021" t="str">
        <f>VLOOKUP($E1021,Store_Dim_Cleaned!$A$2:$E$21,2,FALSE)</f>
        <v>Alexander Group</v>
      </c>
    </row>
    <row r="1022" spans="1:13" x14ac:dyDescent="0.3">
      <c r="A1022" t="s">
        <v>2846</v>
      </c>
      <c r="B1022" s="6">
        <v>45322</v>
      </c>
      <c r="C1022" t="s">
        <v>1431</v>
      </c>
      <c r="D1022" t="s">
        <v>1598</v>
      </c>
      <c r="E1022" t="s">
        <v>1797</v>
      </c>
      <c r="F1022">
        <v>1</v>
      </c>
      <c r="G1022" s="5">
        <v>963.76</v>
      </c>
      <c r="H1022" s="8">
        <v>0.14000000000000001</v>
      </c>
      <c r="I1022" t="s">
        <v>1826</v>
      </c>
      <c r="J1022" s="5">
        <v>828.83359999999993</v>
      </c>
      <c r="K1022" t="str">
        <f>VLOOKUP($C1022,Customer_Dim_Cleaned!$A$2:$H$501,2,FALSE)</f>
        <v>David Pierce</v>
      </c>
      <c r="L1022" t="str">
        <f>VLOOKUP($D1022,Product_Dim_Cleaned!$A$2:$F$101,2,FALSE)</f>
        <v>Women's Scarf Set</v>
      </c>
      <c r="M1022" t="str">
        <f>VLOOKUP($E1022,Store_Dim_Cleaned!$A$2:$E$21,2,FALSE)</f>
        <v>Gardner, Humphrey and Contreras</v>
      </c>
    </row>
    <row r="1023" spans="1:13" x14ac:dyDescent="0.3">
      <c r="A1023" t="s">
        <v>2847</v>
      </c>
      <c r="B1023" s="6">
        <v>45415</v>
      </c>
      <c r="C1023" t="s">
        <v>926</v>
      </c>
      <c r="D1023" t="s">
        <v>1658</v>
      </c>
      <c r="E1023" t="s">
        <v>1776</v>
      </c>
      <c r="F1023">
        <v>1</v>
      </c>
      <c r="G1023" s="5">
        <v>238.24</v>
      </c>
      <c r="H1023" s="8">
        <v>0.12</v>
      </c>
      <c r="I1023" t="s">
        <v>1826</v>
      </c>
      <c r="J1023" s="5">
        <v>209.65119999999999</v>
      </c>
      <c r="K1023" t="str">
        <f>VLOOKUP($C1023,Customer_Dim_Cleaned!$A$2:$H$501,2,FALSE)</f>
        <v>Ricardo Jones</v>
      </c>
      <c r="L1023" t="str">
        <f>VLOOKUP($D1023,Product_Dim_Cleaned!$A$2:$F$101,2,FALSE)</f>
        <v>Ceramic Plant Pot</v>
      </c>
      <c r="M1023" t="str">
        <f>VLOOKUP($E1023,Store_Dim_Cleaned!$A$2:$E$21,2,FALSE)</f>
        <v>Benson-Elliott</v>
      </c>
    </row>
    <row r="1024" spans="1:13" x14ac:dyDescent="0.3">
      <c r="A1024" t="s">
        <v>2848</v>
      </c>
      <c r="B1024" s="6">
        <v>45644</v>
      </c>
      <c r="C1024" t="s">
        <v>1411</v>
      </c>
      <c r="D1024" t="s">
        <v>1712</v>
      </c>
      <c r="E1024" t="s">
        <v>1804</v>
      </c>
      <c r="F1024">
        <v>1</v>
      </c>
      <c r="G1024" s="5">
        <v>756.63</v>
      </c>
      <c r="H1024" s="8">
        <v>0.04</v>
      </c>
      <c r="I1024" t="s">
        <v>1826</v>
      </c>
      <c r="J1024" s="5">
        <v>726.36479999999995</v>
      </c>
      <c r="K1024" t="str">
        <f>VLOOKUP($C1024,Customer_Dim_Cleaned!$A$2:$H$501,2,FALSE)</f>
        <v>Christina Robertson</v>
      </c>
      <c r="L1024" t="str">
        <f>VLOOKUP($D1024,Product_Dim_Cleaned!$A$2:$F$101,2,FALSE)</f>
        <v>Fitness Resistance Bands</v>
      </c>
      <c r="M1024" t="str">
        <f>VLOOKUP($E1024,Store_Dim_Cleaned!$A$2:$E$21,2,FALSE)</f>
        <v>Frederick-Wright</v>
      </c>
    </row>
    <row r="1025" spans="1:13" x14ac:dyDescent="0.3">
      <c r="A1025" t="s">
        <v>2849</v>
      </c>
      <c r="B1025" s="6">
        <v>45845</v>
      </c>
      <c r="C1025" t="s">
        <v>85</v>
      </c>
      <c r="D1025" t="s">
        <v>1734</v>
      </c>
      <c r="E1025" t="s">
        <v>1779</v>
      </c>
      <c r="F1025">
        <v>3</v>
      </c>
      <c r="G1025" s="5">
        <v>159.76</v>
      </c>
      <c r="H1025" s="8">
        <v>0.22</v>
      </c>
      <c r="I1025" t="s">
        <v>1824</v>
      </c>
      <c r="J1025" s="5">
        <v>373.83839999999998</v>
      </c>
      <c r="K1025" t="str">
        <f>VLOOKUP($C1025,Customer_Dim_Cleaned!$A$2:$H$501,2,FALSE)</f>
        <v>Michael Torres</v>
      </c>
      <c r="L1025" t="str">
        <f>VLOOKUP($D1025,Product_Dim_Cleaned!$A$2:$F$101,2,FALSE)</f>
        <v>USB-C Laptop Charger</v>
      </c>
      <c r="M1025" t="str">
        <f>VLOOKUP($E1025,Store_Dim_Cleaned!$A$2:$E$21,2,FALSE)</f>
        <v>Martinez-Mullins</v>
      </c>
    </row>
    <row r="1026" spans="1:13" x14ac:dyDescent="0.3">
      <c r="A1026" t="s">
        <v>2850</v>
      </c>
      <c r="B1026" s="6">
        <v>45354</v>
      </c>
      <c r="C1026" t="s">
        <v>1151</v>
      </c>
      <c r="D1026" t="s">
        <v>1738</v>
      </c>
      <c r="E1026" t="s">
        <v>1782</v>
      </c>
      <c r="F1026">
        <v>1</v>
      </c>
      <c r="G1026" s="5">
        <v>329.94</v>
      </c>
      <c r="H1026" s="8">
        <v>0.14000000000000001</v>
      </c>
      <c r="I1026" t="s">
        <v>1829</v>
      </c>
      <c r="J1026" s="5">
        <v>283.7484</v>
      </c>
      <c r="K1026" t="str">
        <f>VLOOKUP($C1026,Customer_Dim_Cleaned!$A$2:$H$501,2,FALSE)</f>
        <v>Miranda King</v>
      </c>
      <c r="L1026" t="str">
        <f>VLOOKUP($D1026,Product_Dim_Cleaned!$A$2:$F$101,2,FALSE)</f>
        <v>Sports Stopwatch Basic</v>
      </c>
      <c r="M1026" t="str">
        <f>VLOOKUP($E1026,Store_Dim_Cleaned!$A$2:$E$21,2,FALSE)</f>
        <v>Bean, Jones and Park</v>
      </c>
    </row>
    <row r="1027" spans="1:13" x14ac:dyDescent="0.3">
      <c r="A1027" t="s">
        <v>2851</v>
      </c>
      <c r="B1027" s="6">
        <v>45720</v>
      </c>
      <c r="C1027" t="s">
        <v>224</v>
      </c>
      <c r="D1027" t="s">
        <v>1582</v>
      </c>
      <c r="E1027" t="s">
        <v>1782</v>
      </c>
      <c r="F1027">
        <v>1</v>
      </c>
      <c r="G1027" s="5">
        <v>234.06</v>
      </c>
      <c r="H1027" s="8">
        <v>0.11</v>
      </c>
      <c r="I1027" t="s">
        <v>1826</v>
      </c>
      <c r="J1027" s="5">
        <v>208.3134</v>
      </c>
      <c r="K1027" t="str">
        <f>VLOOKUP($C1027,Customer_Dim_Cleaned!$A$2:$H$501,2,FALSE)</f>
        <v>Dr. David Smith</v>
      </c>
      <c r="L1027" t="str">
        <f>VLOOKUP($D1027,Product_Dim_Cleaned!$A$2:$F$101,2,FALSE)</f>
        <v>Soccer Training Cone Set</v>
      </c>
      <c r="M1027" t="str">
        <f>VLOOKUP($E1027,Store_Dim_Cleaned!$A$2:$E$21,2,FALSE)</f>
        <v>Bean, Jones and Park</v>
      </c>
    </row>
    <row r="1028" spans="1:13" x14ac:dyDescent="0.3">
      <c r="A1028" t="s">
        <v>2852</v>
      </c>
      <c r="B1028" s="6">
        <v>45278</v>
      </c>
      <c r="C1028" t="s">
        <v>999</v>
      </c>
      <c r="D1028" t="s">
        <v>1710</v>
      </c>
      <c r="E1028" t="s">
        <v>1752</v>
      </c>
      <c r="F1028">
        <v>2</v>
      </c>
      <c r="G1028" s="5">
        <v>773.75</v>
      </c>
      <c r="H1028" s="8">
        <v>0.16</v>
      </c>
      <c r="I1028" t="s">
        <v>1826</v>
      </c>
      <c r="J1028" s="5">
        <v>1299.9000000000001</v>
      </c>
      <c r="K1028" t="str">
        <f>VLOOKUP($C1028,Customer_Dim_Cleaned!$A$2:$H$501,2,FALSE)</f>
        <v>Tiffany Williams</v>
      </c>
      <c r="L1028" t="str">
        <f>VLOOKUP($D1028,Product_Dim_Cleaned!$A$2:$F$101,2,FALSE)</f>
        <v>Badminton Racket Set</v>
      </c>
      <c r="M1028" t="str">
        <f>VLOOKUP($E1028,Store_Dim_Cleaned!$A$2:$E$21,2,FALSE)</f>
        <v>Rivera-Warner</v>
      </c>
    </row>
    <row r="1029" spans="1:13" x14ac:dyDescent="0.3">
      <c r="A1029" t="s">
        <v>2853</v>
      </c>
      <c r="B1029" s="6">
        <v>45422</v>
      </c>
      <c r="C1029" t="s">
        <v>1352</v>
      </c>
      <c r="D1029" t="s">
        <v>1652</v>
      </c>
      <c r="E1029" t="s">
        <v>1810</v>
      </c>
      <c r="F1029">
        <v>1</v>
      </c>
      <c r="G1029" s="5">
        <v>73.88</v>
      </c>
      <c r="H1029" s="8">
        <v>0.04</v>
      </c>
      <c r="I1029" t="s">
        <v>1824</v>
      </c>
      <c r="J1029" s="5">
        <v>70.924799999999991</v>
      </c>
      <c r="K1029" t="str">
        <f>VLOOKUP($C1029,Customer_Dim_Cleaned!$A$2:$H$501,2,FALSE)</f>
        <v>Sharon Simpson</v>
      </c>
      <c r="L1029" t="str">
        <f>VLOOKUP($D1029,Product_Dim_Cleaned!$A$2:$F$101,2,FALSE)</f>
        <v>Rugby Ball</v>
      </c>
      <c r="M1029" t="str">
        <f>VLOOKUP($E1029,Store_Dim_Cleaned!$A$2:$E$21,2,FALSE)</f>
        <v>Guerrero-Schmitt</v>
      </c>
    </row>
    <row r="1030" spans="1:13" x14ac:dyDescent="0.3">
      <c r="A1030" t="s">
        <v>2854</v>
      </c>
      <c r="B1030" s="6">
        <v>45337</v>
      </c>
      <c r="C1030" t="s">
        <v>32</v>
      </c>
      <c r="D1030" t="s">
        <v>1720</v>
      </c>
      <c r="E1030" t="s">
        <v>1810</v>
      </c>
      <c r="F1030">
        <v>1</v>
      </c>
      <c r="G1030" s="5">
        <v>859.3</v>
      </c>
      <c r="H1030" s="8">
        <v>0.16</v>
      </c>
      <c r="I1030" t="s">
        <v>1826</v>
      </c>
      <c r="J1030" s="5">
        <v>721.8119999999999</v>
      </c>
      <c r="K1030" t="str">
        <f>VLOOKUP($C1030,Customer_Dim_Cleaned!$A$2:$H$501,2,FALSE)</f>
        <v>Christine Vaughn</v>
      </c>
      <c r="L1030" t="str">
        <f>VLOOKUP($D1030,Product_Dim_Cleaned!$A$2:$F$101,2,FALSE)</f>
        <v>Kitchen Cutting Board</v>
      </c>
      <c r="M1030" t="str">
        <f>VLOOKUP($E1030,Store_Dim_Cleaned!$A$2:$E$21,2,FALSE)</f>
        <v>Guerrero-Schmitt</v>
      </c>
    </row>
    <row r="1031" spans="1:13" x14ac:dyDescent="0.3">
      <c r="A1031" t="s">
        <v>2855</v>
      </c>
      <c r="B1031" s="6">
        <v>45564</v>
      </c>
      <c r="C1031" t="s">
        <v>444</v>
      </c>
      <c r="D1031" t="s">
        <v>1710</v>
      </c>
      <c r="E1031" t="s">
        <v>1776</v>
      </c>
      <c r="F1031">
        <v>4</v>
      </c>
      <c r="G1031" s="5">
        <v>762.43</v>
      </c>
      <c r="H1031" s="8">
        <v>0.05</v>
      </c>
      <c r="I1031" t="s">
        <v>1824</v>
      </c>
      <c r="J1031" s="5">
        <v>2897.233999999999</v>
      </c>
      <c r="K1031" t="str">
        <f>VLOOKUP($C1031,Customer_Dim_Cleaned!$A$2:$H$501,2,FALSE)</f>
        <v>Jessica Mitchell</v>
      </c>
      <c r="L1031" t="str">
        <f>VLOOKUP($D1031,Product_Dim_Cleaned!$A$2:$F$101,2,FALSE)</f>
        <v>Badminton Racket Set</v>
      </c>
      <c r="M1031" t="str">
        <f>VLOOKUP($E1031,Store_Dim_Cleaned!$A$2:$E$21,2,FALSE)</f>
        <v>Benson-Elliott</v>
      </c>
    </row>
    <row r="1032" spans="1:13" x14ac:dyDescent="0.3">
      <c r="A1032" t="s">
        <v>2856</v>
      </c>
      <c r="B1032" s="6">
        <v>45424</v>
      </c>
      <c r="C1032" t="s">
        <v>428</v>
      </c>
      <c r="D1032" t="s">
        <v>1694</v>
      </c>
      <c r="E1032" t="s">
        <v>1752</v>
      </c>
      <c r="F1032">
        <v>1</v>
      </c>
      <c r="G1032" s="5">
        <v>328.51</v>
      </c>
      <c r="H1032" s="8">
        <v>0.2</v>
      </c>
      <c r="I1032" t="s">
        <v>1829</v>
      </c>
      <c r="J1032" s="5">
        <v>262.80799999999999</v>
      </c>
      <c r="K1032" t="str">
        <f>VLOOKUP($C1032,Customer_Dim_Cleaned!$A$2:$H$501,2,FALSE)</f>
        <v>Donald Lee</v>
      </c>
      <c r="L1032" t="str">
        <f>VLOOKUP($D1032,Product_Dim_Cleaned!$A$2:$F$101,2,FALSE)</f>
        <v>Shin Guards – Adult</v>
      </c>
      <c r="M1032" t="str">
        <f>VLOOKUP($E1032,Store_Dim_Cleaned!$A$2:$E$21,2,FALSE)</f>
        <v>Rivera-Warner</v>
      </c>
    </row>
    <row r="1033" spans="1:13" x14ac:dyDescent="0.3">
      <c r="A1033" t="s">
        <v>2857</v>
      </c>
      <c r="B1033" s="6">
        <v>45719</v>
      </c>
      <c r="C1033" t="s">
        <v>872</v>
      </c>
      <c r="D1033" t="s">
        <v>1636</v>
      </c>
      <c r="E1033" t="s">
        <v>1769</v>
      </c>
      <c r="F1033">
        <v>1</v>
      </c>
      <c r="G1033" s="5">
        <v>34.51</v>
      </c>
      <c r="H1033" s="8">
        <v>0.04</v>
      </c>
      <c r="I1033" t="s">
        <v>1829</v>
      </c>
      <c r="J1033" s="5">
        <v>33.129600000000003</v>
      </c>
      <c r="K1033" t="str">
        <f>VLOOKUP($C1033,Customer_Dim_Cleaned!$A$2:$H$501,2,FALSE)</f>
        <v>Sarah Lane</v>
      </c>
      <c r="L1033" t="str">
        <f>VLOOKUP($D1033,Product_Dim_Cleaned!$A$2:$F$101,2,FALSE)</f>
        <v>Adjustable Jump Rope</v>
      </c>
      <c r="M1033" t="str">
        <f>VLOOKUP($E1033,Store_Dim_Cleaned!$A$2:$E$21,2,FALSE)</f>
        <v>Alexander Group</v>
      </c>
    </row>
    <row r="1034" spans="1:13" x14ac:dyDescent="0.3">
      <c r="A1034" t="s">
        <v>2858</v>
      </c>
      <c r="B1034" s="6">
        <v>45250</v>
      </c>
      <c r="C1034" t="s">
        <v>372</v>
      </c>
      <c r="D1034" t="s">
        <v>1586</v>
      </c>
      <c r="E1034" t="s">
        <v>1792</v>
      </c>
      <c r="F1034">
        <v>3</v>
      </c>
      <c r="G1034" s="5">
        <v>663.73</v>
      </c>
      <c r="H1034" s="8">
        <v>0.06</v>
      </c>
      <c r="I1034" t="s">
        <v>1829</v>
      </c>
      <c r="J1034" s="5">
        <v>1871.7185999999999</v>
      </c>
      <c r="K1034" t="str">
        <f>VLOOKUP($C1034,Customer_Dim_Cleaned!$A$2:$H$501,2,FALSE)</f>
        <v>Lance Baker</v>
      </c>
      <c r="L1034" t="str">
        <f>VLOOKUP($D1034,Product_Dim_Cleaned!$A$2:$F$101,2,FALSE)</f>
        <v>Knee Support Brace</v>
      </c>
      <c r="M1034" t="str">
        <f>VLOOKUP($E1034,Store_Dim_Cleaned!$A$2:$E$21,2,FALSE)</f>
        <v>Aguirre-Keller</v>
      </c>
    </row>
    <row r="1035" spans="1:13" x14ac:dyDescent="0.3">
      <c r="A1035" t="s">
        <v>2859</v>
      </c>
      <c r="B1035" s="6">
        <v>45479</v>
      </c>
      <c r="C1035" t="s">
        <v>788</v>
      </c>
      <c r="D1035" t="s">
        <v>1614</v>
      </c>
      <c r="E1035" t="s">
        <v>1786</v>
      </c>
      <c r="F1035">
        <v>1</v>
      </c>
      <c r="G1035" s="5">
        <v>409.41</v>
      </c>
      <c r="H1035" s="8">
        <v>0.13</v>
      </c>
      <c r="I1035" t="s">
        <v>1826</v>
      </c>
      <c r="J1035" s="5">
        <v>356.18669999999997</v>
      </c>
      <c r="K1035" t="str">
        <f>VLOOKUP($C1035,Customer_Dim_Cleaned!$A$2:$H$501,2,FALSE)</f>
        <v>Mary Russell</v>
      </c>
      <c r="L1035" t="str">
        <f>VLOOKUP($D1035,Product_Dim_Cleaned!$A$2:$F$101,2,FALSE)</f>
        <v>Modern Wall Clock</v>
      </c>
      <c r="M1035" t="str">
        <f>VLOOKUP($E1035,Store_Dim_Cleaned!$A$2:$E$21,2,FALSE)</f>
        <v>Moore, Padilla and Butler</v>
      </c>
    </row>
    <row r="1036" spans="1:13" x14ac:dyDescent="0.3">
      <c r="A1036" t="s">
        <v>2860</v>
      </c>
      <c r="B1036" s="6">
        <v>45727</v>
      </c>
      <c r="C1036" t="s">
        <v>332</v>
      </c>
      <c r="D1036" t="s">
        <v>1704</v>
      </c>
      <c r="E1036" t="s">
        <v>1766</v>
      </c>
      <c r="F1036">
        <v>3</v>
      </c>
      <c r="G1036" s="5">
        <v>461.03</v>
      </c>
      <c r="H1036" s="8">
        <v>0.11</v>
      </c>
      <c r="I1036" t="s">
        <v>1826</v>
      </c>
      <c r="J1036" s="5">
        <v>1230.9501</v>
      </c>
      <c r="K1036" t="str">
        <f>VLOOKUP($C1036,Customer_Dim_Cleaned!$A$2:$H$501,2,FALSE)</f>
        <v>Robert Jackson</v>
      </c>
      <c r="L1036" t="str">
        <f>VLOOKUP($D1036,Product_Dim_Cleaned!$A$2:$F$101,2,FALSE)</f>
        <v>Essential Oil Diffuser</v>
      </c>
      <c r="M1036" t="str">
        <f>VLOOKUP($E1036,Store_Dim_Cleaned!$A$2:$E$21,2,FALSE)</f>
        <v>Johnson-Wright</v>
      </c>
    </row>
    <row r="1037" spans="1:13" x14ac:dyDescent="0.3">
      <c r="A1037" t="s">
        <v>2861</v>
      </c>
      <c r="B1037" s="6">
        <v>45394</v>
      </c>
      <c r="C1037" t="s">
        <v>1151</v>
      </c>
      <c r="D1037" t="s">
        <v>1586</v>
      </c>
      <c r="E1037" t="s">
        <v>1799</v>
      </c>
      <c r="F1037">
        <v>2</v>
      </c>
      <c r="G1037" s="5">
        <v>760.14</v>
      </c>
      <c r="H1037" s="8">
        <v>0.02</v>
      </c>
      <c r="I1037" t="s">
        <v>1829</v>
      </c>
      <c r="J1037" s="5">
        <v>1489.8743999999999</v>
      </c>
      <c r="K1037" t="str">
        <f>VLOOKUP($C1037,Customer_Dim_Cleaned!$A$2:$H$501,2,FALSE)</f>
        <v>Miranda King</v>
      </c>
      <c r="L1037" t="str">
        <f>VLOOKUP($D1037,Product_Dim_Cleaned!$A$2:$F$101,2,FALSE)</f>
        <v>Knee Support Brace</v>
      </c>
      <c r="M1037" t="str">
        <f>VLOOKUP($E1037,Store_Dim_Cleaned!$A$2:$E$21,2,FALSE)</f>
        <v>Mcdonald Inc</v>
      </c>
    </row>
    <row r="1038" spans="1:13" x14ac:dyDescent="0.3">
      <c r="A1038" t="s">
        <v>2862</v>
      </c>
      <c r="B1038" s="6">
        <v>45773</v>
      </c>
      <c r="C1038" t="s">
        <v>884</v>
      </c>
      <c r="D1038" t="s">
        <v>1594</v>
      </c>
      <c r="E1038" t="s">
        <v>1757</v>
      </c>
      <c r="F1038">
        <v>3</v>
      </c>
      <c r="G1038" s="5">
        <v>688.76</v>
      </c>
      <c r="H1038" s="8">
        <v>0.12</v>
      </c>
      <c r="I1038" t="s">
        <v>1826</v>
      </c>
      <c r="J1038" s="5">
        <v>1818.3263999999999</v>
      </c>
      <c r="K1038" t="str">
        <f>VLOOKUP($C1038,Customer_Dim_Cleaned!$A$2:$H$501,2,FALSE)</f>
        <v>Stephen Fowler</v>
      </c>
      <c r="L1038" t="str">
        <f>VLOOKUP($D1038,Product_Dim_Cleaned!$A$2:$F$101,2,FALSE)</f>
        <v>Men's Formal Shirt</v>
      </c>
      <c r="M1038" t="str">
        <f>VLOOKUP($E1038,Store_Dim_Cleaned!$A$2:$E$21,2,FALSE)</f>
        <v>Martinez, Adkins and Johnson</v>
      </c>
    </row>
    <row r="1039" spans="1:13" x14ac:dyDescent="0.3">
      <c r="A1039" t="s">
        <v>2863</v>
      </c>
      <c r="B1039" s="6">
        <v>45779</v>
      </c>
      <c r="C1039" t="s">
        <v>532</v>
      </c>
      <c r="D1039" t="s">
        <v>1634</v>
      </c>
      <c r="E1039" t="s">
        <v>1786</v>
      </c>
      <c r="F1039">
        <v>2</v>
      </c>
      <c r="G1039" s="5">
        <v>257.77999999999997</v>
      </c>
      <c r="H1039" s="8">
        <v>0.05</v>
      </c>
      <c r="I1039" t="s">
        <v>1824</v>
      </c>
      <c r="J1039" s="5">
        <v>489.78199999999993</v>
      </c>
      <c r="K1039" t="str">
        <f>VLOOKUP($C1039,Customer_Dim_Cleaned!$A$2:$H$501,2,FALSE)</f>
        <v>Brian Choi</v>
      </c>
      <c r="L1039" t="str">
        <f>VLOOKUP($D1039,Product_Dim_Cleaned!$A$2:$F$101,2,FALSE)</f>
        <v>USB External Hard Drive</v>
      </c>
      <c r="M1039" t="str">
        <f>VLOOKUP($E1039,Store_Dim_Cleaned!$A$2:$E$21,2,FALSE)</f>
        <v>Moore, Padilla and Butler</v>
      </c>
    </row>
    <row r="1040" spans="1:13" x14ac:dyDescent="0.3">
      <c r="A1040" t="s">
        <v>2864</v>
      </c>
      <c r="B1040" s="6">
        <v>45400</v>
      </c>
      <c r="C1040" t="s">
        <v>198</v>
      </c>
      <c r="D1040" t="s">
        <v>1654</v>
      </c>
      <c r="E1040" t="s">
        <v>1779</v>
      </c>
      <c r="F1040">
        <v>2</v>
      </c>
      <c r="G1040" s="5">
        <v>314.29000000000002</v>
      </c>
      <c r="H1040" s="8">
        <v>0.19</v>
      </c>
      <c r="I1040" t="s">
        <v>1829</v>
      </c>
      <c r="J1040" s="5">
        <v>509.14980000000008</v>
      </c>
      <c r="K1040" t="str">
        <f>VLOOKUP($C1040,Customer_Dim_Cleaned!$A$2:$H$501,2,FALSE)</f>
        <v>Debra Liu</v>
      </c>
      <c r="L1040" t="str">
        <f>VLOOKUP($D1040,Product_Dim_Cleaned!$A$2:$F$101,2,FALSE)</f>
        <v>Men's Track Pants</v>
      </c>
      <c r="M1040" t="str">
        <f>VLOOKUP($E1040,Store_Dim_Cleaned!$A$2:$E$21,2,FALSE)</f>
        <v>Martinez-Mullins</v>
      </c>
    </row>
    <row r="1041" spans="1:13" x14ac:dyDescent="0.3">
      <c r="A1041" t="s">
        <v>2865</v>
      </c>
      <c r="B1041" s="6">
        <v>45520</v>
      </c>
      <c r="C1041" t="s">
        <v>520</v>
      </c>
      <c r="D1041" t="s">
        <v>1692</v>
      </c>
      <c r="E1041" t="s">
        <v>1799</v>
      </c>
      <c r="F1041">
        <v>3</v>
      </c>
      <c r="G1041" s="5">
        <v>336.09</v>
      </c>
      <c r="H1041" s="8">
        <v>0.01</v>
      </c>
      <c r="I1041" t="s">
        <v>1826</v>
      </c>
      <c r="J1041" s="5">
        <v>998.18729999999994</v>
      </c>
      <c r="K1041" t="str">
        <f>VLOOKUP($C1041,Customer_Dim_Cleaned!$A$2:$H$501,2,FALSE)</f>
        <v>Curtis Haynes</v>
      </c>
      <c r="L1041" t="str">
        <f>VLOOKUP($D1041,Product_Dim_Cleaned!$A$2:$F$101,2,FALSE)</f>
        <v>Professional Jump Rope</v>
      </c>
      <c r="M1041" t="str">
        <f>VLOOKUP($E1041,Store_Dim_Cleaned!$A$2:$E$21,2,FALSE)</f>
        <v>Mcdonald Inc</v>
      </c>
    </row>
    <row r="1042" spans="1:13" x14ac:dyDescent="0.3">
      <c r="A1042" t="s">
        <v>2866</v>
      </c>
      <c r="B1042" s="6">
        <v>45861</v>
      </c>
      <c r="C1042" t="s">
        <v>20</v>
      </c>
      <c r="D1042" t="s">
        <v>1698</v>
      </c>
      <c r="E1042" t="s">
        <v>1807</v>
      </c>
      <c r="F1042">
        <v>3</v>
      </c>
      <c r="G1042" s="5">
        <v>202.07</v>
      </c>
      <c r="H1042" s="8">
        <v>0.23</v>
      </c>
      <c r="I1042" t="s">
        <v>1826</v>
      </c>
      <c r="J1042" s="5">
        <v>466.78170000000011</v>
      </c>
      <c r="K1042" t="str">
        <f>VLOOKUP($C1042,Customer_Dim_Cleaned!$A$2:$H$501,2,FALSE)</f>
        <v>Dr. Benjamin Price</v>
      </c>
      <c r="L1042" t="str">
        <f>VLOOKUP($D1042,Product_Dim_Cleaned!$A$2:$F$101,2,FALSE)</f>
        <v>Women's Ankle Boots</v>
      </c>
      <c r="M1042" t="str">
        <f>VLOOKUP($E1042,Store_Dim_Cleaned!$A$2:$E$21,2,FALSE)</f>
        <v>Holloway Ltd</v>
      </c>
    </row>
    <row r="1043" spans="1:13" x14ac:dyDescent="0.3">
      <c r="A1043" t="s">
        <v>2867</v>
      </c>
      <c r="B1043" s="6">
        <v>45781</v>
      </c>
      <c r="C1043" t="s">
        <v>978</v>
      </c>
      <c r="D1043" t="s">
        <v>1582</v>
      </c>
      <c r="E1043" t="s">
        <v>1782</v>
      </c>
      <c r="F1043">
        <v>2</v>
      </c>
      <c r="G1043" s="5">
        <v>485.25</v>
      </c>
      <c r="H1043" s="8">
        <v>0.28000000000000003</v>
      </c>
      <c r="I1043" t="s">
        <v>1824</v>
      </c>
      <c r="J1043" s="5">
        <v>698.76</v>
      </c>
      <c r="K1043" t="str">
        <f>VLOOKUP($C1043,Customer_Dim_Cleaned!$A$2:$H$501,2,FALSE)</f>
        <v>Kara Dodson</v>
      </c>
      <c r="L1043" t="str">
        <f>VLOOKUP($D1043,Product_Dim_Cleaned!$A$2:$F$101,2,FALSE)</f>
        <v>Soccer Training Cone Set</v>
      </c>
      <c r="M1043" t="str">
        <f>VLOOKUP($E1043,Store_Dim_Cleaned!$A$2:$E$21,2,FALSE)</f>
        <v>Bean, Jones and Park</v>
      </c>
    </row>
    <row r="1044" spans="1:13" x14ac:dyDescent="0.3">
      <c r="A1044" t="s">
        <v>2868</v>
      </c>
      <c r="B1044" s="6">
        <v>45906</v>
      </c>
      <c r="C1044" t="s">
        <v>568</v>
      </c>
      <c r="D1044" t="s">
        <v>1698</v>
      </c>
      <c r="E1044" t="s">
        <v>1789</v>
      </c>
      <c r="F1044">
        <v>4</v>
      </c>
      <c r="G1044" s="5">
        <v>552.38</v>
      </c>
      <c r="H1044" s="8">
        <v>0.1</v>
      </c>
      <c r="I1044" t="s">
        <v>1826</v>
      </c>
      <c r="J1044" s="5">
        <v>1988.568</v>
      </c>
      <c r="K1044" t="str">
        <f>VLOOKUP($C1044,Customer_Dim_Cleaned!$A$2:$H$501,2,FALSE)</f>
        <v>Amy Wilson</v>
      </c>
      <c r="L1044" t="str">
        <f>VLOOKUP($D1044,Product_Dim_Cleaned!$A$2:$F$101,2,FALSE)</f>
        <v>Women's Ankle Boots</v>
      </c>
      <c r="M1044" t="str">
        <f>VLOOKUP($E1044,Store_Dim_Cleaned!$A$2:$E$21,2,FALSE)</f>
        <v>Hill, Wagner and Ballard</v>
      </c>
    </row>
    <row r="1045" spans="1:13" x14ac:dyDescent="0.3">
      <c r="A1045" t="s">
        <v>2869</v>
      </c>
      <c r="B1045" s="6">
        <v>45251</v>
      </c>
      <c r="C1045" t="s">
        <v>378</v>
      </c>
      <c r="D1045" t="s">
        <v>1664</v>
      </c>
      <c r="E1045" t="s">
        <v>1807</v>
      </c>
      <c r="F1045">
        <v>4</v>
      </c>
      <c r="G1045" s="5">
        <v>377.26</v>
      </c>
      <c r="H1045" s="8">
        <v>0.22</v>
      </c>
      <c r="I1045" t="s">
        <v>1829</v>
      </c>
      <c r="J1045" s="5">
        <v>1177.0512000000001</v>
      </c>
      <c r="K1045" t="str">
        <f>VLOOKUP($C1045,Customer_Dim_Cleaned!$A$2:$H$501,2,FALSE)</f>
        <v>Erica Carney</v>
      </c>
      <c r="L1045" t="str">
        <f>VLOOKUP($D1045,Product_Dim_Cleaned!$A$2:$F$101,2,FALSE)</f>
        <v>Womens Cotton Scarf</v>
      </c>
      <c r="M1045" t="str">
        <f>VLOOKUP($E1045,Store_Dim_Cleaned!$A$2:$E$21,2,FALSE)</f>
        <v>Holloway Ltd</v>
      </c>
    </row>
    <row r="1046" spans="1:13" x14ac:dyDescent="0.3">
      <c r="A1046" t="s">
        <v>2870</v>
      </c>
      <c r="B1046" s="6">
        <v>45257</v>
      </c>
      <c r="C1046" t="s">
        <v>202</v>
      </c>
      <c r="D1046" t="s">
        <v>1642</v>
      </c>
      <c r="E1046" t="s">
        <v>1813</v>
      </c>
      <c r="F1046">
        <v>4</v>
      </c>
      <c r="G1046" s="5">
        <v>189.07</v>
      </c>
      <c r="H1046" s="8">
        <v>0.1</v>
      </c>
      <c r="I1046" t="s">
        <v>1829</v>
      </c>
      <c r="J1046" s="5">
        <v>680.65200000000004</v>
      </c>
      <c r="K1046" t="str">
        <f>VLOOKUP($C1046,Customer_Dim_Cleaned!$A$2:$H$501,2,FALSE)</f>
        <v>Sharon Brown</v>
      </c>
      <c r="L1046" t="str">
        <f>VLOOKUP($D1046,Product_Dim_Cleaned!$A$2:$F$101,2,FALSE)</f>
        <v>Makeup Brush Set</v>
      </c>
      <c r="M1046" t="str">
        <f>VLOOKUP($E1046,Store_Dim_Cleaned!$A$2:$E$21,2,FALSE)</f>
        <v>Mann-Austin</v>
      </c>
    </row>
    <row r="1047" spans="1:13" x14ac:dyDescent="0.3">
      <c r="A1047" t="s">
        <v>2871</v>
      </c>
      <c r="B1047" s="6">
        <v>45818</v>
      </c>
      <c r="C1047" t="s">
        <v>1533</v>
      </c>
      <c r="D1047" t="s">
        <v>1608</v>
      </c>
      <c r="E1047" t="s">
        <v>1769</v>
      </c>
      <c r="F1047">
        <v>3</v>
      </c>
      <c r="G1047" s="5">
        <v>272.27</v>
      </c>
      <c r="H1047" s="8">
        <v>0.01</v>
      </c>
      <c r="I1047" t="s">
        <v>1824</v>
      </c>
      <c r="J1047" s="5">
        <v>808.64189999999996</v>
      </c>
      <c r="K1047" t="str">
        <f>VLOOKUP($C1047,Customer_Dim_Cleaned!$A$2:$H$501,2,FALSE)</f>
        <v>Philip Pennington</v>
      </c>
      <c r="L1047" t="str">
        <f>VLOOKUP($D1047,Product_Dim_Cleaned!$A$2:$F$101,2,FALSE)</f>
        <v>Stainless Steel Cutlery Set</v>
      </c>
      <c r="M1047" t="str">
        <f>VLOOKUP($E1047,Store_Dim_Cleaned!$A$2:$E$21,2,FALSE)</f>
        <v>Alexander Group</v>
      </c>
    </row>
    <row r="1048" spans="1:13" x14ac:dyDescent="0.3">
      <c r="A1048" t="s">
        <v>2872</v>
      </c>
      <c r="B1048" s="6">
        <v>45806</v>
      </c>
      <c r="C1048" t="s">
        <v>842</v>
      </c>
      <c r="D1048" t="s">
        <v>1732</v>
      </c>
      <c r="E1048" t="s">
        <v>1792</v>
      </c>
      <c r="F1048">
        <v>1</v>
      </c>
      <c r="G1048" s="5">
        <v>209.39</v>
      </c>
      <c r="H1048" s="8">
        <v>0.28000000000000003</v>
      </c>
      <c r="I1048" t="s">
        <v>1826</v>
      </c>
      <c r="J1048" s="5">
        <v>150.76079999999999</v>
      </c>
      <c r="K1048" t="str">
        <f>VLOOKUP($C1048,Customer_Dim_Cleaned!$A$2:$H$501,2,FALSE)</f>
        <v>Matthew Payne</v>
      </c>
      <c r="L1048" t="str">
        <f>VLOOKUP($D1048,Product_Dim_Cleaned!$A$2:$F$101,2,FALSE)</f>
        <v>Microwave Oven</v>
      </c>
      <c r="M1048" t="str">
        <f>VLOOKUP($E1048,Store_Dim_Cleaned!$A$2:$E$21,2,FALSE)</f>
        <v>Aguirre-Keller</v>
      </c>
    </row>
    <row r="1049" spans="1:13" x14ac:dyDescent="0.3">
      <c r="A1049" t="s">
        <v>2873</v>
      </c>
      <c r="B1049" s="6">
        <v>45288</v>
      </c>
      <c r="C1049" t="s">
        <v>202</v>
      </c>
      <c r="D1049" t="s">
        <v>1708</v>
      </c>
      <c r="E1049" t="s">
        <v>1786</v>
      </c>
      <c r="F1049">
        <v>1</v>
      </c>
      <c r="G1049" s="5">
        <v>813.87</v>
      </c>
      <c r="H1049" s="8">
        <v>0.23</v>
      </c>
      <c r="I1049" t="s">
        <v>1824</v>
      </c>
      <c r="J1049" s="5">
        <v>626.67989999999998</v>
      </c>
      <c r="K1049" t="str">
        <f>VLOOKUP($C1049,Customer_Dim_Cleaned!$A$2:$H$501,2,FALSE)</f>
        <v>Sharon Brown</v>
      </c>
      <c r="L1049" t="str">
        <f>VLOOKUP($D1049,Product_Dim_Cleaned!$A$2:$F$101,2,FALSE)</f>
        <v>Wall-Mounted Spice Rack</v>
      </c>
      <c r="M1049" t="str">
        <f>VLOOKUP($E1049,Store_Dim_Cleaned!$A$2:$E$21,2,FALSE)</f>
        <v>Moore, Padilla and Butler</v>
      </c>
    </row>
    <row r="1050" spans="1:13" x14ac:dyDescent="0.3">
      <c r="A1050" t="s">
        <v>2874</v>
      </c>
      <c r="B1050" s="6">
        <v>45783</v>
      </c>
      <c r="C1050" t="s">
        <v>821</v>
      </c>
      <c r="D1050" t="s">
        <v>1604</v>
      </c>
      <c r="E1050" t="s">
        <v>1752</v>
      </c>
      <c r="F1050">
        <v>1</v>
      </c>
      <c r="G1050" s="5">
        <v>143.69999999999999</v>
      </c>
      <c r="H1050" s="8">
        <v>0.19</v>
      </c>
      <c r="I1050" t="s">
        <v>1826</v>
      </c>
      <c r="J1050" s="5">
        <v>116.39700000000001</v>
      </c>
      <c r="K1050" t="str">
        <f>VLOOKUP($C1050,Customer_Dim_Cleaned!$A$2:$H$501,2,FALSE)</f>
        <v>Christopher David</v>
      </c>
      <c r="L1050" t="str">
        <f>VLOOKUP($D1050,Product_Dim_Cleaned!$A$2:$F$101,2,FALSE)</f>
        <v>Sports Stopwatch Timer</v>
      </c>
      <c r="M1050" t="str">
        <f>VLOOKUP($E1050,Store_Dim_Cleaned!$A$2:$E$21,2,FALSE)</f>
        <v>Rivera-Warner</v>
      </c>
    </row>
    <row r="1051" spans="1:13" x14ac:dyDescent="0.3">
      <c r="A1051" t="s">
        <v>2875</v>
      </c>
      <c r="B1051" s="6">
        <v>45385</v>
      </c>
      <c r="C1051" t="s">
        <v>1449</v>
      </c>
      <c r="D1051" t="s">
        <v>1640</v>
      </c>
      <c r="E1051" t="s">
        <v>1757</v>
      </c>
      <c r="F1051">
        <v>4</v>
      </c>
      <c r="G1051" s="5">
        <v>837.34</v>
      </c>
      <c r="H1051" s="8">
        <v>0.05</v>
      </c>
      <c r="I1051" t="s">
        <v>1826</v>
      </c>
      <c r="J1051" s="5">
        <v>3181.8919999999998</v>
      </c>
      <c r="K1051" t="str">
        <f>VLOOKUP($C1051,Customer_Dim_Cleaned!$A$2:$H$501,2,FALSE)</f>
        <v>Manuel Fisher</v>
      </c>
      <c r="L1051" t="str">
        <f>VLOOKUP($D1051,Product_Dim_Cleaned!$A$2:$F$101,2,FALSE)</f>
        <v>Men's Winter Jacket</v>
      </c>
      <c r="M1051" t="str">
        <f>VLOOKUP($E1051,Store_Dim_Cleaned!$A$2:$E$21,2,FALSE)</f>
        <v>Martinez, Adkins and Johnson</v>
      </c>
    </row>
    <row r="1052" spans="1:13" x14ac:dyDescent="0.3">
      <c r="A1052" t="s">
        <v>2876</v>
      </c>
      <c r="B1052" s="6">
        <v>45878</v>
      </c>
      <c r="C1052" t="s">
        <v>417</v>
      </c>
      <c r="D1052" t="s">
        <v>1578</v>
      </c>
      <c r="E1052" t="s">
        <v>1813</v>
      </c>
      <c r="F1052">
        <v>1</v>
      </c>
      <c r="G1052" s="5">
        <v>151.66</v>
      </c>
      <c r="H1052" s="8">
        <v>0.16</v>
      </c>
      <c r="I1052" t="s">
        <v>1829</v>
      </c>
      <c r="J1052" s="5">
        <v>127.3944</v>
      </c>
      <c r="K1052" t="str">
        <f>VLOOKUP($C1052,Customer_Dim_Cleaned!$A$2:$H$501,2,FALSE)</f>
        <v>Jacob Hopkins</v>
      </c>
      <c r="L1052" t="str">
        <f>VLOOKUP($D1052,Product_Dim_Cleaned!$A$2:$F$101,2,FALSE)</f>
        <v>4K Home Projector</v>
      </c>
      <c r="M1052" t="str">
        <f>VLOOKUP($E1052,Store_Dim_Cleaned!$A$2:$E$21,2,FALSE)</f>
        <v>Mann-Austin</v>
      </c>
    </row>
    <row r="1053" spans="1:13" x14ac:dyDescent="0.3">
      <c r="A1053" t="s">
        <v>2877</v>
      </c>
      <c r="B1053" s="6">
        <v>45720</v>
      </c>
      <c r="C1053" t="s">
        <v>1533</v>
      </c>
      <c r="D1053" t="s">
        <v>1636</v>
      </c>
      <c r="E1053" t="s">
        <v>1782</v>
      </c>
      <c r="F1053">
        <v>3</v>
      </c>
      <c r="G1053" s="5">
        <v>961.4</v>
      </c>
      <c r="H1053" s="8">
        <v>0.02</v>
      </c>
      <c r="I1053" t="s">
        <v>1826</v>
      </c>
      <c r="J1053" s="5">
        <v>2826.5160000000001</v>
      </c>
      <c r="K1053" t="str">
        <f>VLOOKUP($C1053,Customer_Dim_Cleaned!$A$2:$H$501,2,FALSE)</f>
        <v>Philip Pennington</v>
      </c>
      <c r="L1053" t="str">
        <f>VLOOKUP($D1053,Product_Dim_Cleaned!$A$2:$F$101,2,FALSE)</f>
        <v>Adjustable Jump Rope</v>
      </c>
      <c r="M1053" t="str">
        <f>VLOOKUP($E1053,Store_Dim_Cleaned!$A$2:$E$21,2,FALSE)</f>
        <v>Bean, Jones and Park</v>
      </c>
    </row>
    <row r="1054" spans="1:13" x14ac:dyDescent="0.3">
      <c r="A1054" t="s">
        <v>2878</v>
      </c>
      <c r="B1054" s="6">
        <v>45503</v>
      </c>
      <c r="C1054" t="s">
        <v>1157</v>
      </c>
      <c r="D1054" t="s">
        <v>1696</v>
      </c>
      <c r="E1054" t="s">
        <v>1810</v>
      </c>
      <c r="F1054">
        <v>4</v>
      </c>
      <c r="G1054" s="5">
        <v>475.98</v>
      </c>
      <c r="H1054" s="8">
        <v>0.19</v>
      </c>
      <c r="I1054" t="s">
        <v>1826</v>
      </c>
      <c r="J1054" s="5">
        <v>1542.1751999999999</v>
      </c>
      <c r="K1054" t="str">
        <f>VLOOKUP($C1054,Customer_Dim_Cleaned!$A$2:$H$501,2,FALSE)</f>
        <v>James Holloway Jr.</v>
      </c>
      <c r="L1054" t="str">
        <f>VLOOKUP($D1054,Product_Dim_Cleaned!$A$2:$F$101,2,FALSE)</f>
        <v>Bluetooth Car Audio System</v>
      </c>
      <c r="M1054" t="str">
        <f>VLOOKUP($E1054,Store_Dim_Cleaned!$A$2:$E$21,2,FALSE)</f>
        <v>Guerrero-Schmitt</v>
      </c>
    </row>
    <row r="1055" spans="1:13" x14ac:dyDescent="0.3">
      <c r="A1055" t="s">
        <v>2879</v>
      </c>
      <c r="B1055" s="6">
        <v>45551</v>
      </c>
      <c r="C1055" t="s">
        <v>1187</v>
      </c>
      <c r="D1055" t="s">
        <v>1624</v>
      </c>
      <c r="E1055" t="s">
        <v>1801</v>
      </c>
      <c r="F1055">
        <v>4</v>
      </c>
      <c r="G1055" s="5">
        <v>132.88999999999999</v>
      </c>
      <c r="H1055" s="8">
        <v>0.12</v>
      </c>
      <c r="I1055" t="s">
        <v>1824</v>
      </c>
      <c r="J1055" s="5">
        <v>467.77280000000002</v>
      </c>
      <c r="K1055" t="str">
        <f>VLOOKUP($C1055,Customer_Dim_Cleaned!$A$2:$H$501,2,FALSE)</f>
        <v>Shelley Ponce</v>
      </c>
      <c r="L1055" t="str">
        <f>VLOOKUP($D1055,Product_Dim_Cleaned!$A$2:$F$101,2,FALSE)</f>
        <v>Sports Water Hydration Pack</v>
      </c>
      <c r="M1055" t="str">
        <f>VLOOKUP($E1055,Store_Dim_Cleaned!$A$2:$E$21,2,FALSE)</f>
        <v>Shelton PLC</v>
      </c>
    </row>
    <row r="1056" spans="1:13" x14ac:dyDescent="0.3">
      <c r="A1056" t="s">
        <v>2880</v>
      </c>
      <c r="B1056" s="6">
        <v>45850</v>
      </c>
      <c r="C1056" t="s">
        <v>1355</v>
      </c>
      <c r="D1056" t="s">
        <v>1618</v>
      </c>
      <c r="E1056" t="s">
        <v>1794</v>
      </c>
      <c r="F1056">
        <v>3</v>
      </c>
      <c r="G1056" s="5">
        <v>471.31</v>
      </c>
      <c r="H1056" s="8">
        <v>0</v>
      </c>
      <c r="I1056" t="s">
        <v>1826</v>
      </c>
      <c r="J1056" s="5">
        <v>1413.93</v>
      </c>
      <c r="K1056" t="str">
        <f>VLOOKUP($C1056,Customer_Dim_Cleaned!$A$2:$H$501,2,FALSE)</f>
        <v>Melinda Rivera</v>
      </c>
      <c r="L1056" t="str">
        <f>VLOOKUP($D1056,Product_Dim_Cleaned!$A$2:$F$101,2,FALSE)</f>
        <v>Bedroom Table Lamp</v>
      </c>
      <c r="M1056" t="str">
        <f>VLOOKUP($E1056,Store_Dim_Cleaned!$A$2:$E$21,2,FALSE)</f>
        <v>Thomas, Bridges and Harris</v>
      </c>
    </row>
    <row r="1057" spans="1:13" x14ac:dyDescent="0.3">
      <c r="A1057" t="s">
        <v>2881</v>
      </c>
      <c r="B1057" s="6">
        <v>45441</v>
      </c>
      <c r="C1057" t="s">
        <v>1431</v>
      </c>
      <c r="D1057" t="s">
        <v>1700</v>
      </c>
      <c r="E1057" t="s">
        <v>1799</v>
      </c>
      <c r="F1057">
        <v>2</v>
      </c>
      <c r="G1057" s="5">
        <v>720.32</v>
      </c>
      <c r="H1057" s="8">
        <v>0.26</v>
      </c>
      <c r="I1057" t="s">
        <v>1824</v>
      </c>
      <c r="J1057" s="5">
        <v>1066.0735999999999</v>
      </c>
      <c r="K1057" t="str">
        <f>VLOOKUP($C1057,Customer_Dim_Cleaned!$A$2:$H$501,2,FALSE)</f>
        <v>David Pierce</v>
      </c>
      <c r="L1057" t="str">
        <f>VLOOKUP($D1057,Product_Dim_Cleaned!$A$2:$F$101,2,FALSE)</f>
        <v>Wireless Mouse</v>
      </c>
      <c r="M1057" t="str">
        <f>VLOOKUP($E1057,Store_Dim_Cleaned!$A$2:$E$21,2,FALSE)</f>
        <v>Mcdonald Inc</v>
      </c>
    </row>
    <row r="1058" spans="1:13" x14ac:dyDescent="0.3">
      <c r="A1058" t="s">
        <v>2882</v>
      </c>
      <c r="B1058" s="6">
        <v>45431</v>
      </c>
      <c r="C1058" t="s">
        <v>275</v>
      </c>
      <c r="D1058" t="s">
        <v>1680</v>
      </c>
      <c r="E1058" t="s">
        <v>1810</v>
      </c>
      <c r="F1058">
        <v>4</v>
      </c>
      <c r="G1058" s="5">
        <v>99.92</v>
      </c>
      <c r="H1058" s="8">
        <v>0.11</v>
      </c>
      <c r="I1058" t="s">
        <v>1829</v>
      </c>
      <c r="J1058" s="5">
        <v>355.71519999999998</v>
      </c>
      <c r="K1058" t="str">
        <f>VLOOKUP($C1058,Customer_Dim_Cleaned!$A$2:$H$501,2,FALSE)</f>
        <v>Rhonda Morales</v>
      </c>
      <c r="L1058" t="str">
        <f>VLOOKUP($D1058,Product_Dim_Cleaned!$A$2:$F$101,2,FALSE)</f>
        <v>Women's Hair Dryer Brush</v>
      </c>
      <c r="M1058" t="str">
        <f>VLOOKUP($E1058,Store_Dim_Cleaned!$A$2:$E$21,2,FALSE)</f>
        <v>Guerrero-Schmitt</v>
      </c>
    </row>
    <row r="1059" spans="1:13" x14ac:dyDescent="0.3">
      <c r="A1059" t="s">
        <v>2883</v>
      </c>
      <c r="B1059" s="6">
        <v>45873</v>
      </c>
      <c r="C1059" t="s">
        <v>247</v>
      </c>
      <c r="D1059" t="s">
        <v>1568</v>
      </c>
      <c r="E1059" t="s">
        <v>1766</v>
      </c>
      <c r="F1059">
        <v>3</v>
      </c>
      <c r="G1059" s="5">
        <v>900.63</v>
      </c>
      <c r="H1059" s="8">
        <v>0.11</v>
      </c>
      <c r="I1059" t="s">
        <v>1829</v>
      </c>
      <c r="J1059" s="5">
        <v>2404.6821</v>
      </c>
      <c r="K1059" t="str">
        <f>VLOOKUP($C1059,Customer_Dim_Cleaned!$A$2:$H$501,2,FALSE)</f>
        <v>Amber Mcclain</v>
      </c>
      <c r="L1059" t="str">
        <f>VLOOKUP($D1059,Product_Dim_Cleaned!$A$2:$F$101,2,FALSE)</f>
        <v>Ceramic Kitchen Bowl Set</v>
      </c>
      <c r="M1059" t="str">
        <f>VLOOKUP($E1059,Store_Dim_Cleaned!$A$2:$E$21,2,FALSE)</f>
        <v>Johnson-Wright</v>
      </c>
    </row>
    <row r="1060" spans="1:13" x14ac:dyDescent="0.3">
      <c r="A1060" t="s">
        <v>2884</v>
      </c>
      <c r="B1060" s="6">
        <v>45629</v>
      </c>
      <c r="C1060" t="s">
        <v>1368</v>
      </c>
      <c r="D1060" t="s">
        <v>1640</v>
      </c>
      <c r="E1060" t="s">
        <v>1782</v>
      </c>
      <c r="F1060">
        <v>1</v>
      </c>
      <c r="G1060" s="5">
        <v>681.72</v>
      </c>
      <c r="H1060" s="8">
        <v>0.11</v>
      </c>
      <c r="I1060" t="s">
        <v>1826</v>
      </c>
      <c r="J1060" s="5">
        <v>606.73080000000004</v>
      </c>
      <c r="K1060" t="str">
        <f>VLOOKUP($C1060,Customer_Dim_Cleaned!$A$2:$H$501,2,FALSE)</f>
        <v>Kelli Smith</v>
      </c>
      <c r="L1060" t="str">
        <f>VLOOKUP($D1060,Product_Dim_Cleaned!$A$2:$F$101,2,FALSE)</f>
        <v>Men's Winter Jacket</v>
      </c>
      <c r="M1060" t="str">
        <f>VLOOKUP($E1060,Store_Dim_Cleaned!$A$2:$E$21,2,FALSE)</f>
        <v>Bean, Jones and Park</v>
      </c>
    </row>
    <row r="1061" spans="1:13" x14ac:dyDescent="0.3">
      <c r="A1061" t="s">
        <v>2885</v>
      </c>
      <c r="B1061" s="6">
        <v>45222</v>
      </c>
      <c r="C1061" t="s">
        <v>48</v>
      </c>
      <c r="D1061" t="s">
        <v>1704</v>
      </c>
      <c r="E1061" t="s">
        <v>1797</v>
      </c>
      <c r="F1061">
        <v>2</v>
      </c>
      <c r="G1061" s="5">
        <v>838.22</v>
      </c>
      <c r="H1061" s="8">
        <v>0.3</v>
      </c>
      <c r="I1061" t="s">
        <v>1824</v>
      </c>
      <c r="J1061" s="5">
        <v>1173.508</v>
      </c>
      <c r="K1061" t="str">
        <f>VLOOKUP($C1061,Customer_Dim_Cleaned!$A$2:$H$501,2,FALSE)</f>
        <v>Ms. Maria Leach</v>
      </c>
      <c r="L1061" t="str">
        <f>VLOOKUP($D1061,Product_Dim_Cleaned!$A$2:$F$101,2,FALSE)</f>
        <v>Essential Oil Diffuser</v>
      </c>
      <c r="M1061" t="str">
        <f>VLOOKUP($E1061,Store_Dim_Cleaned!$A$2:$E$21,2,FALSE)</f>
        <v>Gardner, Humphrey and Contreras</v>
      </c>
    </row>
    <row r="1062" spans="1:13" x14ac:dyDescent="0.3">
      <c r="A1062" t="s">
        <v>2886</v>
      </c>
      <c r="B1062" s="6">
        <v>45797</v>
      </c>
      <c r="C1062" t="s">
        <v>637</v>
      </c>
      <c r="D1062" t="s">
        <v>1722</v>
      </c>
      <c r="E1062" t="s">
        <v>1794</v>
      </c>
      <c r="F1062">
        <v>2</v>
      </c>
      <c r="G1062" s="5">
        <v>816.22</v>
      </c>
      <c r="H1062" s="8">
        <v>0.27</v>
      </c>
      <c r="I1062" t="s">
        <v>1824</v>
      </c>
      <c r="J1062" s="5">
        <v>1191.6812</v>
      </c>
      <c r="K1062" t="str">
        <f>VLOOKUP($C1062,Customer_Dim_Cleaned!$A$2:$H$501,2,FALSE)</f>
        <v>Ashley Ferguson</v>
      </c>
      <c r="L1062" t="str">
        <f>VLOOKUP($D1062,Product_Dim_Cleaned!$A$2:$F$101,2,FALSE)</f>
        <v>LED Bedside Lamp</v>
      </c>
      <c r="M1062" t="str">
        <f>VLOOKUP($E1062,Store_Dim_Cleaned!$A$2:$E$21,2,FALSE)</f>
        <v>Thomas, Bridges and Harris</v>
      </c>
    </row>
    <row r="1063" spans="1:13" x14ac:dyDescent="0.3">
      <c r="A1063" t="s">
        <v>2887</v>
      </c>
      <c r="B1063" s="6">
        <v>45554</v>
      </c>
      <c r="C1063" t="s">
        <v>1187</v>
      </c>
      <c r="D1063" t="s">
        <v>1670</v>
      </c>
      <c r="E1063" t="s">
        <v>1779</v>
      </c>
      <c r="F1063">
        <v>2</v>
      </c>
      <c r="G1063" s="5">
        <v>654.12</v>
      </c>
      <c r="H1063" s="8">
        <v>0.27</v>
      </c>
      <c r="I1063" t="s">
        <v>1826</v>
      </c>
      <c r="J1063" s="5">
        <v>955.01519999999994</v>
      </c>
      <c r="K1063" t="str">
        <f>VLOOKUP($C1063,Customer_Dim_Cleaned!$A$2:$H$501,2,FALSE)</f>
        <v>Shelley Ponce</v>
      </c>
      <c r="L1063" t="str">
        <f>VLOOKUP($D1063,Product_Dim_Cleaned!$A$2:$F$101,2,FALSE)</f>
        <v>Tennis Ball 3-Pack</v>
      </c>
      <c r="M1063" t="str">
        <f>VLOOKUP($E1063,Store_Dim_Cleaned!$A$2:$E$21,2,FALSE)</f>
        <v>Martinez-Mullins</v>
      </c>
    </row>
    <row r="1064" spans="1:13" x14ac:dyDescent="0.3">
      <c r="A1064" t="s">
        <v>2888</v>
      </c>
      <c r="B1064" s="6">
        <v>45385</v>
      </c>
      <c r="C1064" t="s">
        <v>372</v>
      </c>
      <c r="D1064" t="s">
        <v>1694</v>
      </c>
      <c r="E1064" t="s">
        <v>1797</v>
      </c>
      <c r="F1064">
        <v>4</v>
      </c>
      <c r="G1064" s="5">
        <v>528.22</v>
      </c>
      <c r="H1064" s="8">
        <v>0.2</v>
      </c>
      <c r="I1064" t="s">
        <v>1826</v>
      </c>
      <c r="J1064" s="5">
        <v>1690.3040000000001</v>
      </c>
      <c r="K1064" t="str">
        <f>VLOOKUP($C1064,Customer_Dim_Cleaned!$A$2:$H$501,2,FALSE)</f>
        <v>Lance Baker</v>
      </c>
      <c r="L1064" t="str">
        <f>VLOOKUP($D1064,Product_Dim_Cleaned!$A$2:$F$101,2,FALSE)</f>
        <v>Shin Guards – Adult</v>
      </c>
      <c r="M1064" t="str">
        <f>VLOOKUP($E1064,Store_Dim_Cleaned!$A$2:$E$21,2,FALSE)</f>
        <v>Gardner, Humphrey and Contreras</v>
      </c>
    </row>
    <row r="1065" spans="1:13" x14ac:dyDescent="0.3">
      <c r="A1065" t="s">
        <v>2889</v>
      </c>
      <c r="B1065" s="6">
        <v>45704</v>
      </c>
      <c r="C1065" t="s">
        <v>716</v>
      </c>
      <c r="D1065" t="s">
        <v>1616</v>
      </c>
      <c r="E1065" t="s">
        <v>1779</v>
      </c>
      <c r="F1065">
        <v>4</v>
      </c>
      <c r="G1065" s="5">
        <v>36.72</v>
      </c>
      <c r="H1065" s="8">
        <v>7.0000000000000007E-2</v>
      </c>
      <c r="I1065" t="s">
        <v>1829</v>
      </c>
      <c r="J1065" s="5">
        <v>136.5984</v>
      </c>
      <c r="K1065" t="str">
        <f>VLOOKUP($C1065,Customer_Dim_Cleaned!$A$2:$H$501,2,FALSE)</f>
        <v>Lisa Young</v>
      </c>
      <c r="L1065" t="str">
        <f>VLOOKUP($D1065,Product_Dim_Cleaned!$A$2:$F$101,2,FALSE)</f>
        <v>Gaming Mechanical Keyboard</v>
      </c>
      <c r="M1065" t="str">
        <f>VLOOKUP($E1065,Store_Dim_Cleaned!$A$2:$E$21,2,FALSE)</f>
        <v>Martinez-Mullins</v>
      </c>
    </row>
    <row r="1066" spans="1:13" x14ac:dyDescent="0.3">
      <c r="A1066" t="s">
        <v>2890</v>
      </c>
      <c r="B1066" s="6">
        <v>45545</v>
      </c>
      <c r="C1066" t="s">
        <v>1157</v>
      </c>
      <c r="D1066" t="s">
        <v>1704</v>
      </c>
      <c r="E1066" t="s">
        <v>1813</v>
      </c>
      <c r="F1066">
        <v>2</v>
      </c>
      <c r="G1066" s="5">
        <v>705.97</v>
      </c>
      <c r="H1066" s="8">
        <v>0.1</v>
      </c>
      <c r="I1066" t="s">
        <v>1826</v>
      </c>
      <c r="J1066" s="5">
        <v>1270.7460000000001</v>
      </c>
      <c r="K1066" t="str">
        <f>VLOOKUP($C1066,Customer_Dim_Cleaned!$A$2:$H$501,2,FALSE)</f>
        <v>James Holloway Jr.</v>
      </c>
      <c r="L1066" t="str">
        <f>VLOOKUP($D1066,Product_Dim_Cleaned!$A$2:$F$101,2,FALSE)</f>
        <v>Essential Oil Diffuser</v>
      </c>
      <c r="M1066" t="str">
        <f>VLOOKUP($E1066,Store_Dim_Cleaned!$A$2:$E$21,2,FALSE)</f>
        <v>Mann-Austin</v>
      </c>
    </row>
    <row r="1067" spans="1:13" x14ac:dyDescent="0.3">
      <c r="A1067" t="s">
        <v>2891</v>
      </c>
      <c r="B1067" s="6">
        <v>45736</v>
      </c>
      <c r="C1067" t="s">
        <v>100</v>
      </c>
      <c r="D1067" t="s">
        <v>1628</v>
      </c>
      <c r="E1067" t="s">
        <v>1757</v>
      </c>
      <c r="F1067">
        <v>2</v>
      </c>
      <c r="G1067" s="5">
        <v>994.29</v>
      </c>
      <c r="H1067" s="8">
        <v>0.01</v>
      </c>
      <c r="I1067" t="s">
        <v>1826</v>
      </c>
      <c r="J1067" s="5">
        <v>1968.6941999999999</v>
      </c>
      <c r="K1067" t="str">
        <f>VLOOKUP($C1067,Customer_Dim_Cleaned!$A$2:$H$501,2,FALSE)</f>
        <v>Jonathan Steele</v>
      </c>
      <c r="L1067" t="str">
        <f>VLOOKUP($D1067,Product_Dim_Cleaned!$A$2:$F$101,2,FALSE)</f>
        <v>Noise-Canceling Headphones</v>
      </c>
      <c r="M1067" t="str">
        <f>VLOOKUP($E1067,Store_Dim_Cleaned!$A$2:$E$21,2,FALSE)</f>
        <v>Martinez, Adkins and Johnson</v>
      </c>
    </row>
    <row r="1068" spans="1:13" x14ac:dyDescent="0.3">
      <c r="A1068" t="s">
        <v>2892</v>
      </c>
      <c r="B1068" s="6">
        <v>45608</v>
      </c>
      <c r="C1068" t="s">
        <v>1307</v>
      </c>
      <c r="D1068" t="s">
        <v>1732</v>
      </c>
      <c r="E1068" t="s">
        <v>1810</v>
      </c>
      <c r="F1068">
        <v>1</v>
      </c>
      <c r="G1068" s="5">
        <v>909.04</v>
      </c>
      <c r="H1068" s="8">
        <v>0.11</v>
      </c>
      <c r="I1068" t="s">
        <v>1824</v>
      </c>
      <c r="J1068" s="5">
        <v>809.04560000000004</v>
      </c>
      <c r="K1068" t="str">
        <f>VLOOKUP($C1068,Customer_Dim_Cleaned!$A$2:$H$501,2,FALSE)</f>
        <v>Holly Robinson</v>
      </c>
      <c r="L1068" t="str">
        <f>VLOOKUP($D1068,Product_Dim_Cleaned!$A$2:$F$101,2,FALSE)</f>
        <v>Microwave Oven</v>
      </c>
      <c r="M1068" t="str">
        <f>VLOOKUP($E1068,Store_Dim_Cleaned!$A$2:$E$21,2,FALSE)</f>
        <v>Guerrero-Schmitt</v>
      </c>
    </row>
    <row r="1069" spans="1:13" x14ac:dyDescent="0.3">
      <c r="A1069" t="s">
        <v>2893</v>
      </c>
      <c r="B1069" s="6">
        <v>45334</v>
      </c>
      <c r="C1069" t="s">
        <v>1095</v>
      </c>
      <c r="D1069" t="s">
        <v>1616</v>
      </c>
      <c r="E1069" t="s">
        <v>1792</v>
      </c>
      <c r="F1069">
        <v>1</v>
      </c>
      <c r="G1069" s="5">
        <v>164.73</v>
      </c>
      <c r="H1069" s="8">
        <v>0.12</v>
      </c>
      <c r="I1069" t="s">
        <v>1826</v>
      </c>
      <c r="J1069" s="5">
        <v>144.9624</v>
      </c>
      <c r="K1069" t="str">
        <f>VLOOKUP($C1069,Customer_Dim_Cleaned!$A$2:$H$501,2,FALSE)</f>
        <v>Heather Valenzuela</v>
      </c>
      <c r="L1069" t="str">
        <f>VLOOKUP($D1069,Product_Dim_Cleaned!$A$2:$F$101,2,FALSE)</f>
        <v>Gaming Mechanical Keyboard</v>
      </c>
      <c r="M1069" t="str">
        <f>VLOOKUP($E1069,Store_Dim_Cleaned!$A$2:$E$21,2,FALSE)</f>
        <v>Aguirre-Keller</v>
      </c>
    </row>
    <row r="1070" spans="1:13" x14ac:dyDescent="0.3">
      <c r="A1070" t="s">
        <v>2894</v>
      </c>
      <c r="B1070" s="6">
        <v>45690</v>
      </c>
      <c r="C1070" t="s">
        <v>230</v>
      </c>
      <c r="D1070" t="s">
        <v>1622</v>
      </c>
      <c r="E1070" t="s">
        <v>1779</v>
      </c>
      <c r="F1070">
        <v>2</v>
      </c>
      <c r="G1070" s="5">
        <v>606.35</v>
      </c>
      <c r="H1070" s="8">
        <v>0.16</v>
      </c>
      <c r="I1070" t="s">
        <v>1829</v>
      </c>
      <c r="J1070" s="5">
        <v>1018.668</v>
      </c>
      <c r="K1070" t="str">
        <f>VLOOKUP($C1070,Customer_Dim_Cleaned!$A$2:$H$501,2,FALSE)</f>
        <v>James Bean</v>
      </c>
      <c r="L1070" t="str">
        <f>VLOOKUP($D1070,Product_Dim_Cleaned!$A$2:$F$101,2,FALSE)</f>
        <v>Men's Casual Sneakers</v>
      </c>
      <c r="M1070" t="str">
        <f>VLOOKUP($E1070,Store_Dim_Cleaned!$A$2:$E$21,2,FALSE)</f>
        <v>Martinez-Mullins</v>
      </c>
    </row>
    <row r="1071" spans="1:13" x14ac:dyDescent="0.3">
      <c r="A1071" t="s">
        <v>2895</v>
      </c>
      <c r="B1071" s="6">
        <v>45481</v>
      </c>
      <c r="C1071" t="s">
        <v>544</v>
      </c>
      <c r="D1071" t="s">
        <v>1744</v>
      </c>
      <c r="E1071" t="s">
        <v>1769</v>
      </c>
      <c r="F1071">
        <v>3</v>
      </c>
      <c r="G1071" s="5">
        <v>904.19</v>
      </c>
      <c r="H1071" s="8">
        <v>0.09</v>
      </c>
      <c r="I1071" t="s">
        <v>1824</v>
      </c>
      <c r="J1071" s="5">
        <v>2468.4387000000002</v>
      </c>
      <c r="K1071" t="str">
        <f>VLOOKUP($C1071,Customer_Dim_Cleaned!$A$2:$H$501,2,FALSE)</f>
        <v>Joseph Jones</v>
      </c>
      <c r="L1071" t="str">
        <f>VLOOKUP($D1071,Product_Dim_Cleaned!$A$2:$F$101,2,FALSE)</f>
        <v>Portable Bluetooth Speaker</v>
      </c>
      <c r="M1071" t="str">
        <f>VLOOKUP($E1071,Store_Dim_Cleaned!$A$2:$E$21,2,FALSE)</f>
        <v>Alexander Group</v>
      </c>
    </row>
    <row r="1072" spans="1:13" x14ac:dyDescent="0.3">
      <c r="A1072" t="s">
        <v>2896</v>
      </c>
      <c r="B1072" s="6">
        <v>45576</v>
      </c>
      <c r="C1072" t="s">
        <v>508</v>
      </c>
      <c r="D1072" t="s">
        <v>1648</v>
      </c>
      <c r="E1072" t="s">
        <v>1761</v>
      </c>
      <c r="F1072">
        <v>4</v>
      </c>
      <c r="G1072" s="5">
        <v>694.61</v>
      </c>
      <c r="H1072" s="8">
        <v>0.18</v>
      </c>
      <c r="I1072" t="s">
        <v>1829</v>
      </c>
      <c r="J1072" s="5">
        <v>2278.3208</v>
      </c>
      <c r="K1072" t="str">
        <f>VLOOKUP($C1072,Customer_Dim_Cleaned!$A$2:$H$501,2,FALSE)</f>
        <v>Michael Davies</v>
      </c>
      <c r="L1072" t="str">
        <f>VLOOKUP($D1072,Product_Dim_Cleaned!$A$2:$F$101,2,FALSE)</f>
        <v>Boxing Hand Wraps</v>
      </c>
      <c r="M1072" t="str">
        <f>VLOOKUP($E1072,Store_Dim_Cleaned!$A$2:$E$21,2,FALSE)</f>
        <v>Black-Horn</v>
      </c>
    </row>
    <row r="1073" spans="1:13" x14ac:dyDescent="0.3">
      <c r="A1073" t="s">
        <v>2897</v>
      </c>
      <c r="B1073" s="6">
        <v>45215</v>
      </c>
      <c r="C1073" t="s">
        <v>727</v>
      </c>
      <c r="D1073" t="s">
        <v>1726</v>
      </c>
      <c r="E1073" t="s">
        <v>1761</v>
      </c>
      <c r="F1073">
        <v>4</v>
      </c>
      <c r="G1073" s="5">
        <v>753.83</v>
      </c>
      <c r="H1073" s="8">
        <v>0.24</v>
      </c>
      <c r="I1073" t="s">
        <v>1824</v>
      </c>
      <c r="J1073" s="5">
        <v>2291.6432</v>
      </c>
      <c r="K1073" t="str">
        <f>VLOOKUP($C1073,Customer_Dim_Cleaned!$A$2:$H$501,2,FALSE)</f>
        <v>Elizabeth Stanley</v>
      </c>
      <c r="L1073" t="str">
        <f>VLOOKUP($D1073,Product_Dim_Cleaned!$A$2:$F$101,2,FALSE)</f>
        <v>Face Foundation Kit</v>
      </c>
      <c r="M1073" t="str">
        <f>VLOOKUP($E1073,Store_Dim_Cleaned!$A$2:$E$21,2,FALSE)</f>
        <v>Black-Horn</v>
      </c>
    </row>
    <row r="1074" spans="1:13" x14ac:dyDescent="0.3">
      <c r="A1074" t="s">
        <v>2898</v>
      </c>
      <c r="B1074" s="6">
        <v>45653</v>
      </c>
      <c r="C1074" t="s">
        <v>646</v>
      </c>
      <c r="D1074" t="s">
        <v>1590</v>
      </c>
      <c r="E1074" t="s">
        <v>1782</v>
      </c>
      <c r="F1074">
        <v>1</v>
      </c>
      <c r="G1074" s="5">
        <v>66.22</v>
      </c>
      <c r="H1074" s="8">
        <v>0.02</v>
      </c>
      <c r="I1074" t="s">
        <v>1824</v>
      </c>
      <c r="J1074" s="5">
        <v>64.895600000000002</v>
      </c>
      <c r="K1074" t="str">
        <f>VLOOKUP($C1074,Customer_Dim_Cleaned!$A$2:$H$501,2,FALSE)</f>
        <v>Andrea Jacobs</v>
      </c>
      <c r="L1074" t="str">
        <f>VLOOKUP($D1074,Product_Dim_Cleaned!$A$2:$F$101,2,FALSE)</f>
        <v>Multi-Purpose Storage Box</v>
      </c>
      <c r="M1074" t="str">
        <f>VLOOKUP($E1074,Store_Dim_Cleaned!$A$2:$E$21,2,FALSE)</f>
        <v>Bean, Jones and Park</v>
      </c>
    </row>
    <row r="1075" spans="1:13" x14ac:dyDescent="0.3">
      <c r="A1075" t="s">
        <v>2899</v>
      </c>
      <c r="B1075" s="6">
        <v>45241</v>
      </c>
      <c r="C1075" t="s">
        <v>1059</v>
      </c>
      <c r="D1075" t="s">
        <v>1676</v>
      </c>
      <c r="E1075" t="s">
        <v>1799</v>
      </c>
      <c r="F1075">
        <v>2</v>
      </c>
      <c r="G1075" s="5">
        <v>891.8</v>
      </c>
      <c r="H1075" s="8">
        <v>0.28999999999999998</v>
      </c>
      <c r="I1075" t="s">
        <v>1829</v>
      </c>
      <c r="J1075" s="5">
        <v>1266.356</v>
      </c>
      <c r="K1075" t="str">
        <f>VLOOKUP($C1075,Customer_Dim_Cleaned!$A$2:$H$501,2,FALSE)</f>
        <v>Carol Lewis</v>
      </c>
      <c r="L1075" t="str">
        <f>VLOOKUP($D1075,Product_Dim_Cleaned!$A$2:$F$101,2,FALSE)</f>
        <v>Matte Lipstick Set</v>
      </c>
      <c r="M1075" t="str">
        <f>VLOOKUP($E1075,Store_Dim_Cleaned!$A$2:$E$21,2,FALSE)</f>
        <v>Mcdonald Inc</v>
      </c>
    </row>
    <row r="1076" spans="1:13" x14ac:dyDescent="0.3">
      <c r="A1076" t="s">
        <v>2900</v>
      </c>
      <c r="B1076" s="6">
        <v>45428</v>
      </c>
      <c r="C1076" t="s">
        <v>1136</v>
      </c>
      <c r="D1076" t="s">
        <v>1698</v>
      </c>
      <c r="E1076" t="s">
        <v>1786</v>
      </c>
      <c r="F1076">
        <v>4</v>
      </c>
      <c r="G1076" s="5">
        <v>255.48</v>
      </c>
      <c r="H1076" s="8">
        <v>0.03</v>
      </c>
      <c r="I1076" t="s">
        <v>1829</v>
      </c>
      <c r="J1076" s="5">
        <v>991.26239999999996</v>
      </c>
      <c r="K1076" t="str">
        <f>VLOOKUP($C1076,Customer_Dim_Cleaned!$A$2:$H$501,2,FALSE)</f>
        <v>Elizabeth Smith</v>
      </c>
      <c r="L1076" t="str">
        <f>VLOOKUP($D1076,Product_Dim_Cleaned!$A$2:$F$101,2,FALSE)</f>
        <v>Women's Ankle Boots</v>
      </c>
      <c r="M1076" t="str">
        <f>VLOOKUP($E1076,Store_Dim_Cleaned!$A$2:$E$21,2,FALSE)</f>
        <v>Moore, Padilla and Butler</v>
      </c>
    </row>
    <row r="1077" spans="1:13" x14ac:dyDescent="0.3">
      <c r="A1077" t="s">
        <v>2901</v>
      </c>
      <c r="B1077" s="6">
        <v>45593</v>
      </c>
      <c r="C1077" t="s">
        <v>951</v>
      </c>
      <c r="D1077" t="s">
        <v>1716</v>
      </c>
      <c r="E1077" t="s">
        <v>1807</v>
      </c>
      <c r="F1077">
        <v>4</v>
      </c>
      <c r="G1077" s="5">
        <v>604.87</v>
      </c>
      <c r="H1077" s="8">
        <v>0.28000000000000003</v>
      </c>
      <c r="I1077" t="s">
        <v>1826</v>
      </c>
      <c r="J1077" s="5">
        <v>1742.0255999999999</v>
      </c>
      <c r="K1077" t="str">
        <f>VLOOKUP($C1077,Customer_Dim_Cleaned!$A$2:$H$501,2,FALSE)</f>
        <v>Ryan Kane</v>
      </c>
      <c r="L1077" t="str">
        <f>VLOOKUP($D1077,Product_Dim_Cleaned!$A$2:$F$101,2,FALSE)</f>
        <v>Wooden Bookshelf</v>
      </c>
      <c r="M1077" t="str">
        <f>VLOOKUP($E1077,Store_Dim_Cleaned!$A$2:$E$21,2,FALSE)</f>
        <v>Holloway Ltd</v>
      </c>
    </row>
    <row r="1078" spans="1:13" x14ac:dyDescent="0.3">
      <c r="A1078" t="s">
        <v>2902</v>
      </c>
      <c r="B1078" s="6">
        <v>45370</v>
      </c>
      <c r="C1078" t="s">
        <v>175</v>
      </c>
      <c r="D1078" t="s">
        <v>1614</v>
      </c>
      <c r="E1078" t="s">
        <v>1807</v>
      </c>
      <c r="F1078">
        <v>3</v>
      </c>
      <c r="G1078" s="5">
        <v>623.82000000000005</v>
      </c>
      <c r="H1078" s="8">
        <v>0.13</v>
      </c>
      <c r="I1078" t="s">
        <v>1829</v>
      </c>
      <c r="J1078" s="5">
        <v>1628.1702</v>
      </c>
      <c r="K1078" t="str">
        <f>VLOOKUP($C1078,Customer_Dim_Cleaned!$A$2:$H$501,2,FALSE)</f>
        <v>Jordan Jackson Dds</v>
      </c>
      <c r="L1078" t="str">
        <f>VLOOKUP($D1078,Product_Dim_Cleaned!$A$2:$F$101,2,FALSE)</f>
        <v>Modern Wall Clock</v>
      </c>
      <c r="M1078" t="str">
        <f>VLOOKUP($E1078,Store_Dim_Cleaned!$A$2:$E$21,2,FALSE)</f>
        <v>Holloway Ltd</v>
      </c>
    </row>
    <row r="1079" spans="1:13" x14ac:dyDescent="0.3">
      <c r="A1079" t="s">
        <v>2903</v>
      </c>
      <c r="B1079" s="6">
        <v>45882</v>
      </c>
      <c r="C1079" t="s">
        <v>470</v>
      </c>
      <c r="D1079" t="s">
        <v>1690</v>
      </c>
      <c r="E1079" t="s">
        <v>1804</v>
      </c>
      <c r="F1079">
        <v>3</v>
      </c>
      <c r="G1079" s="5">
        <v>575.24</v>
      </c>
      <c r="H1079" s="8">
        <v>0.12</v>
      </c>
      <c r="I1079" t="s">
        <v>1829</v>
      </c>
      <c r="J1079" s="5">
        <v>1518.6335999999999</v>
      </c>
      <c r="K1079" t="str">
        <f>VLOOKUP($C1079,Customer_Dim_Cleaned!$A$2:$H$501,2,FALSE)</f>
        <v>Sean Roth</v>
      </c>
      <c r="L1079" t="str">
        <f>VLOOKUP($D1079,Product_Dim_Cleaned!$A$2:$F$101,2,FALSE)</f>
        <v>Hair Repair Oil Treatment</v>
      </c>
      <c r="M1079" t="str">
        <f>VLOOKUP($E1079,Store_Dim_Cleaned!$A$2:$E$21,2,FALSE)</f>
        <v>Frederick-Wright</v>
      </c>
    </row>
    <row r="1080" spans="1:13" x14ac:dyDescent="0.3">
      <c r="A1080" t="s">
        <v>2904</v>
      </c>
      <c r="B1080" s="6">
        <v>45878</v>
      </c>
      <c r="C1080" t="s">
        <v>1286</v>
      </c>
      <c r="D1080" t="s">
        <v>1553</v>
      </c>
      <c r="E1080" t="s">
        <v>1792</v>
      </c>
      <c r="F1080">
        <v>1</v>
      </c>
      <c r="G1080" s="5">
        <v>769.4</v>
      </c>
      <c r="H1080" s="8">
        <v>0.16</v>
      </c>
      <c r="I1080" t="s">
        <v>1824</v>
      </c>
      <c r="J1080" s="5">
        <v>646.29599999999994</v>
      </c>
      <c r="K1080" t="str">
        <f>VLOOKUP($C1080,Customer_Dim_Cleaned!$A$2:$H$501,2,FALSE)</f>
        <v>Melissa Valentine</v>
      </c>
      <c r="L1080" t="str">
        <f>VLOOKUP($D1080,Product_Dim_Cleaned!$A$2:$F$101,2,FALSE)</f>
        <v>Women's Yoga Pants</v>
      </c>
      <c r="M1080" t="str">
        <f>VLOOKUP($E1080,Store_Dim_Cleaned!$A$2:$E$21,2,FALSE)</f>
        <v>Aguirre-Keller</v>
      </c>
    </row>
    <row r="1081" spans="1:13" x14ac:dyDescent="0.3">
      <c r="A1081" t="s">
        <v>2905</v>
      </c>
      <c r="B1081" s="6">
        <v>45420</v>
      </c>
      <c r="C1081" t="s">
        <v>1035</v>
      </c>
      <c r="D1081" t="s">
        <v>1553</v>
      </c>
      <c r="E1081" t="s">
        <v>1807</v>
      </c>
      <c r="F1081">
        <v>1</v>
      </c>
      <c r="G1081" s="5">
        <v>227.28</v>
      </c>
      <c r="H1081" s="8">
        <v>0.13</v>
      </c>
      <c r="I1081" t="s">
        <v>1829</v>
      </c>
      <c r="J1081" s="5">
        <v>197.7336</v>
      </c>
      <c r="K1081" t="str">
        <f>VLOOKUP($C1081,Customer_Dim_Cleaned!$A$2:$H$501,2,FALSE)</f>
        <v>Victor Mcintosh</v>
      </c>
      <c r="L1081" t="str">
        <f>VLOOKUP($D1081,Product_Dim_Cleaned!$A$2:$F$101,2,FALSE)</f>
        <v>Women's Yoga Pants</v>
      </c>
      <c r="M1081" t="str">
        <f>VLOOKUP($E1081,Store_Dim_Cleaned!$A$2:$E$21,2,FALSE)</f>
        <v>Holloway Ltd</v>
      </c>
    </row>
    <row r="1082" spans="1:13" x14ac:dyDescent="0.3">
      <c r="A1082" t="s">
        <v>2906</v>
      </c>
      <c r="B1082" s="6">
        <v>45361</v>
      </c>
      <c r="C1082" t="s">
        <v>195</v>
      </c>
      <c r="D1082" t="s">
        <v>1549</v>
      </c>
      <c r="E1082" t="s">
        <v>1807</v>
      </c>
      <c r="F1082">
        <v>4</v>
      </c>
      <c r="G1082" s="5">
        <v>127.58</v>
      </c>
      <c r="H1082" s="8">
        <v>0.15</v>
      </c>
      <c r="I1082" t="s">
        <v>1824</v>
      </c>
      <c r="J1082" s="5">
        <v>433.77199999999999</v>
      </c>
      <c r="K1082" t="str">
        <f>VLOOKUP($C1082,Customer_Dim_Cleaned!$A$2:$H$501,2,FALSE)</f>
        <v>Sarah Rodgers</v>
      </c>
      <c r="L1082" t="str">
        <f>VLOOKUP($D1082,Product_Dim_Cleaned!$A$2:$F$101,2,FALSE)</f>
        <v>Women's Casual Hoodie</v>
      </c>
      <c r="M1082" t="str">
        <f>VLOOKUP($E1082,Store_Dim_Cleaned!$A$2:$E$21,2,FALSE)</f>
        <v>Holloway Ltd</v>
      </c>
    </row>
    <row r="1083" spans="1:13" x14ac:dyDescent="0.3">
      <c r="A1083" t="s">
        <v>2907</v>
      </c>
      <c r="B1083" s="6">
        <v>45702</v>
      </c>
      <c r="C1083" t="s">
        <v>1298</v>
      </c>
      <c r="D1083" t="s">
        <v>1636</v>
      </c>
      <c r="E1083" t="s">
        <v>1766</v>
      </c>
      <c r="F1083">
        <v>1</v>
      </c>
      <c r="G1083" s="5">
        <v>793.21</v>
      </c>
      <c r="H1083" s="8">
        <v>0.09</v>
      </c>
      <c r="I1083" t="s">
        <v>1824</v>
      </c>
      <c r="J1083" s="5">
        <v>721.8211</v>
      </c>
      <c r="K1083" t="str">
        <f>VLOOKUP($C1083,Customer_Dim_Cleaned!$A$2:$H$501,2,FALSE)</f>
        <v>Luke Parks</v>
      </c>
      <c r="L1083" t="str">
        <f>VLOOKUP($D1083,Product_Dim_Cleaned!$A$2:$F$101,2,FALSE)</f>
        <v>Adjustable Jump Rope</v>
      </c>
      <c r="M1083" t="str">
        <f>VLOOKUP($E1083,Store_Dim_Cleaned!$A$2:$E$21,2,FALSE)</f>
        <v>Johnson-Wright</v>
      </c>
    </row>
    <row r="1084" spans="1:13" x14ac:dyDescent="0.3">
      <c r="A1084" t="s">
        <v>2908</v>
      </c>
      <c r="B1084" s="6">
        <v>45871</v>
      </c>
      <c r="C1084" t="s">
        <v>951</v>
      </c>
      <c r="D1084" t="s">
        <v>1714</v>
      </c>
      <c r="E1084" t="s">
        <v>1794</v>
      </c>
      <c r="F1084">
        <v>3</v>
      </c>
      <c r="G1084" s="5">
        <v>435.61</v>
      </c>
      <c r="H1084" s="8">
        <v>0.03</v>
      </c>
      <c r="I1084" t="s">
        <v>1826</v>
      </c>
      <c r="J1084" s="5">
        <v>1267.6251</v>
      </c>
      <c r="K1084" t="str">
        <f>VLOOKUP($C1084,Customer_Dim_Cleaned!$A$2:$H$501,2,FALSE)</f>
        <v>Ryan Kane</v>
      </c>
      <c r="L1084" t="str">
        <f>VLOOKUP($D1084,Product_Dim_Cleaned!$A$2:$F$101,2,FALSE)</f>
        <v>Hydrating Face Cleanser</v>
      </c>
      <c r="M1084" t="str">
        <f>VLOOKUP($E1084,Store_Dim_Cleaned!$A$2:$E$21,2,FALSE)</f>
        <v>Thomas, Bridges and Harris</v>
      </c>
    </row>
    <row r="1085" spans="1:13" x14ac:dyDescent="0.3">
      <c r="A1085" t="s">
        <v>2909</v>
      </c>
      <c r="B1085" s="6">
        <v>45531</v>
      </c>
      <c r="C1085" t="s">
        <v>1202</v>
      </c>
      <c r="D1085" t="s">
        <v>1606</v>
      </c>
      <c r="E1085" t="s">
        <v>1804</v>
      </c>
      <c r="F1085">
        <v>1</v>
      </c>
      <c r="G1085" s="5">
        <v>850.06</v>
      </c>
      <c r="H1085" s="8">
        <v>0.28999999999999998</v>
      </c>
      <c r="I1085" t="s">
        <v>1826</v>
      </c>
      <c r="J1085" s="5">
        <v>603.54259999999988</v>
      </c>
      <c r="K1085" t="str">
        <f>VLOOKUP($C1085,Customer_Dim_Cleaned!$A$2:$H$501,2,FALSE)</f>
        <v>Tammy Brennan</v>
      </c>
      <c r="L1085" t="str">
        <f>VLOOKUP($D1085,Product_Dim_Cleaned!$A$2:$F$101,2,FALSE)</f>
        <v>Fabric Sofa Throw Blanket</v>
      </c>
      <c r="M1085" t="str">
        <f>VLOOKUP($E1085,Store_Dim_Cleaned!$A$2:$E$21,2,FALSE)</f>
        <v>Frederick-Wright</v>
      </c>
    </row>
    <row r="1086" spans="1:13" x14ac:dyDescent="0.3">
      <c r="A1086" t="s">
        <v>2910</v>
      </c>
      <c r="B1086" s="6">
        <v>45330</v>
      </c>
      <c r="C1086" t="s">
        <v>1089</v>
      </c>
      <c r="D1086" t="s">
        <v>1580</v>
      </c>
      <c r="E1086" t="s">
        <v>1804</v>
      </c>
      <c r="F1086">
        <v>2</v>
      </c>
      <c r="G1086" s="5">
        <v>753.92</v>
      </c>
      <c r="H1086" s="8">
        <v>0.17</v>
      </c>
      <c r="I1086" t="s">
        <v>1826</v>
      </c>
      <c r="J1086" s="5">
        <v>1251.5072</v>
      </c>
      <c r="K1086" t="str">
        <f>VLOOKUP($C1086,Customer_Dim_Cleaned!$A$2:$H$501,2,FALSE)</f>
        <v>Justin Mason Dds</v>
      </c>
      <c r="L1086" t="str">
        <f>VLOOKUP($D1086,Product_Dim_Cleaned!$A$2:$F$101,2,FALSE)</f>
        <v>Beard Grooming Kit</v>
      </c>
      <c r="M1086" t="str">
        <f>VLOOKUP($E1086,Store_Dim_Cleaned!$A$2:$E$21,2,FALSE)</f>
        <v>Frederick-Wright</v>
      </c>
    </row>
    <row r="1087" spans="1:13" x14ac:dyDescent="0.3">
      <c r="A1087" t="s">
        <v>2911</v>
      </c>
      <c r="B1087" s="6">
        <v>45311</v>
      </c>
      <c r="C1087" t="s">
        <v>1501</v>
      </c>
      <c r="D1087" t="s">
        <v>1553</v>
      </c>
      <c r="E1087" t="s">
        <v>1797</v>
      </c>
      <c r="F1087">
        <v>3</v>
      </c>
      <c r="G1087" s="5">
        <v>408.99</v>
      </c>
      <c r="H1087" s="8">
        <v>0.27</v>
      </c>
      <c r="I1087" t="s">
        <v>1826</v>
      </c>
      <c r="J1087" s="5">
        <v>895.68809999999996</v>
      </c>
      <c r="K1087" t="str">
        <f>VLOOKUP($C1087,Customer_Dim_Cleaned!$A$2:$H$501,2,FALSE)</f>
        <v>Zachary Andrade</v>
      </c>
      <c r="L1087" t="str">
        <f>VLOOKUP($D1087,Product_Dim_Cleaned!$A$2:$F$101,2,FALSE)</f>
        <v>Women's Yoga Pants</v>
      </c>
      <c r="M1087" t="str">
        <f>VLOOKUP($E1087,Store_Dim_Cleaned!$A$2:$E$21,2,FALSE)</f>
        <v>Gardner, Humphrey and Contreras</v>
      </c>
    </row>
    <row r="1088" spans="1:13" x14ac:dyDescent="0.3">
      <c r="A1088" t="s">
        <v>2912</v>
      </c>
      <c r="B1088" s="6">
        <v>45567</v>
      </c>
      <c r="C1088" t="s">
        <v>905</v>
      </c>
      <c r="D1088" t="s">
        <v>1662</v>
      </c>
      <c r="E1088" t="s">
        <v>1773</v>
      </c>
      <c r="F1088">
        <v>3</v>
      </c>
      <c r="G1088" s="5">
        <v>404.5</v>
      </c>
      <c r="H1088" s="8">
        <v>0.22</v>
      </c>
      <c r="I1088" t="s">
        <v>1826</v>
      </c>
      <c r="J1088" s="5">
        <v>946.53000000000009</v>
      </c>
      <c r="K1088" t="str">
        <f>VLOOKUP($C1088,Customer_Dim_Cleaned!$A$2:$H$501,2,FALSE)</f>
        <v>Donna Guerra</v>
      </c>
      <c r="L1088" t="str">
        <f>VLOOKUP($D1088,Product_Dim_Cleaned!$A$2:$F$101,2,FALSE)</f>
        <v>Foam Roller</v>
      </c>
      <c r="M1088" t="str">
        <f>VLOOKUP($E1088,Store_Dim_Cleaned!$A$2:$E$21,2,FALSE)</f>
        <v>Gray Ltd</v>
      </c>
    </row>
    <row r="1089" spans="1:13" x14ac:dyDescent="0.3">
      <c r="A1089" t="s">
        <v>2913</v>
      </c>
      <c r="B1089" s="6">
        <v>45239</v>
      </c>
      <c r="C1089" t="s">
        <v>1187</v>
      </c>
      <c r="D1089" t="s">
        <v>1626</v>
      </c>
      <c r="E1089" t="s">
        <v>1766</v>
      </c>
      <c r="F1089">
        <v>3</v>
      </c>
      <c r="G1089" s="5">
        <v>717.81</v>
      </c>
      <c r="H1089" s="8">
        <v>0.17</v>
      </c>
      <c r="I1089" t="s">
        <v>1829</v>
      </c>
      <c r="J1089" s="5">
        <v>1787.3469</v>
      </c>
      <c r="K1089" t="str">
        <f>VLOOKUP($C1089,Customer_Dim_Cleaned!$A$2:$H$501,2,FALSE)</f>
        <v>Shelley Ponce</v>
      </c>
      <c r="L1089" t="str">
        <f>VLOOKUP($D1089,Product_Dim_Cleaned!$A$2:$F$101,2,FALSE)</f>
        <v>Portable Power Bank</v>
      </c>
      <c r="M1089" t="str">
        <f>VLOOKUP($E1089,Store_Dim_Cleaned!$A$2:$E$21,2,FALSE)</f>
        <v>Johnson-Wright</v>
      </c>
    </row>
    <row r="1090" spans="1:13" x14ac:dyDescent="0.3">
      <c r="A1090" t="s">
        <v>2914</v>
      </c>
      <c r="B1090" s="6">
        <v>45284</v>
      </c>
      <c r="C1090" t="s">
        <v>803</v>
      </c>
      <c r="D1090" t="s">
        <v>1716</v>
      </c>
      <c r="E1090" t="s">
        <v>1757</v>
      </c>
      <c r="F1090">
        <v>3</v>
      </c>
      <c r="G1090" s="5">
        <v>204.77</v>
      </c>
      <c r="H1090" s="8">
        <v>0.14000000000000001</v>
      </c>
      <c r="I1090" t="s">
        <v>1824</v>
      </c>
      <c r="J1090" s="5">
        <v>528.3066</v>
      </c>
      <c r="K1090" t="str">
        <f>VLOOKUP($C1090,Customer_Dim_Cleaned!$A$2:$H$501,2,FALSE)</f>
        <v>Tyler Garner</v>
      </c>
      <c r="L1090" t="str">
        <f>VLOOKUP($D1090,Product_Dim_Cleaned!$A$2:$F$101,2,FALSE)</f>
        <v>Wooden Bookshelf</v>
      </c>
      <c r="M1090" t="str">
        <f>VLOOKUP($E1090,Store_Dim_Cleaned!$A$2:$E$21,2,FALSE)</f>
        <v>Martinez, Adkins and Johnson</v>
      </c>
    </row>
    <row r="1091" spans="1:13" x14ac:dyDescent="0.3">
      <c r="A1091" t="s">
        <v>2915</v>
      </c>
      <c r="B1091" s="6">
        <v>45686</v>
      </c>
      <c r="C1091" t="s">
        <v>153</v>
      </c>
      <c r="D1091" t="s">
        <v>1644</v>
      </c>
      <c r="E1091" t="s">
        <v>1810</v>
      </c>
      <c r="F1091">
        <v>4</v>
      </c>
      <c r="G1091" s="5">
        <v>106.23</v>
      </c>
      <c r="H1091" s="8">
        <v>0.28000000000000003</v>
      </c>
      <c r="I1091" t="s">
        <v>1829</v>
      </c>
      <c r="J1091" s="5">
        <v>305.94240000000002</v>
      </c>
      <c r="K1091" t="str">
        <f>VLOOKUP($C1091,Customer_Dim_Cleaned!$A$2:$H$501,2,FALSE)</f>
        <v>Tonya Reynolds</v>
      </c>
      <c r="L1091" t="str">
        <f>VLOOKUP($D1091,Product_Dim_Cleaned!$A$2:$F$101,2,FALSE)</f>
        <v>Car Dashboard Phone Holder</v>
      </c>
      <c r="M1091" t="str">
        <f>VLOOKUP($E1091,Store_Dim_Cleaned!$A$2:$E$21,2,FALSE)</f>
        <v>Guerrero-Schmitt</v>
      </c>
    </row>
    <row r="1092" spans="1:13" x14ac:dyDescent="0.3">
      <c r="A1092" t="s">
        <v>2916</v>
      </c>
      <c r="B1092" s="6">
        <v>45824</v>
      </c>
      <c r="C1092" t="s">
        <v>1023</v>
      </c>
      <c r="D1092" t="s">
        <v>1680</v>
      </c>
      <c r="E1092" t="s">
        <v>1773</v>
      </c>
      <c r="F1092">
        <v>2</v>
      </c>
      <c r="G1092" s="5">
        <v>769.48</v>
      </c>
      <c r="H1092" s="8">
        <v>0.11</v>
      </c>
      <c r="I1092" t="s">
        <v>1826</v>
      </c>
      <c r="J1092" s="5">
        <v>1369.6744000000001</v>
      </c>
      <c r="K1092" t="str">
        <f>VLOOKUP($C1092,Customer_Dim_Cleaned!$A$2:$H$501,2,FALSE)</f>
        <v>Andrew Smith</v>
      </c>
      <c r="L1092" t="str">
        <f>VLOOKUP($D1092,Product_Dim_Cleaned!$A$2:$F$101,2,FALSE)</f>
        <v>Women's Hair Dryer Brush</v>
      </c>
      <c r="M1092" t="str">
        <f>VLOOKUP($E1092,Store_Dim_Cleaned!$A$2:$E$21,2,FALSE)</f>
        <v>Gray Ltd</v>
      </c>
    </row>
    <row r="1093" spans="1:13" x14ac:dyDescent="0.3">
      <c r="A1093" t="s">
        <v>2917</v>
      </c>
      <c r="B1093" s="6">
        <v>45867</v>
      </c>
      <c r="C1093" t="s">
        <v>815</v>
      </c>
      <c r="D1093" t="s">
        <v>1662</v>
      </c>
      <c r="E1093" t="s">
        <v>1797</v>
      </c>
      <c r="F1093">
        <v>2</v>
      </c>
      <c r="G1093" s="5">
        <v>714.21</v>
      </c>
      <c r="H1093" s="8">
        <v>0.14000000000000001</v>
      </c>
      <c r="I1093" t="s">
        <v>1824</v>
      </c>
      <c r="J1093" s="5">
        <v>1228.4412</v>
      </c>
      <c r="K1093" t="str">
        <f>VLOOKUP($C1093,Customer_Dim_Cleaned!$A$2:$H$501,2,FALSE)</f>
        <v>Damon Perez</v>
      </c>
      <c r="L1093" t="str">
        <f>VLOOKUP($D1093,Product_Dim_Cleaned!$A$2:$F$101,2,FALSE)</f>
        <v>Foam Roller</v>
      </c>
      <c r="M1093" t="str">
        <f>VLOOKUP($E1093,Store_Dim_Cleaned!$A$2:$E$21,2,FALSE)</f>
        <v>Gardner, Humphrey and Contreras</v>
      </c>
    </row>
    <row r="1094" spans="1:13" x14ac:dyDescent="0.3">
      <c r="A1094" t="s">
        <v>2918</v>
      </c>
      <c r="B1094" s="6">
        <v>45578</v>
      </c>
      <c r="C1094" t="s">
        <v>863</v>
      </c>
      <c r="D1094" t="s">
        <v>1570</v>
      </c>
      <c r="E1094" t="s">
        <v>1801</v>
      </c>
      <c r="F1094">
        <v>4</v>
      </c>
      <c r="G1094" s="5">
        <v>632.24</v>
      </c>
      <c r="H1094" s="8">
        <v>0.25</v>
      </c>
      <c r="I1094" t="s">
        <v>1826</v>
      </c>
      <c r="J1094" s="5">
        <v>1896.72</v>
      </c>
      <c r="K1094" t="str">
        <f>VLOOKUP($C1094,Customer_Dim_Cleaned!$A$2:$H$501,2,FALSE)</f>
        <v>Daisy Johnson Dds</v>
      </c>
      <c r="L1094" t="str">
        <f>VLOOKUP($D1094,Product_Dim_Cleaned!$A$2:$F$101,2,FALSE)</f>
        <v>HD Smart TV Stick</v>
      </c>
      <c r="M1094" t="str">
        <f>VLOOKUP($E1094,Store_Dim_Cleaned!$A$2:$E$21,2,FALSE)</f>
        <v>Shelton PLC</v>
      </c>
    </row>
    <row r="1095" spans="1:13" x14ac:dyDescent="0.3">
      <c r="A1095" t="s">
        <v>2919</v>
      </c>
      <c r="B1095" s="6">
        <v>45575</v>
      </c>
      <c r="C1095" t="s">
        <v>538</v>
      </c>
      <c r="D1095" t="s">
        <v>1704</v>
      </c>
      <c r="E1095" t="s">
        <v>1766</v>
      </c>
      <c r="F1095">
        <v>2</v>
      </c>
      <c r="G1095" s="5">
        <v>845.27</v>
      </c>
      <c r="H1095" s="8">
        <v>0.18</v>
      </c>
      <c r="I1095" t="s">
        <v>1826</v>
      </c>
      <c r="J1095" s="5">
        <v>1386.2428</v>
      </c>
      <c r="K1095" t="str">
        <f>VLOOKUP($C1095,Customer_Dim_Cleaned!$A$2:$H$501,2,FALSE)</f>
        <v>Cynthia Morris</v>
      </c>
      <c r="L1095" t="str">
        <f>VLOOKUP($D1095,Product_Dim_Cleaned!$A$2:$F$101,2,FALSE)</f>
        <v>Essential Oil Diffuser</v>
      </c>
      <c r="M1095" t="str">
        <f>VLOOKUP($E1095,Store_Dim_Cleaned!$A$2:$E$21,2,FALSE)</f>
        <v>Johnson-Wright</v>
      </c>
    </row>
    <row r="1096" spans="1:13" x14ac:dyDescent="0.3">
      <c r="A1096" t="s">
        <v>2920</v>
      </c>
      <c r="B1096" s="6">
        <v>45816</v>
      </c>
      <c r="C1096" t="s">
        <v>1527</v>
      </c>
      <c r="D1096" t="s">
        <v>1722</v>
      </c>
      <c r="E1096" t="s">
        <v>1797</v>
      </c>
      <c r="F1096">
        <v>1</v>
      </c>
      <c r="G1096" s="5">
        <v>575.94000000000005</v>
      </c>
      <c r="H1096" s="8">
        <v>0.17</v>
      </c>
      <c r="I1096" t="s">
        <v>1824</v>
      </c>
      <c r="J1096" s="5">
        <v>478.03019999999998</v>
      </c>
      <c r="K1096" t="str">
        <f>VLOOKUP($C1096,Customer_Dim_Cleaned!$A$2:$H$501,2,FALSE)</f>
        <v>Sarah Marsh</v>
      </c>
      <c r="L1096" t="str">
        <f>VLOOKUP($D1096,Product_Dim_Cleaned!$A$2:$F$101,2,FALSE)</f>
        <v>LED Bedside Lamp</v>
      </c>
      <c r="M1096" t="str">
        <f>VLOOKUP($E1096,Store_Dim_Cleaned!$A$2:$E$21,2,FALSE)</f>
        <v>Gardner, Humphrey and Contreras</v>
      </c>
    </row>
    <row r="1097" spans="1:13" x14ac:dyDescent="0.3">
      <c r="A1097" t="s">
        <v>2921</v>
      </c>
      <c r="B1097" s="6">
        <v>45620</v>
      </c>
      <c r="C1097" t="s">
        <v>803</v>
      </c>
      <c r="D1097" t="s">
        <v>1716</v>
      </c>
      <c r="E1097" t="s">
        <v>1801</v>
      </c>
      <c r="F1097">
        <v>1</v>
      </c>
      <c r="G1097" s="5">
        <v>907.97</v>
      </c>
      <c r="H1097" s="8">
        <v>0.26</v>
      </c>
      <c r="I1097" t="s">
        <v>1829</v>
      </c>
      <c r="J1097" s="5">
        <v>671.89779999999996</v>
      </c>
      <c r="K1097" t="str">
        <f>VLOOKUP($C1097,Customer_Dim_Cleaned!$A$2:$H$501,2,FALSE)</f>
        <v>Tyler Garner</v>
      </c>
      <c r="L1097" t="str">
        <f>VLOOKUP($D1097,Product_Dim_Cleaned!$A$2:$F$101,2,FALSE)</f>
        <v>Wooden Bookshelf</v>
      </c>
      <c r="M1097" t="str">
        <f>VLOOKUP($E1097,Store_Dim_Cleaned!$A$2:$E$21,2,FALSE)</f>
        <v>Shelton PLC</v>
      </c>
    </row>
    <row r="1098" spans="1:13" x14ac:dyDescent="0.3">
      <c r="A1098" t="s">
        <v>2922</v>
      </c>
      <c r="B1098" s="6">
        <v>45695</v>
      </c>
      <c r="C1098" t="s">
        <v>849</v>
      </c>
      <c r="D1098" t="s">
        <v>1588</v>
      </c>
      <c r="E1098" t="s">
        <v>1794</v>
      </c>
      <c r="F1098">
        <v>1</v>
      </c>
      <c r="G1098" s="5">
        <v>99.35</v>
      </c>
      <c r="H1098" s="8">
        <v>0.08</v>
      </c>
      <c r="I1098" t="s">
        <v>1829</v>
      </c>
      <c r="J1098" s="5">
        <v>91.402000000000001</v>
      </c>
      <c r="K1098" t="str">
        <f>VLOOKUP($C1098,Customer_Dim_Cleaned!$A$2:$H$501,2,FALSE)</f>
        <v>Cynthia Payne</v>
      </c>
      <c r="L1098" t="str">
        <f>VLOOKUP($D1098,Product_Dim_Cleaned!$A$2:$F$101,2,FALSE)</f>
        <v>Outdoor Sports Water Bottle</v>
      </c>
      <c r="M1098" t="str">
        <f>VLOOKUP($E1098,Store_Dim_Cleaned!$A$2:$E$21,2,FALSE)</f>
        <v>Thomas, Bridges and Harris</v>
      </c>
    </row>
    <row r="1099" spans="1:13" x14ac:dyDescent="0.3">
      <c r="A1099" t="s">
        <v>2923</v>
      </c>
      <c r="B1099" s="6">
        <v>45596</v>
      </c>
      <c r="C1099" t="s">
        <v>261</v>
      </c>
      <c r="D1099" t="s">
        <v>1543</v>
      </c>
      <c r="E1099" t="s">
        <v>1766</v>
      </c>
      <c r="F1099">
        <v>2</v>
      </c>
      <c r="G1099" s="5">
        <v>374.42</v>
      </c>
      <c r="H1099" s="8">
        <v>0.21</v>
      </c>
      <c r="I1099" t="s">
        <v>1829</v>
      </c>
      <c r="J1099" s="5">
        <v>591.58360000000005</v>
      </c>
      <c r="K1099" t="str">
        <f>VLOOKUP($C1099,Customer_Dim_Cleaned!$A$2:$H$501,2,FALSE)</f>
        <v>Andrea Perez</v>
      </c>
      <c r="L1099" t="str">
        <f>VLOOKUP($D1099,Product_Dim_Cleaned!$A$2:$F$101,2,FALSE)</f>
        <v>Brother Laser Printer</v>
      </c>
      <c r="M1099" t="str">
        <f>VLOOKUP($E1099,Store_Dim_Cleaned!$A$2:$E$21,2,FALSE)</f>
        <v>Johnson-Wright</v>
      </c>
    </row>
    <row r="1100" spans="1:13" x14ac:dyDescent="0.3">
      <c r="A1100" t="s">
        <v>2924</v>
      </c>
      <c r="B1100" s="6">
        <v>45869</v>
      </c>
      <c r="C1100" t="s">
        <v>1481</v>
      </c>
      <c r="D1100" t="s">
        <v>1578</v>
      </c>
      <c r="E1100" t="s">
        <v>1801</v>
      </c>
      <c r="F1100">
        <v>3</v>
      </c>
      <c r="G1100" s="5">
        <v>248.43</v>
      </c>
      <c r="H1100" s="8">
        <v>0.24</v>
      </c>
      <c r="I1100" t="s">
        <v>1829</v>
      </c>
      <c r="J1100" s="5">
        <v>566.42039999999997</v>
      </c>
      <c r="K1100" t="str">
        <f>VLOOKUP($C1100,Customer_Dim_Cleaned!$A$2:$H$501,2,FALSE)</f>
        <v>Bryan Tran</v>
      </c>
      <c r="L1100" t="str">
        <f>VLOOKUP($D1100,Product_Dim_Cleaned!$A$2:$F$101,2,FALSE)</f>
        <v>4K Home Projector</v>
      </c>
      <c r="M1100" t="str">
        <f>VLOOKUP($E1100,Store_Dim_Cleaned!$A$2:$E$21,2,FALSE)</f>
        <v>Shelton PLC</v>
      </c>
    </row>
    <row r="1101" spans="1:13" x14ac:dyDescent="0.3">
      <c r="A1101" t="s">
        <v>2925</v>
      </c>
      <c r="B1101" s="6">
        <v>45631</v>
      </c>
      <c r="C1101" t="s">
        <v>1443</v>
      </c>
      <c r="D1101" t="s">
        <v>1718</v>
      </c>
      <c r="E1101" t="s">
        <v>1757</v>
      </c>
      <c r="F1101">
        <v>1</v>
      </c>
      <c r="G1101" s="5">
        <v>784.46</v>
      </c>
      <c r="H1101" s="8">
        <v>0.14000000000000001</v>
      </c>
      <c r="I1101" t="s">
        <v>1829</v>
      </c>
      <c r="J1101" s="5">
        <v>674.63560000000007</v>
      </c>
      <c r="K1101" t="str">
        <f>VLOOKUP($C1101,Customer_Dim_Cleaned!$A$2:$H$501,2,FALSE)</f>
        <v>Gregory Curtis</v>
      </c>
      <c r="L1101" t="str">
        <f>VLOOKUP($D1101,Product_Dim_Cleaned!$A$2:$F$101,2,FALSE)</f>
        <v>Women's Beanie Hat</v>
      </c>
      <c r="M1101" t="str">
        <f>VLOOKUP($E1101,Store_Dim_Cleaned!$A$2:$E$21,2,FALSE)</f>
        <v>Martinez, Adkins and Johnson</v>
      </c>
    </row>
    <row r="1102" spans="1:13" x14ac:dyDescent="0.3">
      <c r="A1102" t="s">
        <v>2926</v>
      </c>
      <c r="B1102" s="6">
        <v>45379</v>
      </c>
      <c r="C1102" t="s">
        <v>827</v>
      </c>
      <c r="D1102" t="s">
        <v>1652</v>
      </c>
      <c r="E1102" t="s">
        <v>1789</v>
      </c>
      <c r="F1102">
        <v>3</v>
      </c>
      <c r="G1102" s="5">
        <v>70.88</v>
      </c>
      <c r="H1102" s="8">
        <v>0.27</v>
      </c>
      <c r="I1102" t="s">
        <v>1829</v>
      </c>
      <c r="J1102" s="5">
        <v>155.22720000000001</v>
      </c>
      <c r="K1102" t="str">
        <f>VLOOKUP($C1102,Customer_Dim_Cleaned!$A$2:$H$501,2,FALSE)</f>
        <v>Beth Allen</v>
      </c>
      <c r="L1102" t="str">
        <f>VLOOKUP($D1102,Product_Dim_Cleaned!$A$2:$F$101,2,FALSE)</f>
        <v>Rugby Ball</v>
      </c>
      <c r="M1102" t="str">
        <f>VLOOKUP($E1102,Store_Dim_Cleaned!$A$2:$E$21,2,FALSE)</f>
        <v>Hill, Wagner and Ballard</v>
      </c>
    </row>
    <row r="1103" spans="1:13" x14ac:dyDescent="0.3">
      <c r="A1103" t="s">
        <v>2927</v>
      </c>
      <c r="B1103" s="6">
        <v>45641</v>
      </c>
      <c r="C1103" t="s">
        <v>387</v>
      </c>
      <c r="D1103" t="s">
        <v>1562</v>
      </c>
      <c r="E1103" t="s">
        <v>1757</v>
      </c>
      <c r="F1103">
        <v>3</v>
      </c>
      <c r="G1103" s="5">
        <v>324.29000000000002</v>
      </c>
      <c r="H1103" s="8">
        <v>0.16</v>
      </c>
      <c r="I1103" t="s">
        <v>1829</v>
      </c>
      <c r="J1103" s="5">
        <v>817.21080000000006</v>
      </c>
      <c r="K1103" t="str">
        <f>VLOOKUP($C1103,Customer_Dim_Cleaned!$A$2:$H$501,2,FALSE)</f>
        <v>Ashley Griffin</v>
      </c>
      <c r="L1103" t="str">
        <f>VLOOKUP($D1103,Product_Dim_Cleaned!$A$2:$F$101,2,FALSE)</f>
        <v>Wireless Bluetooth Earbuds</v>
      </c>
      <c r="M1103" t="str">
        <f>VLOOKUP($E1103,Store_Dim_Cleaned!$A$2:$E$21,2,FALSE)</f>
        <v>Martinez, Adkins and Johnson</v>
      </c>
    </row>
    <row r="1104" spans="1:13" x14ac:dyDescent="0.3">
      <c r="A1104" t="s">
        <v>2928</v>
      </c>
      <c r="B1104" s="6">
        <v>45842</v>
      </c>
      <c r="C1104" t="s">
        <v>478</v>
      </c>
      <c r="D1104" t="s">
        <v>1578</v>
      </c>
      <c r="E1104" t="s">
        <v>1766</v>
      </c>
      <c r="F1104">
        <v>4</v>
      </c>
      <c r="G1104" s="5">
        <v>243.92</v>
      </c>
      <c r="H1104" s="8">
        <v>0.02</v>
      </c>
      <c r="I1104" t="s">
        <v>1826</v>
      </c>
      <c r="J1104" s="5">
        <v>956.16639999999995</v>
      </c>
      <c r="K1104" t="str">
        <f>VLOOKUP($C1104,Customer_Dim_Cleaned!$A$2:$H$501,2,FALSE)</f>
        <v>Cristian Wright</v>
      </c>
      <c r="L1104" t="str">
        <f>VLOOKUP($D1104,Product_Dim_Cleaned!$A$2:$F$101,2,FALSE)</f>
        <v>4K Home Projector</v>
      </c>
      <c r="M1104" t="str">
        <f>VLOOKUP($E1104,Store_Dim_Cleaned!$A$2:$E$21,2,FALSE)</f>
        <v>Johnson-Wright</v>
      </c>
    </row>
    <row r="1105" spans="1:13" x14ac:dyDescent="0.3">
      <c r="A1105" t="s">
        <v>2929</v>
      </c>
      <c r="B1105" s="6">
        <v>45257</v>
      </c>
      <c r="C1105" t="s">
        <v>1172</v>
      </c>
      <c r="D1105" t="s">
        <v>1604</v>
      </c>
      <c r="E1105" t="s">
        <v>1797</v>
      </c>
      <c r="F1105">
        <v>1</v>
      </c>
      <c r="G1105" s="5">
        <v>664.35</v>
      </c>
      <c r="H1105" s="8">
        <v>0</v>
      </c>
      <c r="I1105" t="s">
        <v>1824</v>
      </c>
      <c r="J1105" s="5">
        <v>664.35</v>
      </c>
      <c r="K1105" t="str">
        <f>VLOOKUP($C1105,Customer_Dim_Cleaned!$A$2:$H$501,2,FALSE)</f>
        <v>Joshua Bell</v>
      </c>
      <c r="L1105" t="str">
        <f>VLOOKUP($D1105,Product_Dim_Cleaned!$A$2:$F$101,2,FALSE)</f>
        <v>Sports Stopwatch Timer</v>
      </c>
      <c r="M1105" t="str">
        <f>VLOOKUP($E1105,Store_Dim_Cleaned!$A$2:$E$21,2,FALSE)</f>
        <v>Gardner, Humphrey and Contreras</v>
      </c>
    </row>
    <row r="1106" spans="1:13" x14ac:dyDescent="0.3">
      <c r="A1106" t="s">
        <v>2930</v>
      </c>
      <c r="B1106" s="6">
        <v>45468</v>
      </c>
      <c r="C1106" t="s">
        <v>1199</v>
      </c>
      <c r="D1106" t="s">
        <v>1590</v>
      </c>
      <c r="E1106" t="s">
        <v>1789</v>
      </c>
      <c r="F1106">
        <v>2</v>
      </c>
      <c r="G1106" s="5">
        <v>218.07</v>
      </c>
      <c r="H1106" s="8">
        <v>0.19</v>
      </c>
      <c r="I1106" t="s">
        <v>1826</v>
      </c>
      <c r="J1106" s="5">
        <v>353.27339999999998</v>
      </c>
      <c r="K1106" t="str">
        <f>VLOOKUP($C1106,Customer_Dim_Cleaned!$A$2:$H$501,2,FALSE)</f>
        <v>Andrew Mason</v>
      </c>
      <c r="L1106" t="str">
        <f>VLOOKUP($D1106,Product_Dim_Cleaned!$A$2:$F$101,2,FALSE)</f>
        <v>Multi-Purpose Storage Box</v>
      </c>
      <c r="M1106" t="str">
        <f>VLOOKUP($E1106,Store_Dim_Cleaned!$A$2:$E$21,2,FALSE)</f>
        <v>Hill, Wagner and Ballard</v>
      </c>
    </row>
    <row r="1107" spans="1:13" x14ac:dyDescent="0.3">
      <c r="A1107" t="s">
        <v>2931</v>
      </c>
      <c r="B1107" s="6">
        <v>45228</v>
      </c>
      <c r="C1107" t="s">
        <v>1196</v>
      </c>
      <c r="D1107" t="s">
        <v>1578</v>
      </c>
      <c r="E1107" t="s">
        <v>1766</v>
      </c>
      <c r="F1107">
        <v>4</v>
      </c>
      <c r="G1107" s="5">
        <v>921.83</v>
      </c>
      <c r="H1107" s="8">
        <v>0.27</v>
      </c>
      <c r="I1107" t="s">
        <v>1824</v>
      </c>
      <c r="J1107" s="5">
        <v>2691.7435999999998</v>
      </c>
      <c r="K1107" t="str">
        <f>VLOOKUP($C1107,Customer_Dim_Cleaned!$A$2:$H$501,2,FALSE)</f>
        <v>Kristine Higgins</v>
      </c>
      <c r="L1107" t="str">
        <f>VLOOKUP($D1107,Product_Dim_Cleaned!$A$2:$F$101,2,FALSE)</f>
        <v>4K Home Projector</v>
      </c>
      <c r="M1107" t="str">
        <f>VLOOKUP($E1107,Store_Dim_Cleaned!$A$2:$E$21,2,FALSE)</f>
        <v>Johnson-Wright</v>
      </c>
    </row>
    <row r="1108" spans="1:13" x14ac:dyDescent="0.3">
      <c r="A1108" t="s">
        <v>2932</v>
      </c>
      <c r="B1108" s="6">
        <v>45661</v>
      </c>
      <c r="C1108" t="s">
        <v>559</v>
      </c>
      <c r="D1108" t="s">
        <v>1648</v>
      </c>
      <c r="E1108" t="s">
        <v>1757</v>
      </c>
      <c r="F1108">
        <v>3</v>
      </c>
      <c r="G1108" s="5">
        <v>326.2</v>
      </c>
      <c r="H1108" s="8">
        <v>0.22</v>
      </c>
      <c r="I1108" t="s">
        <v>1829</v>
      </c>
      <c r="J1108" s="5">
        <v>763.30799999999999</v>
      </c>
      <c r="K1108" t="str">
        <f>VLOOKUP($C1108,Customer_Dim_Cleaned!$A$2:$H$501,2,FALSE)</f>
        <v>Daniel Contreras</v>
      </c>
      <c r="L1108" t="str">
        <f>VLOOKUP($D1108,Product_Dim_Cleaned!$A$2:$F$101,2,FALSE)</f>
        <v>Boxing Hand Wraps</v>
      </c>
      <c r="M1108" t="str">
        <f>VLOOKUP($E1108,Store_Dim_Cleaned!$A$2:$E$21,2,FALSE)</f>
        <v>Martinez, Adkins and Johnson</v>
      </c>
    </row>
    <row r="1109" spans="1:13" x14ac:dyDescent="0.3">
      <c r="A1109" t="s">
        <v>2933</v>
      </c>
      <c r="B1109" s="6">
        <v>45701</v>
      </c>
      <c r="C1109" t="s">
        <v>1414</v>
      </c>
      <c r="D1109" t="s">
        <v>1582</v>
      </c>
      <c r="E1109" t="s">
        <v>1813</v>
      </c>
      <c r="F1109">
        <v>1</v>
      </c>
      <c r="G1109" s="5">
        <v>244.25</v>
      </c>
      <c r="H1109" s="8">
        <v>0.09</v>
      </c>
      <c r="I1109" t="s">
        <v>1826</v>
      </c>
      <c r="J1109" s="5">
        <v>222.26750000000001</v>
      </c>
      <c r="K1109" t="str">
        <f>VLOOKUP($C1109,Customer_Dim_Cleaned!$A$2:$H$501,2,FALSE)</f>
        <v>Kelly Garrett</v>
      </c>
      <c r="L1109" t="str">
        <f>VLOOKUP($D1109,Product_Dim_Cleaned!$A$2:$F$101,2,FALSE)</f>
        <v>Soccer Training Cone Set</v>
      </c>
      <c r="M1109" t="str">
        <f>VLOOKUP($E1109,Store_Dim_Cleaned!$A$2:$E$21,2,FALSE)</f>
        <v>Mann-Austin</v>
      </c>
    </row>
    <row r="1110" spans="1:13" x14ac:dyDescent="0.3">
      <c r="A1110" t="s">
        <v>2934</v>
      </c>
      <c r="B1110" s="6">
        <v>45448</v>
      </c>
      <c r="C1110" t="s">
        <v>1154</v>
      </c>
      <c r="D1110" t="s">
        <v>1670</v>
      </c>
      <c r="E1110" t="s">
        <v>1789</v>
      </c>
      <c r="F1110">
        <v>3</v>
      </c>
      <c r="G1110" s="5">
        <v>808.87</v>
      </c>
      <c r="H1110" s="8">
        <v>0.12</v>
      </c>
      <c r="I1110" t="s">
        <v>1829</v>
      </c>
      <c r="J1110" s="5">
        <v>2135.4168</v>
      </c>
      <c r="K1110" t="str">
        <f>VLOOKUP($C1110,Customer_Dim_Cleaned!$A$2:$H$501,2,FALSE)</f>
        <v>Gregory Allen</v>
      </c>
      <c r="L1110" t="str">
        <f>VLOOKUP($D1110,Product_Dim_Cleaned!$A$2:$F$101,2,FALSE)</f>
        <v>Tennis Ball 3-Pack</v>
      </c>
      <c r="M1110" t="str">
        <f>VLOOKUP($E1110,Store_Dim_Cleaned!$A$2:$E$21,2,FALSE)</f>
        <v>Hill, Wagner and Ballard</v>
      </c>
    </row>
    <row r="1111" spans="1:13" x14ac:dyDescent="0.3">
      <c r="A1111" t="s">
        <v>2935</v>
      </c>
      <c r="B1111" s="6">
        <v>45387</v>
      </c>
      <c r="C1111" t="s">
        <v>1062</v>
      </c>
      <c r="D1111" t="s">
        <v>1610</v>
      </c>
      <c r="E1111" t="s">
        <v>1761</v>
      </c>
      <c r="F1111">
        <v>3</v>
      </c>
      <c r="G1111" s="5">
        <v>826.15</v>
      </c>
      <c r="H1111" s="8">
        <v>0</v>
      </c>
      <c r="I1111" t="s">
        <v>1826</v>
      </c>
      <c r="J1111" s="5">
        <v>2478.4499999999998</v>
      </c>
      <c r="K1111" t="str">
        <f>VLOOKUP($C1111,Customer_Dim_Cleaned!$A$2:$H$501,2,FALSE)</f>
        <v>Jasmine Snyder</v>
      </c>
      <c r="L1111" t="str">
        <f>VLOOKUP($D1111,Product_Dim_Cleaned!$A$2:$F$101,2,FALSE)</f>
        <v>Basketball</v>
      </c>
      <c r="M1111" t="str">
        <f>VLOOKUP($E1111,Store_Dim_Cleaned!$A$2:$E$21,2,FALSE)</f>
        <v>Black-Horn</v>
      </c>
    </row>
    <row r="1112" spans="1:13" x14ac:dyDescent="0.3">
      <c r="A1112" t="s">
        <v>2936</v>
      </c>
      <c r="B1112" s="6">
        <v>45652</v>
      </c>
      <c r="C1112" t="s">
        <v>616</v>
      </c>
      <c r="D1112" t="s">
        <v>1596</v>
      </c>
      <c r="E1112" t="s">
        <v>1813</v>
      </c>
      <c r="F1112">
        <v>3</v>
      </c>
      <c r="G1112" s="5">
        <v>631.20000000000005</v>
      </c>
      <c r="H1112" s="8">
        <v>0.24</v>
      </c>
      <c r="I1112" t="s">
        <v>1824</v>
      </c>
      <c r="J1112" s="5">
        <v>1439.136</v>
      </c>
      <c r="K1112" t="str">
        <f>VLOOKUP($C1112,Customer_Dim_Cleaned!$A$2:$H$501,2,FALSE)</f>
        <v>Dr. Suzanne Bullock</v>
      </c>
      <c r="L1112" t="str">
        <f>VLOOKUP($D1112,Product_Dim_Cleaned!$A$2:$F$101,2,FALSE)</f>
        <v>Foldable Camping Chair</v>
      </c>
      <c r="M1112" t="str">
        <f>VLOOKUP($E1112,Store_Dim_Cleaned!$A$2:$E$21,2,FALSE)</f>
        <v>Mann-Austin</v>
      </c>
    </row>
    <row r="1113" spans="1:13" x14ac:dyDescent="0.3">
      <c r="A1113" t="s">
        <v>2937</v>
      </c>
      <c r="B1113" s="6">
        <v>45316</v>
      </c>
      <c r="C1113" t="s">
        <v>872</v>
      </c>
      <c r="D1113" t="s">
        <v>1664</v>
      </c>
      <c r="E1113" t="s">
        <v>1789</v>
      </c>
      <c r="F1113">
        <v>1</v>
      </c>
      <c r="G1113" s="5">
        <v>937.01</v>
      </c>
      <c r="H1113" s="8">
        <v>7.0000000000000007E-2</v>
      </c>
      <c r="I1113" t="s">
        <v>1824</v>
      </c>
      <c r="J1113" s="5">
        <v>871.41929999999991</v>
      </c>
      <c r="K1113" t="str">
        <f>VLOOKUP($C1113,Customer_Dim_Cleaned!$A$2:$H$501,2,FALSE)</f>
        <v>Sarah Lane</v>
      </c>
      <c r="L1113" t="str">
        <f>VLOOKUP($D1113,Product_Dim_Cleaned!$A$2:$F$101,2,FALSE)</f>
        <v>Womens Cotton Scarf</v>
      </c>
      <c r="M1113" t="str">
        <f>VLOOKUP($E1113,Store_Dim_Cleaned!$A$2:$E$21,2,FALSE)</f>
        <v>Hill, Wagner and Ballard</v>
      </c>
    </row>
    <row r="1114" spans="1:13" x14ac:dyDescent="0.3">
      <c r="A1114" t="s">
        <v>2938</v>
      </c>
      <c r="B1114" s="6">
        <v>45316</v>
      </c>
      <c r="C1114" t="s">
        <v>508</v>
      </c>
      <c r="D1114" t="s">
        <v>1694</v>
      </c>
      <c r="E1114" t="s">
        <v>1773</v>
      </c>
      <c r="F1114">
        <v>2</v>
      </c>
      <c r="G1114" s="5">
        <v>644</v>
      </c>
      <c r="H1114" s="8">
        <v>0.04</v>
      </c>
      <c r="I1114" t="s">
        <v>1826</v>
      </c>
      <c r="J1114" s="5">
        <v>1236.48</v>
      </c>
      <c r="K1114" t="str">
        <f>VLOOKUP($C1114,Customer_Dim_Cleaned!$A$2:$H$501,2,FALSE)</f>
        <v>Michael Davies</v>
      </c>
      <c r="L1114" t="str">
        <f>VLOOKUP($D1114,Product_Dim_Cleaned!$A$2:$F$101,2,FALSE)</f>
        <v>Shin Guards – Adult</v>
      </c>
      <c r="M1114" t="str">
        <f>VLOOKUP($E1114,Store_Dim_Cleaned!$A$2:$E$21,2,FALSE)</f>
        <v>Gray Ltd</v>
      </c>
    </row>
    <row r="1115" spans="1:13" x14ac:dyDescent="0.3">
      <c r="A1115" t="s">
        <v>2939</v>
      </c>
      <c r="B1115" s="6">
        <v>45888</v>
      </c>
      <c r="C1115" t="s">
        <v>338</v>
      </c>
      <c r="D1115" t="s">
        <v>1730</v>
      </c>
      <c r="E1115" t="s">
        <v>1773</v>
      </c>
      <c r="F1115">
        <v>3</v>
      </c>
      <c r="G1115" s="5">
        <v>629.58000000000004</v>
      </c>
      <c r="H1115" s="8">
        <v>0.05</v>
      </c>
      <c r="I1115" t="s">
        <v>1824</v>
      </c>
      <c r="J1115" s="5">
        <v>1794.3030000000001</v>
      </c>
      <c r="K1115" t="str">
        <f>VLOOKUP($C1115,Customer_Dim_Cleaned!$A$2:$H$501,2,FALSE)</f>
        <v>David Patterson</v>
      </c>
      <c r="L1115" t="str">
        <f>VLOOKUP($D1115,Product_Dim_Cleaned!$A$2:$F$101,2,FALSE)</f>
        <v>Women's High Heels</v>
      </c>
      <c r="M1115" t="str">
        <f>VLOOKUP($E1115,Store_Dim_Cleaned!$A$2:$E$21,2,FALSE)</f>
        <v>Gray Ltd</v>
      </c>
    </row>
    <row r="1116" spans="1:13" x14ac:dyDescent="0.3">
      <c r="A1116" t="s">
        <v>2940</v>
      </c>
      <c r="B1116" s="6">
        <v>45791</v>
      </c>
      <c r="C1116" t="s">
        <v>1437</v>
      </c>
      <c r="D1116" t="s">
        <v>1722</v>
      </c>
      <c r="E1116" t="s">
        <v>1761</v>
      </c>
      <c r="F1116">
        <v>2</v>
      </c>
      <c r="G1116" s="5">
        <v>121.52</v>
      </c>
      <c r="H1116" s="8">
        <v>0.18</v>
      </c>
      <c r="I1116" t="s">
        <v>1829</v>
      </c>
      <c r="J1116" s="5">
        <v>199.2928</v>
      </c>
      <c r="K1116" t="str">
        <f>VLOOKUP($C1116,Customer_Dim_Cleaned!$A$2:$H$501,2,FALSE)</f>
        <v>Cynthia Parrish</v>
      </c>
      <c r="L1116" t="str">
        <f>VLOOKUP($D1116,Product_Dim_Cleaned!$A$2:$F$101,2,FALSE)</f>
        <v>LED Bedside Lamp</v>
      </c>
      <c r="M1116" t="str">
        <f>VLOOKUP($E1116,Store_Dim_Cleaned!$A$2:$E$21,2,FALSE)</f>
        <v>Black-Horn</v>
      </c>
    </row>
    <row r="1117" spans="1:13" x14ac:dyDescent="0.3">
      <c r="A1117" t="s">
        <v>2941</v>
      </c>
      <c r="B1117" s="6">
        <v>45420</v>
      </c>
      <c r="C1117" t="s">
        <v>1249</v>
      </c>
      <c r="D1117" t="s">
        <v>1678</v>
      </c>
      <c r="E1117" t="s">
        <v>1813</v>
      </c>
      <c r="F1117">
        <v>2</v>
      </c>
      <c r="G1117" s="5">
        <v>549.83000000000004</v>
      </c>
      <c r="H1117" s="8">
        <v>7.0000000000000007E-2</v>
      </c>
      <c r="I1117" t="s">
        <v>1826</v>
      </c>
      <c r="J1117" s="5">
        <v>1022.6838</v>
      </c>
      <c r="K1117" t="str">
        <f>VLOOKUP($C1117,Customer_Dim_Cleaned!$A$2:$H$501,2,FALSE)</f>
        <v>Terry Moses</v>
      </c>
      <c r="L1117" t="str">
        <f>VLOOKUP($D1117,Product_Dim_Cleaned!$A$2:$F$101,2,FALSE)</f>
        <v>Adjustable Dumbbells 20kg</v>
      </c>
      <c r="M1117" t="str">
        <f>VLOOKUP($E1117,Store_Dim_Cleaned!$A$2:$E$21,2,FALSE)</f>
        <v>Mann-Austin</v>
      </c>
    </row>
    <row r="1118" spans="1:13" x14ac:dyDescent="0.3">
      <c r="A1118" t="s">
        <v>2942</v>
      </c>
      <c r="B1118" s="6">
        <v>45219</v>
      </c>
      <c r="C1118" t="s">
        <v>475</v>
      </c>
      <c r="D1118" t="s">
        <v>1574</v>
      </c>
      <c r="E1118" t="s">
        <v>1782</v>
      </c>
      <c r="F1118">
        <v>3</v>
      </c>
      <c r="G1118" s="5">
        <v>278.38</v>
      </c>
      <c r="H1118" s="8">
        <v>0.03</v>
      </c>
      <c r="I1118" t="s">
        <v>1824</v>
      </c>
      <c r="J1118" s="5">
        <v>810.08579999999995</v>
      </c>
      <c r="K1118" t="str">
        <f>VLOOKUP($C1118,Customer_Dim_Cleaned!$A$2:$H$501,2,FALSE)</f>
        <v>Patty Francis</v>
      </c>
      <c r="L1118" t="str">
        <f>VLOOKUP($D1118,Product_Dim_Cleaned!$A$2:$F$101,2,FALSE)</f>
        <v>USB-C Fast Charger</v>
      </c>
      <c r="M1118" t="str">
        <f>VLOOKUP($E1118,Store_Dim_Cleaned!$A$2:$E$21,2,FALSE)</f>
        <v>Bean, Jones and Park</v>
      </c>
    </row>
    <row r="1119" spans="1:13" x14ac:dyDescent="0.3">
      <c r="A1119" t="s">
        <v>2943</v>
      </c>
      <c r="B1119" s="6">
        <v>45510</v>
      </c>
      <c r="C1119" t="s">
        <v>1355</v>
      </c>
      <c r="D1119" t="s">
        <v>1740</v>
      </c>
      <c r="E1119" t="s">
        <v>1766</v>
      </c>
      <c r="F1119">
        <v>4</v>
      </c>
      <c r="G1119" s="5">
        <v>723.66</v>
      </c>
      <c r="H1119" s="8">
        <v>0.03</v>
      </c>
      <c r="I1119" t="s">
        <v>1826</v>
      </c>
      <c r="J1119" s="5">
        <v>2807.8008</v>
      </c>
      <c r="K1119" t="str">
        <f>VLOOKUP($C1119,Customer_Dim_Cleaned!$A$2:$H$501,2,FALSE)</f>
        <v>Melinda Rivera</v>
      </c>
      <c r="L1119" t="str">
        <f>VLOOKUP($D1119,Product_Dim_Cleaned!$A$2:$F$101,2,FALSE)</f>
        <v>Women's Formal Blazer</v>
      </c>
      <c r="M1119" t="str">
        <f>VLOOKUP($E1119,Store_Dim_Cleaned!$A$2:$E$21,2,FALSE)</f>
        <v>Johnson-Wright</v>
      </c>
    </row>
    <row r="1120" spans="1:13" x14ac:dyDescent="0.3">
      <c r="A1120" t="s">
        <v>2944</v>
      </c>
      <c r="B1120" s="6">
        <v>45687</v>
      </c>
      <c r="C1120" t="s">
        <v>669</v>
      </c>
      <c r="D1120" t="s">
        <v>1692</v>
      </c>
      <c r="E1120" t="s">
        <v>1786</v>
      </c>
      <c r="F1120">
        <v>1</v>
      </c>
      <c r="G1120" s="5">
        <v>724.74</v>
      </c>
      <c r="H1120" s="8">
        <v>0.15</v>
      </c>
      <c r="I1120" t="s">
        <v>1826</v>
      </c>
      <c r="J1120" s="5">
        <v>616.029</v>
      </c>
      <c r="K1120" t="str">
        <f>VLOOKUP($C1120,Customer_Dim_Cleaned!$A$2:$H$501,2,FALSE)</f>
        <v>Michelle Carpenter</v>
      </c>
      <c r="L1120" t="str">
        <f>VLOOKUP($D1120,Product_Dim_Cleaned!$A$2:$F$101,2,FALSE)</f>
        <v>Professional Jump Rope</v>
      </c>
      <c r="M1120" t="str">
        <f>VLOOKUP($E1120,Store_Dim_Cleaned!$A$2:$E$21,2,FALSE)</f>
        <v>Moore, Padilla and Butler</v>
      </c>
    </row>
    <row r="1121" spans="1:13" x14ac:dyDescent="0.3">
      <c r="A1121" t="s">
        <v>2945</v>
      </c>
      <c r="B1121" s="6">
        <v>45271</v>
      </c>
      <c r="C1121" t="s">
        <v>1405</v>
      </c>
      <c r="D1121" t="s">
        <v>1590</v>
      </c>
      <c r="E1121" t="s">
        <v>1769</v>
      </c>
      <c r="F1121">
        <v>2</v>
      </c>
      <c r="G1121" s="5">
        <v>961.84</v>
      </c>
      <c r="H1121" s="8">
        <v>0.25</v>
      </c>
      <c r="I1121" t="s">
        <v>1826</v>
      </c>
      <c r="J1121" s="5">
        <v>1442.76</v>
      </c>
      <c r="K1121" t="str">
        <f>VLOOKUP($C1121,Customer_Dim_Cleaned!$A$2:$H$501,2,FALSE)</f>
        <v>Tyler Weber</v>
      </c>
      <c r="L1121" t="str">
        <f>VLOOKUP($D1121,Product_Dim_Cleaned!$A$2:$F$101,2,FALSE)</f>
        <v>Multi-Purpose Storage Box</v>
      </c>
      <c r="M1121" t="str">
        <f>VLOOKUP($E1121,Store_Dim_Cleaned!$A$2:$E$21,2,FALSE)</f>
        <v>Alexander Group</v>
      </c>
    </row>
    <row r="1122" spans="1:13" x14ac:dyDescent="0.3">
      <c r="A1122" t="s">
        <v>2946</v>
      </c>
      <c r="B1122" s="6">
        <v>45446</v>
      </c>
      <c r="C1122" t="s">
        <v>89</v>
      </c>
      <c r="D1122" t="s">
        <v>1622</v>
      </c>
      <c r="E1122" t="s">
        <v>1804</v>
      </c>
      <c r="F1122">
        <v>4</v>
      </c>
      <c r="G1122" s="5">
        <v>21.12</v>
      </c>
      <c r="H1122" s="8">
        <v>0.18</v>
      </c>
      <c r="I1122" t="s">
        <v>1829</v>
      </c>
      <c r="J1122" s="5">
        <v>69.273600000000002</v>
      </c>
      <c r="K1122" t="str">
        <f>VLOOKUP($C1122,Customer_Dim_Cleaned!$A$2:$H$501,2,FALSE)</f>
        <v>Bridget Allen</v>
      </c>
      <c r="L1122" t="str">
        <f>VLOOKUP($D1122,Product_Dim_Cleaned!$A$2:$F$101,2,FALSE)</f>
        <v>Men's Casual Sneakers</v>
      </c>
      <c r="M1122" t="str">
        <f>VLOOKUP($E1122,Store_Dim_Cleaned!$A$2:$E$21,2,FALSE)</f>
        <v>Frederick-Wright</v>
      </c>
    </row>
    <row r="1123" spans="1:13" x14ac:dyDescent="0.3">
      <c r="A1123" t="s">
        <v>2947</v>
      </c>
      <c r="B1123" s="6">
        <v>45579</v>
      </c>
      <c r="C1123" t="s">
        <v>1005</v>
      </c>
      <c r="D1123" t="s">
        <v>1543</v>
      </c>
      <c r="E1123" t="s">
        <v>1769</v>
      </c>
      <c r="F1123">
        <v>3</v>
      </c>
      <c r="G1123" s="5">
        <v>819.93</v>
      </c>
      <c r="H1123" s="8">
        <v>0.08</v>
      </c>
      <c r="I1123" t="s">
        <v>1826</v>
      </c>
      <c r="J1123" s="5">
        <v>2263.0068000000001</v>
      </c>
      <c r="K1123" t="str">
        <f>VLOOKUP($C1123,Customer_Dim_Cleaned!$A$2:$H$501,2,FALSE)</f>
        <v>Casey Simpson</v>
      </c>
      <c r="L1123" t="str">
        <f>VLOOKUP($D1123,Product_Dim_Cleaned!$A$2:$F$101,2,FALSE)</f>
        <v>Brother Laser Printer</v>
      </c>
      <c r="M1123" t="str">
        <f>VLOOKUP($E1123,Store_Dim_Cleaned!$A$2:$E$21,2,FALSE)</f>
        <v>Alexander Group</v>
      </c>
    </row>
    <row r="1124" spans="1:13" x14ac:dyDescent="0.3">
      <c r="A1124" t="s">
        <v>2948</v>
      </c>
      <c r="B1124" s="6">
        <v>45725</v>
      </c>
      <c r="C1124" t="s">
        <v>932</v>
      </c>
      <c r="D1124" t="s">
        <v>1632</v>
      </c>
      <c r="E1124" t="s">
        <v>1752</v>
      </c>
      <c r="F1124">
        <v>2</v>
      </c>
      <c r="G1124" s="5">
        <v>700.95</v>
      </c>
      <c r="H1124" s="8">
        <v>0.18</v>
      </c>
      <c r="I1124" t="s">
        <v>1824</v>
      </c>
      <c r="J1124" s="5">
        <v>1149.558</v>
      </c>
      <c r="K1124" t="str">
        <f>VLOOKUP($C1124,Customer_Dim_Cleaned!$A$2:$H$501,2,FALSE)</f>
        <v>Lisa Chandler</v>
      </c>
      <c r="L1124" t="str">
        <f>VLOOKUP($D1124,Product_Dim_Cleaned!$A$2:$F$101,2,FALSE)</f>
        <v>Smart Home WiFi Camera</v>
      </c>
      <c r="M1124" t="str">
        <f>VLOOKUP($E1124,Store_Dim_Cleaned!$A$2:$E$21,2,FALSE)</f>
        <v>Rivera-Warner</v>
      </c>
    </row>
    <row r="1125" spans="1:13" x14ac:dyDescent="0.3">
      <c r="A1125" t="s">
        <v>2949</v>
      </c>
      <c r="B1125" s="6">
        <v>45910</v>
      </c>
      <c r="C1125" t="s">
        <v>478</v>
      </c>
      <c r="D1125" t="s">
        <v>1582</v>
      </c>
      <c r="E1125" t="s">
        <v>1799</v>
      </c>
      <c r="F1125">
        <v>2</v>
      </c>
      <c r="G1125" s="5">
        <v>456.38</v>
      </c>
      <c r="H1125" s="8">
        <v>0.12</v>
      </c>
      <c r="I1125" t="s">
        <v>1824</v>
      </c>
      <c r="J1125" s="5">
        <v>803.22879999999998</v>
      </c>
      <c r="K1125" t="str">
        <f>VLOOKUP($C1125,Customer_Dim_Cleaned!$A$2:$H$501,2,FALSE)</f>
        <v>Cristian Wright</v>
      </c>
      <c r="L1125" t="str">
        <f>VLOOKUP($D1125,Product_Dim_Cleaned!$A$2:$F$101,2,FALSE)</f>
        <v>Soccer Training Cone Set</v>
      </c>
      <c r="M1125" t="str">
        <f>VLOOKUP($E1125,Store_Dim_Cleaned!$A$2:$E$21,2,FALSE)</f>
        <v>Mcdonald Inc</v>
      </c>
    </row>
    <row r="1126" spans="1:13" x14ac:dyDescent="0.3">
      <c r="A1126" t="s">
        <v>2950</v>
      </c>
      <c r="B1126" s="6">
        <v>45447</v>
      </c>
      <c r="C1126" t="s">
        <v>1130</v>
      </c>
      <c r="D1126" t="s">
        <v>1700</v>
      </c>
      <c r="E1126" t="s">
        <v>1799</v>
      </c>
      <c r="F1126">
        <v>3</v>
      </c>
      <c r="G1126" s="5">
        <v>291.05</v>
      </c>
      <c r="H1126" s="8">
        <v>0.3</v>
      </c>
      <c r="I1126" t="s">
        <v>1824</v>
      </c>
      <c r="J1126" s="5">
        <v>611.20500000000004</v>
      </c>
      <c r="K1126" t="str">
        <f>VLOOKUP($C1126,Customer_Dim_Cleaned!$A$2:$H$501,2,FALSE)</f>
        <v>Natalie Johnson</v>
      </c>
      <c r="L1126" t="str">
        <f>VLOOKUP($D1126,Product_Dim_Cleaned!$A$2:$F$101,2,FALSE)</f>
        <v>Wireless Mouse</v>
      </c>
      <c r="M1126" t="str">
        <f>VLOOKUP($E1126,Store_Dim_Cleaned!$A$2:$E$21,2,FALSE)</f>
        <v>Mcdonald Inc</v>
      </c>
    </row>
    <row r="1127" spans="1:13" x14ac:dyDescent="0.3">
      <c r="A1127" t="s">
        <v>2951</v>
      </c>
      <c r="B1127" s="6">
        <v>45307</v>
      </c>
      <c r="C1127" t="s">
        <v>749</v>
      </c>
      <c r="D1127" t="s">
        <v>1738</v>
      </c>
      <c r="E1127" t="s">
        <v>1801</v>
      </c>
      <c r="F1127">
        <v>2</v>
      </c>
      <c r="G1127" s="5">
        <v>463.52</v>
      </c>
      <c r="H1127" s="8">
        <v>0.27</v>
      </c>
      <c r="I1127" t="s">
        <v>1826</v>
      </c>
      <c r="J1127" s="5">
        <v>676.73919999999998</v>
      </c>
      <c r="K1127" t="str">
        <f>VLOOKUP($C1127,Customer_Dim_Cleaned!$A$2:$H$501,2,FALSE)</f>
        <v>Michelle Gonzalez</v>
      </c>
      <c r="L1127" t="str">
        <f>VLOOKUP($D1127,Product_Dim_Cleaned!$A$2:$F$101,2,FALSE)</f>
        <v>Sports Stopwatch Basic</v>
      </c>
      <c r="M1127" t="str">
        <f>VLOOKUP($E1127,Store_Dim_Cleaned!$A$2:$E$21,2,FALSE)</f>
        <v>Shelton PLC</v>
      </c>
    </row>
    <row r="1128" spans="1:13" x14ac:dyDescent="0.3">
      <c r="A1128" t="s">
        <v>2952</v>
      </c>
      <c r="B1128" s="6">
        <v>45653</v>
      </c>
      <c r="C1128" t="s">
        <v>1184</v>
      </c>
      <c r="D1128" t="s">
        <v>1543</v>
      </c>
      <c r="E1128" t="s">
        <v>1807</v>
      </c>
      <c r="F1128">
        <v>3</v>
      </c>
      <c r="G1128" s="5">
        <v>241.64</v>
      </c>
      <c r="H1128" s="8">
        <v>0.28999999999999998</v>
      </c>
      <c r="I1128" t="s">
        <v>1826</v>
      </c>
      <c r="J1128" s="5">
        <v>514.69319999999993</v>
      </c>
      <c r="K1128" t="str">
        <f>VLOOKUP($C1128,Customer_Dim_Cleaned!$A$2:$H$501,2,FALSE)</f>
        <v>Tanya Lopez</v>
      </c>
      <c r="L1128" t="str">
        <f>VLOOKUP($D1128,Product_Dim_Cleaned!$A$2:$F$101,2,FALSE)</f>
        <v>Brother Laser Printer</v>
      </c>
      <c r="M1128" t="str">
        <f>VLOOKUP($E1128,Store_Dim_Cleaned!$A$2:$E$21,2,FALSE)</f>
        <v>Holloway Ltd</v>
      </c>
    </row>
    <row r="1129" spans="1:13" x14ac:dyDescent="0.3">
      <c r="A1129" t="s">
        <v>2953</v>
      </c>
      <c r="B1129" s="6">
        <v>45817</v>
      </c>
      <c r="C1129" t="s">
        <v>1487</v>
      </c>
      <c r="D1129" t="s">
        <v>1608</v>
      </c>
      <c r="E1129" t="s">
        <v>1789</v>
      </c>
      <c r="F1129">
        <v>2</v>
      </c>
      <c r="G1129" s="5">
        <v>47.86</v>
      </c>
      <c r="H1129" s="8">
        <v>0.03</v>
      </c>
      <c r="I1129" t="s">
        <v>1826</v>
      </c>
      <c r="J1129" s="5">
        <v>92.848399999999998</v>
      </c>
      <c r="K1129" t="str">
        <f>VLOOKUP($C1129,Customer_Dim_Cleaned!$A$2:$H$501,2,FALSE)</f>
        <v>Sarah Smith</v>
      </c>
      <c r="L1129" t="str">
        <f>VLOOKUP($D1129,Product_Dim_Cleaned!$A$2:$F$101,2,FALSE)</f>
        <v>Stainless Steel Cutlery Set</v>
      </c>
      <c r="M1129" t="str">
        <f>VLOOKUP($E1129,Store_Dim_Cleaned!$A$2:$E$21,2,FALSE)</f>
        <v>Hill, Wagner and Ballard</v>
      </c>
    </row>
    <row r="1130" spans="1:13" x14ac:dyDescent="0.3">
      <c r="A1130" t="s">
        <v>2954</v>
      </c>
      <c r="B1130" s="6">
        <v>45509</v>
      </c>
      <c r="C1130" t="s">
        <v>1080</v>
      </c>
      <c r="D1130" t="s">
        <v>1732</v>
      </c>
      <c r="E1130" t="s">
        <v>1766</v>
      </c>
      <c r="F1130">
        <v>1</v>
      </c>
      <c r="G1130" s="5">
        <v>805.07</v>
      </c>
      <c r="H1130" s="8">
        <v>0.06</v>
      </c>
      <c r="I1130" t="s">
        <v>1829</v>
      </c>
      <c r="J1130" s="5">
        <v>756.76580000000001</v>
      </c>
      <c r="K1130" t="str">
        <f>VLOOKUP($C1130,Customer_Dim_Cleaned!$A$2:$H$501,2,FALSE)</f>
        <v>Evelyn Brown</v>
      </c>
      <c r="L1130" t="str">
        <f>VLOOKUP($D1130,Product_Dim_Cleaned!$A$2:$F$101,2,FALSE)</f>
        <v>Microwave Oven</v>
      </c>
      <c r="M1130" t="str">
        <f>VLOOKUP($E1130,Store_Dim_Cleaned!$A$2:$E$21,2,FALSE)</f>
        <v>Johnson-Wright</v>
      </c>
    </row>
    <row r="1131" spans="1:13" x14ac:dyDescent="0.3">
      <c r="A1131" t="s">
        <v>2955</v>
      </c>
      <c r="B1131" s="6">
        <v>45753</v>
      </c>
      <c r="C1131" t="s">
        <v>1166</v>
      </c>
      <c r="D1131" t="s">
        <v>1616</v>
      </c>
      <c r="E1131" t="s">
        <v>1757</v>
      </c>
      <c r="F1131">
        <v>3</v>
      </c>
      <c r="G1131" s="5">
        <v>848.48</v>
      </c>
      <c r="H1131" s="8">
        <v>0</v>
      </c>
      <c r="I1131" t="s">
        <v>1829</v>
      </c>
      <c r="J1131" s="5">
        <v>2545.44</v>
      </c>
      <c r="K1131" t="str">
        <f>VLOOKUP($C1131,Customer_Dim_Cleaned!$A$2:$H$501,2,FALSE)</f>
        <v>James Orozco</v>
      </c>
      <c r="L1131" t="str">
        <f>VLOOKUP($D1131,Product_Dim_Cleaned!$A$2:$F$101,2,FALSE)</f>
        <v>Gaming Mechanical Keyboard</v>
      </c>
      <c r="M1131" t="str">
        <f>VLOOKUP($E1131,Store_Dim_Cleaned!$A$2:$E$21,2,FALSE)</f>
        <v>Martinez, Adkins and Johnson</v>
      </c>
    </row>
    <row r="1132" spans="1:13" x14ac:dyDescent="0.3">
      <c r="A1132" t="s">
        <v>2956</v>
      </c>
      <c r="B1132" s="6">
        <v>45512</v>
      </c>
      <c r="C1132" t="s">
        <v>782</v>
      </c>
      <c r="D1132" t="s">
        <v>1654</v>
      </c>
      <c r="E1132" t="s">
        <v>1782</v>
      </c>
      <c r="F1132">
        <v>2</v>
      </c>
      <c r="G1132" s="5">
        <v>568.95000000000005</v>
      </c>
      <c r="H1132" s="8">
        <v>0.22</v>
      </c>
      <c r="I1132" t="s">
        <v>1824</v>
      </c>
      <c r="J1132" s="5">
        <v>887.56200000000013</v>
      </c>
      <c r="K1132" t="str">
        <f>VLOOKUP($C1132,Customer_Dim_Cleaned!$A$2:$H$501,2,FALSE)</f>
        <v>Nancy Page</v>
      </c>
      <c r="L1132" t="str">
        <f>VLOOKUP($D1132,Product_Dim_Cleaned!$A$2:$F$101,2,FALSE)</f>
        <v>Men's Track Pants</v>
      </c>
      <c r="M1132" t="str">
        <f>VLOOKUP($E1132,Store_Dim_Cleaned!$A$2:$E$21,2,FALSE)</f>
        <v>Bean, Jones and Park</v>
      </c>
    </row>
    <row r="1133" spans="1:13" x14ac:dyDescent="0.3">
      <c r="A1133" t="s">
        <v>2957</v>
      </c>
      <c r="B1133" s="6">
        <v>45764</v>
      </c>
      <c r="C1133" t="s">
        <v>541</v>
      </c>
      <c r="D1133" t="s">
        <v>1654</v>
      </c>
      <c r="E1133" t="s">
        <v>1792</v>
      </c>
      <c r="F1133">
        <v>3</v>
      </c>
      <c r="G1133" s="5">
        <v>269.83999999999997</v>
      </c>
      <c r="H1133" s="8">
        <v>0.05</v>
      </c>
      <c r="I1133" t="s">
        <v>1826</v>
      </c>
      <c r="J1133" s="5">
        <v>769.04399999999998</v>
      </c>
      <c r="K1133" t="str">
        <f>VLOOKUP($C1133,Customer_Dim_Cleaned!$A$2:$H$501,2,FALSE)</f>
        <v>Mariah Brown</v>
      </c>
      <c r="L1133" t="str">
        <f>VLOOKUP($D1133,Product_Dim_Cleaned!$A$2:$F$101,2,FALSE)</f>
        <v>Men's Track Pants</v>
      </c>
      <c r="M1133" t="str">
        <f>VLOOKUP($E1133,Store_Dim_Cleaned!$A$2:$E$21,2,FALSE)</f>
        <v>Aguirre-Keller</v>
      </c>
    </row>
    <row r="1134" spans="1:13" x14ac:dyDescent="0.3">
      <c r="A1134" t="s">
        <v>2958</v>
      </c>
      <c r="B1134" s="6">
        <v>45746</v>
      </c>
      <c r="C1134" t="s">
        <v>975</v>
      </c>
      <c r="D1134" t="s">
        <v>1672</v>
      </c>
      <c r="E1134" t="s">
        <v>1797</v>
      </c>
      <c r="F1134">
        <v>4</v>
      </c>
      <c r="G1134" s="5">
        <v>267.36</v>
      </c>
      <c r="H1134" s="8">
        <v>0.27</v>
      </c>
      <c r="I1134" t="s">
        <v>1826</v>
      </c>
      <c r="J1134" s="5">
        <v>780.69119999999998</v>
      </c>
      <c r="K1134" t="str">
        <f>VLOOKUP($C1134,Customer_Dim_Cleaned!$A$2:$H$501,2,FALSE)</f>
        <v>Stacy Collins</v>
      </c>
      <c r="L1134" t="str">
        <f>VLOOKUP($D1134,Product_Dim_Cleaned!$A$2:$F$101,2,FALSE)</f>
        <v>Laptop Cooling Pad</v>
      </c>
      <c r="M1134" t="str">
        <f>VLOOKUP($E1134,Store_Dim_Cleaned!$A$2:$E$21,2,FALSE)</f>
        <v>Gardner, Humphrey and Contreras</v>
      </c>
    </row>
    <row r="1135" spans="1:13" x14ac:dyDescent="0.3">
      <c r="A1135" t="s">
        <v>2959</v>
      </c>
      <c r="B1135" s="6">
        <v>45647</v>
      </c>
      <c r="C1135" t="s">
        <v>399</v>
      </c>
      <c r="D1135" t="s">
        <v>1622</v>
      </c>
      <c r="E1135" t="s">
        <v>1757</v>
      </c>
      <c r="F1135">
        <v>1</v>
      </c>
      <c r="G1135" s="5">
        <v>438.41</v>
      </c>
      <c r="H1135" s="8">
        <v>0.09</v>
      </c>
      <c r="I1135" t="s">
        <v>1824</v>
      </c>
      <c r="J1135" s="5">
        <v>398.95310000000012</v>
      </c>
      <c r="K1135" t="str">
        <f>VLOOKUP($C1135,Customer_Dim_Cleaned!$A$2:$H$501,2,FALSE)</f>
        <v>Ryan Hernandez</v>
      </c>
      <c r="L1135" t="str">
        <f>VLOOKUP($D1135,Product_Dim_Cleaned!$A$2:$F$101,2,FALSE)</f>
        <v>Men's Casual Sneakers</v>
      </c>
      <c r="M1135" t="str">
        <f>VLOOKUP($E1135,Store_Dim_Cleaned!$A$2:$E$21,2,FALSE)</f>
        <v>Martinez, Adkins and Johnson</v>
      </c>
    </row>
    <row r="1136" spans="1:13" x14ac:dyDescent="0.3">
      <c r="A1136" t="s">
        <v>2960</v>
      </c>
      <c r="B1136" s="6">
        <v>45443</v>
      </c>
      <c r="C1136" t="s">
        <v>547</v>
      </c>
      <c r="D1136" t="s">
        <v>1650</v>
      </c>
      <c r="E1136" t="s">
        <v>1810</v>
      </c>
      <c r="F1136">
        <v>2</v>
      </c>
      <c r="G1136" s="5">
        <v>86.72</v>
      </c>
      <c r="H1136" s="8">
        <v>0.28000000000000003</v>
      </c>
      <c r="I1136" t="s">
        <v>1829</v>
      </c>
      <c r="J1136" s="5">
        <v>124.8768</v>
      </c>
      <c r="K1136" t="str">
        <f>VLOOKUP($C1136,Customer_Dim_Cleaned!$A$2:$H$501,2,FALSE)</f>
        <v>Daniel Rivas</v>
      </c>
      <c r="L1136" t="str">
        <f>VLOOKUP($D1136,Product_Dim_Cleaned!$A$2:$F$101,2,FALSE)</f>
        <v>HDMI Cable – 2m</v>
      </c>
      <c r="M1136" t="str">
        <f>VLOOKUP($E1136,Store_Dim_Cleaned!$A$2:$E$21,2,FALSE)</f>
        <v>Guerrero-Schmitt</v>
      </c>
    </row>
    <row r="1137" spans="1:13" x14ac:dyDescent="0.3">
      <c r="A1137" t="s">
        <v>2961</v>
      </c>
      <c r="B1137" s="6">
        <v>45722</v>
      </c>
      <c r="C1137" t="s">
        <v>1319</v>
      </c>
      <c r="D1137" t="s">
        <v>1726</v>
      </c>
      <c r="E1137" t="s">
        <v>1776</v>
      </c>
      <c r="F1137">
        <v>4</v>
      </c>
      <c r="G1137" s="5">
        <v>630.21</v>
      </c>
      <c r="H1137" s="8">
        <v>0.14000000000000001</v>
      </c>
      <c r="I1137" t="s">
        <v>1829</v>
      </c>
      <c r="J1137" s="5">
        <v>2167.9223999999999</v>
      </c>
      <c r="K1137" t="str">
        <f>VLOOKUP($C1137,Customer_Dim_Cleaned!$A$2:$H$501,2,FALSE)</f>
        <v>Bryce Hawkins</v>
      </c>
      <c r="L1137" t="str">
        <f>VLOOKUP($D1137,Product_Dim_Cleaned!$A$2:$F$101,2,FALSE)</f>
        <v>Face Foundation Kit</v>
      </c>
      <c r="M1137" t="str">
        <f>VLOOKUP($E1137,Store_Dim_Cleaned!$A$2:$E$21,2,FALSE)</f>
        <v>Benson-Elliott</v>
      </c>
    </row>
    <row r="1138" spans="1:13" x14ac:dyDescent="0.3">
      <c r="A1138" t="s">
        <v>2962</v>
      </c>
      <c r="B1138" s="6">
        <v>45575</v>
      </c>
      <c r="C1138" t="s">
        <v>1124</v>
      </c>
      <c r="D1138" t="s">
        <v>1666</v>
      </c>
      <c r="E1138" t="s">
        <v>1776</v>
      </c>
      <c r="F1138">
        <v>3</v>
      </c>
      <c r="G1138" s="5">
        <v>180.84</v>
      </c>
      <c r="H1138" s="8">
        <v>0.03</v>
      </c>
      <c r="I1138" t="s">
        <v>1826</v>
      </c>
      <c r="J1138" s="5">
        <v>526.24439999999993</v>
      </c>
      <c r="K1138" t="str">
        <f>VLOOKUP($C1138,Customer_Dim_Cleaned!$A$2:$H$501,2,FALSE)</f>
        <v>Melanie Lam</v>
      </c>
      <c r="L1138" t="str">
        <f>VLOOKUP($D1138,Product_Dim_Cleaned!$A$2:$F$101,2,FALSE)</f>
        <v>Men's Hair Styling Gel</v>
      </c>
      <c r="M1138" t="str">
        <f>VLOOKUP($E1138,Store_Dim_Cleaned!$A$2:$E$21,2,FALSE)</f>
        <v>Benson-Elliott</v>
      </c>
    </row>
    <row r="1139" spans="1:13" x14ac:dyDescent="0.3">
      <c r="A1139" t="s">
        <v>2963</v>
      </c>
      <c r="B1139" s="6">
        <v>45441</v>
      </c>
      <c r="C1139" t="s">
        <v>27</v>
      </c>
      <c r="D1139" t="s">
        <v>1676</v>
      </c>
      <c r="E1139" t="s">
        <v>1804</v>
      </c>
      <c r="F1139">
        <v>1</v>
      </c>
      <c r="G1139" s="5">
        <v>453.41</v>
      </c>
      <c r="H1139" s="8">
        <v>0.04</v>
      </c>
      <c r="I1139" t="s">
        <v>1829</v>
      </c>
      <c r="J1139" s="5">
        <v>435.27359999999999</v>
      </c>
      <c r="K1139" t="str">
        <f>VLOOKUP($C1139,Customer_Dim_Cleaned!$A$2:$H$501,2,FALSE)</f>
        <v>Caroline Collins</v>
      </c>
      <c r="L1139" t="str">
        <f>VLOOKUP($D1139,Product_Dim_Cleaned!$A$2:$F$101,2,FALSE)</f>
        <v>Matte Lipstick Set</v>
      </c>
      <c r="M1139" t="str">
        <f>VLOOKUP($E1139,Store_Dim_Cleaned!$A$2:$E$21,2,FALSE)</f>
        <v>Frederick-Wright</v>
      </c>
    </row>
    <row r="1140" spans="1:13" x14ac:dyDescent="0.3">
      <c r="A1140" t="s">
        <v>2964</v>
      </c>
      <c r="B1140" s="6">
        <v>45940</v>
      </c>
      <c r="C1140" t="s">
        <v>103</v>
      </c>
      <c r="D1140" t="s">
        <v>1650</v>
      </c>
      <c r="E1140" t="s">
        <v>1776</v>
      </c>
      <c r="F1140">
        <v>1</v>
      </c>
      <c r="G1140" s="5">
        <v>629.09</v>
      </c>
      <c r="H1140" s="8">
        <v>0.02</v>
      </c>
      <c r="I1140" t="s">
        <v>1824</v>
      </c>
      <c r="J1140" s="5">
        <v>616.50819999999999</v>
      </c>
      <c r="K1140" t="str">
        <f>VLOOKUP($C1140,Customer_Dim_Cleaned!$A$2:$H$501,2,FALSE)</f>
        <v>Heather Collins</v>
      </c>
      <c r="L1140" t="str">
        <f>VLOOKUP($D1140,Product_Dim_Cleaned!$A$2:$F$101,2,FALSE)</f>
        <v>HDMI Cable – 2m</v>
      </c>
      <c r="M1140" t="str">
        <f>VLOOKUP($E1140,Store_Dim_Cleaned!$A$2:$E$21,2,FALSE)</f>
        <v>Benson-Elliott</v>
      </c>
    </row>
    <row r="1141" spans="1:13" x14ac:dyDescent="0.3">
      <c r="A1141" t="s">
        <v>2965</v>
      </c>
      <c r="B1141" s="6">
        <v>45518</v>
      </c>
      <c r="C1141" t="s">
        <v>97</v>
      </c>
      <c r="D1141" t="s">
        <v>1702</v>
      </c>
      <c r="E1141" t="s">
        <v>1761</v>
      </c>
      <c r="F1141">
        <v>2</v>
      </c>
      <c r="G1141" s="5">
        <v>257.45</v>
      </c>
      <c r="H1141" s="8">
        <v>0</v>
      </c>
      <c r="I1141" t="s">
        <v>1829</v>
      </c>
      <c r="J1141" s="5">
        <v>514.9</v>
      </c>
      <c r="K1141" t="str">
        <f>VLOOKUP($C1141,Customer_Dim_Cleaned!$A$2:$H$501,2,FALSE)</f>
        <v>Paul Fox</v>
      </c>
      <c r="L1141" t="str">
        <f>VLOOKUP($D1141,Product_Dim_Cleaned!$A$2:$F$101,2,FALSE)</f>
        <v>WiFi Mesh Router</v>
      </c>
      <c r="M1141" t="str">
        <f>VLOOKUP($E1141,Store_Dim_Cleaned!$A$2:$E$21,2,FALSE)</f>
        <v>Black-Horn</v>
      </c>
    </row>
    <row r="1142" spans="1:13" x14ac:dyDescent="0.3">
      <c r="A1142" t="s">
        <v>2966</v>
      </c>
      <c r="B1142" s="6">
        <v>45861</v>
      </c>
      <c r="C1142" t="s">
        <v>592</v>
      </c>
      <c r="D1142" t="s">
        <v>1616</v>
      </c>
      <c r="E1142" t="s">
        <v>1801</v>
      </c>
      <c r="F1142">
        <v>2</v>
      </c>
      <c r="G1142" s="5">
        <v>696.61</v>
      </c>
      <c r="H1142" s="8">
        <v>0.17</v>
      </c>
      <c r="I1142" t="s">
        <v>1826</v>
      </c>
      <c r="J1142" s="5">
        <v>1156.3725999999999</v>
      </c>
      <c r="K1142" t="str">
        <f>VLOOKUP($C1142,Customer_Dim_Cleaned!$A$2:$H$501,2,FALSE)</f>
        <v>Nicholas Bradshaw</v>
      </c>
      <c r="L1142" t="str">
        <f>VLOOKUP($D1142,Product_Dim_Cleaned!$A$2:$F$101,2,FALSE)</f>
        <v>Gaming Mechanical Keyboard</v>
      </c>
      <c r="M1142" t="str">
        <f>VLOOKUP($E1142,Store_Dim_Cleaned!$A$2:$E$21,2,FALSE)</f>
        <v>Shelton PLC</v>
      </c>
    </row>
    <row r="1143" spans="1:13" x14ac:dyDescent="0.3">
      <c r="A1143" t="s">
        <v>2967</v>
      </c>
      <c r="B1143" s="6">
        <v>45416</v>
      </c>
      <c r="C1143" t="s">
        <v>1166</v>
      </c>
      <c r="D1143" t="s">
        <v>1640</v>
      </c>
      <c r="E1143" t="s">
        <v>1779</v>
      </c>
      <c r="F1143">
        <v>2</v>
      </c>
      <c r="G1143" s="5">
        <v>143.79</v>
      </c>
      <c r="H1143" s="8">
        <v>0.1</v>
      </c>
      <c r="I1143" t="s">
        <v>1826</v>
      </c>
      <c r="J1143" s="5">
        <v>258.822</v>
      </c>
      <c r="K1143" t="str">
        <f>VLOOKUP($C1143,Customer_Dim_Cleaned!$A$2:$H$501,2,FALSE)</f>
        <v>James Orozco</v>
      </c>
      <c r="L1143" t="str">
        <f>VLOOKUP($D1143,Product_Dim_Cleaned!$A$2:$F$101,2,FALSE)</f>
        <v>Men's Winter Jacket</v>
      </c>
      <c r="M1143" t="str">
        <f>VLOOKUP($E1143,Store_Dim_Cleaned!$A$2:$E$21,2,FALSE)</f>
        <v>Martinez-Mullins</v>
      </c>
    </row>
    <row r="1144" spans="1:13" x14ac:dyDescent="0.3">
      <c r="A1144" t="s">
        <v>2968</v>
      </c>
      <c r="B1144" s="6">
        <v>45608</v>
      </c>
      <c r="C1144" t="s">
        <v>937</v>
      </c>
      <c r="D1144" t="s">
        <v>1714</v>
      </c>
      <c r="E1144" t="s">
        <v>1757</v>
      </c>
      <c r="F1144">
        <v>3</v>
      </c>
      <c r="G1144" s="5">
        <v>460.93</v>
      </c>
      <c r="H1144" s="8">
        <v>0.19</v>
      </c>
      <c r="I1144" t="s">
        <v>1829</v>
      </c>
      <c r="J1144" s="5">
        <v>1120.0599</v>
      </c>
      <c r="K1144" t="str">
        <f>VLOOKUP($C1144,Customer_Dim_Cleaned!$A$2:$H$501,2,FALSE)</f>
        <v>Jared Moran</v>
      </c>
      <c r="L1144" t="str">
        <f>VLOOKUP($D1144,Product_Dim_Cleaned!$A$2:$F$101,2,FALSE)</f>
        <v>Hydrating Face Cleanser</v>
      </c>
      <c r="M1144" t="str">
        <f>VLOOKUP($E1144,Store_Dim_Cleaned!$A$2:$E$21,2,FALSE)</f>
        <v>Martinez, Adkins and Johnson</v>
      </c>
    </row>
    <row r="1145" spans="1:13" x14ac:dyDescent="0.3">
      <c r="A1145" t="s">
        <v>2969</v>
      </c>
      <c r="B1145" s="6">
        <v>45301</v>
      </c>
      <c r="C1145" t="s">
        <v>1533</v>
      </c>
      <c r="D1145" t="s">
        <v>1604</v>
      </c>
      <c r="E1145" t="s">
        <v>1786</v>
      </c>
      <c r="F1145">
        <v>2</v>
      </c>
      <c r="G1145" s="5">
        <v>67.55</v>
      </c>
      <c r="H1145" s="8">
        <v>0.03</v>
      </c>
      <c r="I1145" t="s">
        <v>1824</v>
      </c>
      <c r="J1145" s="5">
        <v>131.047</v>
      </c>
      <c r="K1145" t="str">
        <f>VLOOKUP($C1145,Customer_Dim_Cleaned!$A$2:$H$501,2,FALSE)</f>
        <v>Philip Pennington</v>
      </c>
      <c r="L1145" t="str">
        <f>VLOOKUP($D1145,Product_Dim_Cleaned!$A$2:$F$101,2,FALSE)</f>
        <v>Sports Stopwatch Timer</v>
      </c>
      <c r="M1145" t="str">
        <f>VLOOKUP($E1145,Store_Dim_Cleaned!$A$2:$E$21,2,FALSE)</f>
        <v>Moore, Padilla and Butler</v>
      </c>
    </row>
    <row r="1146" spans="1:13" x14ac:dyDescent="0.3">
      <c r="A1146" t="s">
        <v>2970</v>
      </c>
      <c r="B1146" s="6">
        <v>45433</v>
      </c>
      <c r="C1146" t="s">
        <v>684</v>
      </c>
      <c r="D1146" t="s">
        <v>1646</v>
      </c>
      <c r="E1146" t="s">
        <v>1757</v>
      </c>
      <c r="F1146">
        <v>3</v>
      </c>
      <c r="G1146" s="5">
        <v>803.31</v>
      </c>
      <c r="H1146" s="8">
        <v>0.1</v>
      </c>
      <c r="I1146" t="s">
        <v>1826</v>
      </c>
      <c r="J1146" s="5">
        <v>2168.9369999999999</v>
      </c>
      <c r="K1146" t="str">
        <f>VLOOKUP($C1146,Customer_Dim_Cleaned!$A$2:$H$501,2,FALSE)</f>
        <v>Antonio Jones</v>
      </c>
      <c r="L1146" t="str">
        <f>VLOOKUP($D1146,Product_Dim_Cleaned!$A$2:$F$101,2,FALSE)</f>
        <v>Men's Roll-On Perfume</v>
      </c>
      <c r="M1146" t="str">
        <f>VLOOKUP($E1146,Store_Dim_Cleaned!$A$2:$E$21,2,FALSE)</f>
        <v>Martinez, Adkins and Johnson</v>
      </c>
    </row>
    <row r="1147" spans="1:13" x14ac:dyDescent="0.3">
      <c r="A1147" t="s">
        <v>2971</v>
      </c>
      <c r="B1147" s="6">
        <v>45821</v>
      </c>
      <c r="C1147" t="s">
        <v>1340</v>
      </c>
      <c r="D1147" t="s">
        <v>1580</v>
      </c>
      <c r="E1147" t="s">
        <v>1797</v>
      </c>
      <c r="F1147">
        <v>4</v>
      </c>
      <c r="G1147" s="5">
        <v>254.71</v>
      </c>
      <c r="H1147" s="8">
        <v>0.2</v>
      </c>
      <c r="I1147" t="s">
        <v>1829</v>
      </c>
      <c r="J1147" s="5">
        <v>815.07200000000012</v>
      </c>
      <c r="K1147" t="str">
        <f>VLOOKUP($C1147,Customer_Dim_Cleaned!$A$2:$H$501,2,FALSE)</f>
        <v>Summer Weiss</v>
      </c>
      <c r="L1147" t="str">
        <f>VLOOKUP($D1147,Product_Dim_Cleaned!$A$2:$F$101,2,FALSE)</f>
        <v>Beard Grooming Kit</v>
      </c>
      <c r="M1147" t="str">
        <f>VLOOKUP($E1147,Store_Dim_Cleaned!$A$2:$E$21,2,FALSE)</f>
        <v>Gardner, Humphrey and Contreras</v>
      </c>
    </row>
    <row r="1148" spans="1:13" x14ac:dyDescent="0.3">
      <c r="A1148" t="s">
        <v>2972</v>
      </c>
      <c r="B1148" s="6">
        <v>45508</v>
      </c>
      <c r="C1148" t="s">
        <v>195</v>
      </c>
      <c r="D1148" t="s">
        <v>1648</v>
      </c>
      <c r="E1148" t="s">
        <v>1769</v>
      </c>
      <c r="F1148">
        <v>4</v>
      </c>
      <c r="G1148" s="5">
        <v>594.89</v>
      </c>
      <c r="H1148" s="8">
        <v>0.3</v>
      </c>
      <c r="I1148" t="s">
        <v>1826</v>
      </c>
      <c r="J1148" s="5">
        <v>1665.692</v>
      </c>
      <c r="K1148" t="str">
        <f>VLOOKUP($C1148,Customer_Dim_Cleaned!$A$2:$H$501,2,FALSE)</f>
        <v>Sarah Rodgers</v>
      </c>
      <c r="L1148" t="str">
        <f>VLOOKUP($D1148,Product_Dim_Cleaned!$A$2:$F$101,2,FALSE)</f>
        <v>Boxing Hand Wraps</v>
      </c>
      <c r="M1148" t="str">
        <f>VLOOKUP($E1148,Store_Dim_Cleaned!$A$2:$E$21,2,FALSE)</f>
        <v>Alexander Group</v>
      </c>
    </row>
    <row r="1149" spans="1:13" x14ac:dyDescent="0.3">
      <c r="A1149" t="s">
        <v>2973</v>
      </c>
      <c r="B1149" s="6">
        <v>45854</v>
      </c>
      <c r="C1149" t="s">
        <v>711</v>
      </c>
      <c r="D1149" t="s">
        <v>1730</v>
      </c>
      <c r="E1149" t="s">
        <v>1752</v>
      </c>
      <c r="F1149">
        <v>2</v>
      </c>
      <c r="G1149" s="5">
        <v>844.31</v>
      </c>
      <c r="H1149" s="8">
        <v>7.0000000000000007E-2</v>
      </c>
      <c r="I1149" t="s">
        <v>1826</v>
      </c>
      <c r="J1149" s="5">
        <v>1570.4166</v>
      </c>
      <c r="K1149" t="str">
        <f>VLOOKUP($C1149,Customer_Dim_Cleaned!$A$2:$H$501,2,FALSE)</f>
        <v>Jordan Wells</v>
      </c>
      <c r="L1149" t="str">
        <f>VLOOKUP($D1149,Product_Dim_Cleaned!$A$2:$F$101,2,FALSE)</f>
        <v>Women's High Heels</v>
      </c>
      <c r="M1149" t="str">
        <f>VLOOKUP($E1149,Store_Dim_Cleaned!$A$2:$E$21,2,FALSE)</f>
        <v>Rivera-Warner</v>
      </c>
    </row>
    <row r="1150" spans="1:13" x14ac:dyDescent="0.3">
      <c r="A1150" t="s">
        <v>2974</v>
      </c>
      <c r="B1150" s="6">
        <v>45569</v>
      </c>
      <c r="C1150" t="s">
        <v>458</v>
      </c>
      <c r="D1150" t="s">
        <v>1578</v>
      </c>
      <c r="E1150" t="s">
        <v>1776</v>
      </c>
      <c r="F1150">
        <v>4</v>
      </c>
      <c r="G1150" s="5">
        <v>101.33</v>
      </c>
      <c r="H1150" s="8">
        <v>0</v>
      </c>
      <c r="I1150" t="s">
        <v>1824</v>
      </c>
      <c r="J1150" s="5">
        <v>405.32</v>
      </c>
      <c r="K1150" t="str">
        <f>VLOOKUP($C1150,Customer_Dim_Cleaned!$A$2:$H$501,2,FALSE)</f>
        <v>Morgan Bowen</v>
      </c>
      <c r="L1150" t="str">
        <f>VLOOKUP($D1150,Product_Dim_Cleaned!$A$2:$F$101,2,FALSE)</f>
        <v>4K Home Projector</v>
      </c>
      <c r="M1150" t="str">
        <f>VLOOKUP($E1150,Store_Dim_Cleaned!$A$2:$E$21,2,FALSE)</f>
        <v>Benson-Elliott</v>
      </c>
    </row>
    <row r="1151" spans="1:13" x14ac:dyDescent="0.3">
      <c r="A1151" t="s">
        <v>2975</v>
      </c>
      <c r="B1151" s="6">
        <v>45824</v>
      </c>
      <c r="C1151" t="s">
        <v>449</v>
      </c>
      <c r="D1151" t="s">
        <v>1600</v>
      </c>
      <c r="E1151" t="s">
        <v>1782</v>
      </c>
      <c r="F1151">
        <v>3</v>
      </c>
      <c r="G1151" s="5">
        <v>922.56</v>
      </c>
      <c r="H1151" s="8">
        <v>0.18</v>
      </c>
      <c r="I1151" t="s">
        <v>1826</v>
      </c>
      <c r="J1151" s="5">
        <v>2269.4976000000001</v>
      </c>
      <c r="K1151" t="str">
        <f>VLOOKUP($C1151,Customer_Dim_Cleaned!$A$2:$H$501,2,FALSE)</f>
        <v>Joseph Richards</v>
      </c>
      <c r="L1151" t="str">
        <f>VLOOKUP($D1151,Product_Dim_Cleaned!$A$2:$F$101,2,FALSE)</f>
        <v>Wireless Bluetooth Speaker</v>
      </c>
      <c r="M1151" t="str">
        <f>VLOOKUP($E1151,Store_Dim_Cleaned!$A$2:$E$21,2,FALSE)</f>
        <v>Bean, Jones and Park</v>
      </c>
    </row>
    <row r="1152" spans="1:13" x14ac:dyDescent="0.3">
      <c r="A1152" t="s">
        <v>2976</v>
      </c>
      <c r="B1152" s="6">
        <v>45352</v>
      </c>
      <c r="C1152" t="s">
        <v>1340</v>
      </c>
      <c r="D1152" t="s">
        <v>1624</v>
      </c>
      <c r="E1152" t="s">
        <v>1799</v>
      </c>
      <c r="F1152">
        <v>4</v>
      </c>
      <c r="G1152" s="5">
        <v>867.19</v>
      </c>
      <c r="H1152" s="8">
        <v>7.0000000000000007E-2</v>
      </c>
      <c r="I1152" t="s">
        <v>1829</v>
      </c>
      <c r="J1152" s="5">
        <v>3225.9468000000002</v>
      </c>
      <c r="K1152" t="str">
        <f>VLOOKUP($C1152,Customer_Dim_Cleaned!$A$2:$H$501,2,FALSE)</f>
        <v>Summer Weiss</v>
      </c>
      <c r="L1152" t="str">
        <f>VLOOKUP($D1152,Product_Dim_Cleaned!$A$2:$F$101,2,FALSE)</f>
        <v>Sports Water Hydration Pack</v>
      </c>
      <c r="M1152" t="str">
        <f>VLOOKUP($E1152,Store_Dim_Cleaned!$A$2:$E$21,2,FALSE)</f>
        <v>Mcdonald Inc</v>
      </c>
    </row>
    <row r="1153" spans="1:13" x14ac:dyDescent="0.3">
      <c r="A1153" t="s">
        <v>2977</v>
      </c>
      <c r="B1153" s="6">
        <v>45454</v>
      </c>
      <c r="C1153" t="s">
        <v>36</v>
      </c>
      <c r="D1153" t="s">
        <v>1714</v>
      </c>
      <c r="E1153" t="s">
        <v>1807</v>
      </c>
      <c r="F1153">
        <v>3</v>
      </c>
      <c r="G1153" s="5">
        <v>816.87</v>
      </c>
      <c r="H1153" s="8">
        <v>0.14000000000000001</v>
      </c>
      <c r="I1153" t="s">
        <v>1826</v>
      </c>
      <c r="J1153" s="5">
        <v>2107.5246000000002</v>
      </c>
      <c r="K1153" t="str">
        <f>VLOOKUP($C1153,Customer_Dim_Cleaned!$A$2:$H$501,2,FALSE)</f>
        <v>Amber Jackson</v>
      </c>
      <c r="L1153" t="str">
        <f>VLOOKUP($D1153,Product_Dim_Cleaned!$A$2:$F$101,2,FALSE)</f>
        <v>Hydrating Face Cleanser</v>
      </c>
      <c r="M1153" t="str">
        <f>VLOOKUP($E1153,Store_Dim_Cleaned!$A$2:$E$21,2,FALSE)</f>
        <v>Holloway Ltd</v>
      </c>
    </row>
    <row r="1154" spans="1:13" x14ac:dyDescent="0.3">
      <c r="A1154" t="s">
        <v>2978</v>
      </c>
      <c r="B1154" s="6">
        <v>45924</v>
      </c>
      <c r="C1154" t="s">
        <v>1478</v>
      </c>
      <c r="D1154" t="s">
        <v>1678</v>
      </c>
      <c r="E1154" t="s">
        <v>1766</v>
      </c>
      <c r="F1154">
        <v>3</v>
      </c>
      <c r="G1154" s="5">
        <v>258.06</v>
      </c>
      <c r="H1154" s="8">
        <v>0</v>
      </c>
      <c r="I1154" t="s">
        <v>1826</v>
      </c>
      <c r="J1154" s="5">
        <v>774.18000000000006</v>
      </c>
      <c r="K1154" t="str">
        <f>VLOOKUP($C1154,Customer_Dim_Cleaned!$A$2:$H$501,2,FALSE)</f>
        <v>Jordan Medina</v>
      </c>
      <c r="L1154" t="str">
        <f>VLOOKUP($D1154,Product_Dim_Cleaned!$A$2:$F$101,2,FALSE)</f>
        <v>Adjustable Dumbbells 20kg</v>
      </c>
      <c r="M1154" t="str">
        <f>VLOOKUP($E1154,Store_Dim_Cleaned!$A$2:$E$21,2,FALSE)</f>
        <v>Johnson-Wright</v>
      </c>
    </row>
    <row r="1155" spans="1:13" x14ac:dyDescent="0.3">
      <c r="A1155" t="s">
        <v>2979</v>
      </c>
      <c r="B1155" s="6">
        <v>45694</v>
      </c>
      <c r="C1155" t="s">
        <v>984</v>
      </c>
      <c r="D1155" t="s">
        <v>1624</v>
      </c>
      <c r="E1155" t="s">
        <v>1799</v>
      </c>
      <c r="F1155">
        <v>2</v>
      </c>
      <c r="G1155" s="5">
        <v>574.58000000000004</v>
      </c>
      <c r="H1155" s="8">
        <v>0.06</v>
      </c>
      <c r="I1155" t="s">
        <v>1824</v>
      </c>
      <c r="J1155" s="5">
        <v>1080.2103999999999</v>
      </c>
      <c r="K1155" t="str">
        <f>VLOOKUP($C1155,Customer_Dim_Cleaned!$A$2:$H$501,2,FALSE)</f>
        <v>Jason Mullins</v>
      </c>
      <c r="L1155" t="str">
        <f>VLOOKUP($D1155,Product_Dim_Cleaned!$A$2:$F$101,2,FALSE)</f>
        <v>Sports Water Hydration Pack</v>
      </c>
      <c r="M1155" t="str">
        <f>VLOOKUP($E1155,Store_Dim_Cleaned!$A$2:$E$21,2,FALSE)</f>
        <v>Mcdonald Inc</v>
      </c>
    </row>
    <row r="1156" spans="1:13" x14ac:dyDescent="0.3">
      <c r="A1156" t="s">
        <v>2980</v>
      </c>
      <c r="B1156" s="6">
        <v>45587</v>
      </c>
      <c r="C1156" t="s">
        <v>97</v>
      </c>
      <c r="D1156" t="s">
        <v>1714</v>
      </c>
      <c r="E1156" t="s">
        <v>1776</v>
      </c>
      <c r="F1156">
        <v>2</v>
      </c>
      <c r="G1156" s="5">
        <v>472.18</v>
      </c>
      <c r="H1156" s="8">
        <v>0.27</v>
      </c>
      <c r="I1156" t="s">
        <v>1826</v>
      </c>
      <c r="J1156" s="5">
        <v>689.38279999999997</v>
      </c>
      <c r="K1156" t="str">
        <f>VLOOKUP($C1156,Customer_Dim_Cleaned!$A$2:$H$501,2,FALSE)</f>
        <v>Paul Fox</v>
      </c>
      <c r="L1156" t="str">
        <f>VLOOKUP($D1156,Product_Dim_Cleaned!$A$2:$F$101,2,FALSE)</f>
        <v>Hydrating Face Cleanser</v>
      </c>
      <c r="M1156" t="str">
        <f>VLOOKUP($E1156,Store_Dim_Cleaned!$A$2:$E$21,2,FALSE)</f>
        <v>Benson-Elliott</v>
      </c>
    </row>
    <row r="1157" spans="1:13" x14ac:dyDescent="0.3">
      <c r="A1157" t="s">
        <v>2981</v>
      </c>
      <c r="B1157" s="6">
        <v>45556</v>
      </c>
      <c r="C1157" t="s">
        <v>1068</v>
      </c>
      <c r="D1157" t="s">
        <v>1630</v>
      </c>
      <c r="E1157" t="s">
        <v>1773</v>
      </c>
      <c r="F1157">
        <v>2</v>
      </c>
      <c r="G1157" s="5">
        <v>20.47</v>
      </c>
      <c r="H1157" s="8">
        <v>0.12</v>
      </c>
      <c r="I1157" t="s">
        <v>1829</v>
      </c>
      <c r="J1157" s="5">
        <v>36.027200000000001</v>
      </c>
      <c r="K1157" t="str">
        <f>VLOOKUP($C1157,Customer_Dim_Cleaned!$A$2:$H$501,2,FALSE)</f>
        <v>Eric Davis</v>
      </c>
      <c r="L1157" t="str">
        <f>VLOOKUP($D1157,Product_Dim_Cleaned!$A$2:$F$101,2,FALSE)</f>
        <v>Yoga Exercise Mat</v>
      </c>
      <c r="M1157" t="str">
        <f>VLOOKUP($E1157,Store_Dim_Cleaned!$A$2:$E$21,2,FALSE)</f>
        <v>Gray Ltd</v>
      </c>
    </row>
    <row r="1158" spans="1:13" x14ac:dyDescent="0.3">
      <c r="A1158" t="s">
        <v>2982</v>
      </c>
      <c r="B1158" s="6">
        <v>45923</v>
      </c>
      <c r="C1158" t="s">
        <v>100</v>
      </c>
      <c r="D1158" t="s">
        <v>1592</v>
      </c>
      <c r="E1158" t="s">
        <v>1779</v>
      </c>
      <c r="F1158">
        <v>3</v>
      </c>
      <c r="G1158" s="5">
        <v>235.41</v>
      </c>
      <c r="H1158" s="8">
        <v>0.15</v>
      </c>
      <c r="I1158" t="s">
        <v>1826</v>
      </c>
      <c r="J1158" s="5">
        <v>600.29549999999995</v>
      </c>
      <c r="K1158" t="str">
        <f>VLOOKUP($C1158,Customer_Dim_Cleaned!$A$2:$H$501,2,FALSE)</f>
        <v>Jonathan Steele</v>
      </c>
      <c r="L1158" t="str">
        <f>VLOOKUP($D1158,Product_Dim_Cleaned!$A$2:$F$101,2,FALSE)</f>
        <v>Carbon Fiber Tennis Racket</v>
      </c>
      <c r="M1158" t="str">
        <f>VLOOKUP($E1158,Store_Dim_Cleaned!$A$2:$E$21,2,FALSE)</f>
        <v>Martinez-Mullins</v>
      </c>
    </row>
    <row r="1159" spans="1:13" x14ac:dyDescent="0.3">
      <c r="A1159" t="s">
        <v>2983</v>
      </c>
      <c r="B1159" s="6">
        <v>45811</v>
      </c>
      <c r="C1159" t="s">
        <v>740</v>
      </c>
      <c r="D1159" t="s">
        <v>1704</v>
      </c>
      <c r="E1159" t="s">
        <v>1779</v>
      </c>
      <c r="F1159">
        <v>3</v>
      </c>
      <c r="G1159" s="5">
        <v>744.9</v>
      </c>
      <c r="H1159" s="8">
        <v>0.27</v>
      </c>
      <c r="I1159" t="s">
        <v>1826</v>
      </c>
      <c r="J1159" s="5">
        <v>1631.3309999999999</v>
      </c>
      <c r="K1159" t="str">
        <f>VLOOKUP($C1159,Customer_Dim_Cleaned!$A$2:$H$501,2,FALSE)</f>
        <v>Timothy Sanders</v>
      </c>
      <c r="L1159" t="str">
        <f>VLOOKUP($D1159,Product_Dim_Cleaned!$A$2:$F$101,2,FALSE)</f>
        <v>Essential Oil Diffuser</v>
      </c>
      <c r="M1159" t="str">
        <f>VLOOKUP($E1159,Store_Dim_Cleaned!$A$2:$E$21,2,FALSE)</f>
        <v>Martinez-Mullins</v>
      </c>
    </row>
    <row r="1160" spans="1:13" x14ac:dyDescent="0.3">
      <c r="A1160" t="s">
        <v>2984</v>
      </c>
      <c r="B1160" s="6">
        <v>45559</v>
      </c>
      <c r="C1160" t="s">
        <v>181</v>
      </c>
      <c r="D1160" t="s">
        <v>1584</v>
      </c>
      <c r="E1160" t="s">
        <v>1766</v>
      </c>
      <c r="F1160">
        <v>2</v>
      </c>
      <c r="G1160" s="5">
        <v>382.2</v>
      </c>
      <c r="H1160" s="8">
        <v>0.15</v>
      </c>
      <c r="I1160" t="s">
        <v>1824</v>
      </c>
      <c r="J1160" s="5">
        <v>649.74</v>
      </c>
      <c r="K1160" t="str">
        <f>VLOOKUP($C1160,Customer_Dim_Cleaned!$A$2:$H$501,2,FALSE)</f>
        <v>Gina Knight</v>
      </c>
      <c r="L1160" t="str">
        <f>VLOOKUP($D1160,Product_Dim_Cleaned!$A$2:$F$101,2,FALSE)</f>
        <v>Women's Denim Jeans</v>
      </c>
      <c r="M1160" t="str">
        <f>VLOOKUP($E1160,Store_Dim_Cleaned!$A$2:$E$21,2,FALSE)</f>
        <v>Johnson-Wright</v>
      </c>
    </row>
    <row r="1161" spans="1:13" x14ac:dyDescent="0.3">
      <c r="A1161" t="s">
        <v>2985</v>
      </c>
      <c r="B1161" s="6">
        <v>45881</v>
      </c>
      <c r="C1161" t="s">
        <v>1086</v>
      </c>
      <c r="D1161" t="s">
        <v>1728</v>
      </c>
      <c r="E1161" t="s">
        <v>1804</v>
      </c>
      <c r="F1161">
        <v>1</v>
      </c>
      <c r="G1161" s="5">
        <v>269.25</v>
      </c>
      <c r="H1161" s="8">
        <v>0.14000000000000001</v>
      </c>
      <c r="I1161" t="s">
        <v>1826</v>
      </c>
      <c r="J1161" s="5">
        <v>231.55500000000001</v>
      </c>
      <c r="K1161" t="str">
        <f>VLOOKUP($C1161,Customer_Dim_Cleaned!$A$2:$H$501,2,FALSE)</f>
        <v>John Jordan</v>
      </c>
      <c r="L1161" t="str">
        <f>VLOOKUP($D1161,Product_Dim_Cleaned!$A$2:$F$101,2,FALSE)</f>
        <v>Gaming Mouse Pad XL</v>
      </c>
      <c r="M1161" t="str">
        <f>VLOOKUP($E1161,Store_Dim_Cleaned!$A$2:$E$21,2,FALSE)</f>
        <v>Frederick-Wright</v>
      </c>
    </row>
    <row r="1162" spans="1:13" x14ac:dyDescent="0.3">
      <c r="A1162" t="s">
        <v>2986</v>
      </c>
      <c r="B1162" s="6">
        <v>45367</v>
      </c>
      <c r="C1162" t="s">
        <v>1142</v>
      </c>
      <c r="D1162" t="s">
        <v>1608</v>
      </c>
      <c r="E1162" t="s">
        <v>1792</v>
      </c>
      <c r="F1162">
        <v>2</v>
      </c>
      <c r="G1162" s="5">
        <v>723.75</v>
      </c>
      <c r="H1162" s="8">
        <v>0.03</v>
      </c>
      <c r="I1162" t="s">
        <v>1826</v>
      </c>
      <c r="J1162" s="5">
        <v>1404.075</v>
      </c>
      <c r="K1162" t="str">
        <f>VLOOKUP($C1162,Customer_Dim_Cleaned!$A$2:$H$501,2,FALSE)</f>
        <v>Brandon Mcbride</v>
      </c>
      <c r="L1162" t="str">
        <f>VLOOKUP($D1162,Product_Dim_Cleaned!$A$2:$F$101,2,FALSE)</f>
        <v>Stainless Steel Cutlery Set</v>
      </c>
      <c r="M1162" t="str">
        <f>VLOOKUP($E1162,Store_Dim_Cleaned!$A$2:$E$21,2,FALSE)</f>
        <v>Aguirre-Keller</v>
      </c>
    </row>
    <row r="1163" spans="1:13" x14ac:dyDescent="0.3">
      <c r="A1163" t="s">
        <v>2987</v>
      </c>
      <c r="B1163" s="6">
        <v>45832</v>
      </c>
      <c r="C1163" t="s">
        <v>893</v>
      </c>
      <c r="D1163" t="s">
        <v>1586</v>
      </c>
      <c r="E1163" t="s">
        <v>1813</v>
      </c>
      <c r="F1163">
        <v>4</v>
      </c>
      <c r="G1163" s="5">
        <v>58.92</v>
      </c>
      <c r="H1163" s="8">
        <v>0.18</v>
      </c>
      <c r="I1163" t="s">
        <v>1824</v>
      </c>
      <c r="J1163" s="5">
        <v>193.2576</v>
      </c>
      <c r="K1163" t="str">
        <f>VLOOKUP($C1163,Customer_Dim_Cleaned!$A$2:$H$501,2,FALSE)</f>
        <v>Brittany Watson</v>
      </c>
      <c r="L1163" t="str">
        <f>VLOOKUP($D1163,Product_Dim_Cleaned!$A$2:$F$101,2,FALSE)</f>
        <v>Knee Support Brace</v>
      </c>
      <c r="M1163" t="str">
        <f>VLOOKUP($E1163,Store_Dim_Cleaned!$A$2:$E$21,2,FALSE)</f>
        <v>Mann-Austin</v>
      </c>
    </row>
    <row r="1164" spans="1:13" x14ac:dyDescent="0.3">
      <c r="A1164" t="s">
        <v>2988</v>
      </c>
      <c r="B1164" s="6">
        <v>45438</v>
      </c>
      <c r="C1164" t="s">
        <v>619</v>
      </c>
      <c r="D1164" t="s">
        <v>1690</v>
      </c>
      <c r="E1164" t="s">
        <v>1789</v>
      </c>
      <c r="F1164">
        <v>2</v>
      </c>
      <c r="G1164" s="5">
        <v>913.08</v>
      </c>
      <c r="H1164" s="8">
        <v>0.26</v>
      </c>
      <c r="I1164" t="s">
        <v>1824</v>
      </c>
      <c r="J1164" s="5">
        <v>1351.3584000000001</v>
      </c>
      <c r="K1164" t="str">
        <f>VLOOKUP($C1164,Customer_Dim_Cleaned!$A$2:$H$501,2,FALSE)</f>
        <v>Kimberly Brooks</v>
      </c>
      <c r="L1164" t="str">
        <f>VLOOKUP($D1164,Product_Dim_Cleaned!$A$2:$F$101,2,FALSE)</f>
        <v>Hair Repair Oil Treatment</v>
      </c>
      <c r="M1164" t="str">
        <f>VLOOKUP($E1164,Store_Dim_Cleaned!$A$2:$E$21,2,FALSE)</f>
        <v>Hill, Wagner and Ballard</v>
      </c>
    </row>
    <row r="1165" spans="1:13" x14ac:dyDescent="0.3">
      <c r="A1165" t="s">
        <v>2989</v>
      </c>
      <c r="B1165" s="6">
        <v>45691</v>
      </c>
      <c r="C1165" t="s">
        <v>776</v>
      </c>
      <c r="D1165" t="s">
        <v>1710</v>
      </c>
      <c r="E1165" t="s">
        <v>1757</v>
      </c>
      <c r="F1165">
        <v>1</v>
      </c>
      <c r="G1165" s="5">
        <v>791.83</v>
      </c>
      <c r="H1165" s="8">
        <v>0.28000000000000003</v>
      </c>
      <c r="I1165" t="s">
        <v>1826</v>
      </c>
      <c r="J1165" s="5">
        <v>570.11760000000004</v>
      </c>
      <c r="K1165" t="str">
        <f>VLOOKUP($C1165,Customer_Dim_Cleaned!$A$2:$H$501,2,FALSE)</f>
        <v>William Jackson</v>
      </c>
      <c r="L1165" t="str">
        <f>VLOOKUP($D1165,Product_Dim_Cleaned!$A$2:$F$101,2,FALSE)</f>
        <v>Badminton Racket Set</v>
      </c>
      <c r="M1165" t="str">
        <f>VLOOKUP($E1165,Store_Dim_Cleaned!$A$2:$E$21,2,FALSE)</f>
        <v>Martinez, Adkins and Johnson</v>
      </c>
    </row>
    <row r="1166" spans="1:13" x14ac:dyDescent="0.3">
      <c r="A1166" t="s">
        <v>2990</v>
      </c>
      <c r="B1166" s="6">
        <v>45506</v>
      </c>
      <c r="C1166" t="s">
        <v>1452</v>
      </c>
      <c r="D1166" t="s">
        <v>1551</v>
      </c>
      <c r="E1166" t="s">
        <v>1801</v>
      </c>
      <c r="F1166">
        <v>1</v>
      </c>
      <c r="G1166" s="5">
        <v>74.290000000000006</v>
      </c>
      <c r="H1166" s="8">
        <v>0.3</v>
      </c>
      <c r="I1166" t="s">
        <v>1829</v>
      </c>
      <c r="J1166" s="5">
        <v>52.003</v>
      </c>
      <c r="K1166" t="str">
        <f>VLOOKUP($C1166,Customer_Dim_Cleaned!$A$2:$H$501,2,FALSE)</f>
        <v>Debra Mccullough</v>
      </c>
      <c r="L1166" t="str">
        <f>VLOOKUP($D1166,Product_Dim_Cleaned!$A$2:$F$101,2,FALSE)</f>
        <v>Men's Running Jacket</v>
      </c>
      <c r="M1166" t="str">
        <f>VLOOKUP($E1166,Store_Dim_Cleaned!$A$2:$E$21,2,FALSE)</f>
        <v>Shelton PLC</v>
      </c>
    </row>
    <row r="1167" spans="1:13" x14ac:dyDescent="0.3">
      <c r="A1167" t="s">
        <v>2991</v>
      </c>
      <c r="B1167" s="6">
        <v>45251</v>
      </c>
      <c r="C1167" t="s">
        <v>779</v>
      </c>
      <c r="D1167" t="s">
        <v>1618</v>
      </c>
      <c r="E1167" t="s">
        <v>1752</v>
      </c>
      <c r="F1167">
        <v>2</v>
      </c>
      <c r="G1167" s="5">
        <v>961.68</v>
      </c>
      <c r="H1167" s="8">
        <v>0.27</v>
      </c>
      <c r="I1167" t="s">
        <v>1826</v>
      </c>
      <c r="J1167" s="5">
        <v>1404.0527999999999</v>
      </c>
      <c r="K1167" t="str">
        <f>VLOOKUP($C1167,Customer_Dim_Cleaned!$A$2:$H$501,2,FALSE)</f>
        <v>Brian Hammond</v>
      </c>
      <c r="L1167" t="str">
        <f>VLOOKUP($D1167,Product_Dim_Cleaned!$A$2:$F$101,2,FALSE)</f>
        <v>Bedroom Table Lamp</v>
      </c>
      <c r="M1167" t="str">
        <f>VLOOKUP($E1167,Store_Dim_Cleaned!$A$2:$E$21,2,FALSE)</f>
        <v>Rivera-Warner</v>
      </c>
    </row>
    <row r="1168" spans="1:13" x14ac:dyDescent="0.3">
      <c r="A1168" t="s">
        <v>2992</v>
      </c>
      <c r="B1168" s="6">
        <v>45722</v>
      </c>
      <c r="C1168" t="s">
        <v>1518</v>
      </c>
      <c r="D1168" t="s">
        <v>1586</v>
      </c>
      <c r="E1168" t="s">
        <v>1799</v>
      </c>
      <c r="F1168">
        <v>1</v>
      </c>
      <c r="G1168" s="5">
        <v>90.72</v>
      </c>
      <c r="H1168" s="8">
        <v>0.1</v>
      </c>
      <c r="I1168" t="s">
        <v>1826</v>
      </c>
      <c r="J1168" s="5">
        <v>81.647999999999996</v>
      </c>
      <c r="K1168" t="str">
        <f>VLOOKUP($C1168,Customer_Dim_Cleaned!$A$2:$H$501,2,FALSE)</f>
        <v>Justin Lopez</v>
      </c>
      <c r="L1168" t="str">
        <f>VLOOKUP($D1168,Product_Dim_Cleaned!$A$2:$F$101,2,FALSE)</f>
        <v>Knee Support Brace</v>
      </c>
      <c r="M1168" t="str">
        <f>VLOOKUP($E1168,Store_Dim_Cleaned!$A$2:$E$21,2,FALSE)</f>
        <v>Mcdonald Inc</v>
      </c>
    </row>
    <row r="1169" spans="1:13" x14ac:dyDescent="0.3">
      <c r="A1169" t="s">
        <v>2993</v>
      </c>
      <c r="B1169" s="6">
        <v>45689</v>
      </c>
      <c r="C1169" t="s">
        <v>224</v>
      </c>
      <c r="D1169" t="s">
        <v>1664</v>
      </c>
      <c r="E1169" t="s">
        <v>1779</v>
      </c>
      <c r="F1169">
        <v>1</v>
      </c>
      <c r="G1169" s="5">
        <v>458.69</v>
      </c>
      <c r="H1169" s="8">
        <v>0.16</v>
      </c>
      <c r="I1169" t="s">
        <v>1826</v>
      </c>
      <c r="J1169" s="5">
        <v>385.2996</v>
      </c>
      <c r="K1169" t="str">
        <f>VLOOKUP($C1169,Customer_Dim_Cleaned!$A$2:$H$501,2,FALSE)</f>
        <v>Dr. David Smith</v>
      </c>
      <c r="L1169" t="str">
        <f>VLOOKUP($D1169,Product_Dim_Cleaned!$A$2:$F$101,2,FALSE)</f>
        <v>Womens Cotton Scarf</v>
      </c>
      <c r="M1169" t="str">
        <f>VLOOKUP($E1169,Store_Dim_Cleaned!$A$2:$E$21,2,FALSE)</f>
        <v>Martinez-Mullins</v>
      </c>
    </row>
    <row r="1170" spans="1:13" x14ac:dyDescent="0.3">
      <c r="A1170" t="s">
        <v>2994</v>
      </c>
      <c r="B1170" s="6">
        <v>45346</v>
      </c>
      <c r="C1170" t="s">
        <v>743</v>
      </c>
      <c r="D1170" t="s">
        <v>1616</v>
      </c>
      <c r="E1170" t="s">
        <v>1779</v>
      </c>
      <c r="F1170">
        <v>1</v>
      </c>
      <c r="G1170" s="5">
        <v>168.29</v>
      </c>
      <c r="H1170" s="8">
        <v>0.05</v>
      </c>
      <c r="I1170" t="s">
        <v>1826</v>
      </c>
      <c r="J1170" s="5">
        <v>159.87549999999999</v>
      </c>
      <c r="K1170" t="str">
        <f>VLOOKUP($C1170,Customer_Dim_Cleaned!$A$2:$H$501,2,FALSE)</f>
        <v>Timothy Juarez</v>
      </c>
      <c r="L1170" t="str">
        <f>VLOOKUP($D1170,Product_Dim_Cleaned!$A$2:$F$101,2,FALSE)</f>
        <v>Gaming Mechanical Keyboard</v>
      </c>
      <c r="M1170" t="str">
        <f>VLOOKUP($E1170,Store_Dim_Cleaned!$A$2:$E$21,2,FALSE)</f>
        <v>Martinez-Mullins</v>
      </c>
    </row>
    <row r="1171" spans="1:13" x14ac:dyDescent="0.3">
      <c r="A1171" t="s">
        <v>2995</v>
      </c>
      <c r="B1171" s="6">
        <v>45549</v>
      </c>
      <c r="C1171" t="s">
        <v>687</v>
      </c>
      <c r="D1171" t="s">
        <v>1582</v>
      </c>
      <c r="E1171" t="s">
        <v>1807</v>
      </c>
      <c r="F1171">
        <v>1</v>
      </c>
      <c r="G1171" s="5">
        <v>391.77</v>
      </c>
      <c r="H1171" s="8">
        <v>0.1</v>
      </c>
      <c r="I1171" t="s">
        <v>1826</v>
      </c>
      <c r="J1171" s="5">
        <v>352.59300000000002</v>
      </c>
      <c r="K1171" t="str">
        <f>VLOOKUP($C1171,Customer_Dim_Cleaned!$A$2:$H$501,2,FALSE)</f>
        <v>Rodney Huffman</v>
      </c>
      <c r="L1171" t="str">
        <f>VLOOKUP($D1171,Product_Dim_Cleaned!$A$2:$F$101,2,FALSE)</f>
        <v>Soccer Training Cone Set</v>
      </c>
      <c r="M1171" t="str">
        <f>VLOOKUP($E1171,Store_Dim_Cleaned!$A$2:$E$21,2,FALSE)</f>
        <v>Holloway Ltd</v>
      </c>
    </row>
    <row r="1172" spans="1:13" x14ac:dyDescent="0.3">
      <c r="A1172" t="s">
        <v>2996</v>
      </c>
      <c r="B1172" s="6">
        <v>45900</v>
      </c>
      <c r="C1172" t="s">
        <v>1077</v>
      </c>
      <c r="D1172" t="s">
        <v>1572</v>
      </c>
      <c r="E1172" t="s">
        <v>1799</v>
      </c>
      <c r="F1172">
        <v>1</v>
      </c>
      <c r="G1172" s="5">
        <v>424.83</v>
      </c>
      <c r="H1172" s="8">
        <v>0.05</v>
      </c>
      <c r="I1172" t="s">
        <v>1829</v>
      </c>
      <c r="J1172" s="5">
        <v>403.58850000000001</v>
      </c>
      <c r="K1172" t="str">
        <f>VLOOKUP($C1172,Customer_Dim_Cleaned!$A$2:$H$501,2,FALSE)</f>
        <v>Ryan Moore</v>
      </c>
      <c r="L1172" t="str">
        <f>VLOOKUP($D1172,Product_Dim_Cleaned!$A$2:$F$101,2,FALSE)</f>
        <v>Hair Strengthening Shampoo</v>
      </c>
      <c r="M1172" t="str">
        <f>VLOOKUP($E1172,Store_Dim_Cleaned!$A$2:$E$21,2,FALSE)</f>
        <v>Mcdonald Inc</v>
      </c>
    </row>
    <row r="1173" spans="1:13" x14ac:dyDescent="0.3">
      <c r="A1173" t="s">
        <v>2997</v>
      </c>
      <c r="B1173" s="6">
        <v>45308</v>
      </c>
      <c r="C1173" t="s">
        <v>202</v>
      </c>
      <c r="D1173" t="s">
        <v>1570</v>
      </c>
      <c r="E1173" t="s">
        <v>1766</v>
      </c>
      <c r="F1173">
        <v>1</v>
      </c>
      <c r="G1173" s="5">
        <v>499.46</v>
      </c>
      <c r="H1173" s="8">
        <v>0.1</v>
      </c>
      <c r="I1173" t="s">
        <v>1824</v>
      </c>
      <c r="J1173" s="5">
        <v>449.51400000000001</v>
      </c>
      <c r="K1173" t="str">
        <f>VLOOKUP($C1173,Customer_Dim_Cleaned!$A$2:$H$501,2,FALSE)</f>
        <v>Sharon Brown</v>
      </c>
      <c r="L1173" t="str">
        <f>VLOOKUP($D1173,Product_Dim_Cleaned!$A$2:$F$101,2,FALSE)</f>
        <v>HD Smart TV Stick</v>
      </c>
      <c r="M1173" t="str">
        <f>VLOOKUP($E1173,Store_Dim_Cleaned!$A$2:$E$21,2,FALSE)</f>
        <v>Johnson-Wright</v>
      </c>
    </row>
    <row r="1174" spans="1:13" x14ac:dyDescent="0.3">
      <c r="A1174" t="s">
        <v>2998</v>
      </c>
      <c r="B1174" s="6">
        <v>45336</v>
      </c>
      <c r="C1174" t="s">
        <v>85</v>
      </c>
      <c r="D1174" t="s">
        <v>1746</v>
      </c>
      <c r="E1174" t="s">
        <v>1757</v>
      </c>
      <c r="F1174">
        <v>2</v>
      </c>
      <c r="G1174" s="5">
        <v>698.34</v>
      </c>
      <c r="H1174" s="8">
        <v>0.15</v>
      </c>
      <c r="I1174" t="s">
        <v>1826</v>
      </c>
      <c r="J1174" s="5">
        <v>1187.1780000000001</v>
      </c>
      <c r="K1174" t="str">
        <f>VLOOKUP($C1174,Customer_Dim_Cleaned!$A$2:$H$501,2,FALSE)</f>
        <v>Michael Torres</v>
      </c>
      <c r="L1174" t="str">
        <f>VLOOKUP($D1174,Product_Dim_Cleaned!$A$2:$F$101,2,FALSE)</f>
        <v>Stainless Steel Cookware Set</v>
      </c>
      <c r="M1174" t="str">
        <f>VLOOKUP($E1174,Store_Dim_Cleaned!$A$2:$E$21,2,FALSE)</f>
        <v>Martinez, Adkins and Johnson</v>
      </c>
    </row>
    <row r="1175" spans="1:13" x14ac:dyDescent="0.3">
      <c r="A1175" t="s">
        <v>2999</v>
      </c>
      <c r="B1175" s="6">
        <v>45213</v>
      </c>
      <c r="C1175" t="s">
        <v>899</v>
      </c>
      <c r="D1175" t="s">
        <v>1660</v>
      </c>
      <c r="E1175" t="s">
        <v>1804</v>
      </c>
      <c r="F1175">
        <v>2</v>
      </c>
      <c r="G1175" s="5">
        <v>805.08</v>
      </c>
      <c r="H1175" s="8">
        <v>0.27</v>
      </c>
      <c r="I1175" t="s">
        <v>1826</v>
      </c>
      <c r="J1175" s="5">
        <v>1175.4168</v>
      </c>
      <c r="K1175" t="str">
        <f>VLOOKUP($C1175,Customer_Dim_Cleaned!$A$2:$H$501,2,FALSE)</f>
        <v>Bryan Garcia</v>
      </c>
      <c r="L1175" t="str">
        <f>VLOOKUP($D1175,Product_Dim_Cleaned!$A$2:$F$101,2,FALSE)</f>
        <v>Premium Blanket Throw</v>
      </c>
      <c r="M1175" t="str">
        <f>VLOOKUP($E1175,Store_Dim_Cleaned!$A$2:$E$21,2,FALSE)</f>
        <v>Frederick-Wright</v>
      </c>
    </row>
    <row r="1176" spans="1:13" x14ac:dyDescent="0.3">
      <c r="A1176" t="s">
        <v>3000</v>
      </c>
      <c r="B1176" s="6">
        <v>45742</v>
      </c>
      <c r="C1176" t="s">
        <v>1437</v>
      </c>
      <c r="D1176" t="s">
        <v>1700</v>
      </c>
      <c r="E1176" t="s">
        <v>1761</v>
      </c>
      <c r="F1176">
        <v>4</v>
      </c>
      <c r="G1176" s="5">
        <v>934.79</v>
      </c>
      <c r="H1176" s="8">
        <v>0.08</v>
      </c>
      <c r="I1176" t="s">
        <v>1826</v>
      </c>
      <c r="J1176" s="5">
        <v>3440.0272</v>
      </c>
      <c r="K1176" t="str">
        <f>VLOOKUP($C1176,Customer_Dim_Cleaned!$A$2:$H$501,2,FALSE)</f>
        <v>Cynthia Parrish</v>
      </c>
      <c r="L1176" t="str">
        <f>VLOOKUP($D1176,Product_Dim_Cleaned!$A$2:$F$101,2,FALSE)</f>
        <v>Wireless Mouse</v>
      </c>
      <c r="M1176" t="str">
        <f>VLOOKUP($E1176,Store_Dim_Cleaned!$A$2:$E$21,2,FALSE)</f>
        <v>Black-Horn</v>
      </c>
    </row>
    <row r="1177" spans="1:13" x14ac:dyDescent="0.3">
      <c r="A1177" t="s">
        <v>3001</v>
      </c>
      <c r="B1177" s="6">
        <v>45932</v>
      </c>
      <c r="C1177" t="s">
        <v>85</v>
      </c>
      <c r="D1177" t="s">
        <v>1668</v>
      </c>
      <c r="E1177" t="s">
        <v>1757</v>
      </c>
      <c r="F1177">
        <v>2</v>
      </c>
      <c r="G1177" s="5">
        <v>424.54</v>
      </c>
      <c r="H1177" s="8">
        <v>0.24</v>
      </c>
      <c r="I1177" t="s">
        <v>1826</v>
      </c>
      <c r="J1177" s="5">
        <v>645.30080000000009</v>
      </c>
      <c r="K1177" t="str">
        <f>VLOOKUP($C1177,Customer_Dim_Cleaned!$A$2:$H$501,2,FALSE)</f>
        <v>Michael Torres</v>
      </c>
      <c r="L1177" t="str">
        <f>VLOOKUP($D1177,Product_Dim_Cleaned!$A$2:$F$101,2,FALSE)</f>
        <v>Luxury Perfume Spray</v>
      </c>
      <c r="M1177" t="str">
        <f>VLOOKUP($E1177,Store_Dim_Cleaned!$A$2:$E$21,2,FALSE)</f>
        <v>Martinez, Adkins and Johnson</v>
      </c>
    </row>
    <row r="1178" spans="1:13" x14ac:dyDescent="0.3">
      <c r="A1178" t="s">
        <v>3002</v>
      </c>
      <c r="B1178" s="6">
        <v>45462</v>
      </c>
      <c r="C1178" t="s">
        <v>1029</v>
      </c>
      <c r="D1178" t="s">
        <v>1716</v>
      </c>
      <c r="E1178" t="s">
        <v>1807</v>
      </c>
      <c r="F1178">
        <v>1</v>
      </c>
      <c r="G1178" s="5">
        <v>235.44</v>
      </c>
      <c r="H1178" s="8">
        <v>0.19</v>
      </c>
      <c r="I1178" t="s">
        <v>1829</v>
      </c>
      <c r="J1178" s="5">
        <v>190.7064</v>
      </c>
      <c r="K1178" t="str">
        <f>VLOOKUP($C1178,Customer_Dim_Cleaned!$A$2:$H$501,2,FALSE)</f>
        <v>Reginald Willis</v>
      </c>
      <c r="L1178" t="str">
        <f>VLOOKUP($D1178,Product_Dim_Cleaned!$A$2:$F$101,2,FALSE)</f>
        <v>Wooden Bookshelf</v>
      </c>
      <c r="M1178" t="str">
        <f>VLOOKUP($E1178,Store_Dim_Cleaned!$A$2:$E$21,2,FALSE)</f>
        <v>Holloway Ltd</v>
      </c>
    </row>
    <row r="1179" spans="1:13" x14ac:dyDescent="0.3">
      <c r="A1179" t="s">
        <v>3003</v>
      </c>
      <c r="B1179" s="6">
        <v>45568</v>
      </c>
      <c r="C1179" t="s">
        <v>863</v>
      </c>
      <c r="D1179" t="s">
        <v>1646</v>
      </c>
      <c r="E1179" t="s">
        <v>1797</v>
      </c>
      <c r="F1179">
        <v>2</v>
      </c>
      <c r="G1179" s="5">
        <v>620.71</v>
      </c>
      <c r="H1179" s="8">
        <v>0.27</v>
      </c>
      <c r="I1179" t="s">
        <v>1824</v>
      </c>
      <c r="J1179" s="5">
        <v>906.23660000000007</v>
      </c>
      <c r="K1179" t="str">
        <f>VLOOKUP($C1179,Customer_Dim_Cleaned!$A$2:$H$501,2,FALSE)</f>
        <v>Daisy Johnson Dds</v>
      </c>
      <c r="L1179" t="str">
        <f>VLOOKUP($D1179,Product_Dim_Cleaned!$A$2:$F$101,2,FALSE)</f>
        <v>Men's Roll-On Perfume</v>
      </c>
      <c r="M1179" t="str">
        <f>VLOOKUP($E1179,Store_Dim_Cleaned!$A$2:$E$21,2,FALSE)</f>
        <v>Gardner, Humphrey and Contreras</v>
      </c>
    </row>
    <row r="1180" spans="1:13" x14ac:dyDescent="0.3">
      <c r="A1180" t="s">
        <v>3004</v>
      </c>
      <c r="B1180" s="6">
        <v>45397</v>
      </c>
      <c r="C1180" t="s">
        <v>402</v>
      </c>
      <c r="D1180" t="s">
        <v>1580</v>
      </c>
      <c r="E1180" t="s">
        <v>1792</v>
      </c>
      <c r="F1180">
        <v>2</v>
      </c>
      <c r="G1180" s="5">
        <v>851.77</v>
      </c>
      <c r="H1180" s="8">
        <v>0.13</v>
      </c>
      <c r="I1180" t="s">
        <v>1826</v>
      </c>
      <c r="J1180" s="5">
        <v>1482.0798</v>
      </c>
      <c r="K1180" t="str">
        <f>VLOOKUP($C1180,Customer_Dim_Cleaned!$A$2:$H$501,2,FALSE)</f>
        <v>Tyler Conrad</v>
      </c>
      <c r="L1180" t="str">
        <f>VLOOKUP($D1180,Product_Dim_Cleaned!$A$2:$F$101,2,FALSE)</f>
        <v>Beard Grooming Kit</v>
      </c>
      <c r="M1180" t="str">
        <f>VLOOKUP($E1180,Store_Dim_Cleaned!$A$2:$E$21,2,FALSE)</f>
        <v>Aguirre-Keller</v>
      </c>
    </row>
    <row r="1181" spans="1:13" x14ac:dyDescent="0.3">
      <c r="A1181" t="s">
        <v>3005</v>
      </c>
      <c r="B1181" s="6">
        <v>45569</v>
      </c>
      <c r="C1181" t="s">
        <v>559</v>
      </c>
      <c r="D1181" t="s">
        <v>1638</v>
      </c>
      <c r="E1181" t="s">
        <v>1757</v>
      </c>
      <c r="F1181">
        <v>3</v>
      </c>
      <c r="G1181" s="5">
        <v>876.01</v>
      </c>
      <c r="H1181" s="8">
        <v>0.2</v>
      </c>
      <c r="I1181" t="s">
        <v>1824</v>
      </c>
      <c r="J1181" s="5">
        <v>2102.424</v>
      </c>
      <c r="K1181" t="str">
        <f>VLOOKUP($C1181,Customer_Dim_Cleaned!$A$2:$H$501,2,FALSE)</f>
        <v>Daniel Contreras</v>
      </c>
      <c r="L1181" t="str">
        <f>VLOOKUP($D1181,Product_Dim_Cleaned!$A$2:$F$101,2,FALSE)</f>
        <v>High-Grip Football</v>
      </c>
      <c r="M1181" t="str">
        <f>VLOOKUP($E1181,Store_Dim_Cleaned!$A$2:$E$21,2,FALSE)</f>
        <v>Martinez, Adkins and Johnson</v>
      </c>
    </row>
    <row r="1182" spans="1:13" x14ac:dyDescent="0.3">
      <c r="A1182" t="s">
        <v>3006</v>
      </c>
      <c r="B1182" s="6">
        <v>45353</v>
      </c>
      <c r="C1182" t="s">
        <v>878</v>
      </c>
      <c r="D1182" t="s">
        <v>1602</v>
      </c>
      <c r="E1182" t="s">
        <v>1786</v>
      </c>
      <c r="F1182">
        <v>2</v>
      </c>
      <c r="G1182" s="5">
        <v>717.21</v>
      </c>
      <c r="H1182" s="8">
        <v>0.15</v>
      </c>
      <c r="I1182" t="s">
        <v>1829</v>
      </c>
      <c r="J1182" s="5">
        <v>1219.2570000000001</v>
      </c>
      <c r="K1182" t="str">
        <f>VLOOKUP($C1182,Customer_Dim_Cleaned!$A$2:$H$501,2,FALSE)</f>
        <v>Arthur Warren</v>
      </c>
      <c r="L1182" t="str">
        <f>VLOOKUP($D1182,Product_Dim_Cleaned!$A$2:$F$101,2,FALSE)</f>
        <v>Decorative Floor Vase</v>
      </c>
      <c r="M1182" t="str">
        <f>VLOOKUP($E1182,Store_Dim_Cleaned!$A$2:$E$21,2,FALSE)</f>
        <v>Moore, Padilla and Butler</v>
      </c>
    </row>
    <row r="1183" spans="1:13" x14ac:dyDescent="0.3">
      <c r="A1183" t="s">
        <v>3007</v>
      </c>
      <c r="B1183" s="6">
        <v>45343</v>
      </c>
      <c r="C1183" t="s">
        <v>211</v>
      </c>
      <c r="D1183" t="s">
        <v>1630</v>
      </c>
      <c r="E1183" t="s">
        <v>1782</v>
      </c>
      <c r="F1183">
        <v>2</v>
      </c>
      <c r="G1183" s="5">
        <v>871.43</v>
      </c>
      <c r="H1183" s="8">
        <v>0.05</v>
      </c>
      <c r="I1183" t="s">
        <v>1824</v>
      </c>
      <c r="J1183" s="5">
        <v>1655.7170000000001</v>
      </c>
      <c r="K1183" t="str">
        <f>VLOOKUP($C1183,Customer_Dim_Cleaned!$A$2:$H$501,2,FALSE)</f>
        <v>Christopher Sutton</v>
      </c>
      <c r="L1183" t="str">
        <f>VLOOKUP($D1183,Product_Dim_Cleaned!$A$2:$F$101,2,FALSE)</f>
        <v>Yoga Exercise Mat</v>
      </c>
      <c r="M1183" t="str">
        <f>VLOOKUP($E1183,Store_Dim_Cleaned!$A$2:$E$21,2,FALSE)</f>
        <v>Bean, Jones and Park</v>
      </c>
    </row>
    <row r="1184" spans="1:13" x14ac:dyDescent="0.3">
      <c r="A1184" t="s">
        <v>3008</v>
      </c>
      <c r="B1184" s="6">
        <v>45321</v>
      </c>
      <c r="C1184" t="s">
        <v>1400</v>
      </c>
      <c r="D1184" t="s">
        <v>1620</v>
      </c>
      <c r="E1184" t="s">
        <v>1779</v>
      </c>
      <c r="F1184">
        <v>1</v>
      </c>
      <c r="G1184" s="5">
        <v>514.65</v>
      </c>
      <c r="H1184" s="8">
        <v>0.18</v>
      </c>
      <c r="I1184" t="s">
        <v>1824</v>
      </c>
      <c r="J1184" s="5">
        <v>422.01299999999998</v>
      </c>
      <c r="K1184" t="str">
        <f>VLOOKUP($C1184,Customer_Dim_Cleaned!$A$2:$H$501,2,FALSE)</f>
        <v>April Phillips</v>
      </c>
      <c r="L1184" t="str">
        <f>VLOOKUP($D1184,Product_Dim_Cleaned!$A$2:$F$101,2,FALSE)</f>
        <v>Women's Summer Dress</v>
      </c>
      <c r="M1184" t="str">
        <f>VLOOKUP($E1184,Store_Dim_Cleaned!$A$2:$E$21,2,FALSE)</f>
        <v>Martinez-Mullins</v>
      </c>
    </row>
    <row r="1185" spans="1:13" x14ac:dyDescent="0.3">
      <c r="A1185" t="s">
        <v>3009</v>
      </c>
      <c r="B1185" s="6">
        <v>45650</v>
      </c>
      <c r="C1185" t="s">
        <v>1417</v>
      </c>
      <c r="D1185" t="s">
        <v>1672</v>
      </c>
      <c r="E1185" t="s">
        <v>1804</v>
      </c>
      <c r="F1185">
        <v>3</v>
      </c>
      <c r="G1185" s="5">
        <v>198.76</v>
      </c>
      <c r="H1185" s="8">
        <v>0.28000000000000003</v>
      </c>
      <c r="I1185" t="s">
        <v>1829</v>
      </c>
      <c r="J1185" s="5">
        <v>429.32159999999999</v>
      </c>
      <c r="K1185" t="str">
        <f>VLOOKUP($C1185,Customer_Dim_Cleaned!$A$2:$H$501,2,FALSE)</f>
        <v>John Perez</v>
      </c>
      <c r="L1185" t="str">
        <f>VLOOKUP($D1185,Product_Dim_Cleaned!$A$2:$F$101,2,FALSE)</f>
        <v>Laptop Cooling Pad</v>
      </c>
      <c r="M1185" t="str">
        <f>VLOOKUP($E1185,Store_Dim_Cleaned!$A$2:$E$21,2,FALSE)</f>
        <v>Frederick-Wright</v>
      </c>
    </row>
    <row r="1186" spans="1:13" x14ac:dyDescent="0.3">
      <c r="A1186" t="s">
        <v>3010</v>
      </c>
      <c r="B1186" s="6">
        <v>45811</v>
      </c>
      <c r="C1186" t="s">
        <v>727</v>
      </c>
      <c r="D1186" t="s">
        <v>1674</v>
      </c>
      <c r="E1186" t="s">
        <v>1766</v>
      </c>
      <c r="F1186">
        <v>2</v>
      </c>
      <c r="G1186" s="5">
        <v>975.72</v>
      </c>
      <c r="H1186" s="8">
        <v>0.16</v>
      </c>
      <c r="I1186" t="s">
        <v>1829</v>
      </c>
      <c r="J1186" s="5">
        <v>1639.2095999999999</v>
      </c>
      <c r="K1186" t="str">
        <f>VLOOKUP($C1186,Customer_Dim_Cleaned!$A$2:$H$501,2,FALSE)</f>
        <v>Elizabeth Stanley</v>
      </c>
      <c r="L1186" t="str">
        <f>VLOOKUP($D1186,Product_Dim_Cleaned!$A$2:$F$101,2,FALSE)</f>
        <v>Organic Sunscreen Lotion</v>
      </c>
      <c r="M1186" t="str">
        <f>VLOOKUP($E1186,Store_Dim_Cleaned!$A$2:$E$21,2,FALSE)</f>
        <v>Johnson-Wright</v>
      </c>
    </row>
    <row r="1187" spans="1:13" x14ac:dyDescent="0.3">
      <c r="A1187" t="s">
        <v>3011</v>
      </c>
      <c r="B1187" s="6">
        <v>45505</v>
      </c>
      <c r="C1187" t="s">
        <v>1304</v>
      </c>
      <c r="D1187" t="s">
        <v>1578</v>
      </c>
      <c r="E1187" t="s">
        <v>1757</v>
      </c>
      <c r="F1187">
        <v>1</v>
      </c>
      <c r="G1187" s="5">
        <v>86.03</v>
      </c>
      <c r="H1187" s="8">
        <v>0.01</v>
      </c>
      <c r="I1187" t="s">
        <v>1824</v>
      </c>
      <c r="J1187" s="5">
        <v>85.169700000000006</v>
      </c>
      <c r="K1187" t="str">
        <f>VLOOKUP($C1187,Customer_Dim_Cleaned!$A$2:$H$501,2,FALSE)</f>
        <v>Dr. Tamara White Md</v>
      </c>
      <c r="L1187" t="str">
        <f>VLOOKUP($D1187,Product_Dim_Cleaned!$A$2:$F$101,2,FALSE)</f>
        <v>4K Home Projector</v>
      </c>
      <c r="M1187" t="str">
        <f>VLOOKUP($E1187,Store_Dim_Cleaned!$A$2:$E$21,2,FALSE)</f>
        <v>Martinez, Adkins and Johnson</v>
      </c>
    </row>
    <row r="1188" spans="1:13" x14ac:dyDescent="0.3">
      <c r="A1188" t="s">
        <v>3012</v>
      </c>
      <c r="B1188" s="6">
        <v>45897</v>
      </c>
      <c r="C1188" t="s">
        <v>314</v>
      </c>
      <c r="D1188" t="s">
        <v>1656</v>
      </c>
      <c r="E1188" t="s">
        <v>1794</v>
      </c>
      <c r="F1188">
        <v>4</v>
      </c>
      <c r="G1188" s="5">
        <v>705.12</v>
      </c>
      <c r="H1188" s="8">
        <v>0.15</v>
      </c>
      <c r="I1188" t="s">
        <v>1826</v>
      </c>
      <c r="J1188" s="5">
        <v>2397.4079999999999</v>
      </c>
      <c r="K1188" t="str">
        <f>VLOOKUP($C1188,Customer_Dim_Cleaned!$A$2:$H$501,2,FALSE)</f>
        <v>Melissa Duffy Md</v>
      </c>
      <c r="L1188" t="str">
        <f>VLOOKUP($D1188,Product_Dim_Cleaned!$A$2:$F$101,2,FALSE)</f>
        <v>Sports Stopwatch Pro</v>
      </c>
      <c r="M1188" t="str">
        <f>VLOOKUP($E1188,Store_Dim_Cleaned!$A$2:$E$21,2,FALSE)</f>
        <v>Thomas, Bridges and Harris</v>
      </c>
    </row>
    <row r="1189" spans="1:13" x14ac:dyDescent="0.3">
      <c r="A1189" t="s">
        <v>3013</v>
      </c>
      <c r="B1189" s="6">
        <v>45602</v>
      </c>
      <c r="C1189" t="s">
        <v>1160</v>
      </c>
      <c r="D1189" t="s">
        <v>1584</v>
      </c>
      <c r="E1189" t="s">
        <v>1794</v>
      </c>
      <c r="F1189">
        <v>3</v>
      </c>
      <c r="G1189" s="5">
        <v>99.77</v>
      </c>
      <c r="H1189" s="8">
        <v>0.01</v>
      </c>
      <c r="I1189" t="s">
        <v>1826</v>
      </c>
      <c r="J1189" s="5">
        <v>296.31689999999998</v>
      </c>
      <c r="K1189" t="str">
        <f>VLOOKUP($C1189,Customer_Dim_Cleaned!$A$2:$H$501,2,FALSE)</f>
        <v>Michael Garner</v>
      </c>
      <c r="L1189" t="str">
        <f>VLOOKUP($D1189,Product_Dim_Cleaned!$A$2:$F$101,2,FALSE)</f>
        <v>Women's Denim Jeans</v>
      </c>
      <c r="M1189" t="str">
        <f>VLOOKUP($E1189,Store_Dim_Cleaned!$A$2:$E$21,2,FALSE)</f>
        <v>Thomas, Bridges and Harris</v>
      </c>
    </row>
    <row r="1190" spans="1:13" x14ac:dyDescent="0.3">
      <c r="A1190" t="s">
        <v>3014</v>
      </c>
      <c r="B1190" s="6">
        <v>45530</v>
      </c>
      <c r="C1190" t="s">
        <v>681</v>
      </c>
      <c r="D1190" t="s">
        <v>1616</v>
      </c>
      <c r="E1190" t="s">
        <v>1786</v>
      </c>
      <c r="F1190">
        <v>2</v>
      </c>
      <c r="G1190" s="5">
        <v>166.26</v>
      </c>
      <c r="H1190" s="8">
        <v>0.14000000000000001</v>
      </c>
      <c r="I1190" t="s">
        <v>1826</v>
      </c>
      <c r="J1190" s="5">
        <v>285.96719999999999</v>
      </c>
      <c r="K1190" t="str">
        <f>VLOOKUP($C1190,Customer_Dim_Cleaned!$A$2:$H$501,2,FALSE)</f>
        <v>Joan Johnson</v>
      </c>
      <c r="L1190" t="str">
        <f>VLOOKUP($D1190,Product_Dim_Cleaned!$A$2:$F$101,2,FALSE)</f>
        <v>Gaming Mechanical Keyboard</v>
      </c>
      <c r="M1190" t="str">
        <f>VLOOKUP($E1190,Store_Dim_Cleaned!$A$2:$E$21,2,FALSE)</f>
        <v>Moore, Padilla and Butler</v>
      </c>
    </row>
    <row r="1191" spans="1:13" x14ac:dyDescent="0.3">
      <c r="A1191" t="s">
        <v>3015</v>
      </c>
      <c r="B1191" s="6">
        <v>45729</v>
      </c>
      <c r="C1191" t="s">
        <v>1417</v>
      </c>
      <c r="D1191" t="s">
        <v>1600</v>
      </c>
      <c r="E1191" t="s">
        <v>1773</v>
      </c>
      <c r="F1191">
        <v>1</v>
      </c>
      <c r="G1191" s="5">
        <v>429.25</v>
      </c>
      <c r="H1191" s="8">
        <v>0.28999999999999998</v>
      </c>
      <c r="I1191" t="s">
        <v>1824</v>
      </c>
      <c r="J1191" s="5">
        <v>304.76749999999998</v>
      </c>
      <c r="K1191" t="str">
        <f>VLOOKUP($C1191,Customer_Dim_Cleaned!$A$2:$H$501,2,FALSE)</f>
        <v>John Perez</v>
      </c>
      <c r="L1191" t="str">
        <f>VLOOKUP($D1191,Product_Dim_Cleaned!$A$2:$F$101,2,FALSE)</f>
        <v>Wireless Bluetooth Speaker</v>
      </c>
      <c r="M1191" t="str">
        <f>VLOOKUP($E1191,Store_Dim_Cleaned!$A$2:$E$21,2,FALSE)</f>
        <v>Gray Ltd</v>
      </c>
    </row>
    <row r="1192" spans="1:13" x14ac:dyDescent="0.3">
      <c r="A1192" t="s">
        <v>3016</v>
      </c>
      <c r="B1192" s="6">
        <v>45468</v>
      </c>
      <c r="C1192" t="s">
        <v>1371</v>
      </c>
      <c r="D1192" t="s">
        <v>1543</v>
      </c>
      <c r="E1192" t="s">
        <v>1786</v>
      </c>
      <c r="F1192">
        <v>2</v>
      </c>
      <c r="G1192" s="5">
        <v>540.48</v>
      </c>
      <c r="H1192" s="8">
        <v>0.28999999999999998</v>
      </c>
      <c r="I1192" t="s">
        <v>1824</v>
      </c>
      <c r="J1192" s="5">
        <v>767.48159999999996</v>
      </c>
      <c r="K1192" t="str">
        <f>VLOOKUP($C1192,Customer_Dim_Cleaned!$A$2:$H$501,2,FALSE)</f>
        <v>Adam Castro</v>
      </c>
      <c r="L1192" t="str">
        <f>VLOOKUP($D1192,Product_Dim_Cleaned!$A$2:$F$101,2,FALSE)</f>
        <v>Brother Laser Printer</v>
      </c>
      <c r="M1192" t="str">
        <f>VLOOKUP($E1192,Store_Dim_Cleaned!$A$2:$E$21,2,FALSE)</f>
        <v>Moore, Padilla and Butler</v>
      </c>
    </row>
    <row r="1193" spans="1:13" x14ac:dyDescent="0.3">
      <c r="A1193" t="s">
        <v>3017</v>
      </c>
      <c r="B1193" s="6">
        <v>45936</v>
      </c>
      <c r="C1193" t="s">
        <v>857</v>
      </c>
      <c r="D1193" t="s">
        <v>1666</v>
      </c>
      <c r="E1193" t="s">
        <v>1799</v>
      </c>
      <c r="F1193">
        <v>2</v>
      </c>
      <c r="G1193" s="5">
        <v>579.52</v>
      </c>
      <c r="H1193" s="8">
        <v>0.01</v>
      </c>
      <c r="I1193" t="s">
        <v>1826</v>
      </c>
      <c r="J1193" s="5">
        <v>1147.4495999999999</v>
      </c>
      <c r="K1193" t="str">
        <f>VLOOKUP($C1193,Customer_Dim_Cleaned!$A$2:$H$501,2,FALSE)</f>
        <v>Tyrone Olson</v>
      </c>
      <c r="L1193" t="str">
        <f>VLOOKUP($D1193,Product_Dim_Cleaned!$A$2:$F$101,2,FALSE)</f>
        <v>Men's Hair Styling Gel</v>
      </c>
      <c r="M1193" t="str">
        <f>VLOOKUP($E1193,Store_Dim_Cleaned!$A$2:$E$21,2,FALSE)</f>
        <v>Mcdonald Inc</v>
      </c>
    </row>
    <row r="1194" spans="1:13" x14ac:dyDescent="0.3">
      <c r="A1194" t="s">
        <v>3018</v>
      </c>
      <c r="B1194" s="6">
        <v>45622</v>
      </c>
      <c r="C1194" t="s">
        <v>110</v>
      </c>
      <c r="D1194" t="s">
        <v>1686</v>
      </c>
      <c r="E1194" t="s">
        <v>1807</v>
      </c>
      <c r="F1194">
        <v>4</v>
      </c>
      <c r="G1194" s="5">
        <v>477.52</v>
      </c>
      <c r="H1194" s="8">
        <v>7.0000000000000007E-2</v>
      </c>
      <c r="I1194" t="s">
        <v>1826</v>
      </c>
      <c r="J1194" s="5">
        <v>1776.3743999999999</v>
      </c>
      <c r="K1194" t="str">
        <f>VLOOKUP($C1194,Customer_Dim_Cleaned!$A$2:$H$501,2,FALSE)</f>
        <v>Amber Carlson</v>
      </c>
      <c r="L1194" t="str">
        <f>VLOOKUP($D1194,Product_Dim_Cleaned!$A$2:$F$101,2,FALSE)</f>
        <v>Men's Sports Shorts</v>
      </c>
      <c r="M1194" t="str">
        <f>VLOOKUP($E1194,Store_Dim_Cleaned!$A$2:$E$21,2,FALSE)</f>
        <v>Holloway Ltd</v>
      </c>
    </row>
    <row r="1195" spans="1:13" x14ac:dyDescent="0.3">
      <c r="A1195" t="s">
        <v>3019</v>
      </c>
      <c r="B1195" s="6">
        <v>45705</v>
      </c>
      <c r="C1195" t="s">
        <v>827</v>
      </c>
      <c r="D1195" t="s">
        <v>1730</v>
      </c>
      <c r="E1195" t="s">
        <v>1776</v>
      </c>
      <c r="F1195">
        <v>3</v>
      </c>
      <c r="G1195" s="5">
        <v>242.58</v>
      </c>
      <c r="H1195" s="8">
        <v>0.25</v>
      </c>
      <c r="I1195" t="s">
        <v>1824</v>
      </c>
      <c r="J1195" s="5">
        <v>545.80500000000006</v>
      </c>
      <c r="K1195" t="str">
        <f>VLOOKUP($C1195,Customer_Dim_Cleaned!$A$2:$H$501,2,FALSE)</f>
        <v>Beth Allen</v>
      </c>
      <c r="L1195" t="str">
        <f>VLOOKUP($D1195,Product_Dim_Cleaned!$A$2:$F$101,2,FALSE)</f>
        <v>Women's High Heels</v>
      </c>
      <c r="M1195" t="str">
        <f>VLOOKUP($E1195,Store_Dim_Cleaned!$A$2:$E$21,2,FALSE)</f>
        <v>Benson-Elliott</v>
      </c>
    </row>
    <row r="1196" spans="1:13" x14ac:dyDescent="0.3">
      <c r="A1196" t="s">
        <v>3020</v>
      </c>
      <c r="B1196" s="6">
        <v>45250</v>
      </c>
      <c r="C1196" t="s">
        <v>1148</v>
      </c>
      <c r="D1196" t="s">
        <v>1600</v>
      </c>
      <c r="E1196" t="s">
        <v>1807</v>
      </c>
      <c r="F1196">
        <v>2</v>
      </c>
      <c r="G1196" s="5">
        <v>519.29999999999995</v>
      </c>
      <c r="H1196" s="8">
        <v>0.09</v>
      </c>
      <c r="I1196" t="s">
        <v>1826</v>
      </c>
      <c r="J1196" s="5">
        <v>945.12599999999998</v>
      </c>
      <c r="K1196" t="str">
        <f>VLOOKUP($C1196,Customer_Dim_Cleaned!$A$2:$H$501,2,FALSE)</f>
        <v>Melinda Johnson</v>
      </c>
      <c r="L1196" t="str">
        <f>VLOOKUP($D1196,Product_Dim_Cleaned!$A$2:$F$101,2,FALSE)</f>
        <v>Wireless Bluetooth Speaker</v>
      </c>
      <c r="M1196" t="str">
        <f>VLOOKUP($E1196,Store_Dim_Cleaned!$A$2:$E$21,2,FALSE)</f>
        <v>Holloway Ltd</v>
      </c>
    </row>
    <row r="1197" spans="1:13" x14ac:dyDescent="0.3">
      <c r="A1197" t="s">
        <v>3021</v>
      </c>
      <c r="B1197" s="6">
        <v>45684</v>
      </c>
      <c r="C1197" t="s">
        <v>1510</v>
      </c>
      <c r="D1197" t="s">
        <v>1736</v>
      </c>
      <c r="E1197" t="s">
        <v>1792</v>
      </c>
      <c r="F1197">
        <v>3</v>
      </c>
      <c r="G1197" s="5">
        <v>845.67</v>
      </c>
      <c r="H1197" s="8">
        <v>0.12</v>
      </c>
      <c r="I1197" t="s">
        <v>1829</v>
      </c>
      <c r="J1197" s="5">
        <v>2232.5688</v>
      </c>
      <c r="K1197" t="str">
        <f>VLOOKUP($C1197,Customer_Dim_Cleaned!$A$2:$H$501,2,FALSE)</f>
        <v>Kaitlin Brown</v>
      </c>
      <c r="L1197" t="str">
        <f>VLOOKUP($D1197,Product_Dim_Cleaned!$A$2:$F$101,2,FALSE)</f>
        <v>Vitamin E Body Lotion</v>
      </c>
      <c r="M1197" t="str">
        <f>VLOOKUP($E1197,Store_Dim_Cleaned!$A$2:$E$21,2,FALSE)</f>
        <v>Aguirre-Keller</v>
      </c>
    </row>
    <row r="1198" spans="1:13" x14ac:dyDescent="0.3">
      <c r="A1198" t="s">
        <v>3022</v>
      </c>
      <c r="B1198" s="6">
        <v>45395</v>
      </c>
      <c r="C1198" t="s">
        <v>963</v>
      </c>
      <c r="D1198" t="s">
        <v>1658</v>
      </c>
      <c r="E1198" t="s">
        <v>1804</v>
      </c>
      <c r="F1198">
        <v>4</v>
      </c>
      <c r="G1198" s="5">
        <v>750.26</v>
      </c>
      <c r="H1198" s="8">
        <v>0.01</v>
      </c>
      <c r="I1198" t="s">
        <v>1826</v>
      </c>
      <c r="J1198" s="5">
        <v>2971.0295999999998</v>
      </c>
      <c r="K1198" t="str">
        <f>VLOOKUP($C1198,Customer_Dim_Cleaned!$A$2:$H$501,2,FALSE)</f>
        <v>Roberta Green</v>
      </c>
      <c r="L1198" t="str">
        <f>VLOOKUP($D1198,Product_Dim_Cleaned!$A$2:$F$101,2,FALSE)</f>
        <v>Ceramic Plant Pot</v>
      </c>
      <c r="M1198" t="str">
        <f>VLOOKUP($E1198,Store_Dim_Cleaned!$A$2:$E$21,2,FALSE)</f>
        <v>Frederick-Wright</v>
      </c>
    </row>
    <row r="1199" spans="1:13" x14ac:dyDescent="0.3">
      <c r="A1199" t="s">
        <v>3023</v>
      </c>
      <c r="B1199" s="6">
        <v>45382</v>
      </c>
      <c r="C1199" t="s">
        <v>1044</v>
      </c>
      <c r="D1199" t="s">
        <v>1732</v>
      </c>
      <c r="E1199" t="s">
        <v>1794</v>
      </c>
      <c r="F1199">
        <v>4</v>
      </c>
      <c r="G1199" s="5">
        <v>294.38</v>
      </c>
      <c r="H1199" s="8">
        <v>0.2</v>
      </c>
      <c r="I1199" t="s">
        <v>1824</v>
      </c>
      <c r="J1199" s="5">
        <v>942.01600000000008</v>
      </c>
      <c r="K1199" t="str">
        <f>VLOOKUP($C1199,Customer_Dim_Cleaned!$A$2:$H$501,2,FALSE)</f>
        <v>Dr. Lindsay Hanna</v>
      </c>
      <c r="L1199" t="str">
        <f>VLOOKUP($D1199,Product_Dim_Cleaned!$A$2:$F$101,2,FALSE)</f>
        <v>Microwave Oven</v>
      </c>
      <c r="M1199" t="str">
        <f>VLOOKUP($E1199,Store_Dim_Cleaned!$A$2:$E$21,2,FALSE)</f>
        <v>Thomas, Bridges and Harris</v>
      </c>
    </row>
    <row r="1200" spans="1:13" x14ac:dyDescent="0.3">
      <c r="A1200" t="s">
        <v>3024</v>
      </c>
      <c r="B1200" s="6">
        <v>45919</v>
      </c>
      <c r="C1200" t="s">
        <v>347</v>
      </c>
      <c r="D1200" t="s">
        <v>1740</v>
      </c>
      <c r="E1200" t="s">
        <v>1761</v>
      </c>
      <c r="F1200">
        <v>3</v>
      </c>
      <c r="G1200" s="5">
        <v>583.52</v>
      </c>
      <c r="H1200" s="8">
        <v>7.0000000000000007E-2</v>
      </c>
      <c r="I1200" t="s">
        <v>1826</v>
      </c>
      <c r="J1200" s="5">
        <v>1628.0208</v>
      </c>
      <c r="K1200" t="str">
        <f>VLOOKUP($C1200,Customer_Dim_Cleaned!$A$2:$H$501,2,FALSE)</f>
        <v>David Cobb</v>
      </c>
      <c r="L1200" t="str">
        <f>VLOOKUP($D1200,Product_Dim_Cleaned!$A$2:$F$101,2,FALSE)</f>
        <v>Women's Formal Blazer</v>
      </c>
      <c r="M1200" t="str">
        <f>VLOOKUP($E1200,Store_Dim_Cleaned!$A$2:$E$21,2,FALSE)</f>
        <v>Black-Horn</v>
      </c>
    </row>
    <row r="1201" spans="1:13" x14ac:dyDescent="0.3">
      <c r="A1201" t="s">
        <v>3025</v>
      </c>
      <c r="B1201" s="6">
        <v>45453</v>
      </c>
      <c r="C1201" t="s">
        <v>1449</v>
      </c>
      <c r="D1201" t="s">
        <v>1726</v>
      </c>
      <c r="E1201" t="s">
        <v>1804</v>
      </c>
      <c r="F1201">
        <v>2</v>
      </c>
      <c r="G1201" s="5">
        <v>635.22</v>
      </c>
      <c r="H1201" s="8">
        <v>0.3</v>
      </c>
      <c r="I1201" t="s">
        <v>1829</v>
      </c>
      <c r="J1201" s="5">
        <v>889.30799999999999</v>
      </c>
      <c r="K1201" t="str">
        <f>VLOOKUP($C1201,Customer_Dim_Cleaned!$A$2:$H$501,2,FALSE)</f>
        <v>Manuel Fisher</v>
      </c>
      <c r="L1201" t="str">
        <f>VLOOKUP($D1201,Product_Dim_Cleaned!$A$2:$F$101,2,FALSE)</f>
        <v>Face Foundation Kit</v>
      </c>
      <c r="M1201" t="str">
        <f>VLOOKUP($E1201,Store_Dim_Cleaned!$A$2:$E$21,2,FALSE)</f>
        <v>Frederick-Wright</v>
      </c>
    </row>
    <row r="1202" spans="1:13" x14ac:dyDescent="0.3">
      <c r="A1202" t="s">
        <v>3026</v>
      </c>
      <c r="B1202" s="6">
        <v>45313</v>
      </c>
      <c r="C1202" t="s">
        <v>1328</v>
      </c>
      <c r="D1202" t="s">
        <v>1680</v>
      </c>
      <c r="E1202" t="s">
        <v>1761</v>
      </c>
      <c r="F1202">
        <v>1</v>
      </c>
      <c r="G1202" s="5">
        <v>743.55</v>
      </c>
      <c r="H1202" s="8">
        <v>0.11</v>
      </c>
      <c r="I1202" t="s">
        <v>1829</v>
      </c>
      <c r="J1202" s="5">
        <v>661.7595</v>
      </c>
      <c r="K1202" t="str">
        <f>VLOOKUP($C1202,Customer_Dim_Cleaned!$A$2:$H$501,2,FALSE)</f>
        <v>Samuel Mullins</v>
      </c>
      <c r="L1202" t="str">
        <f>VLOOKUP($D1202,Product_Dim_Cleaned!$A$2:$F$101,2,FALSE)</f>
        <v>Women's Hair Dryer Brush</v>
      </c>
      <c r="M1202" t="str">
        <f>VLOOKUP($E1202,Store_Dim_Cleaned!$A$2:$E$21,2,FALSE)</f>
        <v>Black-Horn</v>
      </c>
    </row>
    <row r="1203" spans="1:13" x14ac:dyDescent="0.3">
      <c r="A1203" t="s">
        <v>3027</v>
      </c>
      <c r="B1203" s="6">
        <v>45377</v>
      </c>
      <c r="C1203" t="s">
        <v>360</v>
      </c>
      <c r="D1203" t="s">
        <v>1636</v>
      </c>
      <c r="E1203" t="s">
        <v>1766</v>
      </c>
      <c r="F1203">
        <v>4</v>
      </c>
      <c r="G1203" s="5">
        <v>530.45000000000005</v>
      </c>
      <c r="H1203" s="8">
        <v>0.13</v>
      </c>
      <c r="I1203" t="s">
        <v>1824</v>
      </c>
      <c r="J1203" s="5">
        <v>1845.9659999999999</v>
      </c>
      <c r="K1203" t="str">
        <f>VLOOKUP($C1203,Customer_Dim_Cleaned!$A$2:$H$501,2,FALSE)</f>
        <v>Colleen Maynard</v>
      </c>
      <c r="L1203" t="str">
        <f>VLOOKUP($D1203,Product_Dim_Cleaned!$A$2:$F$101,2,FALSE)</f>
        <v>Adjustable Jump Rope</v>
      </c>
      <c r="M1203" t="str">
        <f>VLOOKUP($E1203,Store_Dim_Cleaned!$A$2:$E$21,2,FALSE)</f>
        <v>Johnson-Wright</v>
      </c>
    </row>
    <row r="1204" spans="1:13" x14ac:dyDescent="0.3">
      <c r="A1204" t="s">
        <v>3028</v>
      </c>
      <c r="B1204" s="6">
        <v>45371</v>
      </c>
      <c r="C1204" t="s">
        <v>842</v>
      </c>
      <c r="D1204" t="s">
        <v>1680</v>
      </c>
      <c r="E1204" t="s">
        <v>1786</v>
      </c>
      <c r="F1204">
        <v>2</v>
      </c>
      <c r="G1204" s="5">
        <v>972.4</v>
      </c>
      <c r="H1204" s="8">
        <v>0.06</v>
      </c>
      <c r="I1204" t="s">
        <v>1829</v>
      </c>
      <c r="J1204" s="5">
        <v>1828.1120000000001</v>
      </c>
      <c r="K1204" t="str">
        <f>VLOOKUP($C1204,Customer_Dim_Cleaned!$A$2:$H$501,2,FALSE)</f>
        <v>Matthew Payne</v>
      </c>
      <c r="L1204" t="str">
        <f>VLOOKUP($D1204,Product_Dim_Cleaned!$A$2:$F$101,2,FALSE)</f>
        <v>Women's Hair Dryer Brush</v>
      </c>
      <c r="M1204" t="str">
        <f>VLOOKUP($E1204,Store_Dim_Cleaned!$A$2:$E$21,2,FALSE)</f>
        <v>Moore, Padilla and Butler</v>
      </c>
    </row>
    <row r="1205" spans="1:13" x14ac:dyDescent="0.3">
      <c r="A1205" t="s">
        <v>3029</v>
      </c>
      <c r="B1205" s="6">
        <v>45797</v>
      </c>
      <c r="C1205" t="s">
        <v>1181</v>
      </c>
      <c r="D1205" t="s">
        <v>1578</v>
      </c>
      <c r="E1205" t="s">
        <v>1810</v>
      </c>
      <c r="F1205">
        <v>3</v>
      </c>
      <c r="G1205" s="5">
        <v>197.93</v>
      </c>
      <c r="H1205" s="8">
        <v>0</v>
      </c>
      <c r="I1205" t="s">
        <v>1829</v>
      </c>
      <c r="J1205" s="5">
        <v>593.79</v>
      </c>
      <c r="K1205" t="str">
        <f>VLOOKUP($C1205,Customer_Dim_Cleaned!$A$2:$H$501,2,FALSE)</f>
        <v>Frank Stewart</v>
      </c>
      <c r="L1205" t="str">
        <f>VLOOKUP($D1205,Product_Dim_Cleaned!$A$2:$F$101,2,FALSE)</f>
        <v>4K Home Projector</v>
      </c>
      <c r="M1205" t="str">
        <f>VLOOKUP($E1205,Store_Dim_Cleaned!$A$2:$E$21,2,FALSE)</f>
        <v>Guerrero-Schmitt</v>
      </c>
    </row>
    <row r="1206" spans="1:13" x14ac:dyDescent="0.3">
      <c r="A1206" t="s">
        <v>3030</v>
      </c>
      <c r="B1206" s="6">
        <v>45575</v>
      </c>
      <c r="C1206" t="s">
        <v>1074</v>
      </c>
      <c r="D1206" t="s">
        <v>1722</v>
      </c>
      <c r="E1206" t="s">
        <v>1792</v>
      </c>
      <c r="F1206">
        <v>4</v>
      </c>
      <c r="G1206" s="5">
        <v>565.51</v>
      </c>
      <c r="H1206" s="8">
        <v>0.16</v>
      </c>
      <c r="I1206" t="s">
        <v>1826</v>
      </c>
      <c r="J1206" s="5">
        <v>1900.1135999999999</v>
      </c>
      <c r="K1206" t="str">
        <f>VLOOKUP($C1206,Customer_Dim_Cleaned!$A$2:$H$501,2,FALSE)</f>
        <v>Michelle Cunningham</v>
      </c>
      <c r="L1206" t="str">
        <f>VLOOKUP($D1206,Product_Dim_Cleaned!$A$2:$F$101,2,FALSE)</f>
        <v>LED Bedside Lamp</v>
      </c>
      <c r="M1206" t="str">
        <f>VLOOKUP($E1206,Store_Dim_Cleaned!$A$2:$E$21,2,FALSE)</f>
        <v>Aguirre-Keller</v>
      </c>
    </row>
    <row r="1207" spans="1:13" x14ac:dyDescent="0.3">
      <c r="A1207" t="s">
        <v>3031</v>
      </c>
      <c r="B1207" s="6">
        <v>45566</v>
      </c>
      <c r="C1207" t="s">
        <v>1246</v>
      </c>
      <c r="D1207" t="s">
        <v>1626</v>
      </c>
      <c r="E1207" t="s">
        <v>1769</v>
      </c>
      <c r="F1207">
        <v>4</v>
      </c>
      <c r="G1207" s="5">
        <v>983.38</v>
      </c>
      <c r="H1207" s="8">
        <v>0.25</v>
      </c>
      <c r="I1207" t="s">
        <v>1829</v>
      </c>
      <c r="J1207" s="5">
        <v>2950.14</v>
      </c>
      <c r="K1207" t="str">
        <f>VLOOKUP($C1207,Customer_Dim_Cleaned!$A$2:$H$501,2,FALSE)</f>
        <v>Mark Rogers</v>
      </c>
      <c r="L1207" t="str">
        <f>VLOOKUP($D1207,Product_Dim_Cleaned!$A$2:$F$101,2,FALSE)</f>
        <v>Portable Power Bank</v>
      </c>
      <c r="M1207" t="str">
        <f>VLOOKUP($E1207,Store_Dim_Cleaned!$A$2:$E$21,2,FALSE)</f>
        <v>Alexander Group</v>
      </c>
    </row>
    <row r="1208" spans="1:13" x14ac:dyDescent="0.3">
      <c r="A1208" t="s">
        <v>3032</v>
      </c>
      <c r="B1208" s="6">
        <v>45252</v>
      </c>
      <c r="C1208" t="s">
        <v>752</v>
      </c>
      <c r="D1208" t="s">
        <v>1746</v>
      </c>
      <c r="E1208" t="s">
        <v>1786</v>
      </c>
      <c r="F1208">
        <v>1</v>
      </c>
      <c r="G1208" s="5">
        <v>955.06</v>
      </c>
      <c r="H1208" s="8">
        <v>0.14000000000000001</v>
      </c>
      <c r="I1208" t="s">
        <v>1824</v>
      </c>
      <c r="J1208" s="5">
        <v>821.35159999999996</v>
      </c>
      <c r="K1208" t="str">
        <f>VLOOKUP($C1208,Customer_Dim_Cleaned!$A$2:$H$501,2,FALSE)</f>
        <v>Nathaniel Hill</v>
      </c>
      <c r="L1208" t="str">
        <f>VLOOKUP($D1208,Product_Dim_Cleaned!$A$2:$F$101,2,FALSE)</f>
        <v>Stainless Steel Cookware Set</v>
      </c>
      <c r="M1208" t="str">
        <f>VLOOKUP($E1208,Store_Dim_Cleaned!$A$2:$E$21,2,FALSE)</f>
        <v>Moore, Padilla and Butler</v>
      </c>
    </row>
    <row r="1209" spans="1:13" x14ac:dyDescent="0.3">
      <c r="A1209" t="s">
        <v>3033</v>
      </c>
      <c r="B1209" s="6">
        <v>45693</v>
      </c>
      <c r="C1209" t="s">
        <v>1104</v>
      </c>
      <c r="D1209" t="s">
        <v>1666</v>
      </c>
      <c r="E1209" t="s">
        <v>1801</v>
      </c>
      <c r="F1209">
        <v>3</v>
      </c>
      <c r="G1209" s="5">
        <v>597.46</v>
      </c>
      <c r="H1209" s="8">
        <v>0.02</v>
      </c>
      <c r="I1209" t="s">
        <v>1826</v>
      </c>
      <c r="J1209" s="5">
        <v>1756.5324000000001</v>
      </c>
      <c r="K1209" t="str">
        <f>VLOOKUP($C1209,Customer_Dim_Cleaned!$A$2:$H$501,2,FALSE)</f>
        <v>Michael Greene</v>
      </c>
      <c r="L1209" t="str">
        <f>VLOOKUP($D1209,Product_Dim_Cleaned!$A$2:$F$101,2,FALSE)</f>
        <v>Men's Hair Styling Gel</v>
      </c>
      <c r="M1209" t="str">
        <f>VLOOKUP($E1209,Store_Dim_Cleaned!$A$2:$E$21,2,FALSE)</f>
        <v>Shelton PLC</v>
      </c>
    </row>
    <row r="1210" spans="1:13" x14ac:dyDescent="0.3">
      <c r="A1210" t="s">
        <v>3034</v>
      </c>
      <c r="B1210" s="6">
        <v>45446</v>
      </c>
      <c r="C1210" t="s">
        <v>999</v>
      </c>
      <c r="D1210" t="s">
        <v>1562</v>
      </c>
      <c r="E1210" t="s">
        <v>1804</v>
      </c>
      <c r="F1210">
        <v>3</v>
      </c>
      <c r="G1210" s="5">
        <v>581.09</v>
      </c>
      <c r="H1210" s="8">
        <v>0.1</v>
      </c>
      <c r="I1210" t="s">
        <v>1829</v>
      </c>
      <c r="J1210" s="5">
        <v>1568.943</v>
      </c>
      <c r="K1210" t="str">
        <f>VLOOKUP($C1210,Customer_Dim_Cleaned!$A$2:$H$501,2,FALSE)</f>
        <v>Tiffany Williams</v>
      </c>
      <c r="L1210" t="str">
        <f>VLOOKUP($D1210,Product_Dim_Cleaned!$A$2:$F$101,2,FALSE)</f>
        <v>Wireless Bluetooth Earbuds</v>
      </c>
      <c r="M1210" t="str">
        <f>VLOOKUP($E1210,Store_Dim_Cleaned!$A$2:$E$21,2,FALSE)</f>
        <v>Frederick-Wright</v>
      </c>
    </row>
    <row r="1211" spans="1:13" x14ac:dyDescent="0.3">
      <c r="A1211" t="s">
        <v>3035</v>
      </c>
      <c r="B1211" s="6">
        <v>45862</v>
      </c>
      <c r="C1211" t="s">
        <v>205</v>
      </c>
      <c r="D1211" t="s">
        <v>1608</v>
      </c>
      <c r="E1211" t="s">
        <v>1769</v>
      </c>
      <c r="F1211">
        <v>4</v>
      </c>
      <c r="G1211" s="5">
        <v>153.94999999999999</v>
      </c>
      <c r="H1211" s="8">
        <v>0.11</v>
      </c>
      <c r="I1211" t="s">
        <v>1826</v>
      </c>
      <c r="J1211" s="5">
        <v>548.06200000000001</v>
      </c>
      <c r="K1211" t="str">
        <f>VLOOKUP($C1211,Customer_Dim_Cleaned!$A$2:$H$501,2,FALSE)</f>
        <v>Katherine Dorsey</v>
      </c>
      <c r="L1211" t="str">
        <f>VLOOKUP($D1211,Product_Dim_Cleaned!$A$2:$F$101,2,FALSE)</f>
        <v>Stainless Steel Cutlery Set</v>
      </c>
      <c r="M1211" t="str">
        <f>VLOOKUP($E1211,Store_Dim_Cleaned!$A$2:$E$21,2,FALSE)</f>
        <v>Alexander Group</v>
      </c>
    </row>
    <row r="1212" spans="1:13" x14ac:dyDescent="0.3">
      <c r="A1212" t="s">
        <v>3036</v>
      </c>
      <c r="B1212" s="6">
        <v>45530</v>
      </c>
      <c r="C1212" t="s">
        <v>295</v>
      </c>
      <c r="D1212" t="s">
        <v>1620</v>
      </c>
      <c r="E1212" t="s">
        <v>1782</v>
      </c>
      <c r="F1212">
        <v>4</v>
      </c>
      <c r="G1212" s="5">
        <v>271.04000000000002</v>
      </c>
      <c r="H1212" s="8">
        <v>0.12</v>
      </c>
      <c r="I1212" t="s">
        <v>1829</v>
      </c>
      <c r="J1212" s="5">
        <v>954.06080000000009</v>
      </c>
      <c r="K1212" t="str">
        <f>VLOOKUP($C1212,Customer_Dim_Cleaned!$A$2:$H$501,2,FALSE)</f>
        <v>Krystal Ford</v>
      </c>
      <c r="L1212" t="str">
        <f>VLOOKUP($D1212,Product_Dim_Cleaned!$A$2:$F$101,2,FALSE)</f>
        <v>Women's Summer Dress</v>
      </c>
      <c r="M1212" t="str">
        <f>VLOOKUP($E1212,Store_Dim_Cleaned!$A$2:$E$21,2,FALSE)</f>
        <v>Bean, Jones and Park</v>
      </c>
    </row>
    <row r="1213" spans="1:13" x14ac:dyDescent="0.3">
      <c r="A1213" t="s">
        <v>3037</v>
      </c>
      <c r="B1213" s="6">
        <v>45558</v>
      </c>
      <c r="C1213" t="s">
        <v>71</v>
      </c>
      <c r="D1213" t="s">
        <v>1618</v>
      </c>
      <c r="E1213" t="s">
        <v>1776</v>
      </c>
      <c r="F1213">
        <v>4</v>
      </c>
      <c r="G1213" s="5">
        <v>328.27</v>
      </c>
      <c r="H1213" s="8">
        <v>0.09</v>
      </c>
      <c r="I1213" t="s">
        <v>1826</v>
      </c>
      <c r="J1213" s="5">
        <v>1194.9028000000001</v>
      </c>
      <c r="K1213" t="str">
        <f>VLOOKUP($C1213,Customer_Dim_Cleaned!$A$2:$H$501,2,FALSE)</f>
        <v>Laura Alvarez</v>
      </c>
      <c r="L1213" t="str">
        <f>VLOOKUP($D1213,Product_Dim_Cleaned!$A$2:$F$101,2,FALSE)</f>
        <v>Bedroom Table Lamp</v>
      </c>
      <c r="M1213" t="str">
        <f>VLOOKUP($E1213,Store_Dim_Cleaned!$A$2:$E$21,2,FALSE)</f>
        <v>Benson-Elliott</v>
      </c>
    </row>
    <row r="1214" spans="1:13" x14ac:dyDescent="0.3">
      <c r="A1214" t="s">
        <v>3038</v>
      </c>
      <c r="B1214" s="6">
        <v>45472</v>
      </c>
      <c r="C1214" t="s">
        <v>1518</v>
      </c>
      <c r="D1214" t="s">
        <v>1582</v>
      </c>
      <c r="E1214" t="s">
        <v>1799</v>
      </c>
      <c r="F1214">
        <v>4</v>
      </c>
      <c r="G1214" s="5">
        <v>884.71</v>
      </c>
      <c r="H1214" s="8">
        <v>0.09</v>
      </c>
      <c r="I1214" t="s">
        <v>1826</v>
      </c>
      <c r="J1214" s="5">
        <v>3220.3444</v>
      </c>
      <c r="K1214" t="str">
        <f>VLOOKUP($C1214,Customer_Dim_Cleaned!$A$2:$H$501,2,FALSE)</f>
        <v>Justin Lopez</v>
      </c>
      <c r="L1214" t="str">
        <f>VLOOKUP($D1214,Product_Dim_Cleaned!$A$2:$F$101,2,FALSE)</f>
        <v>Soccer Training Cone Set</v>
      </c>
      <c r="M1214" t="str">
        <f>VLOOKUP($E1214,Store_Dim_Cleaned!$A$2:$E$21,2,FALSE)</f>
        <v>Mcdonald Inc</v>
      </c>
    </row>
    <row r="1215" spans="1:13" x14ac:dyDescent="0.3">
      <c r="A1215" t="s">
        <v>3039</v>
      </c>
      <c r="B1215" s="6">
        <v>45809</v>
      </c>
      <c r="C1215" t="s">
        <v>797</v>
      </c>
      <c r="D1215" t="s">
        <v>1692</v>
      </c>
      <c r="E1215" t="s">
        <v>1769</v>
      </c>
      <c r="F1215">
        <v>1</v>
      </c>
      <c r="G1215" s="5">
        <v>41.39</v>
      </c>
      <c r="H1215" s="8">
        <v>0.01</v>
      </c>
      <c r="I1215" t="s">
        <v>1824</v>
      </c>
      <c r="J1215" s="5">
        <v>40.976100000000002</v>
      </c>
      <c r="K1215" t="str">
        <f>VLOOKUP($C1215,Customer_Dim_Cleaned!$A$2:$H$501,2,FALSE)</f>
        <v>Lauren George</v>
      </c>
      <c r="L1215" t="str">
        <f>VLOOKUP($D1215,Product_Dim_Cleaned!$A$2:$F$101,2,FALSE)</f>
        <v>Professional Jump Rope</v>
      </c>
      <c r="M1215" t="str">
        <f>VLOOKUP($E1215,Store_Dim_Cleaned!$A$2:$E$21,2,FALSE)</f>
        <v>Alexander Group</v>
      </c>
    </row>
    <row r="1216" spans="1:13" x14ac:dyDescent="0.3">
      <c r="A1216" t="s">
        <v>3040</v>
      </c>
      <c r="B1216" s="6">
        <v>45783</v>
      </c>
      <c r="C1216" t="s">
        <v>550</v>
      </c>
      <c r="D1216" t="s">
        <v>1662</v>
      </c>
      <c r="E1216" t="s">
        <v>1786</v>
      </c>
      <c r="F1216">
        <v>4</v>
      </c>
      <c r="G1216" s="5">
        <v>64.06</v>
      </c>
      <c r="H1216" s="8">
        <v>0.26</v>
      </c>
      <c r="I1216" t="s">
        <v>1824</v>
      </c>
      <c r="J1216" s="5">
        <v>189.61760000000001</v>
      </c>
      <c r="K1216" t="str">
        <f>VLOOKUP($C1216,Customer_Dim_Cleaned!$A$2:$H$501,2,FALSE)</f>
        <v>Jason Wheeler</v>
      </c>
      <c r="L1216" t="str">
        <f>VLOOKUP($D1216,Product_Dim_Cleaned!$A$2:$F$101,2,FALSE)</f>
        <v>Foam Roller</v>
      </c>
      <c r="M1216" t="str">
        <f>VLOOKUP($E1216,Store_Dim_Cleaned!$A$2:$E$21,2,FALSE)</f>
        <v>Moore, Padilla and Butler</v>
      </c>
    </row>
    <row r="1217" spans="1:13" x14ac:dyDescent="0.3">
      <c r="A1217" t="s">
        <v>3041</v>
      </c>
      <c r="B1217" s="6">
        <v>45849</v>
      </c>
      <c r="C1217" t="s">
        <v>1086</v>
      </c>
      <c r="D1217" t="s">
        <v>1640</v>
      </c>
      <c r="E1217" t="s">
        <v>1786</v>
      </c>
      <c r="F1217">
        <v>2</v>
      </c>
      <c r="G1217" s="5">
        <v>152.25</v>
      </c>
      <c r="H1217" s="8">
        <v>0.13</v>
      </c>
      <c r="I1217" t="s">
        <v>1824</v>
      </c>
      <c r="J1217" s="5">
        <v>264.91500000000002</v>
      </c>
      <c r="K1217" t="str">
        <f>VLOOKUP($C1217,Customer_Dim_Cleaned!$A$2:$H$501,2,FALSE)</f>
        <v>John Jordan</v>
      </c>
      <c r="L1217" t="str">
        <f>VLOOKUP($D1217,Product_Dim_Cleaned!$A$2:$F$101,2,FALSE)</f>
        <v>Men's Winter Jacket</v>
      </c>
      <c r="M1217" t="str">
        <f>VLOOKUP($E1217,Store_Dim_Cleaned!$A$2:$E$21,2,FALSE)</f>
        <v>Moore, Padilla and Butler</v>
      </c>
    </row>
    <row r="1218" spans="1:13" x14ac:dyDescent="0.3">
      <c r="A1218" t="s">
        <v>3042</v>
      </c>
      <c r="B1218" s="6">
        <v>45281</v>
      </c>
      <c r="C1218" t="s">
        <v>356</v>
      </c>
      <c r="D1218" t="s">
        <v>1574</v>
      </c>
      <c r="E1218" t="s">
        <v>1813</v>
      </c>
      <c r="F1218">
        <v>2</v>
      </c>
      <c r="G1218" s="5">
        <v>889.04</v>
      </c>
      <c r="H1218" s="8">
        <v>0.23</v>
      </c>
      <c r="I1218" t="s">
        <v>1824</v>
      </c>
      <c r="J1218" s="5">
        <v>1369.1215999999999</v>
      </c>
      <c r="K1218" t="str">
        <f>VLOOKUP($C1218,Customer_Dim_Cleaned!$A$2:$H$501,2,FALSE)</f>
        <v>Diane Watson</v>
      </c>
      <c r="L1218" t="str">
        <f>VLOOKUP($D1218,Product_Dim_Cleaned!$A$2:$F$101,2,FALSE)</f>
        <v>USB-C Fast Charger</v>
      </c>
      <c r="M1218" t="str">
        <f>VLOOKUP($E1218,Store_Dim_Cleaned!$A$2:$E$21,2,FALSE)</f>
        <v>Mann-Austin</v>
      </c>
    </row>
    <row r="1219" spans="1:13" x14ac:dyDescent="0.3">
      <c r="A1219" t="s">
        <v>3043</v>
      </c>
      <c r="B1219" s="6">
        <v>45322</v>
      </c>
      <c r="C1219" t="s">
        <v>538</v>
      </c>
      <c r="D1219" t="s">
        <v>1622</v>
      </c>
      <c r="E1219" t="s">
        <v>1789</v>
      </c>
      <c r="F1219">
        <v>3</v>
      </c>
      <c r="G1219" s="5">
        <v>145.25</v>
      </c>
      <c r="H1219" s="8">
        <v>0.24</v>
      </c>
      <c r="I1219" t="s">
        <v>1826</v>
      </c>
      <c r="J1219" s="5">
        <v>331.17</v>
      </c>
      <c r="K1219" t="str">
        <f>VLOOKUP($C1219,Customer_Dim_Cleaned!$A$2:$H$501,2,FALSE)</f>
        <v>Cynthia Morris</v>
      </c>
      <c r="L1219" t="str">
        <f>VLOOKUP($D1219,Product_Dim_Cleaned!$A$2:$F$101,2,FALSE)</f>
        <v>Men's Casual Sneakers</v>
      </c>
      <c r="M1219" t="str">
        <f>VLOOKUP($E1219,Store_Dim_Cleaned!$A$2:$E$21,2,FALSE)</f>
        <v>Hill, Wagner and Ballard</v>
      </c>
    </row>
    <row r="1220" spans="1:13" x14ac:dyDescent="0.3">
      <c r="A1220" t="s">
        <v>3044</v>
      </c>
      <c r="B1220" s="6">
        <v>45560</v>
      </c>
      <c r="C1220" t="s">
        <v>211</v>
      </c>
      <c r="D1220" t="s">
        <v>1724</v>
      </c>
      <c r="E1220" t="s">
        <v>1761</v>
      </c>
      <c r="F1220">
        <v>2</v>
      </c>
      <c r="G1220" s="5">
        <v>898.45</v>
      </c>
      <c r="H1220" s="8">
        <v>0.28999999999999998</v>
      </c>
      <c r="I1220" t="s">
        <v>1829</v>
      </c>
      <c r="J1220" s="5">
        <v>1275.799</v>
      </c>
      <c r="K1220" t="str">
        <f>VLOOKUP($C1220,Customer_Dim_Cleaned!$A$2:$H$501,2,FALSE)</f>
        <v>Christopher Sutton</v>
      </c>
      <c r="L1220" t="str">
        <f>VLOOKUP($D1220,Product_Dim_Cleaned!$A$2:$F$101,2,FALSE)</f>
        <v>Sports Wrist Sweatbands</v>
      </c>
      <c r="M1220" t="str">
        <f>VLOOKUP($E1220,Store_Dim_Cleaned!$A$2:$E$21,2,FALSE)</f>
        <v>Black-Horn</v>
      </c>
    </row>
    <row r="1221" spans="1:13" x14ac:dyDescent="0.3">
      <c r="A1221" t="s">
        <v>3045</v>
      </c>
      <c r="B1221" s="6">
        <v>45905</v>
      </c>
      <c r="C1221" t="s">
        <v>124</v>
      </c>
      <c r="D1221" t="s">
        <v>1618</v>
      </c>
      <c r="E1221" t="s">
        <v>1801</v>
      </c>
      <c r="F1221">
        <v>4</v>
      </c>
      <c r="G1221" s="5">
        <v>642.04999999999995</v>
      </c>
      <c r="H1221" s="8">
        <v>0.25</v>
      </c>
      <c r="I1221" t="s">
        <v>1824</v>
      </c>
      <c r="J1221" s="5">
        <v>1926.15</v>
      </c>
      <c r="K1221" t="str">
        <f>VLOOKUP($C1221,Customer_Dim_Cleaned!$A$2:$H$501,2,FALSE)</f>
        <v>Jessica Acevedo</v>
      </c>
      <c r="L1221" t="str">
        <f>VLOOKUP($D1221,Product_Dim_Cleaned!$A$2:$F$101,2,FALSE)</f>
        <v>Bedroom Table Lamp</v>
      </c>
      <c r="M1221" t="str">
        <f>VLOOKUP($E1221,Store_Dim_Cleaned!$A$2:$E$21,2,FALSE)</f>
        <v>Shelton PLC</v>
      </c>
    </row>
    <row r="1222" spans="1:13" x14ac:dyDescent="0.3">
      <c r="A1222" t="s">
        <v>3046</v>
      </c>
      <c r="B1222" s="6">
        <v>45531</v>
      </c>
      <c r="C1222" t="s">
        <v>987</v>
      </c>
      <c r="D1222" t="s">
        <v>1716</v>
      </c>
      <c r="E1222" t="s">
        <v>1779</v>
      </c>
      <c r="F1222">
        <v>4</v>
      </c>
      <c r="G1222" s="5">
        <v>450.83</v>
      </c>
      <c r="H1222" s="8">
        <v>0.24</v>
      </c>
      <c r="I1222" t="s">
        <v>1824</v>
      </c>
      <c r="J1222" s="5">
        <v>1370.5232000000001</v>
      </c>
      <c r="K1222" t="str">
        <f>VLOOKUP($C1222,Customer_Dim_Cleaned!$A$2:$H$501,2,FALSE)</f>
        <v>Elizabeth Jones</v>
      </c>
      <c r="L1222" t="str">
        <f>VLOOKUP($D1222,Product_Dim_Cleaned!$A$2:$F$101,2,FALSE)</f>
        <v>Wooden Bookshelf</v>
      </c>
      <c r="M1222" t="str">
        <f>VLOOKUP($E1222,Store_Dim_Cleaned!$A$2:$E$21,2,FALSE)</f>
        <v>Martinez-Mullins</v>
      </c>
    </row>
    <row r="1223" spans="1:13" x14ac:dyDescent="0.3">
      <c r="A1223" t="s">
        <v>3047</v>
      </c>
      <c r="B1223" s="6">
        <v>45216</v>
      </c>
      <c r="C1223" t="s">
        <v>52</v>
      </c>
      <c r="D1223" t="s">
        <v>1652</v>
      </c>
      <c r="E1223" t="s">
        <v>1813</v>
      </c>
      <c r="F1223">
        <v>2</v>
      </c>
      <c r="G1223" s="5">
        <v>441.03</v>
      </c>
      <c r="H1223" s="8">
        <v>0.23</v>
      </c>
      <c r="I1223" t="s">
        <v>1829</v>
      </c>
      <c r="J1223" s="5">
        <v>679.18619999999999</v>
      </c>
      <c r="K1223" t="str">
        <f>VLOOKUP($C1223,Customer_Dim_Cleaned!$A$2:$H$501,2,FALSE)</f>
        <v>Dominic Page</v>
      </c>
      <c r="L1223" t="str">
        <f>VLOOKUP($D1223,Product_Dim_Cleaned!$A$2:$F$101,2,FALSE)</f>
        <v>Rugby Ball</v>
      </c>
      <c r="M1223" t="str">
        <f>VLOOKUP($E1223,Store_Dim_Cleaned!$A$2:$E$21,2,FALSE)</f>
        <v>Mann-Austin</v>
      </c>
    </row>
    <row r="1224" spans="1:13" x14ac:dyDescent="0.3">
      <c r="A1224" t="s">
        <v>3048</v>
      </c>
      <c r="B1224" s="6">
        <v>45384</v>
      </c>
      <c r="C1224" t="s">
        <v>298</v>
      </c>
      <c r="D1224" t="s">
        <v>1598</v>
      </c>
      <c r="E1224" t="s">
        <v>1761</v>
      </c>
      <c r="F1224">
        <v>3</v>
      </c>
      <c r="G1224" s="5">
        <v>377.69</v>
      </c>
      <c r="H1224" s="8">
        <v>7.0000000000000007E-2</v>
      </c>
      <c r="I1224" t="s">
        <v>1826</v>
      </c>
      <c r="J1224" s="5">
        <v>1053.7551000000001</v>
      </c>
      <c r="K1224" t="str">
        <f>VLOOKUP($C1224,Customer_Dim_Cleaned!$A$2:$H$501,2,FALSE)</f>
        <v>George Rosario</v>
      </c>
      <c r="L1224" t="str">
        <f>VLOOKUP($D1224,Product_Dim_Cleaned!$A$2:$F$101,2,FALSE)</f>
        <v>Women's Scarf Set</v>
      </c>
      <c r="M1224" t="str">
        <f>VLOOKUP($E1224,Store_Dim_Cleaned!$A$2:$E$21,2,FALSE)</f>
        <v>Black-Horn</v>
      </c>
    </row>
    <row r="1225" spans="1:13" x14ac:dyDescent="0.3">
      <c r="A1225" t="s">
        <v>3049</v>
      </c>
      <c r="B1225" s="6">
        <v>45416</v>
      </c>
      <c r="C1225" t="s">
        <v>535</v>
      </c>
      <c r="D1225" t="s">
        <v>1568</v>
      </c>
      <c r="E1225" t="s">
        <v>1779</v>
      </c>
      <c r="F1225">
        <v>1</v>
      </c>
      <c r="G1225" s="5">
        <v>457.33</v>
      </c>
      <c r="H1225" s="8">
        <v>0.27</v>
      </c>
      <c r="I1225" t="s">
        <v>1824</v>
      </c>
      <c r="J1225" s="5">
        <v>333.85090000000002</v>
      </c>
      <c r="K1225" t="str">
        <f>VLOOKUP($C1225,Customer_Dim_Cleaned!$A$2:$H$501,2,FALSE)</f>
        <v>John Lawson</v>
      </c>
      <c r="L1225" t="str">
        <f>VLOOKUP($D1225,Product_Dim_Cleaned!$A$2:$F$101,2,FALSE)</f>
        <v>Ceramic Kitchen Bowl Set</v>
      </c>
      <c r="M1225" t="str">
        <f>VLOOKUP($E1225,Store_Dim_Cleaned!$A$2:$E$21,2,FALSE)</f>
        <v>Martinez-Mullins</v>
      </c>
    </row>
    <row r="1226" spans="1:13" x14ac:dyDescent="0.3">
      <c r="A1226" t="s">
        <v>3050</v>
      </c>
      <c r="B1226" s="6">
        <v>45880</v>
      </c>
      <c r="C1226" t="s">
        <v>782</v>
      </c>
      <c r="D1226" t="s">
        <v>1700</v>
      </c>
      <c r="E1226" t="s">
        <v>1776</v>
      </c>
      <c r="F1226">
        <v>4</v>
      </c>
      <c r="G1226" s="5">
        <v>218.01</v>
      </c>
      <c r="H1226" s="8">
        <v>0.06</v>
      </c>
      <c r="I1226" t="s">
        <v>1824</v>
      </c>
      <c r="J1226" s="5">
        <v>819.71759999999995</v>
      </c>
      <c r="K1226" t="str">
        <f>VLOOKUP($C1226,Customer_Dim_Cleaned!$A$2:$H$501,2,FALSE)</f>
        <v>Nancy Page</v>
      </c>
      <c r="L1226" t="str">
        <f>VLOOKUP($D1226,Product_Dim_Cleaned!$A$2:$F$101,2,FALSE)</f>
        <v>Wireless Mouse</v>
      </c>
      <c r="M1226" t="str">
        <f>VLOOKUP($E1226,Store_Dim_Cleaned!$A$2:$E$21,2,FALSE)</f>
        <v>Benson-Elliott</v>
      </c>
    </row>
    <row r="1227" spans="1:13" x14ac:dyDescent="0.3">
      <c r="A1227" t="s">
        <v>3051</v>
      </c>
      <c r="B1227" s="6">
        <v>45933</v>
      </c>
      <c r="C1227" t="s">
        <v>708</v>
      </c>
      <c r="D1227" t="s">
        <v>1732</v>
      </c>
      <c r="E1227" t="s">
        <v>1810</v>
      </c>
      <c r="F1227">
        <v>2</v>
      </c>
      <c r="G1227" s="5">
        <v>682.7</v>
      </c>
      <c r="H1227" s="8">
        <v>0.13</v>
      </c>
      <c r="I1227" t="s">
        <v>1824</v>
      </c>
      <c r="J1227" s="5">
        <v>1187.8979999999999</v>
      </c>
      <c r="K1227" t="str">
        <f>VLOOKUP($C1227,Customer_Dim_Cleaned!$A$2:$H$501,2,FALSE)</f>
        <v>Julia Jackson</v>
      </c>
      <c r="L1227" t="str">
        <f>VLOOKUP($D1227,Product_Dim_Cleaned!$A$2:$F$101,2,FALSE)</f>
        <v>Microwave Oven</v>
      </c>
      <c r="M1227" t="str">
        <f>VLOOKUP($E1227,Store_Dim_Cleaned!$A$2:$E$21,2,FALSE)</f>
        <v>Guerrero-Schmitt</v>
      </c>
    </row>
    <row r="1228" spans="1:13" x14ac:dyDescent="0.3">
      <c r="A1228" t="s">
        <v>3052</v>
      </c>
      <c r="B1228" s="6">
        <v>45345</v>
      </c>
      <c r="C1228" t="s">
        <v>1017</v>
      </c>
      <c r="D1228" t="s">
        <v>1586</v>
      </c>
      <c r="E1228" t="s">
        <v>1810</v>
      </c>
      <c r="F1228">
        <v>3</v>
      </c>
      <c r="G1228" s="5">
        <v>726.97</v>
      </c>
      <c r="H1228" s="8">
        <v>0.04</v>
      </c>
      <c r="I1228" t="s">
        <v>1826</v>
      </c>
      <c r="J1228" s="5">
        <v>2093.6736000000001</v>
      </c>
      <c r="K1228" t="str">
        <f>VLOOKUP($C1228,Customer_Dim_Cleaned!$A$2:$H$501,2,FALSE)</f>
        <v>Kristy Dunlap</v>
      </c>
      <c r="L1228" t="str">
        <f>VLOOKUP($D1228,Product_Dim_Cleaned!$A$2:$F$101,2,FALSE)</f>
        <v>Knee Support Brace</v>
      </c>
      <c r="M1228" t="str">
        <f>VLOOKUP($E1228,Store_Dim_Cleaned!$A$2:$E$21,2,FALSE)</f>
        <v>Guerrero-Schmitt</v>
      </c>
    </row>
    <row r="1229" spans="1:13" x14ac:dyDescent="0.3">
      <c r="A1229" t="s">
        <v>3053</v>
      </c>
      <c r="B1229" s="6">
        <v>45681</v>
      </c>
      <c r="C1229" t="s">
        <v>1269</v>
      </c>
      <c r="D1229" t="s">
        <v>1666</v>
      </c>
      <c r="E1229" t="s">
        <v>1786</v>
      </c>
      <c r="F1229">
        <v>2</v>
      </c>
      <c r="G1229" s="5">
        <v>107.97</v>
      </c>
      <c r="H1229" s="8">
        <v>0.06</v>
      </c>
      <c r="I1229" t="s">
        <v>1824</v>
      </c>
      <c r="J1229" s="5">
        <v>202.9836</v>
      </c>
      <c r="K1229" t="str">
        <f>VLOOKUP($C1229,Customer_Dim_Cleaned!$A$2:$H$501,2,FALSE)</f>
        <v>Isabel Foster</v>
      </c>
      <c r="L1229" t="str">
        <f>VLOOKUP($D1229,Product_Dim_Cleaned!$A$2:$F$101,2,FALSE)</f>
        <v>Men's Hair Styling Gel</v>
      </c>
      <c r="M1229" t="str">
        <f>VLOOKUP($E1229,Store_Dim_Cleaned!$A$2:$E$21,2,FALSE)</f>
        <v>Moore, Padilla and Butler</v>
      </c>
    </row>
    <row r="1230" spans="1:13" x14ac:dyDescent="0.3">
      <c r="A1230" t="s">
        <v>3054</v>
      </c>
      <c r="B1230" s="6">
        <v>45785</v>
      </c>
      <c r="C1230" t="s">
        <v>40</v>
      </c>
      <c r="D1230" t="s">
        <v>1555</v>
      </c>
      <c r="E1230" t="s">
        <v>1799</v>
      </c>
      <c r="F1230">
        <v>1</v>
      </c>
      <c r="G1230" s="5">
        <v>38.880000000000003</v>
      </c>
      <c r="H1230" s="8">
        <v>0.16</v>
      </c>
      <c r="I1230" t="s">
        <v>1829</v>
      </c>
      <c r="J1230" s="5">
        <v>32.659199999999998</v>
      </c>
      <c r="K1230" t="str">
        <f>VLOOKUP($C1230,Customer_Dim_Cleaned!$A$2:$H$501,2,FALSE)</f>
        <v>Daniel Boyd</v>
      </c>
      <c r="L1230" t="str">
        <f>VLOOKUP($D1230,Product_Dim_Cleaned!$A$2:$F$101,2,FALSE)</f>
        <v>Men's Leather Belt</v>
      </c>
      <c r="M1230" t="str">
        <f>VLOOKUP($E1230,Store_Dim_Cleaned!$A$2:$E$21,2,FALSE)</f>
        <v>Mcdonald Inc</v>
      </c>
    </row>
    <row r="1231" spans="1:13" x14ac:dyDescent="0.3">
      <c r="A1231" t="s">
        <v>3055</v>
      </c>
      <c r="B1231" s="6">
        <v>45823</v>
      </c>
      <c r="C1231" t="s">
        <v>284</v>
      </c>
      <c r="D1231" t="s">
        <v>1580</v>
      </c>
      <c r="E1231" t="s">
        <v>1807</v>
      </c>
      <c r="F1231">
        <v>3</v>
      </c>
      <c r="G1231" s="5">
        <v>484.39</v>
      </c>
      <c r="H1231" s="8">
        <v>0.28999999999999998</v>
      </c>
      <c r="I1231" t="s">
        <v>1829</v>
      </c>
      <c r="J1231" s="5">
        <v>1031.7507000000001</v>
      </c>
      <c r="K1231" t="str">
        <f>VLOOKUP($C1231,Customer_Dim_Cleaned!$A$2:$H$501,2,FALSE)</f>
        <v>Cody Blake</v>
      </c>
      <c r="L1231" t="str">
        <f>VLOOKUP($D1231,Product_Dim_Cleaned!$A$2:$F$101,2,FALSE)</f>
        <v>Beard Grooming Kit</v>
      </c>
      <c r="M1231" t="str">
        <f>VLOOKUP($E1231,Store_Dim_Cleaned!$A$2:$E$21,2,FALSE)</f>
        <v>Holloway Ltd</v>
      </c>
    </row>
    <row r="1232" spans="1:13" x14ac:dyDescent="0.3">
      <c r="A1232" t="s">
        <v>3056</v>
      </c>
      <c r="B1232" s="6">
        <v>45572</v>
      </c>
      <c r="C1232" t="s">
        <v>82</v>
      </c>
      <c r="D1232" t="s">
        <v>1708</v>
      </c>
      <c r="E1232" t="s">
        <v>1801</v>
      </c>
      <c r="F1232">
        <v>2</v>
      </c>
      <c r="G1232" s="5">
        <v>949.3</v>
      </c>
      <c r="H1232" s="8">
        <v>0.08</v>
      </c>
      <c r="I1232" t="s">
        <v>1829</v>
      </c>
      <c r="J1232" s="5">
        <v>1746.712</v>
      </c>
      <c r="K1232" t="str">
        <f>VLOOKUP($C1232,Customer_Dim_Cleaned!$A$2:$H$501,2,FALSE)</f>
        <v>Rhonda Moss</v>
      </c>
      <c r="L1232" t="str">
        <f>VLOOKUP($D1232,Product_Dim_Cleaned!$A$2:$F$101,2,FALSE)</f>
        <v>Wall-Mounted Spice Rack</v>
      </c>
      <c r="M1232" t="str">
        <f>VLOOKUP($E1232,Store_Dim_Cleaned!$A$2:$E$21,2,FALSE)</f>
        <v>Shelton PLC</v>
      </c>
    </row>
    <row r="1233" spans="1:13" x14ac:dyDescent="0.3">
      <c r="A1233" t="s">
        <v>3057</v>
      </c>
      <c r="B1233" s="6">
        <v>45259</v>
      </c>
      <c r="C1233" t="s">
        <v>1343</v>
      </c>
      <c r="D1233" t="s">
        <v>1690</v>
      </c>
      <c r="E1233" t="s">
        <v>1776</v>
      </c>
      <c r="F1233">
        <v>3</v>
      </c>
      <c r="G1233" s="5">
        <v>664.75</v>
      </c>
      <c r="H1233" s="8">
        <v>0.12</v>
      </c>
      <c r="I1233" t="s">
        <v>1824</v>
      </c>
      <c r="J1233" s="5">
        <v>1754.94</v>
      </c>
      <c r="K1233" t="str">
        <f>VLOOKUP($C1233,Customer_Dim_Cleaned!$A$2:$H$501,2,FALSE)</f>
        <v>Thomas Moore</v>
      </c>
      <c r="L1233" t="str">
        <f>VLOOKUP($D1233,Product_Dim_Cleaned!$A$2:$F$101,2,FALSE)</f>
        <v>Hair Repair Oil Treatment</v>
      </c>
      <c r="M1233" t="str">
        <f>VLOOKUP($E1233,Store_Dim_Cleaned!$A$2:$E$21,2,FALSE)</f>
        <v>Benson-Elliott</v>
      </c>
    </row>
    <row r="1234" spans="1:13" x14ac:dyDescent="0.3">
      <c r="A1234" t="s">
        <v>3058</v>
      </c>
      <c r="B1234" s="6">
        <v>45740</v>
      </c>
      <c r="C1234" t="s">
        <v>896</v>
      </c>
      <c r="D1234" t="s">
        <v>1688</v>
      </c>
      <c r="E1234" t="s">
        <v>1807</v>
      </c>
      <c r="F1234">
        <v>3</v>
      </c>
      <c r="G1234" s="5">
        <v>190.04</v>
      </c>
      <c r="H1234" s="8">
        <v>7.0000000000000007E-2</v>
      </c>
      <c r="I1234" t="s">
        <v>1826</v>
      </c>
      <c r="J1234" s="5">
        <v>530.21159999999998</v>
      </c>
      <c r="K1234" t="str">
        <f>VLOOKUP($C1234,Customer_Dim_Cleaned!$A$2:$H$501,2,FALSE)</f>
        <v>Kristi Lopez</v>
      </c>
      <c r="L1234" t="str">
        <f>VLOOKUP($D1234,Product_Dim_Cleaned!$A$2:$F$101,2,FALSE)</f>
        <v>Kitchen Storage Rack</v>
      </c>
      <c r="M1234" t="str">
        <f>VLOOKUP($E1234,Store_Dim_Cleaned!$A$2:$E$21,2,FALSE)</f>
        <v>Holloway Ltd</v>
      </c>
    </row>
    <row r="1235" spans="1:13" x14ac:dyDescent="0.3">
      <c r="A1235" t="s">
        <v>3059</v>
      </c>
      <c r="B1235" s="6">
        <v>45869</v>
      </c>
      <c r="C1235" t="s">
        <v>881</v>
      </c>
      <c r="D1235" t="s">
        <v>1560</v>
      </c>
      <c r="E1235" t="s">
        <v>1801</v>
      </c>
      <c r="F1235">
        <v>3</v>
      </c>
      <c r="G1235" s="5">
        <v>754.02</v>
      </c>
      <c r="H1235" s="8">
        <v>0.1</v>
      </c>
      <c r="I1235" t="s">
        <v>1829</v>
      </c>
      <c r="J1235" s="5">
        <v>2035.854</v>
      </c>
      <c r="K1235" t="str">
        <f>VLOOKUP($C1235,Customer_Dim_Cleaned!$A$2:$H$501,2,FALSE)</f>
        <v>Jeffrey Gomez</v>
      </c>
      <c r="L1235" t="str">
        <f>VLOOKUP($D1235,Product_Dim_Cleaned!$A$2:$F$101,2,FALSE)</f>
        <v>LED Table Lamp</v>
      </c>
      <c r="M1235" t="str">
        <f>VLOOKUP($E1235,Store_Dim_Cleaned!$A$2:$E$21,2,FALSE)</f>
        <v>Shelton PLC</v>
      </c>
    </row>
    <row r="1236" spans="1:13" x14ac:dyDescent="0.3">
      <c r="A1236" t="s">
        <v>3060</v>
      </c>
      <c r="B1236" s="6">
        <v>45526</v>
      </c>
      <c r="C1236" t="s">
        <v>1199</v>
      </c>
      <c r="D1236" t="s">
        <v>1616</v>
      </c>
      <c r="E1236" t="s">
        <v>1794</v>
      </c>
      <c r="F1236">
        <v>4</v>
      </c>
      <c r="G1236" s="5">
        <v>94.13</v>
      </c>
      <c r="H1236" s="8">
        <v>0.04</v>
      </c>
      <c r="I1236" t="s">
        <v>1829</v>
      </c>
      <c r="J1236" s="5">
        <v>361.45920000000001</v>
      </c>
      <c r="K1236" t="str">
        <f>VLOOKUP($C1236,Customer_Dim_Cleaned!$A$2:$H$501,2,FALSE)</f>
        <v>Andrew Mason</v>
      </c>
      <c r="L1236" t="str">
        <f>VLOOKUP($D1236,Product_Dim_Cleaned!$A$2:$F$101,2,FALSE)</f>
        <v>Gaming Mechanical Keyboard</v>
      </c>
      <c r="M1236" t="str">
        <f>VLOOKUP($E1236,Store_Dim_Cleaned!$A$2:$E$21,2,FALSE)</f>
        <v>Thomas, Bridges and Harris</v>
      </c>
    </row>
    <row r="1237" spans="1:13" x14ac:dyDescent="0.3">
      <c r="A1237" t="s">
        <v>3061</v>
      </c>
      <c r="B1237" s="6">
        <v>45489</v>
      </c>
      <c r="C1237" t="s">
        <v>1443</v>
      </c>
      <c r="D1237" t="s">
        <v>1546</v>
      </c>
      <c r="E1237" t="s">
        <v>1801</v>
      </c>
      <c r="F1237">
        <v>3</v>
      </c>
      <c r="G1237" s="5">
        <v>402.3</v>
      </c>
      <c r="H1237" s="8">
        <v>0.21</v>
      </c>
      <c r="I1237" t="s">
        <v>1826</v>
      </c>
      <c r="J1237" s="5">
        <v>953.45100000000014</v>
      </c>
      <c r="K1237" t="str">
        <f>VLOOKUP($C1237,Customer_Dim_Cleaned!$A$2:$H$501,2,FALSE)</f>
        <v>Gregory Curtis</v>
      </c>
      <c r="L1237" t="str">
        <f>VLOOKUP($D1237,Product_Dim_Cleaned!$A$2:$F$101,2,FALSE)</f>
        <v>Men's Graphic T-Shirt</v>
      </c>
      <c r="M1237" t="str">
        <f>VLOOKUP($E1237,Store_Dim_Cleaned!$A$2:$E$21,2,FALSE)</f>
        <v>Shelton PLC</v>
      </c>
    </row>
    <row r="1238" spans="1:13" x14ac:dyDescent="0.3">
      <c r="A1238" t="s">
        <v>3062</v>
      </c>
      <c r="B1238" s="6">
        <v>45908</v>
      </c>
      <c r="C1238" t="s">
        <v>767</v>
      </c>
      <c r="D1238" t="s">
        <v>1720</v>
      </c>
      <c r="E1238" t="s">
        <v>1779</v>
      </c>
      <c r="F1238">
        <v>1</v>
      </c>
      <c r="G1238" s="5">
        <v>729.05</v>
      </c>
      <c r="H1238" s="8">
        <v>0.06</v>
      </c>
      <c r="I1238" t="s">
        <v>1829</v>
      </c>
      <c r="J1238" s="5">
        <v>685.3069999999999</v>
      </c>
      <c r="K1238" t="str">
        <f>VLOOKUP($C1238,Customer_Dim_Cleaned!$A$2:$H$501,2,FALSE)</f>
        <v>Maria Hill</v>
      </c>
      <c r="L1238" t="str">
        <f>VLOOKUP($D1238,Product_Dim_Cleaned!$A$2:$F$101,2,FALSE)</f>
        <v>Kitchen Cutting Board</v>
      </c>
      <c r="M1238" t="str">
        <f>VLOOKUP($E1238,Store_Dim_Cleaned!$A$2:$E$21,2,FALSE)</f>
        <v>Martinez-Mullins</v>
      </c>
    </row>
    <row r="1239" spans="1:13" x14ac:dyDescent="0.3">
      <c r="A1239" t="s">
        <v>3063</v>
      </c>
      <c r="B1239" s="6">
        <v>45912</v>
      </c>
      <c r="C1239" t="s">
        <v>458</v>
      </c>
      <c r="D1239" t="s">
        <v>1728</v>
      </c>
      <c r="E1239" t="s">
        <v>1797</v>
      </c>
      <c r="F1239">
        <v>1</v>
      </c>
      <c r="G1239" s="5">
        <v>822.6</v>
      </c>
      <c r="H1239" s="8">
        <v>0.28999999999999998</v>
      </c>
      <c r="I1239" t="s">
        <v>1826</v>
      </c>
      <c r="J1239" s="5">
        <v>584.04599999999994</v>
      </c>
      <c r="K1239" t="str">
        <f>VLOOKUP($C1239,Customer_Dim_Cleaned!$A$2:$H$501,2,FALSE)</f>
        <v>Morgan Bowen</v>
      </c>
      <c r="L1239" t="str">
        <f>VLOOKUP($D1239,Product_Dim_Cleaned!$A$2:$F$101,2,FALSE)</f>
        <v>Gaming Mouse Pad XL</v>
      </c>
      <c r="M1239" t="str">
        <f>VLOOKUP($E1239,Store_Dim_Cleaned!$A$2:$E$21,2,FALSE)</f>
        <v>Gardner, Humphrey and Contreras</v>
      </c>
    </row>
    <row r="1240" spans="1:13" x14ac:dyDescent="0.3">
      <c r="A1240" t="s">
        <v>3064</v>
      </c>
      <c r="B1240" s="6">
        <v>45771</v>
      </c>
      <c r="C1240" t="s">
        <v>634</v>
      </c>
      <c r="D1240" t="s">
        <v>1714</v>
      </c>
      <c r="E1240" t="s">
        <v>1782</v>
      </c>
      <c r="F1240">
        <v>2</v>
      </c>
      <c r="G1240" s="5">
        <v>327.25</v>
      </c>
      <c r="H1240" s="8">
        <v>0.19</v>
      </c>
      <c r="I1240" t="s">
        <v>1826</v>
      </c>
      <c r="J1240" s="5">
        <v>530.14499999999998</v>
      </c>
      <c r="K1240" t="str">
        <f>VLOOKUP($C1240,Customer_Dim_Cleaned!$A$2:$H$501,2,FALSE)</f>
        <v>David Roberts</v>
      </c>
      <c r="L1240" t="str">
        <f>VLOOKUP($D1240,Product_Dim_Cleaned!$A$2:$F$101,2,FALSE)</f>
        <v>Hydrating Face Cleanser</v>
      </c>
      <c r="M1240" t="str">
        <f>VLOOKUP($E1240,Store_Dim_Cleaned!$A$2:$E$21,2,FALSE)</f>
        <v>Bean, Jones and Park</v>
      </c>
    </row>
    <row r="1241" spans="1:13" x14ac:dyDescent="0.3">
      <c r="A1241" t="s">
        <v>3065</v>
      </c>
      <c r="B1241" s="6">
        <v>45619</v>
      </c>
      <c r="C1241" t="s">
        <v>304</v>
      </c>
      <c r="D1241" t="s">
        <v>1688</v>
      </c>
      <c r="E1241" t="s">
        <v>1786</v>
      </c>
      <c r="F1241">
        <v>4</v>
      </c>
      <c r="G1241" s="5">
        <v>930.38</v>
      </c>
      <c r="H1241" s="8">
        <v>0</v>
      </c>
      <c r="I1241" t="s">
        <v>1829</v>
      </c>
      <c r="J1241" s="5">
        <v>3721.52</v>
      </c>
      <c r="K1241" t="str">
        <f>VLOOKUP($C1241,Customer_Dim_Cleaned!$A$2:$H$501,2,FALSE)</f>
        <v>Christy Hoffman</v>
      </c>
      <c r="L1241" t="str">
        <f>VLOOKUP($D1241,Product_Dim_Cleaned!$A$2:$F$101,2,FALSE)</f>
        <v>Kitchen Storage Rack</v>
      </c>
      <c r="M1241" t="str">
        <f>VLOOKUP($E1241,Store_Dim_Cleaned!$A$2:$E$21,2,FALSE)</f>
        <v>Moore, Padilla and Butler</v>
      </c>
    </row>
    <row r="1242" spans="1:13" x14ac:dyDescent="0.3">
      <c r="A1242" t="s">
        <v>3066</v>
      </c>
      <c r="B1242" s="6">
        <v>45394</v>
      </c>
      <c r="C1242" t="s">
        <v>487</v>
      </c>
      <c r="D1242" t="s">
        <v>1602</v>
      </c>
      <c r="E1242" t="s">
        <v>1773</v>
      </c>
      <c r="F1242">
        <v>2</v>
      </c>
      <c r="G1242" s="5">
        <v>437.84</v>
      </c>
      <c r="H1242" s="8">
        <v>0.24</v>
      </c>
      <c r="I1242" t="s">
        <v>1824</v>
      </c>
      <c r="J1242" s="5">
        <v>665.51679999999999</v>
      </c>
      <c r="K1242" t="str">
        <f>VLOOKUP($C1242,Customer_Dim_Cleaned!$A$2:$H$501,2,FALSE)</f>
        <v>Justin Cross</v>
      </c>
      <c r="L1242" t="str">
        <f>VLOOKUP($D1242,Product_Dim_Cleaned!$A$2:$F$101,2,FALSE)</f>
        <v>Decorative Floor Vase</v>
      </c>
      <c r="M1242" t="str">
        <f>VLOOKUP($E1242,Store_Dim_Cleaned!$A$2:$E$21,2,FALSE)</f>
        <v>Gray Ltd</v>
      </c>
    </row>
    <row r="1243" spans="1:13" x14ac:dyDescent="0.3">
      <c r="A1243" t="s">
        <v>3067</v>
      </c>
      <c r="B1243" s="6">
        <v>45786</v>
      </c>
      <c r="C1243" t="s">
        <v>258</v>
      </c>
      <c r="D1243" t="s">
        <v>1580</v>
      </c>
      <c r="E1243" t="s">
        <v>1804</v>
      </c>
      <c r="F1243">
        <v>2</v>
      </c>
      <c r="G1243" s="5">
        <v>126.02</v>
      </c>
      <c r="H1243" s="8">
        <v>0.09</v>
      </c>
      <c r="I1243" t="s">
        <v>1829</v>
      </c>
      <c r="J1243" s="5">
        <v>229.35640000000001</v>
      </c>
      <c r="K1243" t="str">
        <f>VLOOKUP($C1243,Customer_Dim_Cleaned!$A$2:$H$501,2,FALSE)</f>
        <v>Eric Singh</v>
      </c>
      <c r="L1243" t="str">
        <f>VLOOKUP($D1243,Product_Dim_Cleaned!$A$2:$F$101,2,FALSE)</f>
        <v>Beard Grooming Kit</v>
      </c>
      <c r="M1243" t="str">
        <f>VLOOKUP($E1243,Store_Dim_Cleaned!$A$2:$E$21,2,FALSE)</f>
        <v>Frederick-Wright</v>
      </c>
    </row>
    <row r="1244" spans="1:13" x14ac:dyDescent="0.3">
      <c r="A1244" t="s">
        <v>3068</v>
      </c>
      <c r="B1244" s="6">
        <v>45692</v>
      </c>
      <c r="C1244" t="s">
        <v>1355</v>
      </c>
      <c r="D1244" t="s">
        <v>1714</v>
      </c>
      <c r="E1244" t="s">
        <v>1801</v>
      </c>
      <c r="F1244">
        <v>1</v>
      </c>
      <c r="G1244" s="5">
        <v>860.84</v>
      </c>
      <c r="H1244" s="8">
        <v>7.0000000000000007E-2</v>
      </c>
      <c r="I1244" t="s">
        <v>1826</v>
      </c>
      <c r="J1244" s="5">
        <v>800.58119999999997</v>
      </c>
      <c r="K1244" t="str">
        <f>VLOOKUP($C1244,Customer_Dim_Cleaned!$A$2:$H$501,2,FALSE)</f>
        <v>Melinda Rivera</v>
      </c>
      <c r="L1244" t="str">
        <f>VLOOKUP($D1244,Product_Dim_Cleaned!$A$2:$F$101,2,FALSE)</f>
        <v>Hydrating Face Cleanser</v>
      </c>
      <c r="M1244" t="str">
        <f>VLOOKUP($E1244,Store_Dim_Cleaned!$A$2:$E$21,2,FALSE)</f>
        <v>Shelton PLC</v>
      </c>
    </row>
    <row r="1245" spans="1:13" x14ac:dyDescent="0.3">
      <c r="A1245" t="s">
        <v>3069</v>
      </c>
      <c r="B1245" s="6">
        <v>45677</v>
      </c>
      <c r="C1245" t="s">
        <v>335</v>
      </c>
      <c r="D1245" t="s">
        <v>1644</v>
      </c>
      <c r="E1245" t="s">
        <v>1797</v>
      </c>
      <c r="F1245">
        <v>1</v>
      </c>
      <c r="G1245" s="5">
        <v>161.80000000000001</v>
      </c>
      <c r="H1245" s="8">
        <v>0.24</v>
      </c>
      <c r="I1245" t="s">
        <v>1826</v>
      </c>
      <c r="J1245" s="5">
        <v>122.968</v>
      </c>
      <c r="K1245" t="str">
        <f>VLOOKUP($C1245,Customer_Dim_Cleaned!$A$2:$H$501,2,FALSE)</f>
        <v>Christy Vasquez</v>
      </c>
      <c r="L1245" t="str">
        <f>VLOOKUP($D1245,Product_Dim_Cleaned!$A$2:$F$101,2,FALSE)</f>
        <v>Car Dashboard Phone Holder</v>
      </c>
      <c r="M1245" t="str">
        <f>VLOOKUP($E1245,Store_Dim_Cleaned!$A$2:$E$21,2,FALSE)</f>
        <v>Gardner, Humphrey and Contreras</v>
      </c>
    </row>
    <row r="1246" spans="1:13" x14ac:dyDescent="0.3">
      <c r="A1246" t="s">
        <v>3070</v>
      </c>
      <c r="B1246" s="6">
        <v>45669</v>
      </c>
      <c r="C1246" t="s">
        <v>1202</v>
      </c>
      <c r="D1246" t="s">
        <v>1624</v>
      </c>
      <c r="E1246" t="s">
        <v>1807</v>
      </c>
      <c r="F1246">
        <v>4</v>
      </c>
      <c r="G1246" s="5">
        <v>347.82</v>
      </c>
      <c r="H1246" s="8">
        <v>0.02</v>
      </c>
      <c r="I1246" t="s">
        <v>1829</v>
      </c>
      <c r="J1246" s="5">
        <v>1363.4544000000001</v>
      </c>
      <c r="K1246" t="str">
        <f>VLOOKUP($C1246,Customer_Dim_Cleaned!$A$2:$H$501,2,FALSE)</f>
        <v>Tammy Brennan</v>
      </c>
      <c r="L1246" t="str">
        <f>VLOOKUP($D1246,Product_Dim_Cleaned!$A$2:$F$101,2,FALSE)</f>
        <v>Sports Water Hydration Pack</v>
      </c>
      <c r="M1246" t="str">
        <f>VLOOKUP($E1246,Store_Dim_Cleaned!$A$2:$E$21,2,FALSE)</f>
        <v>Holloway Ltd</v>
      </c>
    </row>
    <row r="1247" spans="1:13" x14ac:dyDescent="0.3">
      <c r="A1247" t="s">
        <v>3071</v>
      </c>
      <c r="B1247" s="6">
        <v>45299</v>
      </c>
      <c r="C1247" t="s">
        <v>1400</v>
      </c>
      <c r="D1247" t="s">
        <v>1718</v>
      </c>
      <c r="E1247" t="s">
        <v>1804</v>
      </c>
      <c r="F1247">
        <v>3</v>
      </c>
      <c r="G1247" s="5">
        <v>416.44</v>
      </c>
      <c r="H1247" s="8">
        <v>0.27</v>
      </c>
      <c r="I1247" t="s">
        <v>1824</v>
      </c>
      <c r="J1247" s="5">
        <v>912.00359999999989</v>
      </c>
      <c r="K1247" t="str">
        <f>VLOOKUP($C1247,Customer_Dim_Cleaned!$A$2:$H$501,2,FALSE)</f>
        <v>April Phillips</v>
      </c>
      <c r="L1247" t="str">
        <f>VLOOKUP($D1247,Product_Dim_Cleaned!$A$2:$F$101,2,FALSE)</f>
        <v>Women's Beanie Hat</v>
      </c>
      <c r="M1247" t="str">
        <f>VLOOKUP($E1247,Store_Dim_Cleaned!$A$2:$E$21,2,FALSE)</f>
        <v>Frederick-Wright</v>
      </c>
    </row>
    <row r="1248" spans="1:13" x14ac:dyDescent="0.3">
      <c r="A1248" t="s">
        <v>3072</v>
      </c>
      <c r="B1248" s="6">
        <v>45893</v>
      </c>
      <c r="C1248" t="s">
        <v>32</v>
      </c>
      <c r="D1248" t="s">
        <v>1672</v>
      </c>
      <c r="E1248" t="s">
        <v>1752</v>
      </c>
      <c r="F1248">
        <v>1</v>
      </c>
      <c r="G1248" s="5">
        <v>147.96</v>
      </c>
      <c r="H1248" s="8">
        <v>0.24</v>
      </c>
      <c r="I1248" t="s">
        <v>1829</v>
      </c>
      <c r="J1248" s="5">
        <v>112.4496</v>
      </c>
      <c r="K1248" t="str">
        <f>VLOOKUP($C1248,Customer_Dim_Cleaned!$A$2:$H$501,2,FALSE)</f>
        <v>Christine Vaughn</v>
      </c>
      <c r="L1248" t="str">
        <f>VLOOKUP($D1248,Product_Dim_Cleaned!$A$2:$F$101,2,FALSE)</f>
        <v>Laptop Cooling Pad</v>
      </c>
      <c r="M1248" t="str">
        <f>VLOOKUP($E1248,Store_Dim_Cleaned!$A$2:$E$21,2,FALSE)</f>
        <v>Rivera-Warner</v>
      </c>
    </row>
    <row r="1249" spans="1:13" x14ac:dyDescent="0.3">
      <c r="A1249" t="s">
        <v>3073</v>
      </c>
      <c r="B1249" s="6">
        <v>45560</v>
      </c>
      <c r="C1249" t="s">
        <v>1377</v>
      </c>
      <c r="D1249" t="s">
        <v>1584</v>
      </c>
      <c r="E1249" t="s">
        <v>1782</v>
      </c>
      <c r="F1249">
        <v>3</v>
      </c>
      <c r="G1249" s="5">
        <v>550.26</v>
      </c>
      <c r="H1249" s="8">
        <v>0.22</v>
      </c>
      <c r="I1249" t="s">
        <v>1824</v>
      </c>
      <c r="J1249" s="5">
        <v>1287.6084000000001</v>
      </c>
      <c r="K1249" t="str">
        <f>VLOOKUP($C1249,Customer_Dim_Cleaned!$A$2:$H$501,2,FALSE)</f>
        <v>Gene Lee</v>
      </c>
      <c r="L1249" t="str">
        <f>VLOOKUP($D1249,Product_Dim_Cleaned!$A$2:$F$101,2,FALSE)</f>
        <v>Women's Denim Jeans</v>
      </c>
      <c r="M1249" t="str">
        <f>VLOOKUP($E1249,Store_Dim_Cleaned!$A$2:$E$21,2,FALSE)</f>
        <v>Bean, Jones and Park</v>
      </c>
    </row>
    <row r="1250" spans="1:13" x14ac:dyDescent="0.3">
      <c r="A1250" t="s">
        <v>3074</v>
      </c>
      <c r="B1250" s="6">
        <v>45267</v>
      </c>
      <c r="C1250" t="s">
        <v>1160</v>
      </c>
      <c r="D1250" t="s">
        <v>1742</v>
      </c>
      <c r="E1250" t="s">
        <v>1779</v>
      </c>
      <c r="F1250">
        <v>4</v>
      </c>
      <c r="G1250" s="5">
        <v>938.21</v>
      </c>
      <c r="H1250" s="8">
        <v>0.04</v>
      </c>
      <c r="I1250" t="s">
        <v>1826</v>
      </c>
      <c r="J1250" s="5">
        <v>3602.7264</v>
      </c>
      <c r="K1250" t="str">
        <f>VLOOKUP($C1250,Customer_Dim_Cleaned!$A$2:$H$501,2,FALSE)</f>
        <v>Michael Garner</v>
      </c>
      <c r="L1250" t="str">
        <f>VLOOKUP($D1250,Product_Dim_Cleaned!$A$2:$F$101,2,FALSE)</f>
        <v>Cricket Bat</v>
      </c>
      <c r="M1250" t="str">
        <f>VLOOKUP($E1250,Store_Dim_Cleaned!$A$2:$E$21,2,FALSE)</f>
        <v>Martinez-Mullins</v>
      </c>
    </row>
    <row r="1251" spans="1:13" x14ac:dyDescent="0.3">
      <c r="A1251" t="s">
        <v>3075</v>
      </c>
      <c r="B1251" s="6">
        <v>45467</v>
      </c>
      <c r="C1251" t="s">
        <v>458</v>
      </c>
      <c r="D1251" t="s">
        <v>1736</v>
      </c>
      <c r="E1251" t="s">
        <v>1804</v>
      </c>
      <c r="F1251">
        <v>3</v>
      </c>
      <c r="G1251" s="5">
        <v>517.98</v>
      </c>
      <c r="H1251" s="8">
        <v>0.01</v>
      </c>
      <c r="I1251" t="s">
        <v>1826</v>
      </c>
      <c r="J1251" s="5">
        <v>1538.4005999999999</v>
      </c>
      <c r="K1251" t="str">
        <f>VLOOKUP($C1251,Customer_Dim_Cleaned!$A$2:$H$501,2,FALSE)</f>
        <v>Morgan Bowen</v>
      </c>
      <c r="L1251" t="str">
        <f>VLOOKUP($D1251,Product_Dim_Cleaned!$A$2:$F$101,2,FALSE)</f>
        <v>Vitamin E Body Lotion</v>
      </c>
      <c r="M1251" t="str">
        <f>VLOOKUP($E1251,Store_Dim_Cleaned!$A$2:$E$21,2,FALSE)</f>
        <v>Frederick-Wright</v>
      </c>
    </row>
    <row r="1252" spans="1:13" x14ac:dyDescent="0.3">
      <c r="A1252" t="s">
        <v>3076</v>
      </c>
      <c r="B1252" s="6">
        <v>45847</v>
      </c>
      <c r="C1252" t="s">
        <v>144</v>
      </c>
      <c r="D1252" t="s">
        <v>1557</v>
      </c>
      <c r="E1252" t="s">
        <v>1782</v>
      </c>
      <c r="F1252">
        <v>1</v>
      </c>
      <c r="G1252" s="5">
        <v>98.27</v>
      </c>
      <c r="H1252" s="8">
        <v>0.16</v>
      </c>
      <c r="I1252" t="s">
        <v>1826</v>
      </c>
      <c r="J1252" s="5">
        <v>82.54679999999999</v>
      </c>
      <c r="K1252" t="str">
        <f>VLOOKUP($C1252,Customer_Dim_Cleaned!$A$2:$H$501,2,FALSE)</f>
        <v>Thomas Phillips</v>
      </c>
      <c r="L1252" t="str">
        <f>VLOOKUP($D1252,Product_Dim_Cleaned!$A$2:$F$101,2,FALSE)</f>
        <v>Herbal Face Moisturizer</v>
      </c>
      <c r="M1252" t="str">
        <f>VLOOKUP($E1252,Store_Dim_Cleaned!$A$2:$E$21,2,FALSE)</f>
        <v>Bean, Jones and Park</v>
      </c>
    </row>
    <row r="1253" spans="1:13" x14ac:dyDescent="0.3">
      <c r="A1253" t="s">
        <v>3077</v>
      </c>
      <c r="B1253" s="6">
        <v>45480</v>
      </c>
      <c r="C1253" t="s">
        <v>803</v>
      </c>
      <c r="D1253" t="s">
        <v>1644</v>
      </c>
      <c r="E1253" t="s">
        <v>1792</v>
      </c>
      <c r="F1253">
        <v>2</v>
      </c>
      <c r="G1253" s="5">
        <v>875.2</v>
      </c>
      <c r="H1253" s="8">
        <v>0.19</v>
      </c>
      <c r="I1253" t="s">
        <v>1824</v>
      </c>
      <c r="J1253" s="5">
        <v>1417.8240000000001</v>
      </c>
      <c r="K1253" t="str">
        <f>VLOOKUP($C1253,Customer_Dim_Cleaned!$A$2:$H$501,2,FALSE)</f>
        <v>Tyler Garner</v>
      </c>
      <c r="L1253" t="str">
        <f>VLOOKUP($D1253,Product_Dim_Cleaned!$A$2:$F$101,2,FALSE)</f>
        <v>Car Dashboard Phone Holder</v>
      </c>
      <c r="M1253" t="str">
        <f>VLOOKUP($E1253,Store_Dim_Cleaned!$A$2:$E$21,2,FALSE)</f>
        <v>Aguirre-Keller</v>
      </c>
    </row>
    <row r="1254" spans="1:13" x14ac:dyDescent="0.3">
      <c r="A1254" t="s">
        <v>3078</v>
      </c>
      <c r="B1254" s="6">
        <v>45345</v>
      </c>
      <c r="C1254" t="s">
        <v>963</v>
      </c>
      <c r="D1254" t="s">
        <v>1720</v>
      </c>
      <c r="E1254" t="s">
        <v>1752</v>
      </c>
      <c r="F1254">
        <v>1</v>
      </c>
      <c r="G1254" s="5">
        <v>227.35</v>
      </c>
      <c r="H1254" s="8">
        <v>0.06</v>
      </c>
      <c r="I1254" t="s">
        <v>1829</v>
      </c>
      <c r="J1254" s="5">
        <v>213.709</v>
      </c>
      <c r="K1254" t="str">
        <f>VLOOKUP($C1254,Customer_Dim_Cleaned!$A$2:$H$501,2,FALSE)</f>
        <v>Roberta Green</v>
      </c>
      <c r="L1254" t="str">
        <f>VLOOKUP($D1254,Product_Dim_Cleaned!$A$2:$F$101,2,FALSE)</f>
        <v>Kitchen Cutting Board</v>
      </c>
      <c r="M1254" t="str">
        <f>VLOOKUP($E1254,Store_Dim_Cleaned!$A$2:$E$21,2,FALSE)</f>
        <v>Rivera-Warner</v>
      </c>
    </row>
    <row r="1255" spans="1:13" x14ac:dyDescent="0.3">
      <c r="A1255" t="s">
        <v>3079</v>
      </c>
      <c r="B1255" s="6">
        <v>45235</v>
      </c>
      <c r="C1255" t="s">
        <v>684</v>
      </c>
      <c r="D1255" t="s">
        <v>1696</v>
      </c>
      <c r="E1255" t="s">
        <v>1757</v>
      </c>
      <c r="F1255">
        <v>1</v>
      </c>
      <c r="G1255" s="5">
        <v>842.46</v>
      </c>
      <c r="H1255" s="8">
        <v>0.05</v>
      </c>
      <c r="I1255" t="s">
        <v>1829</v>
      </c>
      <c r="J1255" s="5">
        <v>800.33699999999999</v>
      </c>
      <c r="K1255" t="str">
        <f>VLOOKUP($C1255,Customer_Dim_Cleaned!$A$2:$H$501,2,FALSE)</f>
        <v>Antonio Jones</v>
      </c>
      <c r="L1255" t="str">
        <f>VLOOKUP($D1255,Product_Dim_Cleaned!$A$2:$F$101,2,FALSE)</f>
        <v>Bluetooth Car Audio System</v>
      </c>
      <c r="M1255" t="str">
        <f>VLOOKUP($E1255,Store_Dim_Cleaned!$A$2:$E$21,2,FALSE)</f>
        <v>Martinez, Adkins and Johnson</v>
      </c>
    </row>
    <row r="1256" spans="1:13" x14ac:dyDescent="0.3">
      <c r="A1256" t="s">
        <v>3080</v>
      </c>
      <c r="B1256" s="6">
        <v>45543</v>
      </c>
      <c r="C1256" t="s">
        <v>690</v>
      </c>
      <c r="D1256" t="s">
        <v>1620</v>
      </c>
      <c r="E1256" t="s">
        <v>1792</v>
      </c>
      <c r="F1256">
        <v>3</v>
      </c>
      <c r="G1256" s="5">
        <v>120.67</v>
      </c>
      <c r="H1256" s="8">
        <v>0.08</v>
      </c>
      <c r="I1256" t="s">
        <v>1829</v>
      </c>
      <c r="J1256" s="5">
        <v>333.04919999999998</v>
      </c>
      <c r="K1256" t="str">
        <f>VLOOKUP($C1256,Customer_Dim_Cleaned!$A$2:$H$501,2,FALSE)</f>
        <v>Blake Harrison</v>
      </c>
      <c r="L1256" t="str">
        <f>VLOOKUP($D1256,Product_Dim_Cleaned!$A$2:$F$101,2,FALSE)</f>
        <v>Women's Summer Dress</v>
      </c>
      <c r="M1256" t="str">
        <f>VLOOKUP($E1256,Store_Dim_Cleaned!$A$2:$E$21,2,FALSE)</f>
        <v>Aguirre-Keller</v>
      </c>
    </row>
    <row r="1257" spans="1:13" x14ac:dyDescent="0.3">
      <c r="A1257" t="s">
        <v>3081</v>
      </c>
      <c r="B1257" s="6">
        <v>45402</v>
      </c>
      <c r="C1257" t="s">
        <v>1527</v>
      </c>
      <c r="D1257" t="s">
        <v>1588</v>
      </c>
      <c r="E1257" t="s">
        <v>1766</v>
      </c>
      <c r="F1257">
        <v>4</v>
      </c>
      <c r="G1257" s="5">
        <v>176.13</v>
      </c>
      <c r="H1257" s="8">
        <v>0.27</v>
      </c>
      <c r="I1257" t="s">
        <v>1826</v>
      </c>
      <c r="J1257" s="5">
        <v>514.29959999999994</v>
      </c>
      <c r="K1257" t="str">
        <f>VLOOKUP($C1257,Customer_Dim_Cleaned!$A$2:$H$501,2,FALSE)</f>
        <v>Sarah Marsh</v>
      </c>
      <c r="L1257" t="str">
        <f>VLOOKUP($D1257,Product_Dim_Cleaned!$A$2:$F$101,2,FALSE)</f>
        <v>Outdoor Sports Water Bottle</v>
      </c>
      <c r="M1257" t="str">
        <f>VLOOKUP($E1257,Store_Dim_Cleaned!$A$2:$E$21,2,FALSE)</f>
        <v>Johnson-Wright</v>
      </c>
    </row>
    <row r="1258" spans="1:13" x14ac:dyDescent="0.3">
      <c r="A1258" t="s">
        <v>3082</v>
      </c>
      <c r="B1258" s="6">
        <v>45671</v>
      </c>
      <c r="C1258" t="s">
        <v>1392</v>
      </c>
      <c r="D1258" t="s">
        <v>1674</v>
      </c>
      <c r="E1258" t="s">
        <v>1792</v>
      </c>
      <c r="F1258">
        <v>4</v>
      </c>
      <c r="G1258" s="5">
        <v>592.67999999999995</v>
      </c>
      <c r="H1258" s="8">
        <v>0.03</v>
      </c>
      <c r="I1258" t="s">
        <v>1824</v>
      </c>
      <c r="J1258" s="5">
        <v>2299.5983999999999</v>
      </c>
      <c r="K1258" t="str">
        <f>VLOOKUP($C1258,Customer_Dim_Cleaned!$A$2:$H$501,2,FALSE)</f>
        <v>Shane Mills</v>
      </c>
      <c r="L1258" t="str">
        <f>VLOOKUP($D1258,Product_Dim_Cleaned!$A$2:$F$101,2,FALSE)</f>
        <v>Organic Sunscreen Lotion</v>
      </c>
      <c r="M1258" t="str">
        <f>VLOOKUP($E1258,Store_Dim_Cleaned!$A$2:$E$21,2,FALSE)</f>
        <v>Aguirre-Keller</v>
      </c>
    </row>
    <row r="1259" spans="1:13" x14ac:dyDescent="0.3">
      <c r="A1259" t="s">
        <v>3083</v>
      </c>
      <c r="B1259" s="6">
        <v>45367</v>
      </c>
      <c r="C1259" t="s">
        <v>582</v>
      </c>
      <c r="D1259" t="s">
        <v>1688</v>
      </c>
      <c r="E1259" t="s">
        <v>1769</v>
      </c>
      <c r="F1259">
        <v>4</v>
      </c>
      <c r="G1259" s="5">
        <v>662.43</v>
      </c>
      <c r="H1259" s="8">
        <v>0.24</v>
      </c>
      <c r="I1259" t="s">
        <v>1826</v>
      </c>
      <c r="J1259" s="5">
        <v>2013.7872</v>
      </c>
      <c r="K1259" t="str">
        <f>VLOOKUP($C1259,Customer_Dim_Cleaned!$A$2:$H$501,2,FALSE)</f>
        <v>John Bradford</v>
      </c>
      <c r="L1259" t="str">
        <f>VLOOKUP($D1259,Product_Dim_Cleaned!$A$2:$F$101,2,FALSE)</f>
        <v>Kitchen Storage Rack</v>
      </c>
      <c r="M1259" t="str">
        <f>VLOOKUP($E1259,Store_Dim_Cleaned!$A$2:$E$21,2,FALSE)</f>
        <v>Alexander Group</v>
      </c>
    </row>
    <row r="1260" spans="1:13" x14ac:dyDescent="0.3">
      <c r="A1260" t="s">
        <v>3084</v>
      </c>
      <c r="B1260" s="6">
        <v>45488</v>
      </c>
      <c r="C1260" t="s">
        <v>441</v>
      </c>
      <c r="D1260" t="s">
        <v>1634</v>
      </c>
      <c r="E1260" t="s">
        <v>1782</v>
      </c>
      <c r="F1260">
        <v>3</v>
      </c>
      <c r="G1260" s="5">
        <v>518.35</v>
      </c>
      <c r="H1260" s="8">
        <v>0.21</v>
      </c>
      <c r="I1260" t="s">
        <v>1829</v>
      </c>
      <c r="J1260" s="5">
        <v>1228.4894999999999</v>
      </c>
      <c r="K1260" t="str">
        <f>VLOOKUP($C1260,Customer_Dim_Cleaned!$A$2:$H$501,2,FALSE)</f>
        <v>Susan Mcdonald</v>
      </c>
      <c r="L1260" t="str">
        <f>VLOOKUP($D1260,Product_Dim_Cleaned!$A$2:$F$101,2,FALSE)</f>
        <v>USB External Hard Drive</v>
      </c>
      <c r="M1260" t="str">
        <f>VLOOKUP($E1260,Store_Dim_Cleaned!$A$2:$E$21,2,FALSE)</f>
        <v>Bean, Jones and Park</v>
      </c>
    </row>
    <row r="1261" spans="1:13" x14ac:dyDescent="0.3">
      <c r="A1261" t="s">
        <v>3085</v>
      </c>
      <c r="B1261" s="6">
        <v>45509</v>
      </c>
      <c r="C1261" t="s">
        <v>978</v>
      </c>
      <c r="D1261" t="s">
        <v>1670</v>
      </c>
      <c r="E1261" t="s">
        <v>1773</v>
      </c>
      <c r="F1261">
        <v>1</v>
      </c>
      <c r="G1261" s="5">
        <v>85.58</v>
      </c>
      <c r="H1261" s="8">
        <v>0.1</v>
      </c>
      <c r="I1261" t="s">
        <v>1829</v>
      </c>
      <c r="J1261" s="5">
        <v>77.022000000000006</v>
      </c>
      <c r="K1261" t="str">
        <f>VLOOKUP($C1261,Customer_Dim_Cleaned!$A$2:$H$501,2,FALSE)</f>
        <v>Kara Dodson</v>
      </c>
      <c r="L1261" t="str">
        <f>VLOOKUP($D1261,Product_Dim_Cleaned!$A$2:$F$101,2,FALSE)</f>
        <v>Tennis Ball 3-Pack</v>
      </c>
      <c r="M1261" t="str">
        <f>VLOOKUP($E1261,Store_Dim_Cleaned!$A$2:$E$21,2,FALSE)</f>
        <v>Gray Ltd</v>
      </c>
    </row>
    <row r="1262" spans="1:13" x14ac:dyDescent="0.3">
      <c r="A1262" t="s">
        <v>3086</v>
      </c>
      <c r="B1262" s="6">
        <v>45323</v>
      </c>
      <c r="C1262" t="s">
        <v>1136</v>
      </c>
      <c r="D1262" t="s">
        <v>1722</v>
      </c>
      <c r="E1262" t="s">
        <v>1757</v>
      </c>
      <c r="F1262">
        <v>4</v>
      </c>
      <c r="G1262" s="5">
        <v>800</v>
      </c>
      <c r="H1262" s="8">
        <v>0.2</v>
      </c>
      <c r="I1262" t="s">
        <v>1824</v>
      </c>
      <c r="J1262" s="5">
        <v>2560</v>
      </c>
      <c r="K1262" t="str">
        <f>VLOOKUP($C1262,Customer_Dim_Cleaned!$A$2:$H$501,2,FALSE)</f>
        <v>Elizabeth Smith</v>
      </c>
      <c r="L1262" t="str">
        <f>VLOOKUP($D1262,Product_Dim_Cleaned!$A$2:$F$101,2,FALSE)</f>
        <v>LED Bedside Lamp</v>
      </c>
      <c r="M1262" t="str">
        <f>VLOOKUP($E1262,Store_Dim_Cleaned!$A$2:$E$21,2,FALSE)</f>
        <v>Martinez, Adkins and Johnson</v>
      </c>
    </row>
    <row r="1263" spans="1:13" x14ac:dyDescent="0.3">
      <c r="A1263" t="s">
        <v>3087</v>
      </c>
      <c r="B1263" s="6">
        <v>45889</v>
      </c>
      <c r="C1263" t="s">
        <v>520</v>
      </c>
      <c r="D1263" t="s">
        <v>1668</v>
      </c>
      <c r="E1263" t="s">
        <v>1789</v>
      </c>
      <c r="F1263">
        <v>3</v>
      </c>
      <c r="G1263" s="5">
        <v>118.25</v>
      </c>
      <c r="H1263" s="8">
        <v>0.26</v>
      </c>
      <c r="I1263" t="s">
        <v>1826</v>
      </c>
      <c r="J1263" s="5">
        <v>262.51499999999999</v>
      </c>
      <c r="K1263" t="str">
        <f>VLOOKUP($C1263,Customer_Dim_Cleaned!$A$2:$H$501,2,FALSE)</f>
        <v>Curtis Haynes</v>
      </c>
      <c r="L1263" t="str">
        <f>VLOOKUP($D1263,Product_Dim_Cleaned!$A$2:$F$101,2,FALSE)</f>
        <v>Luxury Perfume Spray</v>
      </c>
      <c r="M1263" t="str">
        <f>VLOOKUP($E1263,Store_Dim_Cleaned!$A$2:$E$21,2,FALSE)</f>
        <v>Hill, Wagner and Ballard</v>
      </c>
    </row>
    <row r="1264" spans="1:13" x14ac:dyDescent="0.3">
      <c r="A1264" t="s">
        <v>3088</v>
      </c>
      <c r="B1264" s="6">
        <v>45253</v>
      </c>
      <c r="C1264" t="s">
        <v>1307</v>
      </c>
      <c r="D1264" t="s">
        <v>1612</v>
      </c>
      <c r="E1264" t="s">
        <v>1801</v>
      </c>
      <c r="F1264">
        <v>1</v>
      </c>
      <c r="G1264" s="5">
        <v>223.25</v>
      </c>
      <c r="H1264" s="8">
        <v>0.28999999999999998</v>
      </c>
      <c r="I1264" t="s">
        <v>1824</v>
      </c>
      <c r="J1264" s="5">
        <v>158.50749999999999</v>
      </c>
      <c r="K1264" t="str">
        <f>VLOOKUP($C1264,Customer_Dim_Cleaned!$A$2:$H$501,2,FALSE)</f>
        <v>Holly Robinson</v>
      </c>
      <c r="L1264" t="str">
        <f>VLOOKUP($D1264,Product_Dim_Cleaned!$A$2:$F$101,2,FALSE)</f>
        <v>Vitamin C Face Serum</v>
      </c>
      <c r="M1264" t="str">
        <f>VLOOKUP($E1264,Store_Dim_Cleaned!$A$2:$E$21,2,FALSE)</f>
        <v>Shelton PLC</v>
      </c>
    </row>
    <row r="1265" spans="1:13" x14ac:dyDescent="0.3">
      <c r="A1265" t="s">
        <v>3089</v>
      </c>
      <c r="B1265" s="6">
        <v>45530</v>
      </c>
      <c r="C1265" t="s">
        <v>1325</v>
      </c>
      <c r="D1265" t="s">
        <v>1612</v>
      </c>
      <c r="E1265" t="s">
        <v>1769</v>
      </c>
      <c r="F1265">
        <v>3</v>
      </c>
      <c r="G1265" s="5">
        <v>918.76</v>
      </c>
      <c r="H1265" s="8">
        <v>0.2</v>
      </c>
      <c r="I1265" t="s">
        <v>1826</v>
      </c>
      <c r="J1265" s="5">
        <v>2205.0239999999999</v>
      </c>
      <c r="K1265" t="str">
        <f>VLOOKUP($C1265,Customer_Dim_Cleaned!$A$2:$H$501,2,FALSE)</f>
        <v>Jose Stewart</v>
      </c>
      <c r="L1265" t="str">
        <f>VLOOKUP($D1265,Product_Dim_Cleaned!$A$2:$F$101,2,FALSE)</f>
        <v>Vitamin C Face Serum</v>
      </c>
      <c r="M1265" t="str">
        <f>VLOOKUP($E1265,Store_Dim_Cleaned!$A$2:$E$21,2,FALSE)</f>
        <v>Alexander Group</v>
      </c>
    </row>
    <row r="1266" spans="1:13" x14ac:dyDescent="0.3">
      <c r="A1266" t="s">
        <v>3090</v>
      </c>
      <c r="B1266" s="6">
        <v>45491</v>
      </c>
      <c r="C1266" t="s">
        <v>890</v>
      </c>
      <c r="D1266" t="s">
        <v>1716</v>
      </c>
      <c r="E1266" t="s">
        <v>1797</v>
      </c>
      <c r="F1266">
        <v>2</v>
      </c>
      <c r="G1266" s="5">
        <v>905.26</v>
      </c>
      <c r="H1266" s="8">
        <v>0.15</v>
      </c>
      <c r="I1266" t="s">
        <v>1829</v>
      </c>
      <c r="J1266" s="5">
        <v>1538.942</v>
      </c>
      <c r="K1266" t="str">
        <f>VLOOKUP($C1266,Customer_Dim_Cleaned!$A$2:$H$501,2,FALSE)</f>
        <v>Antonio Leon</v>
      </c>
      <c r="L1266" t="str">
        <f>VLOOKUP($D1266,Product_Dim_Cleaned!$A$2:$F$101,2,FALSE)</f>
        <v>Wooden Bookshelf</v>
      </c>
      <c r="M1266" t="str">
        <f>VLOOKUP($E1266,Store_Dim_Cleaned!$A$2:$E$21,2,FALSE)</f>
        <v>Gardner, Humphrey and Contreras</v>
      </c>
    </row>
    <row r="1267" spans="1:13" x14ac:dyDescent="0.3">
      <c r="A1267" t="s">
        <v>3091</v>
      </c>
      <c r="B1267" s="6">
        <v>45628</v>
      </c>
      <c r="C1267" t="s">
        <v>984</v>
      </c>
      <c r="D1267" t="s">
        <v>1580</v>
      </c>
      <c r="E1267" t="s">
        <v>1813</v>
      </c>
      <c r="F1267">
        <v>4</v>
      </c>
      <c r="G1267" s="5">
        <v>295.39999999999998</v>
      </c>
      <c r="H1267" s="8">
        <v>0.23</v>
      </c>
      <c r="I1267" t="s">
        <v>1826</v>
      </c>
      <c r="J1267" s="5">
        <v>909.83199999999999</v>
      </c>
      <c r="K1267" t="str">
        <f>VLOOKUP($C1267,Customer_Dim_Cleaned!$A$2:$H$501,2,FALSE)</f>
        <v>Jason Mullins</v>
      </c>
      <c r="L1267" t="str">
        <f>VLOOKUP($D1267,Product_Dim_Cleaned!$A$2:$F$101,2,FALSE)</f>
        <v>Beard Grooming Kit</v>
      </c>
      <c r="M1267" t="str">
        <f>VLOOKUP($E1267,Store_Dim_Cleaned!$A$2:$E$21,2,FALSE)</f>
        <v>Mann-Austin</v>
      </c>
    </row>
    <row r="1268" spans="1:13" x14ac:dyDescent="0.3">
      <c r="A1268" t="s">
        <v>3092</v>
      </c>
      <c r="B1268" s="6">
        <v>45861</v>
      </c>
      <c r="C1268" t="s">
        <v>314</v>
      </c>
      <c r="D1268" t="s">
        <v>1736</v>
      </c>
      <c r="E1268" t="s">
        <v>1773</v>
      </c>
      <c r="F1268">
        <v>1</v>
      </c>
      <c r="G1268" s="5">
        <v>252.18</v>
      </c>
      <c r="H1268" s="8">
        <v>0.23</v>
      </c>
      <c r="I1268" t="s">
        <v>1826</v>
      </c>
      <c r="J1268" s="5">
        <v>194.17859999999999</v>
      </c>
      <c r="K1268" t="str">
        <f>VLOOKUP($C1268,Customer_Dim_Cleaned!$A$2:$H$501,2,FALSE)</f>
        <v>Melissa Duffy Md</v>
      </c>
      <c r="L1268" t="str">
        <f>VLOOKUP($D1268,Product_Dim_Cleaned!$A$2:$F$101,2,FALSE)</f>
        <v>Vitamin E Body Lotion</v>
      </c>
      <c r="M1268" t="str">
        <f>VLOOKUP($E1268,Store_Dim_Cleaned!$A$2:$E$21,2,FALSE)</f>
        <v>Gray Ltd</v>
      </c>
    </row>
    <row r="1269" spans="1:13" x14ac:dyDescent="0.3">
      <c r="A1269" t="s">
        <v>3093</v>
      </c>
      <c r="B1269" s="6">
        <v>45878</v>
      </c>
      <c r="C1269" t="s">
        <v>511</v>
      </c>
      <c r="D1269" t="s">
        <v>1742</v>
      </c>
      <c r="E1269" t="s">
        <v>1794</v>
      </c>
      <c r="F1269">
        <v>4</v>
      </c>
      <c r="G1269" s="5">
        <v>792.1</v>
      </c>
      <c r="H1269" s="8">
        <v>0.19</v>
      </c>
      <c r="I1269" t="s">
        <v>1829</v>
      </c>
      <c r="J1269" s="5">
        <v>2566.404</v>
      </c>
      <c r="K1269" t="str">
        <f>VLOOKUP($C1269,Customer_Dim_Cleaned!$A$2:$H$501,2,FALSE)</f>
        <v>Patrick Roberts</v>
      </c>
      <c r="L1269" t="str">
        <f>VLOOKUP($D1269,Product_Dim_Cleaned!$A$2:$F$101,2,FALSE)</f>
        <v>Cricket Bat</v>
      </c>
      <c r="M1269" t="str">
        <f>VLOOKUP($E1269,Store_Dim_Cleaned!$A$2:$E$21,2,FALSE)</f>
        <v>Thomas, Bridges and Harris</v>
      </c>
    </row>
    <row r="1270" spans="1:13" x14ac:dyDescent="0.3">
      <c r="A1270" t="s">
        <v>3094</v>
      </c>
      <c r="B1270" s="6">
        <v>45426</v>
      </c>
      <c r="C1270" t="s">
        <v>278</v>
      </c>
      <c r="D1270" t="s">
        <v>1724</v>
      </c>
      <c r="E1270" t="s">
        <v>1799</v>
      </c>
      <c r="F1270">
        <v>1</v>
      </c>
      <c r="G1270" s="5">
        <v>883.36</v>
      </c>
      <c r="H1270" s="8">
        <v>0.11</v>
      </c>
      <c r="I1270" t="s">
        <v>1826</v>
      </c>
      <c r="J1270" s="5">
        <v>786.19040000000007</v>
      </c>
      <c r="K1270" t="str">
        <f>VLOOKUP($C1270,Customer_Dim_Cleaned!$A$2:$H$501,2,FALSE)</f>
        <v>Nathan Campbell</v>
      </c>
      <c r="L1270" t="str">
        <f>VLOOKUP($D1270,Product_Dim_Cleaned!$A$2:$F$101,2,FALSE)</f>
        <v>Sports Wrist Sweatbands</v>
      </c>
      <c r="M1270" t="str">
        <f>VLOOKUP($E1270,Store_Dim_Cleaned!$A$2:$E$21,2,FALSE)</f>
        <v>Mcdonald Inc</v>
      </c>
    </row>
    <row r="1271" spans="1:13" x14ac:dyDescent="0.3">
      <c r="A1271" t="s">
        <v>3095</v>
      </c>
      <c r="B1271" s="6">
        <v>45231</v>
      </c>
      <c r="C1271" t="s">
        <v>878</v>
      </c>
      <c r="D1271" t="s">
        <v>1686</v>
      </c>
      <c r="E1271" t="s">
        <v>1752</v>
      </c>
      <c r="F1271">
        <v>4</v>
      </c>
      <c r="G1271" s="5">
        <v>305.95</v>
      </c>
      <c r="H1271" s="8">
        <v>0.08</v>
      </c>
      <c r="I1271" t="s">
        <v>1826</v>
      </c>
      <c r="J1271" s="5">
        <v>1125.896</v>
      </c>
      <c r="K1271" t="str">
        <f>VLOOKUP($C1271,Customer_Dim_Cleaned!$A$2:$H$501,2,FALSE)</f>
        <v>Arthur Warren</v>
      </c>
      <c r="L1271" t="str">
        <f>VLOOKUP($D1271,Product_Dim_Cleaned!$A$2:$F$101,2,FALSE)</f>
        <v>Men's Sports Shorts</v>
      </c>
      <c r="M1271" t="str">
        <f>VLOOKUP($E1271,Store_Dim_Cleaned!$A$2:$E$21,2,FALSE)</f>
        <v>Rivera-Warner</v>
      </c>
    </row>
    <row r="1272" spans="1:13" x14ac:dyDescent="0.3">
      <c r="A1272" t="s">
        <v>3096</v>
      </c>
      <c r="B1272" s="6">
        <v>45609</v>
      </c>
      <c r="C1272" t="s">
        <v>1249</v>
      </c>
      <c r="D1272" t="s">
        <v>1664</v>
      </c>
      <c r="E1272" t="s">
        <v>1779</v>
      </c>
      <c r="F1272">
        <v>3</v>
      </c>
      <c r="G1272" s="5">
        <v>742.45</v>
      </c>
      <c r="H1272" s="8">
        <v>0.23</v>
      </c>
      <c r="I1272" t="s">
        <v>1829</v>
      </c>
      <c r="J1272" s="5">
        <v>1715.0595000000001</v>
      </c>
      <c r="K1272" t="str">
        <f>VLOOKUP($C1272,Customer_Dim_Cleaned!$A$2:$H$501,2,FALSE)</f>
        <v>Terry Moses</v>
      </c>
      <c r="L1272" t="str">
        <f>VLOOKUP($D1272,Product_Dim_Cleaned!$A$2:$F$101,2,FALSE)</f>
        <v>Womens Cotton Scarf</v>
      </c>
      <c r="M1272" t="str">
        <f>VLOOKUP($E1272,Store_Dim_Cleaned!$A$2:$E$21,2,FALSE)</f>
        <v>Martinez-Mullins</v>
      </c>
    </row>
    <row r="1273" spans="1:13" x14ac:dyDescent="0.3">
      <c r="A1273" t="s">
        <v>3097</v>
      </c>
      <c r="B1273" s="6">
        <v>45392</v>
      </c>
      <c r="C1273" t="s">
        <v>1112</v>
      </c>
      <c r="D1273" t="s">
        <v>1598</v>
      </c>
      <c r="E1273" t="s">
        <v>1810</v>
      </c>
      <c r="F1273">
        <v>3</v>
      </c>
      <c r="G1273" s="5">
        <v>336.1</v>
      </c>
      <c r="H1273" s="8">
        <v>0.12</v>
      </c>
      <c r="I1273" t="s">
        <v>1829</v>
      </c>
      <c r="J1273" s="5">
        <v>887.30400000000009</v>
      </c>
      <c r="K1273" t="str">
        <f>VLOOKUP($C1273,Customer_Dim_Cleaned!$A$2:$H$501,2,FALSE)</f>
        <v>Carlos Flores</v>
      </c>
      <c r="L1273" t="str">
        <f>VLOOKUP($D1273,Product_Dim_Cleaned!$A$2:$F$101,2,FALSE)</f>
        <v>Women's Scarf Set</v>
      </c>
      <c r="M1273" t="str">
        <f>VLOOKUP($E1273,Store_Dim_Cleaned!$A$2:$E$21,2,FALSE)</f>
        <v>Guerrero-Schmitt</v>
      </c>
    </row>
    <row r="1274" spans="1:13" x14ac:dyDescent="0.3">
      <c r="A1274" t="s">
        <v>3098</v>
      </c>
      <c r="B1274" s="6">
        <v>45876</v>
      </c>
      <c r="C1274" t="s">
        <v>1281</v>
      </c>
      <c r="D1274" t="s">
        <v>1606</v>
      </c>
      <c r="E1274" t="s">
        <v>1779</v>
      </c>
      <c r="F1274">
        <v>3</v>
      </c>
      <c r="G1274" s="5">
        <v>310.36</v>
      </c>
      <c r="H1274" s="8">
        <v>0.14000000000000001</v>
      </c>
      <c r="I1274" t="s">
        <v>1829</v>
      </c>
      <c r="J1274" s="5">
        <v>800.72879999999998</v>
      </c>
      <c r="K1274" t="str">
        <f>VLOOKUP($C1274,Customer_Dim_Cleaned!$A$2:$H$501,2,FALSE)</f>
        <v>Shane Brown</v>
      </c>
      <c r="L1274" t="str">
        <f>VLOOKUP($D1274,Product_Dim_Cleaned!$A$2:$F$101,2,FALSE)</f>
        <v>Fabric Sofa Throw Blanket</v>
      </c>
      <c r="M1274" t="str">
        <f>VLOOKUP($E1274,Store_Dim_Cleaned!$A$2:$E$21,2,FALSE)</f>
        <v>Martinez-Mullins</v>
      </c>
    </row>
    <row r="1275" spans="1:13" x14ac:dyDescent="0.3">
      <c r="A1275" t="s">
        <v>3099</v>
      </c>
      <c r="B1275" s="6">
        <v>45772</v>
      </c>
      <c r="C1275" t="s">
        <v>887</v>
      </c>
      <c r="D1275" t="s">
        <v>1744</v>
      </c>
      <c r="E1275" t="s">
        <v>1782</v>
      </c>
      <c r="F1275">
        <v>3</v>
      </c>
      <c r="G1275" s="5">
        <v>992.81</v>
      </c>
      <c r="H1275" s="8">
        <v>0.04</v>
      </c>
      <c r="I1275" t="s">
        <v>1826</v>
      </c>
      <c r="J1275" s="5">
        <v>2859.2928000000002</v>
      </c>
      <c r="K1275" t="str">
        <f>VLOOKUP($C1275,Customer_Dim_Cleaned!$A$2:$H$501,2,FALSE)</f>
        <v>Aaron Luna</v>
      </c>
      <c r="L1275" t="str">
        <f>VLOOKUP($D1275,Product_Dim_Cleaned!$A$2:$F$101,2,FALSE)</f>
        <v>Portable Bluetooth Speaker</v>
      </c>
      <c r="M1275" t="str">
        <f>VLOOKUP($E1275,Store_Dim_Cleaned!$A$2:$E$21,2,FALSE)</f>
        <v>Bean, Jones and Park</v>
      </c>
    </row>
    <row r="1276" spans="1:13" x14ac:dyDescent="0.3">
      <c r="A1276" t="s">
        <v>3100</v>
      </c>
      <c r="B1276" s="6">
        <v>45217</v>
      </c>
      <c r="C1276" t="s">
        <v>648</v>
      </c>
      <c r="D1276" t="s">
        <v>1668</v>
      </c>
      <c r="E1276" t="s">
        <v>1792</v>
      </c>
      <c r="F1276">
        <v>3</v>
      </c>
      <c r="G1276" s="5">
        <v>257.11</v>
      </c>
      <c r="H1276" s="8">
        <v>0.26</v>
      </c>
      <c r="I1276" t="s">
        <v>1829</v>
      </c>
      <c r="J1276" s="5">
        <v>570.78420000000006</v>
      </c>
      <c r="K1276" t="str">
        <f>VLOOKUP($C1276,Customer_Dim_Cleaned!$A$2:$H$501,2,FALSE)</f>
        <v>Wanda Snyder</v>
      </c>
      <c r="L1276" t="str">
        <f>VLOOKUP($D1276,Product_Dim_Cleaned!$A$2:$F$101,2,FALSE)</f>
        <v>Luxury Perfume Spray</v>
      </c>
      <c r="M1276" t="str">
        <f>VLOOKUP($E1276,Store_Dim_Cleaned!$A$2:$E$21,2,FALSE)</f>
        <v>Aguirre-Keller</v>
      </c>
    </row>
    <row r="1277" spans="1:13" x14ac:dyDescent="0.3">
      <c r="A1277" t="s">
        <v>3101</v>
      </c>
      <c r="B1277" s="6">
        <v>45739</v>
      </c>
      <c r="C1277" t="s">
        <v>713</v>
      </c>
      <c r="D1277" t="s">
        <v>1738</v>
      </c>
      <c r="E1277" t="s">
        <v>1794</v>
      </c>
      <c r="F1277">
        <v>4</v>
      </c>
      <c r="G1277" s="5">
        <v>816.29</v>
      </c>
      <c r="H1277" s="8">
        <v>0.24</v>
      </c>
      <c r="I1277" t="s">
        <v>1826</v>
      </c>
      <c r="J1277" s="5">
        <v>2481.5216</v>
      </c>
      <c r="K1277" t="str">
        <f>VLOOKUP($C1277,Customer_Dim_Cleaned!$A$2:$H$501,2,FALSE)</f>
        <v>George Davis</v>
      </c>
      <c r="L1277" t="str">
        <f>VLOOKUP($D1277,Product_Dim_Cleaned!$A$2:$F$101,2,FALSE)</f>
        <v>Sports Stopwatch Basic</v>
      </c>
      <c r="M1277" t="str">
        <f>VLOOKUP($E1277,Store_Dim_Cleaned!$A$2:$E$21,2,FALSE)</f>
        <v>Thomas, Bridges and Harris</v>
      </c>
    </row>
    <row r="1278" spans="1:13" x14ac:dyDescent="0.3">
      <c r="A1278" t="s">
        <v>3102</v>
      </c>
      <c r="B1278" s="6">
        <v>45272</v>
      </c>
      <c r="C1278" t="s">
        <v>422</v>
      </c>
      <c r="D1278" t="s">
        <v>1668</v>
      </c>
      <c r="E1278" t="s">
        <v>1794</v>
      </c>
      <c r="F1278">
        <v>4</v>
      </c>
      <c r="G1278" s="5">
        <v>755.82</v>
      </c>
      <c r="H1278" s="8">
        <v>0.22</v>
      </c>
      <c r="I1278" t="s">
        <v>1829</v>
      </c>
      <c r="J1278" s="5">
        <v>2358.1583999999998</v>
      </c>
      <c r="K1278" t="str">
        <f>VLOOKUP($C1278,Customer_Dim_Cleaned!$A$2:$H$501,2,FALSE)</f>
        <v>Michael Chang</v>
      </c>
      <c r="L1278" t="str">
        <f>VLOOKUP($D1278,Product_Dim_Cleaned!$A$2:$F$101,2,FALSE)</f>
        <v>Luxury Perfume Spray</v>
      </c>
      <c r="M1278" t="str">
        <f>VLOOKUP($E1278,Store_Dim_Cleaned!$A$2:$E$21,2,FALSE)</f>
        <v>Thomas, Bridges and Harris</v>
      </c>
    </row>
    <row r="1279" spans="1:13" x14ac:dyDescent="0.3">
      <c r="A1279" t="s">
        <v>3103</v>
      </c>
      <c r="B1279" s="6">
        <v>45524</v>
      </c>
      <c r="C1279" t="s">
        <v>23</v>
      </c>
      <c r="D1279" t="s">
        <v>1543</v>
      </c>
      <c r="E1279" t="s">
        <v>1799</v>
      </c>
      <c r="F1279">
        <v>1</v>
      </c>
      <c r="G1279" s="5">
        <v>449.6</v>
      </c>
      <c r="H1279" s="8">
        <v>0.01</v>
      </c>
      <c r="I1279" t="s">
        <v>1826</v>
      </c>
      <c r="J1279" s="5">
        <v>445.10399999999998</v>
      </c>
      <c r="K1279" t="str">
        <f>VLOOKUP($C1279,Customer_Dim_Cleaned!$A$2:$H$501,2,FALSE)</f>
        <v>Jeremy Harris</v>
      </c>
      <c r="L1279" t="str">
        <f>VLOOKUP($D1279,Product_Dim_Cleaned!$A$2:$F$101,2,FALSE)</f>
        <v>Brother Laser Printer</v>
      </c>
      <c r="M1279" t="str">
        <f>VLOOKUP($E1279,Store_Dim_Cleaned!$A$2:$E$21,2,FALSE)</f>
        <v>Mcdonald Inc</v>
      </c>
    </row>
    <row r="1280" spans="1:13" x14ac:dyDescent="0.3">
      <c r="A1280" t="s">
        <v>3104</v>
      </c>
      <c r="B1280" s="6">
        <v>45481</v>
      </c>
      <c r="C1280" t="s">
        <v>1101</v>
      </c>
      <c r="D1280" t="s">
        <v>1576</v>
      </c>
      <c r="E1280" t="s">
        <v>1752</v>
      </c>
      <c r="F1280">
        <v>2</v>
      </c>
      <c r="G1280" s="5">
        <v>779.29</v>
      </c>
      <c r="H1280" s="8">
        <v>0.12</v>
      </c>
      <c r="I1280" t="s">
        <v>1829</v>
      </c>
      <c r="J1280" s="5">
        <v>1371.5504000000001</v>
      </c>
      <c r="K1280" t="str">
        <f>VLOOKUP($C1280,Customer_Dim_Cleaned!$A$2:$H$501,2,FALSE)</f>
        <v>Jeffrey Mccarthy</v>
      </c>
      <c r="L1280" t="str">
        <f>VLOOKUP($D1280,Product_Dim_Cleaned!$A$2:$F$101,2,FALSE)</f>
        <v>Decorative Wall Mirror</v>
      </c>
      <c r="M1280" t="str">
        <f>VLOOKUP($E1280,Store_Dim_Cleaned!$A$2:$E$21,2,FALSE)</f>
        <v>Rivera-Warner</v>
      </c>
    </row>
    <row r="1281" spans="1:13" x14ac:dyDescent="0.3">
      <c r="A1281" t="s">
        <v>3105</v>
      </c>
      <c r="B1281" s="6">
        <v>45267</v>
      </c>
      <c r="C1281" t="s">
        <v>1431</v>
      </c>
      <c r="D1281" t="s">
        <v>1702</v>
      </c>
      <c r="E1281" t="s">
        <v>1807</v>
      </c>
      <c r="F1281">
        <v>1</v>
      </c>
      <c r="G1281" s="5">
        <v>748.75</v>
      </c>
      <c r="H1281" s="8">
        <v>0.1</v>
      </c>
      <c r="I1281" t="s">
        <v>1829</v>
      </c>
      <c r="J1281" s="5">
        <v>673.875</v>
      </c>
      <c r="K1281" t="str">
        <f>VLOOKUP($C1281,Customer_Dim_Cleaned!$A$2:$H$501,2,FALSE)</f>
        <v>David Pierce</v>
      </c>
      <c r="L1281" t="str">
        <f>VLOOKUP($D1281,Product_Dim_Cleaned!$A$2:$F$101,2,FALSE)</f>
        <v>WiFi Mesh Router</v>
      </c>
      <c r="M1281" t="str">
        <f>VLOOKUP($E1281,Store_Dim_Cleaned!$A$2:$E$21,2,FALSE)</f>
        <v>Holloway Ltd</v>
      </c>
    </row>
    <row r="1282" spans="1:13" x14ac:dyDescent="0.3">
      <c r="A1282" t="s">
        <v>3106</v>
      </c>
      <c r="B1282" s="6">
        <v>45328</v>
      </c>
      <c r="C1282" t="s">
        <v>598</v>
      </c>
      <c r="D1282" t="s">
        <v>1726</v>
      </c>
      <c r="E1282" t="s">
        <v>1752</v>
      </c>
      <c r="F1282">
        <v>2</v>
      </c>
      <c r="G1282" s="5">
        <v>121.67</v>
      </c>
      <c r="H1282" s="8">
        <v>0.08</v>
      </c>
      <c r="I1282" t="s">
        <v>1829</v>
      </c>
      <c r="J1282" s="5">
        <v>223.87280000000001</v>
      </c>
      <c r="K1282" t="str">
        <f>VLOOKUP($C1282,Customer_Dim_Cleaned!$A$2:$H$501,2,FALSE)</f>
        <v>Erin Ward</v>
      </c>
      <c r="L1282" t="str">
        <f>VLOOKUP($D1282,Product_Dim_Cleaned!$A$2:$F$101,2,FALSE)</f>
        <v>Face Foundation Kit</v>
      </c>
      <c r="M1282" t="str">
        <f>VLOOKUP($E1282,Store_Dim_Cleaned!$A$2:$E$21,2,FALSE)</f>
        <v>Rivera-Warner</v>
      </c>
    </row>
    <row r="1283" spans="1:13" x14ac:dyDescent="0.3">
      <c r="A1283" t="s">
        <v>3107</v>
      </c>
      <c r="B1283" s="6">
        <v>45787</v>
      </c>
      <c r="C1283" t="s">
        <v>1513</v>
      </c>
      <c r="D1283" t="s">
        <v>1646</v>
      </c>
      <c r="E1283" t="s">
        <v>1801</v>
      </c>
      <c r="F1283">
        <v>3</v>
      </c>
      <c r="G1283" s="5">
        <v>225.14</v>
      </c>
      <c r="H1283" s="8">
        <v>0.15</v>
      </c>
      <c r="I1283" t="s">
        <v>1829</v>
      </c>
      <c r="J1283" s="5">
        <v>574.10699999999997</v>
      </c>
      <c r="K1283" t="str">
        <f>VLOOKUP($C1283,Customer_Dim_Cleaned!$A$2:$H$501,2,FALSE)</f>
        <v>Darrell Miller</v>
      </c>
      <c r="L1283" t="str">
        <f>VLOOKUP($D1283,Product_Dim_Cleaned!$A$2:$F$101,2,FALSE)</f>
        <v>Men's Roll-On Perfume</v>
      </c>
      <c r="M1283" t="str">
        <f>VLOOKUP($E1283,Store_Dim_Cleaned!$A$2:$E$21,2,FALSE)</f>
        <v>Shelton PLC</v>
      </c>
    </row>
    <row r="1284" spans="1:13" x14ac:dyDescent="0.3">
      <c r="A1284" t="s">
        <v>3108</v>
      </c>
      <c r="B1284" s="6">
        <v>45876</v>
      </c>
      <c r="C1284" t="s">
        <v>1011</v>
      </c>
      <c r="D1284" t="s">
        <v>1606</v>
      </c>
      <c r="E1284" t="s">
        <v>1813</v>
      </c>
      <c r="F1284">
        <v>1</v>
      </c>
      <c r="G1284" s="5">
        <v>654.17999999999995</v>
      </c>
      <c r="H1284" s="8">
        <v>0.19</v>
      </c>
      <c r="I1284" t="s">
        <v>1826</v>
      </c>
      <c r="J1284" s="5">
        <v>529.88580000000002</v>
      </c>
      <c r="K1284" t="str">
        <f>VLOOKUP($C1284,Customer_Dim_Cleaned!$A$2:$H$501,2,FALSE)</f>
        <v>Darren Burton</v>
      </c>
      <c r="L1284" t="str">
        <f>VLOOKUP($D1284,Product_Dim_Cleaned!$A$2:$F$101,2,FALSE)</f>
        <v>Fabric Sofa Throw Blanket</v>
      </c>
      <c r="M1284" t="str">
        <f>VLOOKUP($E1284,Store_Dim_Cleaned!$A$2:$E$21,2,FALSE)</f>
        <v>Mann-Austin</v>
      </c>
    </row>
    <row r="1285" spans="1:13" x14ac:dyDescent="0.3">
      <c r="A1285" t="s">
        <v>3109</v>
      </c>
      <c r="B1285" s="6">
        <v>45552</v>
      </c>
      <c r="C1285" t="s">
        <v>218</v>
      </c>
      <c r="D1285" t="s">
        <v>1690</v>
      </c>
      <c r="E1285" t="s">
        <v>1773</v>
      </c>
      <c r="F1285">
        <v>2</v>
      </c>
      <c r="G1285" s="5">
        <v>504.98</v>
      </c>
      <c r="H1285" s="8">
        <v>0.08</v>
      </c>
      <c r="I1285" t="s">
        <v>1829</v>
      </c>
      <c r="J1285" s="5">
        <v>929.16320000000007</v>
      </c>
      <c r="K1285" t="str">
        <f>VLOOKUP($C1285,Customer_Dim_Cleaned!$A$2:$H$501,2,FALSE)</f>
        <v>Cheryl Copeland</v>
      </c>
      <c r="L1285" t="str">
        <f>VLOOKUP($D1285,Product_Dim_Cleaned!$A$2:$F$101,2,FALSE)</f>
        <v>Hair Repair Oil Treatment</v>
      </c>
      <c r="M1285" t="str">
        <f>VLOOKUP($E1285,Store_Dim_Cleaned!$A$2:$E$21,2,FALSE)</f>
        <v>Gray Ltd</v>
      </c>
    </row>
    <row r="1286" spans="1:13" x14ac:dyDescent="0.3">
      <c r="A1286" t="s">
        <v>3110</v>
      </c>
      <c r="B1286" s="6">
        <v>45823</v>
      </c>
      <c r="C1286" t="s">
        <v>1181</v>
      </c>
      <c r="D1286" t="s">
        <v>1656</v>
      </c>
      <c r="E1286" t="s">
        <v>1782</v>
      </c>
      <c r="F1286">
        <v>2</v>
      </c>
      <c r="G1286" s="5">
        <v>623.20000000000005</v>
      </c>
      <c r="H1286" s="8">
        <v>0.14000000000000001</v>
      </c>
      <c r="I1286" t="s">
        <v>1829</v>
      </c>
      <c r="J1286" s="5">
        <v>1071.904</v>
      </c>
      <c r="K1286" t="str">
        <f>VLOOKUP($C1286,Customer_Dim_Cleaned!$A$2:$H$501,2,FALSE)</f>
        <v>Frank Stewart</v>
      </c>
      <c r="L1286" t="str">
        <f>VLOOKUP($D1286,Product_Dim_Cleaned!$A$2:$F$101,2,FALSE)</f>
        <v>Sports Stopwatch Pro</v>
      </c>
      <c r="M1286" t="str">
        <f>VLOOKUP($E1286,Store_Dim_Cleaned!$A$2:$E$21,2,FALSE)</f>
        <v>Bean, Jones and Park</v>
      </c>
    </row>
    <row r="1287" spans="1:13" x14ac:dyDescent="0.3">
      <c r="A1287" t="s">
        <v>3111</v>
      </c>
      <c r="B1287" s="6">
        <v>45622</v>
      </c>
      <c r="C1287" t="s">
        <v>1023</v>
      </c>
      <c r="D1287" t="s">
        <v>1555</v>
      </c>
      <c r="E1287" t="s">
        <v>1804</v>
      </c>
      <c r="F1287">
        <v>2</v>
      </c>
      <c r="G1287" s="5">
        <v>530.54</v>
      </c>
      <c r="H1287" s="8">
        <v>0.28000000000000003</v>
      </c>
      <c r="I1287" t="s">
        <v>1829</v>
      </c>
      <c r="J1287" s="5">
        <v>763.97759999999994</v>
      </c>
      <c r="K1287" t="str">
        <f>VLOOKUP($C1287,Customer_Dim_Cleaned!$A$2:$H$501,2,FALSE)</f>
        <v>Andrew Smith</v>
      </c>
      <c r="L1287" t="str">
        <f>VLOOKUP($D1287,Product_Dim_Cleaned!$A$2:$F$101,2,FALSE)</f>
        <v>Men's Leather Belt</v>
      </c>
      <c r="M1287" t="str">
        <f>VLOOKUP($E1287,Store_Dim_Cleaned!$A$2:$E$21,2,FALSE)</f>
        <v>Frederick-Wright</v>
      </c>
    </row>
    <row r="1288" spans="1:13" x14ac:dyDescent="0.3">
      <c r="A1288" t="s">
        <v>3112</v>
      </c>
      <c r="B1288" s="6">
        <v>45810</v>
      </c>
      <c r="C1288" t="s">
        <v>1142</v>
      </c>
      <c r="D1288" t="s">
        <v>1543</v>
      </c>
      <c r="E1288" t="s">
        <v>1804</v>
      </c>
      <c r="F1288">
        <v>3</v>
      </c>
      <c r="G1288" s="5">
        <v>279.45</v>
      </c>
      <c r="H1288" s="8">
        <v>0.15</v>
      </c>
      <c r="I1288" t="s">
        <v>1829</v>
      </c>
      <c r="J1288" s="5">
        <v>712.59749999999985</v>
      </c>
      <c r="K1288" t="str">
        <f>VLOOKUP($C1288,Customer_Dim_Cleaned!$A$2:$H$501,2,FALSE)</f>
        <v>Brandon Mcbride</v>
      </c>
      <c r="L1288" t="str">
        <f>VLOOKUP($D1288,Product_Dim_Cleaned!$A$2:$F$101,2,FALSE)</f>
        <v>Brother Laser Printer</v>
      </c>
      <c r="M1288" t="str">
        <f>VLOOKUP($E1288,Store_Dim_Cleaned!$A$2:$E$21,2,FALSE)</f>
        <v>Frederick-Wright</v>
      </c>
    </row>
    <row r="1289" spans="1:13" x14ac:dyDescent="0.3">
      <c r="A1289" t="s">
        <v>3113</v>
      </c>
      <c r="B1289" s="6">
        <v>45645</v>
      </c>
      <c r="C1289" t="s">
        <v>849</v>
      </c>
      <c r="D1289" t="s">
        <v>1572</v>
      </c>
      <c r="E1289" t="s">
        <v>1782</v>
      </c>
      <c r="F1289">
        <v>3</v>
      </c>
      <c r="G1289" s="5">
        <v>906.99</v>
      </c>
      <c r="H1289" s="8">
        <v>0.26</v>
      </c>
      <c r="I1289" t="s">
        <v>1829</v>
      </c>
      <c r="J1289" s="5">
        <v>2013.5178000000001</v>
      </c>
      <c r="K1289" t="str">
        <f>VLOOKUP($C1289,Customer_Dim_Cleaned!$A$2:$H$501,2,FALSE)</f>
        <v>Cynthia Payne</v>
      </c>
      <c r="L1289" t="str">
        <f>VLOOKUP($D1289,Product_Dim_Cleaned!$A$2:$F$101,2,FALSE)</f>
        <v>Hair Strengthening Shampoo</v>
      </c>
      <c r="M1289" t="str">
        <f>VLOOKUP($E1289,Store_Dim_Cleaned!$A$2:$E$21,2,FALSE)</f>
        <v>Bean, Jones and Park</v>
      </c>
    </row>
    <row r="1290" spans="1:13" x14ac:dyDescent="0.3">
      <c r="A1290" t="s">
        <v>3114</v>
      </c>
      <c r="B1290" s="6">
        <v>45749</v>
      </c>
      <c r="C1290" t="s">
        <v>258</v>
      </c>
      <c r="D1290" t="s">
        <v>1708</v>
      </c>
      <c r="E1290" t="s">
        <v>1807</v>
      </c>
      <c r="F1290">
        <v>4</v>
      </c>
      <c r="G1290" s="5">
        <v>408.76</v>
      </c>
      <c r="H1290" s="8">
        <v>0.12</v>
      </c>
      <c r="I1290" t="s">
        <v>1829</v>
      </c>
      <c r="J1290" s="5">
        <v>1438.8352</v>
      </c>
      <c r="K1290" t="str">
        <f>VLOOKUP($C1290,Customer_Dim_Cleaned!$A$2:$H$501,2,FALSE)</f>
        <v>Eric Singh</v>
      </c>
      <c r="L1290" t="str">
        <f>VLOOKUP($D1290,Product_Dim_Cleaned!$A$2:$F$101,2,FALSE)</f>
        <v>Wall-Mounted Spice Rack</v>
      </c>
      <c r="M1290" t="str">
        <f>VLOOKUP($E1290,Store_Dim_Cleaned!$A$2:$E$21,2,FALSE)</f>
        <v>Holloway Ltd</v>
      </c>
    </row>
    <row r="1291" spans="1:13" x14ac:dyDescent="0.3">
      <c r="A1291" t="s">
        <v>3115</v>
      </c>
      <c r="B1291" s="6">
        <v>45537</v>
      </c>
      <c r="C1291" t="s">
        <v>585</v>
      </c>
      <c r="D1291" t="s">
        <v>1620</v>
      </c>
      <c r="E1291" t="s">
        <v>1786</v>
      </c>
      <c r="F1291">
        <v>2</v>
      </c>
      <c r="G1291" s="5">
        <v>117.34</v>
      </c>
      <c r="H1291" s="8">
        <v>0.09</v>
      </c>
      <c r="I1291" t="s">
        <v>1826</v>
      </c>
      <c r="J1291" s="5">
        <v>213.55879999999999</v>
      </c>
      <c r="K1291" t="str">
        <f>VLOOKUP($C1291,Customer_Dim_Cleaned!$A$2:$H$501,2,FALSE)</f>
        <v>Curtis Lam</v>
      </c>
      <c r="L1291" t="str">
        <f>VLOOKUP($D1291,Product_Dim_Cleaned!$A$2:$F$101,2,FALSE)</f>
        <v>Women's Summer Dress</v>
      </c>
      <c r="M1291" t="str">
        <f>VLOOKUP($E1291,Store_Dim_Cleaned!$A$2:$E$21,2,FALSE)</f>
        <v>Moore, Padilla and Butler</v>
      </c>
    </row>
    <row r="1292" spans="1:13" x14ac:dyDescent="0.3">
      <c r="A1292" t="s">
        <v>3116</v>
      </c>
      <c r="B1292" s="6">
        <v>45376</v>
      </c>
      <c r="C1292" t="s">
        <v>559</v>
      </c>
      <c r="D1292" t="s">
        <v>1730</v>
      </c>
      <c r="E1292" t="s">
        <v>1799</v>
      </c>
      <c r="F1292">
        <v>3</v>
      </c>
      <c r="G1292" s="5">
        <v>690.27</v>
      </c>
      <c r="H1292" s="8">
        <v>7.0000000000000007E-2</v>
      </c>
      <c r="I1292" t="s">
        <v>1826</v>
      </c>
      <c r="J1292" s="5">
        <v>1925.8533</v>
      </c>
      <c r="K1292" t="str">
        <f>VLOOKUP($C1292,Customer_Dim_Cleaned!$A$2:$H$501,2,FALSE)</f>
        <v>Daniel Contreras</v>
      </c>
      <c r="L1292" t="str">
        <f>VLOOKUP($D1292,Product_Dim_Cleaned!$A$2:$F$101,2,FALSE)</f>
        <v>Women's High Heels</v>
      </c>
      <c r="M1292" t="str">
        <f>VLOOKUP($E1292,Store_Dim_Cleaned!$A$2:$E$21,2,FALSE)</f>
        <v>Mcdonald Inc</v>
      </c>
    </row>
    <row r="1293" spans="1:13" x14ac:dyDescent="0.3">
      <c r="A1293" t="s">
        <v>3117</v>
      </c>
      <c r="B1293" s="6">
        <v>45709</v>
      </c>
      <c r="C1293" t="s">
        <v>381</v>
      </c>
      <c r="D1293" t="s">
        <v>1604</v>
      </c>
      <c r="E1293" t="s">
        <v>1807</v>
      </c>
      <c r="F1293">
        <v>4</v>
      </c>
      <c r="G1293" s="5">
        <v>377.18</v>
      </c>
      <c r="H1293" s="8">
        <v>0.24</v>
      </c>
      <c r="I1293" t="s">
        <v>1826</v>
      </c>
      <c r="J1293" s="5">
        <v>1146.6271999999999</v>
      </c>
      <c r="K1293" t="str">
        <f>VLOOKUP($C1293,Customer_Dim_Cleaned!$A$2:$H$501,2,FALSE)</f>
        <v>Travis Holland</v>
      </c>
      <c r="L1293" t="str">
        <f>VLOOKUP($D1293,Product_Dim_Cleaned!$A$2:$F$101,2,FALSE)</f>
        <v>Sports Stopwatch Timer</v>
      </c>
      <c r="M1293" t="str">
        <f>VLOOKUP($E1293,Store_Dim_Cleaned!$A$2:$E$21,2,FALSE)</f>
        <v>Holloway Ltd</v>
      </c>
    </row>
    <row r="1294" spans="1:13" x14ac:dyDescent="0.3">
      <c r="A1294" t="s">
        <v>3118</v>
      </c>
      <c r="B1294" s="6">
        <v>45446</v>
      </c>
      <c r="C1294" t="s">
        <v>393</v>
      </c>
      <c r="D1294" t="s">
        <v>1628</v>
      </c>
      <c r="E1294" t="s">
        <v>1752</v>
      </c>
      <c r="F1294">
        <v>1</v>
      </c>
      <c r="G1294" s="5">
        <v>70.52</v>
      </c>
      <c r="H1294" s="8">
        <v>0.08</v>
      </c>
      <c r="I1294" t="s">
        <v>1829</v>
      </c>
      <c r="J1294" s="5">
        <v>64.878399999999999</v>
      </c>
      <c r="K1294" t="str">
        <f>VLOOKUP($C1294,Customer_Dim_Cleaned!$A$2:$H$501,2,FALSE)</f>
        <v>David Cole</v>
      </c>
      <c r="L1294" t="str">
        <f>VLOOKUP($D1294,Product_Dim_Cleaned!$A$2:$F$101,2,FALSE)</f>
        <v>Noise-Canceling Headphones</v>
      </c>
      <c r="M1294" t="str">
        <f>VLOOKUP($E1294,Store_Dim_Cleaned!$A$2:$E$21,2,FALSE)</f>
        <v>Rivera-Warner</v>
      </c>
    </row>
    <row r="1295" spans="1:13" x14ac:dyDescent="0.3">
      <c r="A1295" t="s">
        <v>3119</v>
      </c>
      <c r="B1295" s="6">
        <v>45330</v>
      </c>
      <c r="C1295" t="s">
        <v>875</v>
      </c>
      <c r="D1295" t="s">
        <v>1624</v>
      </c>
      <c r="E1295" t="s">
        <v>1786</v>
      </c>
      <c r="F1295">
        <v>1</v>
      </c>
      <c r="G1295" s="5">
        <v>40.25</v>
      </c>
      <c r="H1295" s="8">
        <v>0.1</v>
      </c>
      <c r="I1295" t="s">
        <v>1826</v>
      </c>
      <c r="J1295" s="5">
        <v>36.225000000000001</v>
      </c>
      <c r="K1295" t="str">
        <f>VLOOKUP($C1295,Customer_Dim_Cleaned!$A$2:$H$501,2,FALSE)</f>
        <v>Shannon Miller</v>
      </c>
      <c r="L1295" t="str">
        <f>VLOOKUP($D1295,Product_Dim_Cleaned!$A$2:$F$101,2,FALSE)</f>
        <v>Sports Water Hydration Pack</v>
      </c>
      <c r="M1295" t="str">
        <f>VLOOKUP($E1295,Store_Dim_Cleaned!$A$2:$E$21,2,FALSE)</f>
        <v>Moore, Padilla and Butler</v>
      </c>
    </row>
    <row r="1296" spans="1:13" x14ac:dyDescent="0.3">
      <c r="A1296" t="s">
        <v>3120</v>
      </c>
      <c r="B1296" s="6">
        <v>45388</v>
      </c>
      <c r="C1296" t="s">
        <v>746</v>
      </c>
      <c r="D1296" t="s">
        <v>1726</v>
      </c>
      <c r="E1296" t="s">
        <v>1792</v>
      </c>
      <c r="F1296">
        <v>3</v>
      </c>
      <c r="G1296" s="5">
        <v>539.44000000000005</v>
      </c>
      <c r="H1296" s="8">
        <v>0.05</v>
      </c>
      <c r="I1296" t="s">
        <v>1829</v>
      </c>
      <c r="J1296" s="5">
        <v>1537.404</v>
      </c>
      <c r="K1296" t="str">
        <f>VLOOKUP($C1296,Customer_Dim_Cleaned!$A$2:$H$501,2,FALSE)</f>
        <v>Christy Hill</v>
      </c>
      <c r="L1296" t="str">
        <f>VLOOKUP($D1296,Product_Dim_Cleaned!$A$2:$F$101,2,FALSE)</f>
        <v>Face Foundation Kit</v>
      </c>
      <c r="M1296" t="str">
        <f>VLOOKUP($E1296,Store_Dim_Cleaned!$A$2:$E$21,2,FALSE)</f>
        <v>Aguirre-Keller</v>
      </c>
    </row>
    <row r="1297" spans="1:13" x14ac:dyDescent="0.3">
      <c r="A1297" t="s">
        <v>3121</v>
      </c>
      <c r="B1297" s="6">
        <v>45313</v>
      </c>
      <c r="C1297" t="s">
        <v>791</v>
      </c>
      <c r="D1297" t="s">
        <v>1668</v>
      </c>
      <c r="E1297" t="s">
        <v>1769</v>
      </c>
      <c r="F1297">
        <v>3</v>
      </c>
      <c r="G1297" s="5">
        <v>543.49</v>
      </c>
      <c r="H1297" s="8">
        <v>0.05</v>
      </c>
      <c r="I1297" t="s">
        <v>1826</v>
      </c>
      <c r="J1297" s="5">
        <v>1548.9465</v>
      </c>
      <c r="K1297" t="str">
        <f>VLOOKUP($C1297,Customer_Dim_Cleaned!$A$2:$H$501,2,FALSE)</f>
        <v>Douglas Rhodes</v>
      </c>
      <c r="L1297" t="str">
        <f>VLOOKUP($D1297,Product_Dim_Cleaned!$A$2:$F$101,2,FALSE)</f>
        <v>Luxury Perfume Spray</v>
      </c>
      <c r="M1297" t="str">
        <f>VLOOKUP($E1297,Store_Dim_Cleaned!$A$2:$E$21,2,FALSE)</f>
        <v>Alexander Group</v>
      </c>
    </row>
    <row r="1298" spans="1:13" x14ac:dyDescent="0.3">
      <c r="A1298" t="s">
        <v>3122</v>
      </c>
      <c r="B1298" s="6">
        <v>45221</v>
      </c>
      <c r="C1298" t="s">
        <v>1020</v>
      </c>
      <c r="D1298" t="s">
        <v>1560</v>
      </c>
      <c r="E1298" t="s">
        <v>1776</v>
      </c>
      <c r="F1298">
        <v>4</v>
      </c>
      <c r="G1298" s="5">
        <v>547.21</v>
      </c>
      <c r="H1298" s="8">
        <v>0.1</v>
      </c>
      <c r="I1298" t="s">
        <v>1829</v>
      </c>
      <c r="J1298" s="5">
        <v>1969.9559999999999</v>
      </c>
      <c r="K1298" t="str">
        <f>VLOOKUP($C1298,Customer_Dim_Cleaned!$A$2:$H$501,2,FALSE)</f>
        <v>Alex Mann Ii</v>
      </c>
      <c r="L1298" t="str">
        <f>VLOOKUP($D1298,Product_Dim_Cleaned!$A$2:$F$101,2,FALSE)</f>
        <v>LED Table Lamp</v>
      </c>
      <c r="M1298" t="str">
        <f>VLOOKUP($E1298,Store_Dim_Cleaned!$A$2:$E$21,2,FALSE)</f>
        <v>Benson-Elliott</v>
      </c>
    </row>
    <row r="1299" spans="1:13" x14ac:dyDescent="0.3">
      <c r="A1299" t="s">
        <v>3123</v>
      </c>
      <c r="B1299" s="6">
        <v>45619</v>
      </c>
      <c r="C1299" t="s">
        <v>773</v>
      </c>
      <c r="D1299" t="s">
        <v>1678</v>
      </c>
      <c r="E1299" t="s">
        <v>1757</v>
      </c>
      <c r="F1299">
        <v>2</v>
      </c>
      <c r="G1299" s="5">
        <v>892.46</v>
      </c>
      <c r="H1299" s="8">
        <v>7.0000000000000007E-2</v>
      </c>
      <c r="I1299" t="s">
        <v>1826</v>
      </c>
      <c r="J1299" s="5">
        <v>1659.9756</v>
      </c>
      <c r="K1299" t="str">
        <f>VLOOKUP($C1299,Customer_Dim_Cleaned!$A$2:$H$501,2,FALSE)</f>
        <v>Mr. William Horton</v>
      </c>
      <c r="L1299" t="str">
        <f>VLOOKUP($D1299,Product_Dim_Cleaned!$A$2:$F$101,2,FALSE)</f>
        <v>Adjustable Dumbbells 20kg</v>
      </c>
      <c r="M1299" t="str">
        <f>VLOOKUP($E1299,Store_Dim_Cleaned!$A$2:$E$21,2,FALSE)</f>
        <v>Martinez, Adkins and Johnson</v>
      </c>
    </row>
    <row r="1300" spans="1:13" x14ac:dyDescent="0.3">
      <c r="A1300" t="s">
        <v>3124</v>
      </c>
      <c r="B1300" s="6">
        <v>45286</v>
      </c>
      <c r="C1300" t="s">
        <v>1208</v>
      </c>
      <c r="D1300" t="s">
        <v>1600</v>
      </c>
      <c r="E1300" t="s">
        <v>1782</v>
      </c>
      <c r="F1300">
        <v>2</v>
      </c>
      <c r="G1300" s="5">
        <v>853.41</v>
      </c>
      <c r="H1300" s="8">
        <v>0.25</v>
      </c>
      <c r="I1300" t="s">
        <v>1824</v>
      </c>
      <c r="J1300" s="5">
        <v>1280.115</v>
      </c>
      <c r="K1300" t="str">
        <f>VLOOKUP($C1300,Customer_Dim_Cleaned!$A$2:$H$501,2,FALSE)</f>
        <v>Timothy Gardner</v>
      </c>
      <c r="L1300" t="str">
        <f>VLOOKUP($D1300,Product_Dim_Cleaned!$A$2:$F$101,2,FALSE)</f>
        <v>Wireless Bluetooth Speaker</v>
      </c>
      <c r="M1300" t="str">
        <f>VLOOKUP($E1300,Store_Dim_Cleaned!$A$2:$E$21,2,FALSE)</f>
        <v>Bean, Jones and Park</v>
      </c>
    </row>
    <row r="1301" spans="1:13" x14ac:dyDescent="0.3">
      <c r="A1301" t="s">
        <v>3125</v>
      </c>
      <c r="B1301" s="6">
        <v>45451</v>
      </c>
      <c r="C1301" t="s">
        <v>387</v>
      </c>
      <c r="D1301" t="s">
        <v>1712</v>
      </c>
      <c r="E1301" t="s">
        <v>1779</v>
      </c>
      <c r="F1301">
        <v>1</v>
      </c>
      <c r="G1301" s="5">
        <v>162.13999999999999</v>
      </c>
      <c r="H1301" s="8">
        <v>7.0000000000000007E-2</v>
      </c>
      <c r="I1301" t="s">
        <v>1826</v>
      </c>
      <c r="J1301" s="5">
        <v>150.7902</v>
      </c>
      <c r="K1301" t="str">
        <f>VLOOKUP($C1301,Customer_Dim_Cleaned!$A$2:$H$501,2,FALSE)</f>
        <v>Ashley Griffin</v>
      </c>
      <c r="L1301" t="str">
        <f>VLOOKUP($D1301,Product_Dim_Cleaned!$A$2:$F$101,2,FALSE)</f>
        <v>Fitness Resistance Bands</v>
      </c>
      <c r="M1301" t="str">
        <f>VLOOKUP($E1301,Store_Dim_Cleaned!$A$2:$E$21,2,FALSE)</f>
        <v>Martinez-Mullins</v>
      </c>
    </row>
    <row r="1302" spans="1:13" x14ac:dyDescent="0.3">
      <c r="A1302" t="s">
        <v>3126</v>
      </c>
      <c r="B1302" s="6">
        <v>45478</v>
      </c>
      <c r="C1302" t="s">
        <v>496</v>
      </c>
      <c r="D1302" t="s">
        <v>1740</v>
      </c>
      <c r="E1302" t="s">
        <v>1804</v>
      </c>
      <c r="F1302">
        <v>1</v>
      </c>
      <c r="G1302" s="5">
        <v>893.14</v>
      </c>
      <c r="H1302" s="8">
        <v>0.09</v>
      </c>
      <c r="I1302" t="s">
        <v>1824</v>
      </c>
      <c r="J1302" s="5">
        <v>812.75739999999996</v>
      </c>
      <c r="K1302" t="str">
        <f>VLOOKUP($C1302,Customer_Dim_Cleaned!$A$2:$H$501,2,FALSE)</f>
        <v>Rhonda Young</v>
      </c>
      <c r="L1302" t="str">
        <f>VLOOKUP($D1302,Product_Dim_Cleaned!$A$2:$F$101,2,FALSE)</f>
        <v>Women's Formal Blazer</v>
      </c>
      <c r="M1302" t="str">
        <f>VLOOKUP($E1302,Store_Dim_Cleaned!$A$2:$E$21,2,FALSE)</f>
        <v>Frederick-Wright</v>
      </c>
    </row>
    <row r="1303" spans="1:13" x14ac:dyDescent="0.3">
      <c r="A1303" t="s">
        <v>3127</v>
      </c>
      <c r="B1303" s="6">
        <v>45528</v>
      </c>
      <c r="C1303" t="s">
        <v>366</v>
      </c>
      <c r="D1303" t="s">
        <v>1616</v>
      </c>
      <c r="E1303" t="s">
        <v>1782</v>
      </c>
      <c r="F1303">
        <v>4</v>
      </c>
      <c r="G1303" s="5">
        <v>349.07</v>
      </c>
      <c r="H1303" s="8">
        <v>0.28000000000000003</v>
      </c>
      <c r="I1303" t="s">
        <v>1824</v>
      </c>
      <c r="J1303" s="5">
        <v>1005.3216</v>
      </c>
      <c r="K1303" t="str">
        <f>VLOOKUP($C1303,Customer_Dim_Cleaned!$A$2:$H$501,2,FALSE)</f>
        <v>Steven Stein</v>
      </c>
      <c r="L1303" t="str">
        <f>VLOOKUP($D1303,Product_Dim_Cleaned!$A$2:$F$101,2,FALSE)</f>
        <v>Gaming Mechanical Keyboard</v>
      </c>
      <c r="M1303" t="str">
        <f>VLOOKUP($E1303,Store_Dim_Cleaned!$A$2:$E$21,2,FALSE)</f>
        <v>Bean, Jones and Park</v>
      </c>
    </row>
    <row r="1304" spans="1:13" x14ac:dyDescent="0.3">
      <c r="A1304" t="s">
        <v>3128</v>
      </c>
      <c r="B1304" s="6">
        <v>45418</v>
      </c>
      <c r="C1304" t="s">
        <v>899</v>
      </c>
      <c r="D1304" t="s">
        <v>1710</v>
      </c>
      <c r="E1304" t="s">
        <v>1797</v>
      </c>
      <c r="F1304">
        <v>1</v>
      </c>
      <c r="G1304" s="5">
        <v>747.9</v>
      </c>
      <c r="H1304" s="8">
        <v>0.21</v>
      </c>
      <c r="I1304" t="s">
        <v>1829</v>
      </c>
      <c r="J1304" s="5">
        <v>590.84100000000001</v>
      </c>
      <c r="K1304" t="str">
        <f>VLOOKUP($C1304,Customer_Dim_Cleaned!$A$2:$H$501,2,FALSE)</f>
        <v>Bryan Garcia</v>
      </c>
      <c r="L1304" t="str">
        <f>VLOOKUP($D1304,Product_Dim_Cleaned!$A$2:$F$101,2,FALSE)</f>
        <v>Badminton Racket Set</v>
      </c>
      <c r="M1304" t="str">
        <f>VLOOKUP($E1304,Store_Dim_Cleaned!$A$2:$E$21,2,FALSE)</f>
        <v>Gardner, Humphrey and Contreras</v>
      </c>
    </row>
    <row r="1305" spans="1:13" x14ac:dyDescent="0.3">
      <c r="A1305" t="s">
        <v>3129</v>
      </c>
      <c r="B1305" s="6">
        <v>45478</v>
      </c>
      <c r="C1305" t="s">
        <v>127</v>
      </c>
      <c r="D1305" t="s">
        <v>1710</v>
      </c>
      <c r="E1305" t="s">
        <v>1776</v>
      </c>
      <c r="F1305">
        <v>3</v>
      </c>
      <c r="G1305" s="5">
        <v>438.92</v>
      </c>
      <c r="H1305" s="8">
        <v>0.21</v>
      </c>
      <c r="I1305" t="s">
        <v>1824</v>
      </c>
      <c r="J1305" s="5">
        <v>1040.2403999999999</v>
      </c>
      <c r="K1305" t="str">
        <f>VLOOKUP($C1305,Customer_Dim_Cleaned!$A$2:$H$501,2,FALSE)</f>
        <v>Sarah Vance</v>
      </c>
      <c r="L1305" t="str">
        <f>VLOOKUP($D1305,Product_Dim_Cleaned!$A$2:$F$101,2,FALSE)</f>
        <v>Badminton Racket Set</v>
      </c>
      <c r="M1305" t="str">
        <f>VLOOKUP($E1305,Store_Dim_Cleaned!$A$2:$E$21,2,FALSE)</f>
        <v>Benson-Elliott</v>
      </c>
    </row>
    <row r="1306" spans="1:13" x14ac:dyDescent="0.3">
      <c r="A1306" t="s">
        <v>3130</v>
      </c>
      <c r="B1306" s="6">
        <v>45232</v>
      </c>
      <c r="C1306" t="s">
        <v>425</v>
      </c>
      <c r="D1306" t="s">
        <v>1702</v>
      </c>
      <c r="E1306" t="s">
        <v>1769</v>
      </c>
      <c r="F1306">
        <v>4</v>
      </c>
      <c r="G1306" s="5">
        <v>665.38</v>
      </c>
      <c r="H1306" s="8">
        <v>0.18</v>
      </c>
      <c r="I1306" t="s">
        <v>1824</v>
      </c>
      <c r="J1306" s="5">
        <v>2182.4463999999998</v>
      </c>
      <c r="K1306" t="str">
        <f>VLOOKUP($C1306,Customer_Dim_Cleaned!$A$2:$H$501,2,FALSE)</f>
        <v>Erin Hopkins</v>
      </c>
      <c r="L1306" t="str">
        <f>VLOOKUP($D1306,Product_Dim_Cleaned!$A$2:$F$101,2,FALSE)</f>
        <v>WiFi Mesh Router</v>
      </c>
      <c r="M1306" t="str">
        <f>VLOOKUP($E1306,Store_Dim_Cleaned!$A$2:$E$21,2,FALSE)</f>
        <v>Alexander Group</v>
      </c>
    </row>
    <row r="1307" spans="1:13" x14ac:dyDescent="0.3">
      <c r="A1307" t="s">
        <v>3131</v>
      </c>
      <c r="B1307" s="6">
        <v>45616</v>
      </c>
      <c r="C1307" t="s">
        <v>23</v>
      </c>
      <c r="D1307" t="s">
        <v>1668</v>
      </c>
      <c r="E1307" t="s">
        <v>1810</v>
      </c>
      <c r="F1307">
        <v>1</v>
      </c>
      <c r="G1307" s="5">
        <v>146.49</v>
      </c>
      <c r="H1307" s="8">
        <v>0.28000000000000003</v>
      </c>
      <c r="I1307" t="s">
        <v>1824</v>
      </c>
      <c r="J1307" s="5">
        <v>105.47280000000001</v>
      </c>
      <c r="K1307" t="str">
        <f>VLOOKUP($C1307,Customer_Dim_Cleaned!$A$2:$H$501,2,FALSE)</f>
        <v>Jeremy Harris</v>
      </c>
      <c r="L1307" t="str">
        <f>VLOOKUP($D1307,Product_Dim_Cleaned!$A$2:$F$101,2,FALSE)</f>
        <v>Luxury Perfume Spray</v>
      </c>
      <c r="M1307" t="str">
        <f>VLOOKUP($E1307,Store_Dim_Cleaned!$A$2:$E$21,2,FALSE)</f>
        <v>Guerrero-Schmitt</v>
      </c>
    </row>
    <row r="1308" spans="1:13" x14ac:dyDescent="0.3">
      <c r="A1308" t="s">
        <v>3132</v>
      </c>
      <c r="B1308" s="6">
        <v>45774</v>
      </c>
      <c r="C1308" t="s">
        <v>472</v>
      </c>
      <c r="D1308" t="s">
        <v>1624</v>
      </c>
      <c r="E1308" t="s">
        <v>1801</v>
      </c>
      <c r="F1308">
        <v>2</v>
      </c>
      <c r="G1308" s="5">
        <v>235.39</v>
      </c>
      <c r="H1308" s="8">
        <v>0.27</v>
      </c>
      <c r="I1308" t="s">
        <v>1829</v>
      </c>
      <c r="J1308" s="5">
        <v>343.6694</v>
      </c>
      <c r="K1308" t="str">
        <f>VLOOKUP($C1308,Customer_Dim_Cleaned!$A$2:$H$501,2,FALSE)</f>
        <v>Brian Holder</v>
      </c>
      <c r="L1308" t="str">
        <f>VLOOKUP($D1308,Product_Dim_Cleaned!$A$2:$F$101,2,FALSE)</f>
        <v>Sports Water Hydration Pack</v>
      </c>
      <c r="M1308" t="str">
        <f>VLOOKUP($E1308,Store_Dim_Cleaned!$A$2:$E$21,2,FALSE)</f>
        <v>Shelton PLC</v>
      </c>
    </row>
    <row r="1309" spans="1:13" x14ac:dyDescent="0.3">
      <c r="A1309" t="s">
        <v>3133</v>
      </c>
      <c r="B1309" s="6">
        <v>45651</v>
      </c>
      <c r="C1309" t="s">
        <v>118</v>
      </c>
      <c r="D1309" t="s">
        <v>1670</v>
      </c>
      <c r="E1309" t="s">
        <v>1773</v>
      </c>
      <c r="F1309">
        <v>3</v>
      </c>
      <c r="G1309" s="5">
        <v>38.07</v>
      </c>
      <c r="H1309" s="8">
        <v>0.09</v>
      </c>
      <c r="I1309" t="s">
        <v>1826</v>
      </c>
      <c r="J1309" s="5">
        <v>103.9311</v>
      </c>
      <c r="K1309" t="str">
        <f>VLOOKUP($C1309,Customer_Dim_Cleaned!$A$2:$H$501,2,FALSE)</f>
        <v>Joshua Ryan</v>
      </c>
      <c r="L1309" t="str">
        <f>VLOOKUP($D1309,Product_Dim_Cleaned!$A$2:$F$101,2,FALSE)</f>
        <v>Tennis Ball 3-Pack</v>
      </c>
      <c r="M1309" t="str">
        <f>VLOOKUP($E1309,Store_Dim_Cleaned!$A$2:$E$21,2,FALSE)</f>
        <v>Gray Ltd</v>
      </c>
    </row>
    <row r="1310" spans="1:13" x14ac:dyDescent="0.3">
      <c r="A1310" t="s">
        <v>3134</v>
      </c>
      <c r="B1310" s="6">
        <v>45902</v>
      </c>
      <c r="C1310" t="s">
        <v>1254</v>
      </c>
      <c r="D1310" t="s">
        <v>1616</v>
      </c>
      <c r="E1310" t="s">
        <v>1769</v>
      </c>
      <c r="F1310">
        <v>2</v>
      </c>
      <c r="G1310" s="5">
        <v>511.7</v>
      </c>
      <c r="H1310" s="8">
        <v>0.12</v>
      </c>
      <c r="I1310" t="s">
        <v>1829</v>
      </c>
      <c r="J1310" s="5">
        <v>900.59199999999998</v>
      </c>
      <c r="K1310" t="str">
        <f>VLOOKUP($C1310,Customer_Dim_Cleaned!$A$2:$H$501,2,FALSE)</f>
        <v>Justin Ingram</v>
      </c>
      <c r="L1310" t="str">
        <f>VLOOKUP($D1310,Product_Dim_Cleaned!$A$2:$F$101,2,FALSE)</f>
        <v>Gaming Mechanical Keyboard</v>
      </c>
      <c r="M1310" t="str">
        <f>VLOOKUP($E1310,Store_Dim_Cleaned!$A$2:$E$21,2,FALSE)</f>
        <v>Alexander Group</v>
      </c>
    </row>
    <row r="1311" spans="1:13" x14ac:dyDescent="0.3">
      <c r="A1311" t="s">
        <v>3135</v>
      </c>
      <c r="B1311" s="6">
        <v>45401</v>
      </c>
      <c r="C1311" t="s">
        <v>332</v>
      </c>
      <c r="D1311" t="s">
        <v>1698</v>
      </c>
      <c r="E1311" t="s">
        <v>1782</v>
      </c>
      <c r="F1311">
        <v>4</v>
      </c>
      <c r="G1311" s="5">
        <v>488.72</v>
      </c>
      <c r="H1311" s="8">
        <v>0.23</v>
      </c>
      <c r="I1311" t="s">
        <v>1826</v>
      </c>
      <c r="J1311" s="5">
        <v>1505.2575999999999</v>
      </c>
      <c r="K1311" t="str">
        <f>VLOOKUP($C1311,Customer_Dim_Cleaned!$A$2:$H$501,2,FALSE)</f>
        <v>Robert Jackson</v>
      </c>
      <c r="L1311" t="str">
        <f>VLOOKUP($D1311,Product_Dim_Cleaned!$A$2:$F$101,2,FALSE)</f>
        <v>Women's Ankle Boots</v>
      </c>
      <c r="M1311" t="str">
        <f>VLOOKUP($E1311,Store_Dim_Cleaned!$A$2:$E$21,2,FALSE)</f>
        <v>Bean, Jones and Park</v>
      </c>
    </row>
    <row r="1312" spans="1:13" x14ac:dyDescent="0.3">
      <c r="A1312" t="s">
        <v>3136</v>
      </c>
      <c r="B1312" s="6">
        <v>45717</v>
      </c>
      <c r="C1312" t="s">
        <v>1220</v>
      </c>
      <c r="D1312" t="s">
        <v>1648</v>
      </c>
      <c r="E1312" t="s">
        <v>1794</v>
      </c>
      <c r="F1312">
        <v>2</v>
      </c>
      <c r="G1312" s="5">
        <v>520.45000000000005</v>
      </c>
      <c r="H1312" s="8">
        <v>0.11</v>
      </c>
      <c r="I1312" t="s">
        <v>1829</v>
      </c>
      <c r="J1312" s="5">
        <v>926.40100000000007</v>
      </c>
      <c r="K1312" t="str">
        <f>VLOOKUP($C1312,Customer_Dim_Cleaned!$A$2:$H$501,2,FALSE)</f>
        <v>Heidi Tyler</v>
      </c>
      <c r="L1312" t="str">
        <f>VLOOKUP($D1312,Product_Dim_Cleaned!$A$2:$F$101,2,FALSE)</f>
        <v>Boxing Hand Wraps</v>
      </c>
      <c r="M1312" t="str">
        <f>VLOOKUP($E1312,Store_Dim_Cleaned!$A$2:$E$21,2,FALSE)</f>
        <v>Thomas, Bridges and Harris</v>
      </c>
    </row>
    <row r="1313" spans="1:13" x14ac:dyDescent="0.3">
      <c r="A1313" t="s">
        <v>3137</v>
      </c>
      <c r="B1313" s="6">
        <v>45376</v>
      </c>
      <c r="C1313" t="s">
        <v>1340</v>
      </c>
      <c r="D1313" t="s">
        <v>1644</v>
      </c>
      <c r="E1313" t="s">
        <v>1773</v>
      </c>
      <c r="F1313">
        <v>1</v>
      </c>
      <c r="G1313" s="5">
        <v>340.9</v>
      </c>
      <c r="H1313" s="8">
        <v>0.28999999999999998</v>
      </c>
      <c r="I1313" t="s">
        <v>1824</v>
      </c>
      <c r="J1313" s="5">
        <v>242.03899999999999</v>
      </c>
      <c r="K1313" t="str">
        <f>VLOOKUP($C1313,Customer_Dim_Cleaned!$A$2:$H$501,2,FALSE)</f>
        <v>Summer Weiss</v>
      </c>
      <c r="L1313" t="str">
        <f>VLOOKUP($D1313,Product_Dim_Cleaned!$A$2:$F$101,2,FALSE)</f>
        <v>Car Dashboard Phone Holder</v>
      </c>
      <c r="M1313" t="str">
        <f>VLOOKUP($E1313,Store_Dim_Cleaned!$A$2:$E$21,2,FALSE)</f>
        <v>Gray Ltd</v>
      </c>
    </row>
    <row r="1314" spans="1:13" x14ac:dyDescent="0.3">
      <c r="A1314" t="s">
        <v>3138</v>
      </c>
      <c r="B1314" s="6">
        <v>45576</v>
      </c>
      <c r="C1314" t="s">
        <v>1086</v>
      </c>
      <c r="D1314" t="s">
        <v>1610</v>
      </c>
      <c r="E1314" t="s">
        <v>1782</v>
      </c>
      <c r="F1314">
        <v>3</v>
      </c>
      <c r="G1314" s="5">
        <v>653.59</v>
      </c>
      <c r="H1314" s="8">
        <v>0.17</v>
      </c>
      <c r="I1314" t="s">
        <v>1829</v>
      </c>
      <c r="J1314" s="5">
        <v>1627.4391000000001</v>
      </c>
      <c r="K1314" t="str">
        <f>VLOOKUP($C1314,Customer_Dim_Cleaned!$A$2:$H$501,2,FALSE)</f>
        <v>John Jordan</v>
      </c>
      <c r="L1314" t="str">
        <f>VLOOKUP($D1314,Product_Dim_Cleaned!$A$2:$F$101,2,FALSE)</f>
        <v>Basketball</v>
      </c>
      <c r="M1314" t="str">
        <f>VLOOKUP($E1314,Store_Dim_Cleaned!$A$2:$E$21,2,FALSE)</f>
        <v>Bean, Jones and Park</v>
      </c>
    </row>
    <row r="1315" spans="1:13" x14ac:dyDescent="0.3">
      <c r="A1315" t="s">
        <v>3139</v>
      </c>
      <c r="B1315" s="6">
        <v>45906</v>
      </c>
      <c r="C1315" t="s">
        <v>93</v>
      </c>
      <c r="D1315" t="s">
        <v>1600</v>
      </c>
      <c r="E1315" t="s">
        <v>1810</v>
      </c>
      <c r="F1315">
        <v>1</v>
      </c>
      <c r="G1315" s="5">
        <v>179.77</v>
      </c>
      <c r="H1315" s="8">
        <v>0.23</v>
      </c>
      <c r="I1315" t="s">
        <v>1829</v>
      </c>
      <c r="J1315" s="5">
        <v>138.4229</v>
      </c>
      <c r="K1315" t="str">
        <f>VLOOKUP($C1315,Customer_Dim_Cleaned!$A$2:$H$501,2,FALSE)</f>
        <v>Jeff Martinez</v>
      </c>
      <c r="L1315" t="str">
        <f>VLOOKUP($D1315,Product_Dim_Cleaned!$A$2:$F$101,2,FALSE)</f>
        <v>Wireless Bluetooth Speaker</v>
      </c>
      <c r="M1315" t="str">
        <f>VLOOKUP($E1315,Store_Dim_Cleaned!$A$2:$E$21,2,FALSE)</f>
        <v>Guerrero-Schmitt</v>
      </c>
    </row>
    <row r="1316" spans="1:13" x14ac:dyDescent="0.3">
      <c r="A1316" t="s">
        <v>3140</v>
      </c>
      <c r="B1316" s="6">
        <v>45523</v>
      </c>
      <c r="C1316" t="s">
        <v>44</v>
      </c>
      <c r="D1316" t="s">
        <v>1543</v>
      </c>
      <c r="E1316" t="s">
        <v>1786</v>
      </c>
      <c r="F1316">
        <v>2</v>
      </c>
      <c r="G1316" s="5">
        <v>943.8</v>
      </c>
      <c r="H1316" s="8">
        <v>0.06</v>
      </c>
      <c r="I1316" t="s">
        <v>1824</v>
      </c>
      <c r="J1316" s="5">
        <v>1774.3440000000001</v>
      </c>
      <c r="K1316" t="str">
        <f>VLOOKUP($C1316,Customer_Dim_Cleaned!$A$2:$H$501,2,FALSE)</f>
        <v>Melissa Howard</v>
      </c>
      <c r="L1316" t="str">
        <f>VLOOKUP($D1316,Product_Dim_Cleaned!$A$2:$F$101,2,FALSE)</f>
        <v>Brother Laser Printer</v>
      </c>
      <c r="M1316" t="str">
        <f>VLOOKUP($E1316,Store_Dim_Cleaned!$A$2:$E$21,2,FALSE)</f>
        <v>Moore, Padilla and Butler</v>
      </c>
    </row>
    <row r="1317" spans="1:13" x14ac:dyDescent="0.3">
      <c r="A1317" t="s">
        <v>3141</v>
      </c>
      <c r="B1317" s="6">
        <v>45234</v>
      </c>
      <c r="C1317" t="s">
        <v>1272</v>
      </c>
      <c r="D1317" t="s">
        <v>1690</v>
      </c>
      <c r="E1317" t="s">
        <v>1801</v>
      </c>
      <c r="F1317">
        <v>2</v>
      </c>
      <c r="G1317" s="5">
        <v>985</v>
      </c>
      <c r="H1317" s="8">
        <v>0.25</v>
      </c>
      <c r="I1317" t="s">
        <v>1824</v>
      </c>
      <c r="J1317" s="5">
        <v>1477.5</v>
      </c>
      <c r="K1317" t="str">
        <f>VLOOKUP($C1317,Customer_Dim_Cleaned!$A$2:$H$501,2,FALSE)</f>
        <v>Sarah Smith</v>
      </c>
      <c r="L1317" t="str">
        <f>VLOOKUP($D1317,Product_Dim_Cleaned!$A$2:$F$101,2,FALSE)</f>
        <v>Hair Repair Oil Treatment</v>
      </c>
      <c r="M1317" t="str">
        <f>VLOOKUP($E1317,Store_Dim_Cleaned!$A$2:$E$21,2,FALSE)</f>
        <v>Shelton PLC</v>
      </c>
    </row>
    <row r="1318" spans="1:13" x14ac:dyDescent="0.3">
      <c r="A1318" t="s">
        <v>3142</v>
      </c>
      <c r="B1318" s="6">
        <v>45405</v>
      </c>
      <c r="C1318" t="s">
        <v>1492</v>
      </c>
      <c r="D1318" t="s">
        <v>1724</v>
      </c>
      <c r="E1318" t="s">
        <v>1789</v>
      </c>
      <c r="F1318">
        <v>4</v>
      </c>
      <c r="G1318" s="5">
        <v>216.81</v>
      </c>
      <c r="H1318" s="8">
        <v>0.28999999999999998</v>
      </c>
      <c r="I1318" t="s">
        <v>1824</v>
      </c>
      <c r="J1318" s="5">
        <v>615.74040000000002</v>
      </c>
      <c r="K1318" t="str">
        <f>VLOOKUP($C1318,Customer_Dim_Cleaned!$A$2:$H$501,2,FALSE)</f>
        <v>Sara Ingram</v>
      </c>
      <c r="L1318" t="str">
        <f>VLOOKUP($D1318,Product_Dim_Cleaned!$A$2:$F$101,2,FALSE)</f>
        <v>Sports Wrist Sweatbands</v>
      </c>
      <c r="M1318" t="str">
        <f>VLOOKUP($E1318,Store_Dim_Cleaned!$A$2:$E$21,2,FALSE)</f>
        <v>Hill, Wagner and Ballard</v>
      </c>
    </row>
    <row r="1319" spans="1:13" x14ac:dyDescent="0.3">
      <c r="A1319" t="s">
        <v>3143</v>
      </c>
      <c r="B1319" s="6">
        <v>45223</v>
      </c>
      <c r="C1319" t="s">
        <v>408</v>
      </c>
      <c r="D1319" t="s">
        <v>1676</v>
      </c>
      <c r="E1319" t="s">
        <v>1761</v>
      </c>
      <c r="F1319">
        <v>4</v>
      </c>
      <c r="G1319" s="5">
        <v>950.21</v>
      </c>
      <c r="H1319" s="8">
        <v>0.27</v>
      </c>
      <c r="I1319" t="s">
        <v>1829</v>
      </c>
      <c r="J1319" s="5">
        <v>2774.6131999999998</v>
      </c>
      <c r="K1319" t="str">
        <f>VLOOKUP($C1319,Customer_Dim_Cleaned!$A$2:$H$501,2,FALSE)</f>
        <v>Colleen Mccarthy</v>
      </c>
      <c r="L1319" t="str">
        <f>VLOOKUP($D1319,Product_Dim_Cleaned!$A$2:$F$101,2,FALSE)</f>
        <v>Matte Lipstick Set</v>
      </c>
      <c r="M1319" t="str">
        <f>VLOOKUP($E1319,Store_Dim_Cleaned!$A$2:$E$21,2,FALSE)</f>
        <v>Black-Horn</v>
      </c>
    </row>
    <row r="1320" spans="1:13" x14ac:dyDescent="0.3">
      <c r="A1320" t="s">
        <v>3144</v>
      </c>
      <c r="B1320" s="6">
        <v>45838</v>
      </c>
      <c r="C1320" t="s">
        <v>818</v>
      </c>
      <c r="D1320" t="s">
        <v>1644</v>
      </c>
      <c r="E1320" t="s">
        <v>1779</v>
      </c>
      <c r="F1320">
        <v>2</v>
      </c>
      <c r="G1320" s="5">
        <v>271.39999999999998</v>
      </c>
      <c r="H1320" s="8">
        <v>0.17</v>
      </c>
      <c r="I1320" t="s">
        <v>1826</v>
      </c>
      <c r="J1320" s="5">
        <v>450.52399999999989</v>
      </c>
      <c r="K1320" t="str">
        <f>VLOOKUP($C1320,Customer_Dim_Cleaned!$A$2:$H$501,2,FALSE)</f>
        <v>Kristen Fischer</v>
      </c>
      <c r="L1320" t="str">
        <f>VLOOKUP($D1320,Product_Dim_Cleaned!$A$2:$F$101,2,FALSE)</f>
        <v>Car Dashboard Phone Holder</v>
      </c>
      <c r="M1320" t="str">
        <f>VLOOKUP($E1320,Store_Dim_Cleaned!$A$2:$E$21,2,FALSE)</f>
        <v>Martinez-Mullins</v>
      </c>
    </row>
    <row r="1321" spans="1:13" x14ac:dyDescent="0.3">
      <c r="A1321" t="s">
        <v>3145</v>
      </c>
      <c r="B1321" s="6">
        <v>45883</v>
      </c>
      <c r="C1321" t="s">
        <v>559</v>
      </c>
      <c r="D1321" t="s">
        <v>1626</v>
      </c>
      <c r="E1321" t="s">
        <v>1782</v>
      </c>
      <c r="F1321">
        <v>4</v>
      </c>
      <c r="G1321" s="5">
        <v>708.19</v>
      </c>
      <c r="H1321" s="8">
        <v>0.1</v>
      </c>
      <c r="I1321" t="s">
        <v>1826</v>
      </c>
      <c r="J1321" s="5">
        <v>2549.4839999999999</v>
      </c>
      <c r="K1321" t="str">
        <f>VLOOKUP($C1321,Customer_Dim_Cleaned!$A$2:$H$501,2,FALSE)</f>
        <v>Daniel Contreras</v>
      </c>
      <c r="L1321" t="str">
        <f>VLOOKUP($D1321,Product_Dim_Cleaned!$A$2:$F$101,2,FALSE)</f>
        <v>Portable Power Bank</v>
      </c>
      <c r="M1321" t="str">
        <f>VLOOKUP($E1321,Store_Dim_Cleaned!$A$2:$E$21,2,FALSE)</f>
        <v>Bean, Jones and Park</v>
      </c>
    </row>
    <row r="1322" spans="1:13" x14ac:dyDescent="0.3">
      <c r="A1322" t="s">
        <v>3146</v>
      </c>
      <c r="B1322" s="6">
        <v>45788</v>
      </c>
      <c r="C1322" t="s">
        <v>1374</v>
      </c>
      <c r="D1322" t="s">
        <v>1656</v>
      </c>
      <c r="E1322" t="s">
        <v>1766</v>
      </c>
      <c r="F1322">
        <v>3</v>
      </c>
      <c r="G1322" s="5">
        <v>477.05</v>
      </c>
      <c r="H1322" s="8">
        <v>0.05</v>
      </c>
      <c r="I1322" t="s">
        <v>1826</v>
      </c>
      <c r="J1322" s="5">
        <v>1359.5925</v>
      </c>
      <c r="K1322" t="str">
        <f>VLOOKUP($C1322,Customer_Dim_Cleaned!$A$2:$H$501,2,FALSE)</f>
        <v>Cheryl Carr</v>
      </c>
      <c r="L1322" t="str">
        <f>VLOOKUP($D1322,Product_Dim_Cleaned!$A$2:$F$101,2,FALSE)</f>
        <v>Sports Stopwatch Pro</v>
      </c>
      <c r="M1322" t="str">
        <f>VLOOKUP($E1322,Store_Dim_Cleaned!$A$2:$E$21,2,FALSE)</f>
        <v>Johnson-Wright</v>
      </c>
    </row>
    <row r="1323" spans="1:13" x14ac:dyDescent="0.3">
      <c r="A1323" t="s">
        <v>3147</v>
      </c>
      <c r="B1323" s="6">
        <v>45383</v>
      </c>
      <c r="C1323" t="s">
        <v>969</v>
      </c>
      <c r="D1323" t="s">
        <v>1696</v>
      </c>
      <c r="E1323" t="s">
        <v>1786</v>
      </c>
      <c r="F1323">
        <v>3</v>
      </c>
      <c r="G1323" s="5">
        <v>627.29</v>
      </c>
      <c r="H1323" s="8">
        <v>0.27</v>
      </c>
      <c r="I1323" t="s">
        <v>1829</v>
      </c>
      <c r="J1323" s="5">
        <v>1373.7651000000001</v>
      </c>
      <c r="K1323" t="str">
        <f>VLOOKUP($C1323,Customer_Dim_Cleaned!$A$2:$H$501,2,FALSE)</f>
        <v>Brandy Thompson</v>
      </c>
      <c r="L1323" t="str">
        <f>VLOOKUP($D1323,Product_Dim_Cleaned!$A$2:$F$101,2,FALSE)</f>
        <v>Bluetooth Car Audio System</v>
      </c>
      <c r="M1323" t="str">
        <f>VLOOKUP($E1323,Store_Dim_Cleaned!$A$2:$E$21,2,FALSE)</f>
        <v>Moore, Padilla and Butler</v>
      </c>
    </row>
    <row r="1324" spans="1:13" x14ac:dyDescent="0.3">
      <c r="A1324" t="s">
        <v>3148</v>
      </c>
      <c r="B1324" s="6">
        <v>45335</v>
      </c>
      <c r="C1324" t="s">
        <v>960</v>
      </c>
      <c r="D1324" t="s">
        <v>1736</v>
      </c>
      <c r="E1324" t="s">
        <v>1792</v>
      </c>
      <c r="F1324">
        <v>3</v>
      </c>
      <c r="G1324" s="5">
        <v>206.84</v>
      </c>
      <c r="H1324" s="8">
        <v>0.19</v>
      </c>
      <c r="I1324" t="s">
        <v>1826</v>
      </c>
      <c r="J1324" s="5">
        <v>502.62119999999999</v>
      </c>
      <c r="K1324" t="str">
        <f>VLOOKUP($C1324,Customer_Dim_Cleaned!$A$2:$H$501,2,FALSE)</f>
        <v>Miss Alexandria Li Dvm</v>
      </c>
      <c r="L1324" t="str">
        <f>VLOOKUP($D1324,Product_Dim_Cleaned!$A$2:$F$101,2,FALSE)</f>
        <v>Vitamin E Body Lotion</v>
      </c>
      <c r="M1324" t="str">
        <f>VLOOKUP($E1324,Store_Dim_Cleaned!$A$2:$E$21,2,FALSE)</f>
        <v>Aguirre-Keller</v>
      </c>
    </row>
    <row r="1325" spans="1:13" x14ac:dyDescent="0.3">
      <c r="A1325" t="s">
        <v>3149</v>
      </c>
      <c r="B1325" s="6">
        <v>45304</v>
      </c>
      <c r="C1325" t="s">
        <v>803</v>
      </c>
      <c r="D1325" t="s">
        <v>1608</v>
      </c>
      <c r="E1325" t="s">
        <v>1757</v>
      </c>
      <c r="F1325">
        <v>4</v>
      </c>
      <c r="G1325" s="5">
        <v>629.04999999999995</v>
      </c>
      <c r="H1325" s="8">
        <v>0.26</v>
      </c>
      <c r="I1325" t="s">
        <v>1824</v>
      </c>
      <c r="J1325" s="5">
        <v>1861.9880000000001</v>
      </c>
      <c r="K1325" t="str">
        <f>VLOOKUP($C1325,Customer_Dim_Cleaned!$A$2:$H$501,2,FALSE)</f>
        <v>Tyler Garner</v>
      </c>
      <c r="L1325" t="str">
        <f>VLOOKUP($D1325,Product_Dim_Cleaned!$A$2:$F$101,2,FALSE)</f>
        <v>Stainless Steel Cutlery Set</v>
      </c>
      <c r="M1325" t="str">
        <f>VLOOKUP($E1325,Store_Dim_Cleaned!$A$2:$E$21,2,FALSE)</f>
        <v>Martinez, Adkins and Johnson</v>
      </c>
    </row>
    <row r="1326" spans="1:13" x14ac:dyDescent="0.3">
      <c r="A1326" t="s">
        <v>3150</v>
      </c>
      <c r="B1326" s="6">
        <v>45543</v>
      </c>
      <c r="C1326" t="s">
        <v>1357</v>
      </c>
      <c r="D1326" t="s">
        <v>1696</v>
      </c>
      <c r="E1326" t="s">
        <v>1807</v>
      </c>
      <c r="F1326">
        <v>4</v>
      </c>
      <c r="G1326" s="5">
        <v>529.04</v>
      </c>
      <c r="H1326" s="8">
        <v>0.1</v>
      </c>
      <c r="I1326" t="s">
        <v>1826</v>
      </c>
      <c r="J1326" s="5">
        <v>1904.5440000000001</v>
      </c>
      <c r="K1326" t="str">
        <f>VLOOKUP($C1326,Customer_Dim_Cleaned!$A$2:$H$501,2,FALSE)</f>
        <v>Monica Flynn</v>
      </c>
      <c r="L1326" t="str">
        <f>VLOOKUP($D1326,Product_Dim_Cleaned!$A$2:$F$101,2,FALSE)</f>
        <v>Bluetooth Car Audio System</v>
      </c>
      <c r="M1326" t="str">
        <f>VLOOKUP($E1326,Store_Dim_Cleaned!$A$2:$E$21,2,FALSE)</f>
        <v>Holloway Ltd</v>
      </c>
    </row>
    <row r="1327" spans="1:13" x14ac:dyDescent="0.3">
      <c r="A1327" t="s">
        <v>3151</v>
      </c>
      <c r="B1327" s="6">
        <v>45326</v>
      </c>
      <c r="C1327" t="s">
        <v>1095</v>
      </c>
      <c r="D1327" t="s">
        <v>1608</v>
      </c>
      <c r="E1327" t="s">
        <v>1807</v>
      </c>
      <c r="F1327">
        <v>1</v>
      </c>
      <c r="G1327" s="5">
        <v>350.67</v>
      </c>
      <c r="H1327" s="8">
        <v>0.22</v>
      </c>
      <c r="I1327" t="s">
        <v>1826</v>
      </c>
      <c r="J1327" s="5">
        <v>273.52260000000001</v>
      </c>
      <c r="K1327" t="str">
        <f>VLOOKUP($C1327,Customer_Dim_Cleaned!$A$2:$H$501,2,FALSE)</f>
        <v>Heather Valenzuela</v>
      </c>
      <c r="L1327" t="str">
        <f>VLOOKUP($D1327,Product_Dim_Cleaned!$A$2:$F$101,2,FALSE)</f>
        <v>Stainless Steel Cutlery Set</v>
      </c>
      <c r="M1327" t="str">
        <f>VLOOKUP($E1327,Store_Dim_Cleaned!$A$2:$E$21,2,FALSE)</f>
        <v>Holloway Ltd</v>
      </c>
    </row>
    <row r="1328" spans="1:13" x14ac:dyDescent="0.3">
      <c r="A1328" t="s">
        <v>3152</v>
      </c>
      <c r="B1328" s="6">
        <v>45498</v>
      </c>
      <c r="C1328" t="s">
        <v>1160</v>
      </c>
      <c r="D1328" t="s">
        <v>1738</v>
      </c>
      <c r="E1328" t="s">
        <v>1757</v>
      </c>
      <c r="F1328">
        <v>1</v>
      </c>
      <c r="G1328" s="5">
        <v>128.93</v>
      </c>
      <c r="H1328" s="8">
        <v>0.26</v>
      </c>
      <c r="I1328" t="s">
        <v>1824</v>
      </c>
      <c r="J1328" s="5">
        <v>95.408200000000008</v>
      </c>
      <c r="K1328" t="str">
        <f>VLOOKUP($C1328,Customer_Dim_Cleaned!$A$2:$H$501,2,FALSE)</f>
        <v>Michael Garner</v>
      </c>
      <c r="L1328" t="str">
        <f>VLOOKUP($D1328,Product_Dim_Cleaned!$A$2:$F$101,2,FALSE)</f>
        <v>Sports Stopwatch Basic</v>
      </c>
      <c r="M1328" t="str">
        <f>VLOOKUP($E1328,Store_Dim_Cleaned!$A$2:$E$21,2,FALSE)</f>
        <v>Martinez, Adkins and Johnson</v>
      </c>
    </row>
    <row r="1329" spans="1:13" x14ac:dyDescent="0.3">
      <c r="A1329" t="s">
        <v>3153</v>
      </c>
      <c r="B1329" s="6">
        <v>45544</v>
      </c>
      <c r="C1329" t="s">
        <v>490</v>
      </c>
      <c r="D1329" t="s">
        <v>1720</v>
      </c>
      <c r="E1329" t="s">
        <v>1801</v>
      </c>
      <c r="F1329">
        <v>2</v>
      </c>
      <c r="G1329" s="5">
        <v>384.92</v>
      </c>
      <c r="H1329" s="8">
        <v>0.09</v>
      </c>
      <c r="I1329" t="s">
        <v>1824</v>
      </c>
      <c r="J1329" s="5">
        <v>700.5544000000001</v>
      </c>
      <c r="K1329" t="str">
        <f>VLOOKUP($C1329,Customer_Dim_Cleaned!$A$2:$H$501,2,FALSE)</f>
        <v>Cameron Simpson</v>
      </c>
      <c r="L1329" t="str">
        <f>VLOOKUP($D1329,Product_Dim_Cleaned!$A$2:$F$101,2,FALSE)</f>
        <v>Kitchen Cutting Board</v>
      </c>
      <c r="M1329" t="str">
        <f>VLOOKUP($E1329,Store_Dim_Cleaned!$A$2:$E$21,2,FALSE)</f>
        <v>Shelton PLC</v>
      </c>
    </row>
    <row r="1330" spans="1:13" x14ac:dyDescent="0.3">
      <c r="A1330" t="s">
        <v>3154</v>
      </c>
      <c r="B1330" s="6">
        <v>45268</v>
      </c>
      <c r="C1330" t="s">
        <v>1050</v>
      </c>
      <c r="D1330" t="s">
        <v>1555</v>
      </c>
      <c r="E1330" t="s">
        <v>1782</v>
      </c>
      <c r="F1330">
        <v>3</v>
      </c>
      <c r="G1330" s="5">
        <v>120.77</v>
      </c>
      <c r="H1330" s="8">
        <v>0.28999999999999998</v>
      </c>
      <c r="I1330" t="s">
        <v>1826</v>
      </c>
      <c r="J1330" s="5">
        <v>257.24009999999998</v>
      </c>
      <c r="K1330" t="str">
        <f>VLOOKUP($C1330,Customer_Dim_Cleaned!$A$2:$H$501,2,FALSE)</f>
        <v>Mr. Christopher Sims</v>
      </c>
      <c r="L1330" t="str">
        <f>VLOOKUP($D1330,Product_Dim_Cleaned!$A$2:$F$101,2,FALSE)</f>
        <v>Men's Leather Belt</v>
      </c>
      <c r="M1330" t="str">
        <f>VLOOKUP($E1330,Store_Dim_Cleaned!$A$2:$E$21,2,FALSE)</f>
        <v>Bean, Jones and Park</v>
      </c>
    </row>
    <row r="1331" spans="1:13" x14ac:dyDescent="0.3">
      <c r="A1331" t="s">
        <v>3155</v>
      </c>
      <c r="B1331" s="6">
        <v>45824</v>
      </c>
      <c r="C1331" t="s">
        <v>719</v>
      </c>
      <c r="D1331" t="s">
        <v>1700</v>
      </c>
      <c r="E1331" t="s">
        <v>1807</v>
      </c>
      <c r="F1331">
        <v>4</v>
      </c>
      <c r="G1331" s="5">
        <v>661.39</v>
      </c>
      <c r="H1331" s="8">
        <v>7.0000000000000007E-2</v>
      </c>
      <c r="I1331" t="s">
        <v>1824</v>
      </c>
      <c r="J1331" s="5">
        <v>2460.3708000000001</v>
      </c>
      <c r="K1331" t="str">
        <f>VLOOKUP($C1331,Customer_Dim_Cleaned!$A$2:$H$501,2,FALSE)</f>
        <v>Alejandro Doyle</v>
      </c>
      <c r="L1331" t="str">
        <f>VLOOKUP($D1331,Product_Dim_Cleaned!$A$2:$F$101,2,FALSE)</f>
        <v>Wireless Mouse</v>
      </c>
      <c r="M1331" t="str">
        <f>VLOOKUP($E1331,Store_Dim_Cleaned!$A$2:$E$21,2,FALSE)</f>
        <v>Holloway Ltd</v>
      </c>
    </row>
    <row r="1332" spans="1:13" x14ac:dyDescent="0.3">
      <c r="A1332" t="s">
        <v>3156</v>
      </c>
      <c r="B1332" s="6">
        <v>45261</v>
      </c>
      <c r="C1332" t="s">
        <v>1389</v>
      </c>
      <c r="D1332" t="s">
        <v>1672</v>
      </c>
      <c r="E1332" t="s">
        <v>1761</v>
      </c>
      <c r="F1332">
        <v>1</v>
      </c>
      <c r="G1332" s="5">
        <v>195.24</v>
      </c>
      <c r="H1332" s="8">
        <v>0.27</v>
      </c>
      <c r="I1332" t="s">
        <v>1826</v>
      </c>
      <c r="J1332" s="5">
        <v>142.52520000000001</v>
      </c>
      <c r="K1332" t="str">
        <f>VLOOKUP($C1332,Customer_Dim_Cleaned!$A$2:$H$501,2,FALSE)</f>
        <v>William Cortez</v>
      </c>
      <c r="L1332" t="str">
        <f>VLOOKUP($D1332,Product_Dim_Cleaned!$A$2:$F$101,2,FALSE)</f>
        <v>Laptop Cooling Pad</v>
      </c>
      <c r="M1332" t="str">
        <f>VLOOKUP($E1332,Store_Dim_Cleaned!$A$2:$E$21,2,FALSE)</f>
        <v>Black-Horn</v>
      </c>
    </row>
    <row r="1333" spans="1:13" x14ac:dyDescent="0.3">
      <c r="A1333" t="s">
        <v>3157</v>
      </c>
      <c r="B1333" s="6">
        <v>45233</v>
      </c>
      <c r="C1333" t="s">
        <v>27</v>
      </c>
      <c r="D1333" t="s">
        <v>1732</v>
      </c>
      <c r="E1333" t="s">
        <v>1810</v>
      </c>
      <c r="F1333">
        <v>2</v>
      </c>
      <c r="G1333" s="5">
        <v>177.4</v>
      </c>
      <c r="H1333" s="8">
        <v>0.19</v>
      </c>
      <c r="I1333" t="s">
        <v>1826</v>
      </c>
      <c r="J1333" s="5">
        <v>287.38799999999998</v>
      </c>
      <c r="K1333" t="str">
        <f>VLOOKUP($C1333,Customer_Dim_Cleaned!$A$2:$H$501,2,FALSE)</f>
        <v>Caroline Collins</v>
      </c>
      <c r="L1333" t="str">
        <f>VLOOKUP($D1333,Product_Dim_Cleaned!$A$2:$F$101,2,FALSE)</f>
        <v>Microwave Oven</v>
      </c>
      <c r="M1333" t="str">
        <f>VLOOKUP($E1333,Store_Dim_Cleaned!$A$2:$E$21,2,FALSE)</f>
        <v>Guerrero-Schmitt</v>
      </c>
    </row>
    <row r="1334" spans="1:13" x14ac:dyDescent="0.3">
      <c r="A1334" t="s">
        <v>3158</v>
      </c>
      <c r="B1334" s="6">
        <v>45673</v>
      </c>
      <c r="C1334" t="s">
        <v>214</v>
      </c>
      <c r="D1334" t="s">
        <v>1744</v>
      </c>
      <c r="E1334" t="s">
        <v>1792</v>
      </c>
      <c r="F1334">
        <v>4</v>
      </c>
      <c r="G1334" s="5">
        <v>862.67</v>
      </c>
      <c r="H1334" s="8">
        <v>0.2</v>
      </c>
      <c r="I1334" t="s">
        <v>1826</v>
      </c>
      <c r="J1334" s="5">
        <v>2760.5439999999999</v>
      </c>
      <c r="K1334" t="str">
        <f>VLOOKUP($C1334,Customer_Dim_Cleaned!$A$2:$H$501,2,FALSE)</f>
        <v>Jay Patel</v>
      </c>
      <c r="L1334" t="str">
        <f>VLOOKUP($D1334,Product_Dim_Cleaned!$A$2:$F$101,2,FALSE)</f>
        <v>Portable Bluetooth Speaker</v>
      </c>
      <c r="M1334" t="str">
        <f>VLOOKUP($E1334,Store_Dim_Cleaned!$A$2:$E$21,2,FALSE)</f>
        <v>Aguirre-Keller</v>
      </c>
    </row>
    <row r="1335" spans="1:13" x14ac:dyDescent="0.3">
      <c r="A1335" t="s">
        <v>3159</v>
      </c>
      <c r="B1335" s="6">
        <v>45565</v>
      </c>
      <c r="C1335" t="s">
        <v>1374</v>
      </c>
      <c r="D1335" t="s">
        <v>1582</v>
      </c>
      <c r="E1335" t="s">
        <v>1776</v>
      </c>
      <c r="F1335">
        <v>1</v>
      </c>
      <c r="G1335" s="5">
        <v>55.04</v>
      </c>
      <c r="H1335" s="8">
        <v>0.01</v>
      </c>
      <c r="I1335" t="s">
        <v>1829</v>
      </c>
      <c r="J1335" s="5">
        <v>54.489600000000003</v>
      </c>
      <c r="K1335" t="str">
        <f>VLOOKUP($C1335,Customer_Dim_Cleaned!$A$2:$H$501,2,FALSE)</f>
        <v>Cheryl Carr</v>
      </c>
      <c r="L1335" t="str">
        <f>VLOOKUP($D1335,Product_Dim_Cleaned!$A$2:$F$101,2,FALSE)</f>
        <v>Soccer Training Cone Set</v>
      </c>
      <c r="M1335" t="str">
        <f>VLOOKUP($E1335,Store_Dim_Cleaned!$A$2:$E$21,2,FALSE)</f>
        <v>Benson-Elliott</v>
      </c>
    </row>
    <row r="1336" spans="1:13" x14ac:dyDescent="0.3">
      <c r="A1336" t="s">
        <v>3160</v>
      </c>
      <c r="B1336" s="6">
        <v>45646</v>
      </c>
      <c r="C1336" t="s">
        <v>188</v>
      </c>
      <c r="D1336" t="s">
        <v>1638</v>
      </c>
      <c r="E1336" t="s">
        <v>1752</v>
      </c>
      <c r="F1336">
        <v>2</v>
      </c>
      <c r="G1336" s="5">
        <v>905.47</v>
      </c>
      <c r="H1336" s="8">
        <v>0.2</v>
      </c>
      <c r="I1336" t="s">
        <v>1829</v>
      </c>
      <c r="J1336" s="5">
        <v>1448.752</v>
      </c>
      <c r="K1336" t="str">
        <f>VLOOKUP($C1336,Customer_Dim_Cleaned!$A$2:$H$501,2,FALSE)</f>
        <v>Timothy Weaver</v>
      </c>
      <c r="L1336" t="str">
        <f>VLOOKUP($D1336,Product_Dim_Cleaned!$A$2:$F$101,2,FALSE)</f>
        <v>High-Grip Football</v>
      </c>
      <c r="M1336" t="str">
        <f>VLOOKUP($E1336,Store_Dim_Cleaned!$A$2:$E$21,2,FALSE)</f>
        <v>Rivera-Warner</v>
      </c>
    </row>
    <row r="1337" spans="1:13" x14ac:dyDescent="0.3">
      <c r="A1337" t="s">
        <v>3161</v>
      </c>
      <c r="B1337" s="6">
        <v>45539</v>
      </c>
      <c r="C1337" t="s">
        <v>1422</v>
      </c>
      <c r="D1337" t="s">
        <v>1674</v>
      </c>
      <c r="E1337" t="s">
        <v>1797</v>
      </c>
      <c r="F1337">
        <v>3</v>
      </c>
      <c r="G1337" s="5">
        <v>217.13</v>
      </c>
      <c r="H1337" s="8">
        <v>0.28000000000000003</v>
      </c>
      <c r="I1337" t="s">
        <v>1824</v>
      </c>
      <c r="J1337" s="5">
        <v>469.00080000000003</v>
      </c>
      <c r="K1337" t="str">
        <f>VLOOKUP($C1337,Customer_Dim_Cleaned!$A$2:$H$501,2,FALSE)</f>
        <v>Paul Cox</v>
      </c>
      <c r="L1337" t="str">
        <f>VLOOKUP($D1337,Product_Dim_Cleaned!$A$2:$F$101,2,FALSE)</f>
        <v>Organic Sunscreen Lotion</v>
      </c>
      <c r="M1337" t="str">
        <f>VLOOKUP($E1337,Store_Dim_Cleaned!$A$2:$E$21,2,FALSE)</f>
        <v>Gardner, Humphrey and Contreras</v>
      </c>
    </row>
    <row r="1338" spans="1:13" x14ac:dyDescent="0.3">
      <c r="A1338" t="s">
        <v>3162</v>
      </c>
      <c r="B1338" s="6">
        <v>45936</v>
      </c>
      <c r="C1338" t="s">
        <v>1214</v>
      </c>
      <c r="D1338" t="s">
        <v>1698</v>
      </c>
      <c r="E1338" t="s">
        <v>1752</v>
      </c>
      <c r="F1338">
        <v>3</v>
      </c>
      <c r="G1338" s="5">
        <v>580.45000000000005</v>
      </c>
      <c r="H1338" s="8">
        <v>0</v>
      </c>
      <c r="I1338" t="s">
        <v>1826</v>
      </c>
      <c r="J1338" s="5">
        <v>1741.35</v>
      </c>
      <c r="K1338" t="str">
        <f>VLOOKUP($C1338,Customer_Dim_Cleaned!$A$2:$H$501,2,FALSE)</f>
        <v>Cynthia Lopez</v>
      </c>
      <c r="L1338" t="str">
        <f>VLOOKUP($D1338,Product_Dim_Cleaned!$A$2:$F$101,2,FALSE)</f>
        <v>Women's Ankle Boots</v>
      </c>
      <c r="M1338" t="str">
        <f>VLOOKUP($E1338,Store_Dim_Cleaned!$A$2:$E$21,2,FALSE)</f>
        <v>Rivera-Warner</v>
      </c>
    </row>
    <row r="1339" spans="1:13" x14ac:dyDescent="0.3">
      <c r="A1339" t="s">
        <v>3163</v>
      </c>
      <c r="B1339" s="6">
        <v>45854</v>
      </c>
      <c r="C1339" t="s">
        <v>366</v>
      </c>
      <c r="D1339" t="s">
        <v>1553</v>
      </c>
      <c r="E1339" t="s">
        <v>1807</v>
      </c>
      <c r="F1339">
        <v>2</v>
      </c>
      <c r="G1339" s="5">
        <v>892.88</v>
      </c>
      <c r="H1339" s="8">
        <v>0.17</v>
      </c>
      <c r="I1339" t="s">
        <v>1826</v>
      </c>
      <c r="J1339" s="5">
        <v>1482.1808000000001</v>
      </c>
      <c r="K1339" t="str">
        <f>VLOOKUP($C1339,Customer_Dim_Cleaned!$A$2:$H$501,2,FALSE)</f>
        <v>Steven Stein</v>
      </c>
      <c r="L1339" t="str">
        <f>VLOOKUP($D1339,Product_Dim_Cleaned!$A$2:$F$101,2,FALSE)</f>
        <v>Women's Yoga Pants</v>
      </c>
      <c r="M1339" t="str">
        <f>VLOOKUP($E1339,Store_Dim_Cleaned!$A$2:$E$21,2,FALSE)</f>
        <v>Holloway Ltd</v>
      </c>
    </row>
    <row r="1340" spans="1:13" x14ac:dyDescent="0.3">
      <c r="A1340" t="s">
        <v>3164</v>
      </c>
      <c r="B1340" s="6">
        <v>45936</v>
      </c>
      <c r="C1340" t="s">
        <v>329</v>
      </c>
      <c r="D1340" t="s">
        <v>1628</v>
      </c>
      <c r="E1340" t="s">
        <v>1810</v>
      </c>
      <c r="F1340">
        <v>2</v>
      </c>
      <c r="G1340" s="5">
        <v>356.28</v>
      </c>
      <c r="H1340" s="8">
        <v>0.11</v>
      </c>
      <c r="I1340" t="s">
        <v>1829</v>
      </c>
      <c r="J1340" s="5">
        <v>634.17840000000001</v>
      </c>
      <c r="K1340" t="str">
        <f>VLOOKUP($C1340,Customer_Dim_Cleaned!$A$2:$H$501,2,FALSE)</f>
        <v>Donna Gregory</v>
      </c>
      <c r="L1340" t="str">
        <f>VLOOKUP($D1340,Product_Dim_Cleaned!$A$2:$F$101,2,FALSE)</f>
        <v>Noise-Canceling Headphones</v>
      </c>
      <c r="M1340" t="str">
        <f>VLOOKUP($E1340,Store_Dim_Cleaned!$A$2:$E$21,2,FALSE)</f>
        <v>Guerrero-Schmitt</v>
      </c>
    </row>
    <row r="1341" spans="1:13" x14ac:dyDescent="0.3">
      <c r="A1341" t="s">
        <v>3165</v>
      </c>
      <c r="B1341" s="6">
        <v>45921</v>
      </c>
      <c r="C1341" t="s">
        <v>1199</v>
      </c>
      <c r="D1341" t="s">
        <v>1708</v>
      </c>
      <c r="E1341" t="s">
        <v>1761</v>
      </c>
      <c r="F1341">
        <v>4</v>
      </c>
      <c r="G1341" s="5">
        <v>806.99</v>
      </c>
      <c r="H1341" s="8">
        <v>0.06</v>
      </c>
      <c r="I1341" t="s">
        <v>1824</v>
      </c>
      <c r="J1341" s="5">
        <v>3034.2824000000001</v>
      </c>
      <c r="K1341" t="str">
        <f>VLOOKUP($C1341,Customer_Dim_Cleaned!$A$2:$H$501,2,FALSE)</f>
        <v>Andrew Mason</v>
      </c>
      <c r="L1341" t="str">
        <f>VLOOKUP($D1341,Product_Dim_Cleaned!$A$2:$F$101,2,FALSE)</f>
        <v>Wall-Mounted Spice Rack</v>
      </c>
      <c r="M1341" t="str">
        <f>VLOOKUP($E1341,Store_Dim_Cleaned!$A$2:$E$21,2,FALSE)</f>
        <v>Black-Horn</v>
      </c>
    </row>
    <row r="1342" spans="1:13" x14ac:dyDescent="0.3">
      <c r="A1342" t="s">
        <v>3166</v>
      </c>
      <c r="B1342" s="6">
        <v>45855</v>
      </c>
      <c r="C1342" t="s">
        <v>1360</v>
      </c>
      <c r="D1342" t="s">
        <v>1588</v>
      </c>
      <c r="E1342" t="s">
        <v>1757</v>
      </c>
      <c r="F1342">
        <v>3</v>
      </c>
      <c r="G1342" s="5">
        <v>684.22</v>
      </c>
      <c r="H1342" s="8">
        <v>0.09</v>
      </c>
      <c r="I1342" t="s">
        <v>1824</v>
      </c>
      <c r="J1342" s="5">
        <v>1867.9205999999999</v>
      </c>
      <c r="K1342" t="str">
        <f>VLOOKUP($C1342,Customer_Dim_Cleaned!$A$2:$H$501,2,FALSE)</f>
        <v>John Compton</v>
      </c>
      <c r="L1342" t="str">
        <f>VLOOKUP($D1342,Product_Dim_Cleaned!$A$2:$F$101,2,FALSE)</f>
        <v>Outdoor Sports Water Bottle</v>
      </c>
      <c r="M1342" t="str">
        <f>VLOOKUP($E1342,Store_Dim_Cleaned!$A$2:$E$21,2,FALSE)</f>
        <v>Martinez, Adkins and Johnson</v>
      </c>
    </row>
    <row r="1343" spans="1:13" x14ac:dyDescent="0.3">
      <c r="A1343" t="s">
        <v>3167</v>
      </c>
      <c r="B1343" s="6">
        <v>45837</v>
      </c>
      <c r="C1343" t="s">
        <v>1371</v>
      </c>
      <c r="D1343" t="s">
        <v>1734</v>
      </c>
      <c r="E1343" t="s">
        <v>1779</v>
      </c>
      <c r="F1343">
        <v>4</v>
      </c>
      <c r="G1343" s="5">
        <v>763.34</v>
      </c>
      <c r="H1343" s="8">
        <v>7.0000000000000007E-2</v>
      </c>
      <c r="I1343" t="s">
        <v>1826</v>
      </c>
      <c r="J1343" s="5">
        <v>2839.6248000000001</v>
      </c>
      <c r="K1343" t="str">
        <f>VLOOKUP($C1343,Customer_Dim_Cleaned!$A$2:$H$501,2,FALSE)</f>
        <v>Adam Castro</v>
      </c>
      <c r="L1343" t="str">
        <f>VLOOKUP($D1343,Product_Dim_Cleaned!$A$2:$F$101,2,FALSE)</f>
        <v>USB-C Laptop Charger</v>
      </c>
      <c r="M1343" t="str">
        <f>VLOOKUP($E1343,Store_Dim_Cleaned!$A$2:$E$21,2,FALSE)</f>
        <v>Martinez-Mullins</v>
      </c>
    </row>
    <row r="1344" spans="1:13" x14ac:dyDescent="0.3">
      <c r="A1344" t="s">
        <v>3168</v>
      </c>
      <c r="B1344" s="6">
        <v>45738</v>
      </c>
      <c r="C1344" t="s">
        <v>1130</v>
      </c>
      <c r="D1344" t="s">
        <v>1648</v>
      </c>
      <c r="E1344" t="s">
        <v>1766</v>
      </c>
      <c r="F1344">
        <v>3</v>
      </c>
      <c r="G1344" s="5">
        <v>721.94</v>
      </c>
      <c r="H1344" s="8">
        <v>0.26</v>
      </c>
      <c r="I1344" t="s">
        <v>1824</v>
      </c>
      <c r="J1344" s="5">
        <v>1602.7067999999999</v>
      </c>
      <c r="K1344" t="str">
        <f>VLOOKUP($C1344,Customer_Dim_Cleaned!$A$2:$H$501,2,FALSE)</f>
        <v>Natalie Johnson</v>
      </c>
      <c r="L1344" t="str">
        <f>VLOOKUP($D1344,Product_Dim_Cleaned!$A$2:$F$101,2,FALSE)</f>
        <v>Boxing Hand Wraps</v>
      </c>
      <c r="M1344" t="str">
        <f>VLOOKUP($E1344,Store_Dim_Cleaned!$A$2:$E$21,2,FALSE)</f>
        <v>Johnson-Wright</v>
      </c>
    </row>
    <row r="1345" spans="1:13" x14ac:dyDescent="0.3">
      <c r="A1345" t="s">
        <v>3169</v>
      </c>
      <c r="B1345" s="6">
        <v>45323</v>
      </c>
      <c r="C1345" t="s">
        <v>1263</v>
      </c>
      <c r="D1345" t="s">
        <v>1742</v>
      </c>
      <c r="E1345" t="s">
        <v>1757</v>
      </c>
      <c r="F1345">
        <v>3</v>
      </c>
      <c r="G1345" s="5">
        <v>760.38</v>
      </c>
      <c r="H1345" s="8">
        <v>0</v>
      </c>
      <c r="I1345" t="s">
        <v>1829</v>
      </c>
      <c r="J1345" s="5">
        <v>2281.14</v>
      </c>
      <c r="K1345" t="str">
        <f>VLOOKUP($C1345,Customer_Dim_Cleaned!$A$2:$H$501,2,FALSE)</f>
        <v>David Lozano</v>
      </c>
      <c r="L1345" t="str">
        <f>VLOOKUP($D1345,Product_Dim_Cleaned!$A$2:$F$101,2,FALSE)</f>
        <v>Cricket Bat</v>
      </c>
      <c r="M1345" t="str">
        <f>VLOOKUP($E1345,Store_Dim_Cleaned!$A$2:$E$21,2,FALSE)</f>
        <v>Martinez, Adkins and Johnson</v>
      </c>
    </row>
    <row r="1346" spans="1:13" x14ac:dyDescent="0.3">
      <c r="A1346" t="s">
        <v>3170</v>
      </c>
      <c r="B1346" s="6">
        <v>45362</v>
      </c>
      <c r="C1346" t="s">
        <v>942</v>
      </c>
      <c r="D1346" t="s">
        <v>1742</v>
      </c>
      <c r="E1346" t="s">
        <v>1776</v>
      </c>
      <c r="F1346">
        <v>3</v>
      </c>
      <c r="G1346" s="5">
        <v>612.53</v>
      </c>
      <c r="H1346" s="8">
        <v>0.21</v>
      </c>
      <c r="I1346" t="s">
        <v>1829</v>
      </c>
      <c r="J1346" s="5">
        <v>1451.6960999999999</v>
      </c>
      <c r="K1346" t="str">
        <f>VLOOKUP($C1346,Customer_Dim_Cleaned!$A$2:$H$501,2,FALSE)</f>
        <v>Tracy Stephens</v>
      </c>
      <c r="L1346" t="str">
        <f>VLOOKUP($D1346,Product_Dim_Cleaned!$A$2:$F$101,2,FALSE)</f>
        <v>Cricket Bat</v>
      </c>
      <c r="M1346" t="str">
        <f>VLOOKUP($E1346,Store_Dim_Cleaned!$A$2:$E$21,2,FALSE)</f>
        <v>Benson-Elliott</v>
      </c>
    </row>
    <row r="1347" spans="1:13" x14ac:dyDescent="0.3">
      <c r="A1347" t="s">
        <v>3171</v>
      </c>
      <c r="B1347" s="6">
        <v>45544</v>
      </c>
      <c r="C1347" t="s">
        <v>160</v>
      </c>
      <c r="D1347" t="s">
        <v>1674</v>
      </c>
      <c r="E1347" t="s">
        <v>1804</v>
      </c>
      <c r="F1347">
        <v>3</v>
      </c>
      <c r="G1347" s="5">
        <v>841.37</v>
      </c>
      <c r="H1347" s="8">
        <v>0.28999999999999998</v>
      </c>
      <c r="I1347" t="s">
        <v>1826</v>
      </c>
      <c r="J1347" s="5">
        <v>1792.1180999999999</v>
      </c>
      <c r="K1347" t="str">
        <f>VLOOKUP($C1347,Customer_Dim_Cleaned!$A$2:$H$501,2,FALSE)</f>
        <v>James Gibbs</v>
      </c>
      <c r="L1347" t="str">
        <f>VLOOKUP($D1347,Product_Dim_Cleaned!$A$2:$F$101,2,FALSE)</f>
        <v>Organic Sunscreen Lotion</v>
      </c>
      <c r="M1347" t="str">
        <f>VLOOKUP($E1347,Store_Dim_Cleaned!$A$2:$E$21,2,FALSE)</f>
        <v>Frederick-Wright</v>
      </c>
    </row>
    <row r="1348" spans="1:13" x14ac:dyDescent="0.3">
      <c r="A1348" t="s">
        <v>3172</v>
      </c>
      <c r="B1348" s="6">
        <v>45249</v>
      </c>
      <c r="C1348" t="s">
        <v>833</v>
      </c>
      <c r="D1348" t="s">
        <v>1644</v>
      </c>
      <c r="E1348" t="s">
        <v>1786</v>
      </c>
      <c r="F1348">
        <v>2</v>
      </c>
      <c r="G1348" s="5">
        <v>636.51</v>
      </c>
      <c r="H1348" s="8">
        <v>0.25</v>
      </c>
      <c r="I1348" t="s">
        <v>1824</v>
      </c>
      <c r="J1348" s="5">
        <v>954.76499999999999</v>
      </c>
      <c r="K1348" t="str">
        <f>VLOOKUP($C1348,Customer_Dim_Cleaned!$A$2:$H$501,2,FALSE)</f>
        <v>Carol Bishop</v>
      </c>
      <c r="L1348" t="str">
        <f>VLOOKUP($D1348,Product_Dim_Cleaned!$A$2:$F$101,2,FALSE)</f>
        <v>Car Dashboard Phone Holder</v>
      </c>
      <c r="M1348" t="str">
        <f>VLOOKUP($E1348,Store_Dim_Cleaned!$A$2:$E$21,2,FALSE)</f>
        <v>Moore, Padilla and Butler</v>
      </c>
    </row>
    <row r="1349" spans="1:13" x14ac:dyDescent="0.3">
      <c r="A1349" t="s">
        <v>3173</v>
      </c>
      <c r="B1349" s="6">
        <v>45659</v>
      </c>
      <c r="C1349" t="s">
        <v>329</v>
      </c>
      <c r="D1349" t="s">
        <v>1638</v>
      </c>
      <c r="E1349" t="s">
        <v>1782</v>
      </c>
      <c r="F1349">
        <v>2</v>
      </c>
      <c r="G1349" s="5">
        <v>732.37</v>
      </c>
      <c r="H1349" s="8">
        <v>0.22</v>
      </c>
      <c r="I1349" t="s">
        <v>1829</v>
      </c>
      <c r="J1349" s="5">
        <v>1142.4972</v>
      </c>
      <c r="K1349" t="str">
        <f>VLOOKUP($C1349,Customer_Dim_Cleaned!$A$2:$H$501,2,FALSE)</f>
        <v>Donna Gregory</v>
      </c>
      <c r="L1349" t="str">
        <f>VLOOKUP($D1349,Product_Dim_Cleaned!$A$2:$F$101,2,FALSE)</f>
        <v>High-Grip Football</v>
      </c>
      <c r="M1349" t="str">
        <f>VLOOKUP($E1349,Store_Dim_Cleaned!$A$2:$E$21,2,FALSE)</f>
        <v>Bean, Jones and Park</v>
      </c>
    </row>
    <row r="1350" spans="1:13" x14ac:dyDescent="0.3">
      <c r="A1350" t="s">
        <v>3174</v>
      </c>
      <c r="B1350" s="6">
        <v>45927</v>
      </c>
      <c r="C1350" t="s">
        <v>547</v>
      </c>
      <c r="D1350" t="s">
        <v>1656</v>
      </c>
      <c r="E1350" t="s">
        <v>1804</v>
      </c>
      <c r="F1350">
        <v>3</v>
      </c>
      <c r="G1350" s="5">
        <v>183.44</v>
      </c>
      <c r="H1350" s="8">
        <v>0.28000000000000003</v>
      </c>
      <c r="I1350" t="s">
        <v>1829</v>
      </c>
      <c r="J1350" s="5">
        <v>396.23039999999992</v>
      </c>
      <c r="K1350" t="str">
        <f>VLOOKUP($C1350,Customer_Dim_Cleaned!$A$2:$H$501,2,FALSE)</f>
        <v>Daniel Rivas</v>
      </c>
      <c r="L1350" t="str">
        <f>VLOOKUP($D1350,Product_Dim_Cleaned!$A$2:$F$101,2,FALSE)</f>
        <v>Sports Stopwatch Pro</v>
      </c>
      <c r="M1350" t="str">
        <f>VLOOKUP($E1350,Store_Dim_Cleaned!$A$2:$E$21,2,FALSE)</f>
        <v>Frederick-Wright</v>
      </c>
    </row>
    <row r="1351" spans="1:13" x14ac:dyDescent="0.3">
      <c r="A1351" t="s">
        <v>3175</v>
      </c>
      <c r="B1351" s="6">
        <v>45373</v>
      </c>
      <c r="C1351" t="s">
        <v>241</v>
      </c>
      <c r="D1351" t="s">
        <v>1570</v>
      </c>
      <c r="E1351" t="s">
        <v>1797</v>
      </c>
      <c r="F1351">
        <v>4</v>
      </c>
      <c r="G1351" s="5">
        <v>898.58</v>
      </c>
      <c r="H1351" s="8">
        <v>0.16</v>
      </c>
      <c r="I1351" t="s">
        <v>1826</v>
      </c>
      <c r="J1351" s="5">
        <v>3019.2287999999999</v>
      </c>
      <c r="K1351" t="str">
        <f>VLOOKUP($C1351,Customer_Dim_Cleaned!$A$2:$H$501,2,FALSE)</f>
        <v>Michael Thomas</v>
      </c>
      <c r="L1351" t="str">
        <f>VLOOKUP($D1351,Product_Dim_Cleaned!$A$2:$F$101,2,FALSE)</f>
        <v>HD Smart TV Stick</v>
      </c>
      <c r="M1351" t="str">
        <f>VLOOKUP($E1351,Store_Dim_Cleaned!$A$2:$E$21,2,FALSE)</f>
        <v>Gardner, Humphrey and Contreras</v>
      </c>
    </row>
    <row r="1352" spans="1:13" x14ac:dyDescent="0.3">
      <c r="A1352" t="s">
        <v>3176</v>
      </c>
      <c r="B1352" s="6">
        <v>45529</v>
      </c>
      <c r="C1352" t="s">
        <v>1217</v>
      </c>
      <c r="D1352" t="s">
        <v>1594</v>
      </c>
      <c r="E1352" t="s">
        <v>1761</v>
      </c>
      <c r="F1352">
        <v>3</v>
      </c>
      <c r="G1352" s="5">
        <v>152.41</v>
      </c>
      <c r="H1352" s="8">
        <v>0.25</v>
      </c>
      <c r="I1352" t="s">
        <v>1824</v>
      </c>
      <c r="J1352" s="5">
        <v>342.92250000000001</v>
      </c>
      <c r="K1352" t="str">
        <f>VLOOKUP($C1352,Customer_Dim_Cleaned!$A$2:$H$501,2,FALSE)</f>
        <v>Daniel Bell</v>
      </c>
      <c r="L1352" t="str">
        <f>VLOOKUP($D1352,Product_Dim_Cleaned!$A$2:$F$101,2,FALSE)</f>
        <v>Men's Formal Shirt</v>
      </c>
      <c r="M1352" t="str">
        <f>VLOOKUP($E1352,Store_Dim_Cleaned!$A$2:$E$21,2,FALSE)</f>
        <v>Black-Horn</v>
      </c>
    </row>
    <row r="1353" spans="1:13" x14ac:dyDescent="0.3">
      <c r="A1353" t="s">
        <v>3177</v>
      </c>
      <c r="B1353" s="6">
        <v>45872</v>
      </c>
      <c r="C1353" t="s">
        <v>722</v>
      </c>
      <c r="D1353" t="s">
        <v>1732</v>
      </c>
      <c r="E1353" t="s">
        <v>1799</v>
      </c>
      <c r="F1353">
        <v>3</v>
      </c>
      <c r="G1353" s="5">
        <v>972.58</v>
      </c>
      <c r="H1353" s="8">
        <v>0.28000000000000003</v>
      </c>
      <c r="I1353" t="s">
        <v>1829</v>
      </c>
      <c r="J1353" s="5">
        <v>2100.7728000000002</v>
      </c>
      <c r="K1353" t="str">
        <f>VLOOKUP($C1353,Customer_Dim_Cleaned!$A$2:$H$501,2,FALSE)</f>
        <v>Robert Harris</v>
      </c>
      <c r="L1353" t="str">
        <f>VLOOKUP($D1353,Product_Dim_Cleaned!$A$2:$F$101,2,FALSE)</f>
        <v>Microwave Oven</v>
      </c>
      <c r="M1353" t="str">
        <f>VLOOKUP($E1353,Store_Dim_Cleaned!$A$2:$E$21,2,FALSE)</f>
        <v>Mcdonald Inc</v>
      </c>
    </row>
    <row r="1354" spans="1:13" x14ac:dyDescent="0.3">
      <c r="A1354" t="s">
        <v>3178</v>
      </c>
      <c r="B1354" s="6">
        <v>45267</v>
      </c>
      <c r="C1354" t="s">
        <v>1437</v>
      </c>
      <c r="D1354" t="s">
        <v>1686</v>
      </c>
      <c r="E1354" t="s">
        <v>1792</v>
      </c>
      <c r="F1354">
        <v>4</v>
      </c>
      <c r="G1354" s="5">
        <v>136.4</v>
      </c>
      <c r="H1354" s="8">
        <v>0.04</v>
      </c>
      <c r="I1354" t="s">
        <v>1829</v>
      </c>
      <c r="J1354" s="5">
        <v>523.77599999999995</v>
      </c>
      <c r="K1354" t="str">
        <f>VLOOKUP($C1354,Customer_Dim_Cleaned!$A$2:$H$501,2,FALSE)</f>
        <v>Cynthia Parrish</v>
      </c>
      <c r="L1354" t="str">
        <f>VLOOKUP($D1354,Product_Dim_Cleaned!$A$2:$F$101,2,FALSE)</f>
        <v>Men's Sports Shorts</v>
      </c>
      <c r="M1354" t="str">
        <f>VLOOKUP($E1354,Store_Dim_Cleaned!$A$2:$E$21,2,FALSE)</f>
        <v>Aguirre-Keller</v>
      </c>
    </row>
    <row r="1355" spans="1:13" x14ac:dyDescent="0.3">
      <c r="A1355" t="s">
        <v>3179</v>
      </c>
      <c r="B1355" s="6">
        <v>45894</v>
      </c>
      <c r="C1355" t="s">
        <v>1246</v>
      </c>
      <c r="D1355" t="s">
        <v>1736</v>
      </c>
      <c r="E1355" t="s">
        <v>1801</v>
      </c>
      <c r="F1355">
        <v>1</v>
      </c>
      <c r="G1355" s="5">
        <v>509.63</v>
      </c>
      <c r="H1355" s="8">
        <v>0.27</v>
      </c>
      <c r="I1355" t="s">
        <v>1829</v>
      </c>
      <c r="J1355" s="5">
        <v>372.0299</v>
      </c>
      <c r="K1355" t="str">
        <f>VLOOKUP($C1355,Customer_Dim_Cleaned!$A$2:$H$501,2,FALSE)</f>
        <v>Mark Rogers</v>
      </c>
      <c r="L1355" t="str">
        <f>VLOOKUP($D1355,Product_Dim_Cleaned!$A$2:$F$101,2,FALSE)</f>
        <v>Vitamin E Body Lotion</v>
      </c>
      <c r="M1355" t="str">
        <f>VLOOKUP($E1355,Store_Dim_Cleaned!$A$2:$E$21,2,FALSE)</f>
        <v>Shelton PLC</v>
      </c>
    </row>
    <row r="1356" spans="1:13" x14ac:dyDescent="0.3">
      <c r="A1356" t="s">
        <v>3180</v>
      </c>
      <c r="B1356" s="6">
        <v>45331</v>
      </c>
      <c r="C1356" t="s">
        <v>23</v>
      </c>
      <c r="D1356" t="s">
        <v>1742</v>
      </c>
      <c r="E1356" t="s">
        <v>1766</v>
      </c>
      <c r="F1356">
        <v>4</v>
      </c>
      <c r="G1356" s="5">
        <v>360.28</v>
      </c>
      <c r="H1356" s="8">
        <v>0.09</v>
      </c>
      <c r="I1356" t="s">
        <v>1829</v>
      </c>
      <c r="J1356" s="5">
        <v>1311.4192</v>
      </c>
      <c r="K1356" t="str">
        <f>VLOOKUP($C1356,Customer_Dim_Cleaned!$A$2:$H$501,2,FALSE)</f>
        <v>Jeremy Harris</v>
      </c>
      <c r="L1356" t="str">
        <f>VLOOKUP($D1356,Product_Dim_Cleaned!$A$2:$F$101,2,FALSE)</f>
        <v>Cricket Bat</v>
      </c>
      <c r="M1356" t="str">
        <f>VLOOKUP($E1356,Store_Dim_Cleaned!$A$2:$E$21,2,FALSE)</f>
        <v>Johnson-Wright</v>
      </c>
    </row>
    <row r="1357" spans="1:13" x14ac:dyDescent="0.3">
      <c r="A1357" t="s">
        <v>3181</v>
      </c>
      <c r="B1357" s="6">
        <v>45910</v>
      </c>
      <c r="C1357" t="s">
        <v>292</v>
      </c>
      <c r="D1357" t="s">
        <v>1726</v>
      </c>
      <c r="E1357" t="s">
        <v>1801</v>
      </c>
      <c r="F1357">
        <v>3</v>
      </c>
      <c r="G1357" s="5">
        <v>882.05</v>
      </c>
      <c r="H1357" s="8">
        <v>0.06</v>
      </c>
      <c r="I1357" t="s">
        <v>1826</v>
      </c>
      <c r="J1357" s="5">
        <v>2487.3809999999989</v>
      </c>
      <c r="K1357" t="str">
        <f>VLOOKUP($C1357,Customer_Dim_Cleaned!$A$2:$H$501,2,FALSE)</f>
        <v>Jennifer Garcia</v>
      </c>
      <c r="L1357" t="str">
        <f>VLOOKUP($D1357,Product_Dim_Cleaned!$A$2:$F$101,2,FALSE)</f>
        <v>Face Foundation Kit</v>
      </c>
      <c r="M1357" t="str">
        <f>VLOOKUP($E1357,Store_Dim_Cleaned!$A$2:$E$21,2,FALSE)</f>
        <v>Shelton PLC</v>
      </c>
    </row>
    <row r="1358" spans="1:13" x14ac:dyDescent="0.3">
      <c r="A1358" t="s">
        <v>3182</v>
      </c>
      <c r="B1358" s="6">
        <v>45564</v>
      </c>
      <c r="C1358" t="s">
        <v>640</v>
      </c>
      <c r="D1358" t="s">
        <v>1706</v>
      </c>
      <c r="E1358" t="s">
        <v>1782</v>
      </c>
      <c r="F1358">
        <v>3</v>
      </c>
      <c r="G1358" s="5">
        <v>141.54</v>
      </c>
      <c r="H1358" s="8">
        <v>0.12</v>
      </c>
      <c r="I1358" t="s">
        <v>1826</v>
      </c>
      <c r="J1358" s="5">
        <v>373.66559999999998</v>
      </c>
      <c r="K1358" t="str">
        <f>VLOOKUP($C1358,Customer_Dim_Cleaned!$A$2:$H$501,2,FALSE)</f>
        <v>Anthony Garcia</v>
      </c>
      <c r="L1358" t="str">
        <f>VLOOKUP($D1358,Product_Dim_Cleaned!$A$2:$F$101,2,FALSE)</f>
        <v>Decorative Lamp Shade</v>
      </c>
      <c r="M1358" t="str">
        <f>VLOOKUP($E1358,Store_Dim_Cleaned!$A$2:$E$21,2,FALSE)</f>
        <v>Bean, Jones and Park</v>
      </c>
    </row>
    <row r="1359" spans="1:13" x14ac:dyDescent="0.3">
      <c r="A1359" t="s">
        <v>3183</v>
      </c>
      <c r="B1359" s="6">
        <v>45461</v>
      </c>
      <c r="C1359" t="s">
        <v>168</v>
      </c>
      <c r="D1359" t="s">
        <v>1578</v>
      </c>
      <c r="E1359" t="s">
        <v>1769</v>
      </c>
      <c r="F1359">
        <v>3</v>
      </c>
      <c r="G1359" s="5">
        <v>83.5</v>
      </c>
      <c r="H1359" s="8">
        <v>0.23</v>
      </c>
      <c r="I1359" t="s">
        <v>1829</v>
      </c>
      <c r="J1359" s="5">
        <v>192.88499999999999</v>
      </c>
      <c r="K1359" t="str">
        <f>VLOOKUP($C1359,Customer_Dim_Cleaned!$A$2:$H$501,2,FALSE)</f>
        <v>Joseph Snow</v>
      </c>
      <c r="L1359" t="str">
        <f>VLOOKUP($D1359,Product_Dim_Cleaned!$A$2:$F$101,2,FALSE)</f>
        <v>4K Home Projector</v>
      </c>
      <c r="M1359" t="str">
        <f>VLOOKUP($E1359,Store_Dim_Cleaned!$A$2:$E$21,2,FALSE)</f>
        <v>Alexander Group</v>
      </c>
    </row>
    <row r="1360" spans="1:13" x14ac:dyDescent="0.3">
      <c r="A1360" t="s">
        <v>3184</v>
      </c>
      <c r="B1360" s="6">
        <v>45258</v>
      </c>
      <c r="C1360" t="s">
        <v>425</v>
      </c>
      <c r="D1360" t="s">
        <v>1576</v>
      </c>
      <c r="E1360" t="s">
        <v>1776</v>
      </c>
      <c r="F1360">
        <v>2</v>
      </c>
      <c r="G1360" s="5">
        <v>629.73</v>
      </c>
      <c r="H1360" s="8">
        <v>7.0000000000000007E-2</v>
      </c>
      <c r="I1360" t="s">
        <v>1826</v>
      </c>
      <c r="J1360" s="5">
        <v>1171.2978000000001</v>
      </c>
      <c r="K1360" t="str">
        <f>VLOOKUP($C1360,Customer_Dim_Cleaned!$A$2:$H$501,2,FALSE)</f>
        <v>Erin Hopkins</v>
      </c>
      <c r="L1360" t="str">
        <f>VLOOKUP($D1360,Product_Dim_Cleaned!$A$2:$F$101,2,FALSE)</f>
        <v>Decorative Wall Mirror</v>
      </c>
      <c r="M1360" t="str">
        <f>VLOOKUP($E1360,Store_Dim_Cleaned!$A$2:$E$21,2,FALSE)</f>
        <v>Benson-Elliott</v>
      </c>
    </row>
    <row r="1361" spans="1:13" x14ac:dyDescent="0.3">
      <c r="A1361" t="s">
        <v>3185</v>
      </c>
      <c r="B1361" s="6">
        <v>45228</v>
      </c>
      <c r="C1361" t="s">
        <v>59</v>
      </c>
      <c r="D1361" t="s">
        <v>1614</v>
      </c>
      <c r="E1361" t="s">
        <v>1776</v>
      </c>
      <c r="F1361">
        <v>2</v>
      </c>
      <c r="G1361" s="5">
        <v>159.93</v>
      </c>
      <c r="H1361" s="8">
        <v>0.2</v>
      </c>
      <c r="I1361" t="s">
        <v>1829</v>
      </c>
      <c r="J1361" s="5">
        <v>255.88800000000001</v>
      </c>
      <c r="K1361" t="str">
        <f>VLOOKUP($C1361,Customer_Dim_Cleaned!$A$2:$H$501,2,FALSE)</f>
        <v>Kenneth Lambert</v>
      </c>
      <c r="L1361" t="str">
        <f>VLOOKUP($D1361,Product_Dim_Cleaned!$A$2:$F$101,2,FALSE)</f>
        <v>Modern Wall Clock</v>
      </c>
      <c r="M1361" t="str">
        <f>VLOOKUP($E1361,Store_Dim_Cleaned!$A$2:$E$21,2,FALSE)</f>
        <v>Benson-Elliott</v>
      </c>
    </row>
    <row r="1362" spans="1:13" x14ac:dyDescent="0.3">
      <c r="A1362" t="s">
        <v>3186</v>
      </c>
      <c r="B1362" s="6">
        <v>45858</v>
      </c>
      <c r="C1362" t="s">
        <v>59</v>
      </c>
      <c r="D1362" t="s">
        <v>1638</v>
      </c>
      <c r="E1362" t="s">
        <v>1810</v>
      </c>
      <c r="F1362">
        <v>1</v>
      </c>
      <c r="G1362" s="5">
        <v>459.89</v>
      </c>
      <c r="H1362" s="8">
        <v>0.18</v>
      </c>
      <c r="I1362" t="s">
        <v>1829</v>
      </c>
      <c r="J1362" s="5">
        <v>377.10980000000001</v>
      </c>
      <c r="K1362" t="str">
        <f>VLOOKUP($C1362,Customer_Dim_Cleaned!$A$2:$H$501,2,FALSE)</f>
        <v>Kenneth Lambert</v>
      </c>
      <c r="L1362" t="str">
        <f>VLOOKUP($D1362,Product_Dim_Cleaned!$A$2:$F$101,2,FALSE)</f>
        <v>High-Grip Football</v>
      </c>
      <c r="M1362" t="str">
        <f>VLOOKUP($E1362,Store_Dim_Cleaned!$A$2:$E$21,2,FALSE)</f>
        <v>Guerrero-Schmitt</v>
      </c>
    </row>
    <row r="1363" spans="1:13" x14ac:dyDescent="0.3">
      <c r="A1363" t="s">
        <v>3187</v>
      </c>
      <c r="B1363" s="6">
        <v>45532</v>
      </c>
      <c r="C1363" t="s">
        <v>619</v>
      </c>
      <c r="D1363" t="s">
        <v>1614</v>
      </c>
      <c r="E1363" t="s">
        <v>1813</v>
      </c>
      <c r="F1363">
        <v>4</v>
      </c>
      <c r="G1363" s="5">
        <v>885.57</v>
      </c>
      <c r="H1363" s="8">
        <v>0.27</v>
      </c>
      <c r="I1363" t="s">
        <v>1824</v>
      </c>
      <c r="J1363" s="5">
        <v>2585.8643999999999</v>
      </c>
      <c r="K1363" t="str">
        <f>VLOOKUP($C1363,Customer_Dim_Cleaned!$A$2:$H$501,2,FALSE)</f>
        <v>Kimberly Brooks</v>
      </c>
      <c r="L1363" t="str">
        <f>VLOOKUP($D1363,Product_Dim_Cleaned!$A$2:$F$101,2,FALSE)</f>
        <v>Modern Wall Clock</v>
      </c>
      <c r="M1363" t="str">
        <f>VLOOKUP($E1363,Store_Dim_Cleaned!$A$2:$E$21,2,FALSE)</f>
        <v>Mann-Austin</v>
      </c>
    </row>
    <row r="1364" spans="1:13" x14ac:dyDescent="0.3">
      <c r="A1364" t="s">
        <v>3188</v>
      </c>
      <c r="B1364" s="6">
        <v>45454</v>
      </c>
      <c r="C1364" t="s">
        <v>1252</v>
      </c>
      <c r="D1364" t="s">
        <v>1656</v>
      </c>
      <c r="E1364" t="s">
        <v>1801</v>
      </c>
      <c r="F1364">
        <v>3</v>
      </c>
      <c r="G1364" s="5">
        <v>789.05</v>
      </c>
      <c r="H1364" s="8">
        <v>0</v>
      </c>
      <c r="I1364" t="s">
        <v>1826</v>
      </c>
      <c r="J1364" s="5">
        <v>2367.15</v>
      </c>
      <c r="K1364" t="str">
        <f>VLOOKUP($C1364,Customer_Dim_Cleaned!$A$2:$H$501,2,FALSE)</f>
        <v>Cassandra Perez</v>
      </c>
      <c r="L1364" t="str">
        <f>VLOOKUP($D1364,Product_Dim_Cleaned!$A$2:$F$101,2,FALSE)</f>
        <v>Sports Stopwatch Pro</v>
      </c>
      <c r="M1364" t="str">
        <f>VLOOKUP($E1364,Store_Dim_Cleaned!$A$2:$E$21,2,FALSE)</f>
        <v>Shelton PLC</v>
      </c>
    </row>
    <row r="1365" spans="1:13" x14ac:dyDescent="0.3">
      <c r="A1365" t="s">
        <v>3189</v>
      </c>
      <c r="B1365" s="6">
        <v>45244</v>
      </c>
      <c r="C1365" t="s">
        <v>517</v>
      </c>
      <c r="D1365" t="s">
        <v>1680</v>
      </c>
      <c r="E1365" t="s">
        <v>1752</v>
      </c>
      <c r="F1365">
        <v>1</v>
      </c>
      <c r="G1365" s="5">
        <v>570.52</v>
      </c>
      <c r="H1365" s="8">
        <v>0</v>
      </c>
      <c r="I1365" t="s">
        <v>1826</v>
      </c>
      <c r="J1365" s="5">
        <v>570.52</v>
      </c>
      <c r="K1365" t="str">
        <f>VLOOKUP($C1365,Customer_Dim_Cleaned!$A$2:$H$501,2,FALSE)</f>
        <v>Julie Hale</v>
      </c>
      <c r="L1365" t="str">
        <f>VLOOKUP($D1365,Product_Dim_Cleaned!$A$2:$F$101,2,FALSE)</f>
        <v>Women's Hair Dryer Brush</v>
      </c>
      <c r="M1365" t="str">
        <f>VLOOKUP($E1365,Store_Dim_Cleaned!$A$2:$E$21,2,FALSE)</f>
        <v>Rivera-Warner</v>
      </c>
    </row>
    <row r="1366" spans="1:13" x14ac:dyDescent="0.3">
      <c r="A1366" t="s">
        <v>3190</v>
      </c>
      <c r="B1366" s="6">
        <v>45322</v>
      </c>
      <c r="C1366" t="s">
        <v>592</v>
      </c>
      <c r="D1366" t="s">
        <v>1602</v>
      </c>
      <c r="E1366" t="s">
        <v>1804</v>
      </c>
      <c r="F1366">
        <v>4</v>
      </c>
      <c r="G1366" s="5">
        <v>310.79000000000002</v>
      </c>
      <c r="H1366" s="8">
        <v>0.22</v>
      </c>
      <c r="I1366" t="s">
        <v>1829</v>
      </c>
      <c r="J1366" s="5">
        <v>969.66480000000013</v>
      </c>
      <c r="K1366" t="str">
        <f>VLOOKUP($C1366,Customer_Dim_Cleaned!$A$2:$H$501,2,FALSE)</f>
        <v>Nicholas Bradshaw</v>
      </c>
      <c r="L1366" t="str">
        <f>VLOOKUP($D1366,Product_Dim_Cleaned!$A$2:$F$101,2,FALSE)</f>
        <v>Decorative Floor Vase</v>
      </c>
      <c r="M1366" t="str">
        <f>VLOOKUP($E1366,Store_Dim_Cleaned!$A$2:$E$21,2,FALSE)</f>
        <v>Frederick-Wright</v>
      </c>
    </row>
    <row r="1367" spans="1:13" x14ac:dyDescent="0.3">
      <c r="A1367" t="s">
        <v>3191</v>
      </c>
      <c r="B1367" s="6">
        <v>45757</v>
      </c>
      <c r="C1367" t="s">
        <v>214</v>
      </c>
      <c r="D1367" t="s">
        <v>1684</v>
      </c>
      <c r="E1367" t="s">
        <v>1807</v>
      </c>
      <c r="F1367">
        <v>4</v>
      </c>
      <c r="G1367" s="5">
        <v>255.67</v>
      </c>
      <c r="H1367" s="8">
        <v>0.17</v>
      </c>
      <c r="I1367" t="s">
        <v>1824</v>
      </c>
      <c r="J1367" s="5">
        <v>848.82439999999997</v>
      </c>
      <c r="K1367" t="str">
        <f>VLOOKUP($C1367,Customer_Dim_Cleaned!$A$2:$H$501,2,FALSE)</f>
        <v>Jay Patel</v>
      </c>
      <c r="L1367" t="str">
        <f>VLOOKUP($D1367,Product_Dim_Cleaned!$A$2:$F$101,2,FALSE)</f>
        <v>Wooden Nightstand</v>
      </c>
      <c r="M1367" t="str">
        <f>VLOOKUP($E1367,Store_Dim_Cleaned!$A$2:$E$21,2,FALSE)</f>
        <v>Holloway Ltd</v>
      </c>
    </row>
    <row r="1368" spans="1:13" x14ac:dyDescent="0.3">
      <c r="A1368" t="s">
        <v>3192</v>
      </c>
      <c r="B1368" s="6">
        <v>45397</v>
      </c>
      <c r="C1368" t="s">
        <v>444</v>
      </c>
      <c r="D1368" t="s">
        <v>1602</v>
      </c>
      <c r="E1368" t="s">
        <v>1804</v>
      </c>
      <c r="F1368">
        <v>2</v>
      </c>
      <c r="G1368" s="5">
        <v>270.66000000000003</v>
      </c>
      <c r="H1368" s="8">
        <v>0.1</v>
      </c>
      <c r="I1368" t="s">
        <v>1829</v>
      </c>
      <c r="J1368" s="5">
        <v>487.18799999999999</v>
      </c>
      <c r="K1368" t="str">
        <f>VLOOKUP($C1368,Customer_Dim_Cleaned!$A$2:$H$501,2,FALSE)</f>
        <v>Jessica Mitchell</v>
      </c>
      <c r="L1368" t="str">
        <f>VLOOKUP($D1368,Product_Dim_Cleaned!$A$2:$F$101,2,FALSE)</f>
        <v>Decorative Floor Vase</v>
      </c>
      <c r="M1368" t="str">
        <f>VLOOKUP($E1368,Store_Dim_Cleaned!$A$2:$E$21,2,FALSE)</f>
        <v>Frederick-Wright</v>
      </c>
    </row>
    <row r="1369" spans="1:13" x14ac:dyDescent="0.3">
      <c r="A1369" t="s">
        <v>3193</v>
      </c>
      <c r="B1369" s="6">
        <v>45914</v>
      </c>
      <c r="C1369" t="s">
        <v>945</v>
      </c>
      <c r="D1369" t="s">
        <v>1594</v>
      </c>
      <c r="E1369" t="s">
        <v>1807</v>
      </c>
      <c r="F1369">
        <v>3</v>
      </c>
      <c r="G1369" s="5">
        <v>373.35</v>
      </c>
      <c r="H1369" s="8">
        <v>0.2</v>
      </c>
      <c r="I1369" t="s">
        <v>1829</v>
      </c>
      <c r="J1369" s="5">
        <v>896.04000000000019</v>
      </c>
      <c r="K1369" t="str">
        <f>VLOOKUP($C1369,Customer_Dim_Cleaned!$A$2:$H$501,2,FALSE)</f>
        <v>Stephanie Jacobs</v>
      </c>
      <c r="L1369" t="str">
        <f>VLOOKUP($D1369,Product_Dim_Cleaned!$A$2:$F$101,2,FALSE)</f>
        <v>Men's Formal Shirt</v>
      </c>
      <c r="M1369" t="str">
        <f>VLOOKUP($E1369,Store_Dim_Cleaned!$A$2:$E$21,2,FALSE)</f>
        <v>Holloway Ltd</v>
      </c>
    </row>
    <row r="1370" spans="1:13" x14ac:dyDescent="0.3">
      <c r="A1370" t="s">
        <v>3194</v>
      </c>
      <c r="B1370" s="6">
        <v>45432</v>
      </c>
      <c r="C1370" t="s">
        <v>144</v>
      </c>
      <c r="D1370" t="s">
        <v>1666</v>
      </c>
      <c r="E1370" t="s">
        <v>1792</v>
      </c>
      <c r="F1370">
        <v>2</v>
      </c>
      <c r="G1370" s="5">
        <v>23.58</v>
      </c>
      <c r="H1370" s="8">
        <v>0.02</v>
      </c>
      <c r="I1370" t="s">
        <v>1826</v>
      </c>
      <c r="J1370" s="5">
        <v>46.216799999999999</v>
      </c>
      <c r="K1370" t="str">
        <f>VLOOKUP($C1370,Customer_Dim_Cleaned!$A$2:$H$501,2,FALSE)</f>
        <v>Thomas Phillips</v>
      </c>
      <c r="L1370" t="str">
        <f>VLOOKUP($D1370,Product_Dim_Cleaned!$A$2:$F$101,2,FALSE)</f>
        <v>Men's Hair Styling Gel</v>
      </c>
      <c r="M1370" t="str">
        <f>VLOOKUP($E1370,Store_Dim_Cleaned!$A$2:$E$21,2,FALSE)</f>
        <v>Aguirre-Keller</v>
      </c>
    </row>
    <row r="1371" spans="1:13" x14ac:dyDescent="0.3">
      <c r="A1371" t="s">
        <v>3195</v>
      </c>
      <c r="B1371" s="6">
        <v>45798</v>
      </c>
      <c r="C1371" t="s">
        <v>32</v>
      </c>
      <c r="D1371" t="s">
        <v>1618</v>
      </c>
      <c r="E1371" t="s">
        <v>1779</v>
      </c>
      <c r="F1371">
        <v>4</v>
      </c>
      <c r="G1371" s="5">
        <v>185.67</v>
      </c>
      <c r="H1371" s="8">
        <v>0.21</v>
      </c>
      <c r="I1371" t="s">
        <v>1826</v>
      </c>
      <c r="J1371" s="5">
        <v>586.71719999999993</v>
      </c>
      <c r="K1371" t="str">
        <f>VLOOKUP($C1371,Customer_Dim_Cleaned!$A$2:$H$501,2,FALSE)</f>
        <v>Christine Vaughn</v>
      </c>
      <c r="L1371" t="str">
        <f>VLOOKUP($D1371,Product_Dim_Cleaned!$A$2:$F$101,2,FALSE)</f>
        <v>Bedroom Table Lamp</v>
      </c>
      <c r="M1371" t="str">
        <f>VLOOKUP($E1371,Store_Dim_Cleaned!$A$2:$E$21,2,FALSE)</f>
        <v>Martinez-Mullins</v>
      </c>
    </row>
    <row r="1372" spans="1:13" x14ac:dyDescent="0.3">
      <c r="A1372" t="s">
        <v>3196</v>
      </c>
      <c r="B1372" s="6">
        <v>45396</v>
      </c>
      <c r="C1372" t="s">
        <v>417</v>
      </c>
      <c r="D1372" t="s">
        <v>1584</v>
      </c>
      <c r="E1372" t="s">
        <v>1797</v>
      </c>
      <c r="F1372">
        <v>3</v>
      </c>
      <c r="G1372" s="5">
        <v>928.74</v>
      </c>
      <c r="H1372" s="8">
        <v>0.27</v>
      </c>
      <c r="I1372" t="s">
        <v>1826</v>
      </c>
      <c r="J1372" s="5">
        <v>2033.9405999999999</v>
      </c>
      <c r="K1372" t="str">
        <f>VLOOKUP($C1372,Customer_Dim_Cleaned!$A$2:$H$501,2,FALSE)</f>
        <v>Jacob Hopkins</v>
      </c>
      <c r="L1372" t="str">
        <f>VLOOKUP($D1372,Product_Dim_Cleaned!$A$2:$F$101,2,FALSE)</f>
        <v>Women's Denim Jeans</v>
      </c>
      <c r="M1372" t="str">
        <f>VLOOKUP($E1372,Store_Dim_Cleaned!$A$2:$E$21,2,FALSE)</f>
        <v>Gardner, Humphrey and Contreras</v>
      </c>
    </row>
    <row r="1373" spans="1:13" x14ac:dyDescent="0.3">
      <c r="A1373" t="s">
        <v>3197</v>
      </c>
      <c r="B1373" s="6">
        <v>45235</v>
      </c>
      <c r="C1373" t="s">
        <v>121</v>
      </c>
      <c r="D1373" t="s">
        <v>1716</v>
      </c>
      <c r="E1373" t="s">
        <v>1773</v>
      </c>
      <c r="F1373">
        <v>3</v>
      </c>
      <c r="G1373" s="5">
        <v>923.38</v>
      </c>
      <c r="H1373" s="8">
        <v>7.0000000000000007E-2</v>
      </c>
      <c r="I1373" t="s">
        <v>1829</v>
      </c>
      <c r="J1373" s="5">
        <v>2576.2302</v>
      </c>
      <c r="K1373" t="str">
        <f>VLOOKUP($C1373,Customer_Dim_Cleaned!$A$2:$H$501,2,FALSE)</f>
        <v>David Arnold</v>
      </c>
      <c r="L1373" t="str">
        <f>VLOOKUP($D1373,Product_Dim_Cleaned!$A$2:$F$101,2,FALSE)</f>
        <v>Wooden Bookshelf</v>
      </c>
      <c r="M1373" t="str">
        <f>VLOOKUP($E1373,Store_Dim_Cleaned!$A$2:$E$21,2,FALSE)</f>
        <v>Gray Ltd</v>
      </c>
    </row>
    <row r="1374" spans="1:13" x14ac:dyDescent="0.3">
      <c r="A1374" t="s">
        <v>3198</v>
      </c>
      <c r="B1374" s="6">
        <v>45499</v>
      </c>
      <c r="C1374" t="s">
        <v>1425</v>
      </c>
      <c r="D1374" t="s">
        <v>1553</v>
      </c>
      <c r="E1374" t="s">
        <v>1786</v>
      </c>
      <c r="F1374">
        <v>2</v>
      </c>
      <c r="G1374" s="5">
        <v>409.26</v>
      </c>
      <c r="H1374" s="8">
        <v>0.1</v>
      </c>
      <c r="I1374" t="s">
        <v>1826</v>
      </c>
      <c r="J1374" s="5">
        <v>736.66800000000001</v>
      </c>
      <c r="K1374" t="str">
        <f>VLOOKUP($C1374,Customer_Dim_Cleaned!$A$2:$H$501,2,FALSE)</f>
        <v>Beth Martin</v>
      </c>
      <c r="L1374" t="str">
        <f>VLOOKUP($D1374,Product_Dim_Cleaned!$A$2:$F$101,2,FALSE)</f>
        <v>Women's Yoga Pants</v>
      </c>
      <c r="M1374" t="str">
        <f>VLOOKUP($E1374,Store_Dim_Cleaned!$A$2:$E$21,2,FALSE)</f>
        <v>Moore, Padilla and Butler</v>
      </c>
    </row>
    <row r="1375" spans="1:13" x14ac:dyDescent="0.3">
      <c r="A1375" t="s">
        <v>3199</v>
      </c>
      <c r="B1375" s="6">
        <v>45272</v>
      </c>
      <c r="C1375" t="s">
        <v>812</v>
      </c>
      <c r="D1375" t="s">
        <v>1594</v>
      </c>
      <c r="E1375" t="s">
        <v>1779</v>
      </c>
      <c r="F1375">
        <v>2</v>
      </c>
      <c r="G1375" s="5">
        <v>608.46</v>
      </c>
      <c r="H1375" s="8">
        <v>0.16</v>
      </c>
      <c r="I1375" t="s">
        <v>1824</v>
      </c>
      <c r="J1375" s="5">
        <v>1022.2128</v>
      </c>
      <c r="K1375" t="str">
        <f>VLOOKUP($C1375,Customer_Dim_Cleaned!$A$2:$H$501,2,FALSE)</f>
        <v>Linda Kline</v>
      </c>
      <c r="L1375" t="str">
        <f>VLOOKUP($D1375,Product_Dim_Cleaned!$A$2:$F$101,2,FALSE)</f>
        <v>Men's Formal Shirt</v>
      </c>
      <c r="M1375" t="str">
        <f>VLOOKUP($E1375,Store_Dim_Cleaned!$A$2:$E$21,2,FALSE)</f>
        <v>Martinez-Mullins</v>
      </c>
    </row>
    <row r="1376" spans="1:13" x14ac:dyDescent="0.3">
      <c r="A1376" t="s">
        <v>3200</v>
      </c>
      <c r="B1376" s="6">
        <v>45785</v>
      </c>
      <c r="C1376" t="s">
        <v>690</v>
      </c>
      <c r="D1376" t="s">
        <v>1632</v>
      </c>
      <c r="E1376" t="s">
        <v>1813</v>
      </c>
      <c r="F1376">
        <v>4</v>
      </c>
      <c r="G1376" s="5">
        <v>150.47999999999999</v>
      </c>
      <c r="H1376" s="8">
        <v>0.09</v>
      </c>
      <c r="I1376" t="s">
        <v>1824</v>
      </c>
      <c r="J1376" s="5">
        <v>547.74720000000002</v>
      </c>
      <c r="K1376" t="str">
        <f>VLOOKUP($C1376,Customer_Dim_Cleaned!$A$2:$H$501,2,FALSE)</f>
        <v>Blake Harrison</v>
      </c>
      <c r="L1376" t="str">
        <f>VLOOKUP($D1376,Product_Dim_Cleaned!$A$2:$F$101,2,FALSE)</f>
        <v>Smart Home WiFi Camera</v>
      </c>
      <c r="M1376" t="str">
        <f>VLOOKUP($E1376,Store_Dim_Cleaned!$A$2:$E$21,2,FALSE)</f>
        <v>Mann-Austin</v>
      </c>
    </row>
    <row r="1377" spans="1:13" x14ac:dyDescent="0.3">
      <c r="A1377" t="s">
        <v>3201</v>
      </c>
      <c r="B1377" s="6">
        <v>45534</v>
      </c>
      <c r="C1377" t="s">
        <v>785</v>
      </c>
      <c r="D1377" t="s">
        <v>1684</v>
      </c>
      <c r="E1377" t="s">
        <v>1799</v>
      </c>
      <c r="F1377">
        <v>4</v>
      </c>
      <c r="G1377" s="5">
        <v>207.41</v>
      </c>
      <c r="H1377" s="8">
        <v>0.02</v>
      </c>
      <c r="I1377" t="s">
        <v>1824</v>
      </c>
      <c r="J1377" s="5">
        <v>813.04719999999998</v>
      </c>
      <c r="K1377" t="str">
        <f>VLOOKUP($C1377,Customer_Dim_Cleaned!$A$2:$H$501,2,FALSE)</f>
        <v>Laura Soto</v>
      </c>
      <c r="L1377" t="str">
        <f>VLOOKUP($D1377,Product_Dim_Cleaned!$A$2:$F$101,2,FALSE)</f>
        <v>Wooden Nightstand</v>
      </c>
      <c r="M1377" t="str">
        <f>VLOOKUP($E1377,Store_Dim_Cleaned!$A$2:$E$21,2,FALSE)</f>
        <v>Mcdonald Inc</v>
      </c>
    </row>
    <row r="1378" spans="1:13" x14ac:dyDescent="0.3">
      <c r="A1378" t="s">
        <v>3202</v>
      </c>
      <c r="B1378" s="6">
        <v>45803</v>
      </c>
      <c r="C1378" t="s">
        <v>571</v>
      </c>
      <c r="D1378" t="s">
        <v>1570</v>
      </c>
      <c r="E1378" t="s">
        <v>1776</v>
      </c>
      <c r="F1378">
        <v>1</v>
      </c>
      <c r="G1378" s="5">
        <v>56.59</v>
      </c>
      <c r="H1378" s="8">
        <v>0.15</v>
      </c>
      <c r="I1378" t="s">
        <v>1826</v>
      </c>
      <c r="J1378" s="5">
        <v>48.101500000000001</v>
      </c>
      <c r="K1378" t="str">
        <f>VLOOKUP($C1378,Customer_Dim_Cleaned!$A$2:$H$501,2,FALSE)</f>
        <v>Thomas Rhodes</v>
      </c>
      <c r="L1378" t="str">
        <f>VLOOKUP($D1378,Product_Dim_Cleaned!$A$2:$F$101,2,FALSE)</f>
        <v>HD Smart TV Stick</v>
      </c>
      <c r="M1378" t="str">
        <f>VLOOKUP($E1378,Store_Dim_Cleaned!$A$2:$E$21,2,FALSE)</f>
        <v>Benson-Elliott</v>
      </c>
    </row>
    <row r="1379" spans="1:13" x14ac:dyDescent="0.3">
      <c r="A1379" t="s">
        <v>3203</v>
      </c>
      <c r="B1379" s="6">
        <v>45667</v>
      </c>
      <c r="C1379" t="s">
        <v>1260</v>
      </c>
      <c r="D1379" t="s">
        <v>1626</v>
      </c>
      <c r="E1379" t="s">
        <v>1769</v>
      </c>
      <c r="F1379">
        <v>4</v>
      </c>
      <c r="G1379" s="5">
        <v>995.4</v>
      </c>
      <c r="H1379" s="8">
        <v>0.27</v>
      </c>
      <c r="I1379" t="s">
        <v>1824</v>
      </c>
      <c r="J1379" s="5">
        <v>2906.5680000000002</v>
      </c>
      <c r="K1379" t="str">
        <f>VLOOKUP($C1379,Customer_Dim_Cleaned!$A$2:$H$501,2,FALSE)</f>
        <v>Eric Wolfe</v>
      </c>
      <c r="L1379" t="str">
        <f>VLOOKUP($D1379,Product_Dim_Cleaned!$A$2:$F$101,2,FALSE)</f>
        <v>Portable Power Bank</v>
      </c>
      <c r="M1379" t="str">
        <f>VLOOKUP($E1379,Store_Dim_Cleaned!$A$2:$E$21,2,FALSE)</f>
        <v>Alexander Group</v>
      </c>
    </row>
    <row r="1380" spans="1:13" x14ac:dyDescent="0.3">
      <c r="A1380" t="s">
        <v>3204</v>
      </c>
      <c r="B1380" s="6">
        <v>45656</v>
      </c>
      <c r="C1380" t="s">
        <v>238</v>
      </c>
      <c r="D1380" t="s">
        <v>1642</v>
      </c>
      <c r="E1380" t="s">
        <v>1794</v>
      </c>
      <c r="F1380">
        <v>2</v>
      </c>
      <c r="G1380" s="5">
        <v>591.33000000000004</v>
      </c>
      <c r="H1380" s="8">
        <v>0.24</v>
      </c>
      <c r="I1380" t="s">
        <v>1824</v>
      </c>
      <c r="J1380" s="5">
        <v>898.8216000000001</v>
      </c>
      <c r="K1380" t="str">
        <f>VLOOKUP($C1380,Customer_Dim_Cleaned!$A$2:$H$501,2,FALSE)</f>
        <v>Mr. Mason Butler</v>
      </c>
      <c r="L1380" t="str">
        <f>VLOOKUP($D1380,Product_Dim_Cleaned!$A$2:$F$101,2,FALSE)</f>
        <v>Makeup Brush Set</v>
      </c>
      <c r="M1380" t="str">
        <f>VLOOKUP($E1380,Store_Dim_Cleaned!$A$2:$E$21,2,FALSE)</f>
        <v>Thomas, Bridges and Harris</v>
      </c>
    </row>
    <row r="1381" spans="1:13" x14ac:dyDescent="0.3">
      <c r="A1381" t="s">
        <v>3205</v>
      </c>
      <c r="B1381" s="6">
        <v>45869</v>
      </c>
      <c r="C1381" t="s">
        <v>1181</v>
      </c>
      <c r="D1381" t="s">
        <v>1644</v>
      </c>
      <c r="E1381" t="s">
        <v>1807</v>
      </c>
      <c r="F1381">
        <v>2</v>
      </c>
      <c r="G1381" s="5">
        <v>204.89</v>
      </c>
      <c r="H1381" s="8">
        <v>0.24</v>
      </c>
      <c r="I1381" t="s">
        <v>1824</v>
      </c>
      <c r="J1381" s="5">
        <v>311.43279999999999</v>
      </c>
      <c r="K1381" t="str">
        <f>VLOOKUP($C1381,Customer_Dim_Cleaned!$A$2:$H$501,2,FALSE)</f>
        <v>Frank Stewart</v>
      </c>
      <c r="L1381" t="str">
        <f>VLOOKUP($D1381,Product_Dim_Cleaned!$A$2:$F$101,2,FALSE)</f>
        <v>Car Dashboard Phone Holder</v>
      </c>
      <c r="M1381" t="str">
        <f>VLOOKUP($E1381,Store_Dim_Cleaned!$A$2:$E$21,2,FALSE)</f>
        <v>Holloway Ltd</v>
      </c>
    </row>
    <row r="1382" spans="1:13" x14ac:dyDescent="0.3">
      <c r="A1382" t="s">
        <v>3206</v>
      </c>
      <c r="B1382" s="6">
        <v>45549</v>
      </c>
      <c r="C1382" t="s">
        <v>325</v>
      </c>
      <c r="D1382" t="s">
        <v>1678</v>
      </c>
      <c r="E1382" t="s">
        <v>1799</v>
      </c>
      <c r="F1382">
        <v>2</v>
      </c>
      <c r="G1382" s="5">
        <v>546.41</v>
      </c>
      <c r="H1382" s="8">
        <v>0.08</v>
      </c>
      <c r="I1382" t="s">
        <v>1829</v>
      </c>
      <c r="J1382" s="5">
        <v>1005.3944</v>
      </c>
      <c r="K1382" t="str">
        <f>VLOOKUP($C1382,Customer_Dim_Cleaned!$A$2:$H$501,2,FALSE)</f>
        <v>Oscar Moon</v>
      </c>
      <c r="L1382" t="str">
        <f>VLOOKUP($D1382,Product_Dim_Cleaned!$A$2:$F$101,2,FALSE)</f>
        <v>Adjustable Dumbbells 20kg</v>
      </c>
      <c r="M1382" t="str">
        <f>VLOOKUP($E1382,Store_Dim_Cleaned!$A$2:$E$21,2,FALSE)</f>
        <v>Mcdonald Inc</v>
      </c>
    </row>
    <row r="1383" spans="1:13" x14ac:dyDescent="0.3">
      <c r="A1383" t="s">
        <v>3207</v>
      </c>
      <c r="B1383" s="6">
        <v>45409</v>
      </c>
      <c r="C1383" t="s">
        <v>211</v>
      </c>
      <c r="D1383" t="s">
        <v>1584</v>
      </c>
      <c r="E1383" t="s">
        <v>1794</v>
      </c>
      <c r="F1383">
        <v>4</v>
      </c>
      <c r="G1383" s="5">
        <v>455.49</v>
      </c>
      <c r="H1383" s="8">
        <v>0.17</v>
      </c>
      <c r="I1383" t="s">
        <v>1824</v>
      </c>
      <c r="J1383" s="5">
        <v>1512.2267999999999</v>
      </c>
      <c r="K1383" t="str">
        <f>VLOOKUP($C1383,Customer_Dim_Cleaned!$A$2:$H$501,2,FALSE)</f>
        <v>Christopher Sutton</v>
      </c>
      <c r="L1383" t="str">
        <f>VLOOKUP($D1383,Product_Dim_Cleaned!$A$2:$F$101,2,FALSE)</f>
        <v>Women's Denim Jeans</v>
      </c>
      <c r="M1383" t="str">
        <f>VLOOKUP($E1383,Store_Dim_Cleaned!$A$2:$E$21,2,FALSE)</f>
        <v>Thomas, Bridges and Harris</v>
      </c>
    </row>
    <row r="1384" spans="1:13" x14ac:dyDescent="0.3">
      <c r="A1384" t="s">
        <v>3208</v>
      </c>
      <c r="B1384" s="6">
        <v>45374</v>
      </c>
      <c r="C1384" t="s">
        <v>1310</v>
      </c>
      <c r="D1384" t="s">
        <v>1568</v>
      </c>
      <c r="E1384" t="s">
        <v>1804</v>
      </c>
      <c r="F1384">
        <v>2</v>
      </c>
      <c r="G1384" s="5">
        <v>700.27</v>
      </c>
      <c r="H1384" s="8">
        <v>0.16</v>
      </c>
      <c r="I1384" t="s">
        <v>1824</v>
      </c>
      <c r="J1384" s="5">
        <v>1176.4536000000001</v>
      </c>
      <c r="K1384" t="str">
        <f>VLOOKUP($C1384,Customer_Dim_Cleaned!$A$2:$H$501,2,FALSE)</f>
        <v>Brittany Edwards Dds</v>
      </c>
      <c r="L1384" t="str">
        <f>VLOOKUP($D1384,Product_Dim_Cleaned!$A$2:$F$101,2,FALSE)</f>
        <v>Ceramic Kitchen Bowl Set</v>
      </c>
      <c r="M1384" t="str">
        <f>VLOOKUP($E1384,Store_Dim_Cleaned!$A$2:$E$21,2,FALSE)</f>
        <v>Frederick-Wright</v>
      </c>
    </row>
    <row r="1385" spans="1:13" x14ac:dyDescent="0.3">
      <c r="A1385" t="s">
        <v>3209</v>
      </c>
      <c r="B1385" s="6">
        <v>45282</v>
      </c>
      <c r="C1385" t="s">
        <v>1083</v>
      </c>
      <c r="D1385" t="s">
        <v>1712</v>
      </c>
      <c r="E1385" t="s">
        <v>1807</v>
      </c>
      <c r="F1385">
        <v>2</v>
      </c>
      <c r="G1385" s="5">
        <v>160.21</v>
      </c>
      <c r="H1385" s="8">
        <v>0.09</v>
      </c>
      <c r="I1385" t="s">
        <v>1824</v>
      </c>
      <c r="J1385" s="5">
        <v>291.5822</v>
      </c>
      <c r="K1385" t="str">
        <f>VLOOKUP($C1385,Customer_Dim_Cleaned!$A$2:$H$501,2,FALSE)</f>
        <v>Daniel Nelson</v>
      </c>
      <c r="L1385" t="str">
        <f>VLOOKUP($D1385,Product_Dim_Cleaned!$A$2:$F$101,2,FALSE)</f>
        <v>Fitness Resistance Bands</v>
      </c>
      <c r="M1385" t="str">
        <f>VLOOKUP($E1385,Store_Dim_Cleaned!$A$2:$E$21,2,FALSE)</f>
        <v>Holloway Ltd</v>
      </c>
    </row>
    <row r="1386" spans="1:13" x14ac:dyDescent="0.3">
      <c r="A1386" t="s">
        <v>3210</v>
      </c>
      <c r="B1386" s="6">
        <v>45742</v>
      </c>
      <c r="C1386" t="s">
        <v>127</v>
      </c>
      <c r="D1386" t="s">
        <v>1642</v>
      </c>
      <c r="E1386" t="s">
        <v>1792</v>
      </c>
      <c r="F1386">
        <v>1</v>
      </c>
      <c r="G1386" s="5">
        <v>713.63</v>
      </c>
      <c r="H1386" s="8">
        <v>0.28000000000000003</v>
      </c>
      <c r="I1386" t="s">
        <v>1829</v>
      </c>
      <c r="J1386" s="5">
        <v>513.81359999999995</v>
      </c>
      <c r="K1386" t="str">
        <f>VLOOKUP($C1386,Customer_Dim_Cleaned!$A$2:$H$501,2,FALSE)</f>
        <v>Sarah Vance</v>
      </c>
      <c r="L1386" t="str">
        <f>VLOOKUP($D1386,Product_Dim_Cleaned!$A$2:$F$101,2,FALSE)</f>
        <v>Makeup Brush Set</v>
      </c>
      <c r="M1386" t="str">
        <f>VLOOKUP($E1386,Store_Dim_Cleaned!$A$2:$E$21,2,FALSE)</f>
        <v>Aguirre-Keller</v>
      </c>
    </row>
    <row r="1387" spans="1:13" x14ac:dyDescent="0.3">
      <c r="A1387" t="s">
        <v>3211</v>
      </c>
      <c r="B1387" s="6">
        <v>45447</v>
      </c>
      <c r="C1387" t="s">
        <v>732</v>
      </c>
      <c r="D1387" t="s">
        <v>1734</v>
      </c>
      <c r="E1387" t="s">
        <v>1779</v>
      </c>
      <c r="F1387">
        <v>2</v>
      </c>
      <c r="G1387" s="5">
        <v>224.69</v>
      </c>
      <c r="H1387" s="8">
        <v>0.2</v>
      </c>
      <c r="I1387" t="s">
        <v>1829</v>
      </c>
      <c r="J1387" s="5">
        <v>359.50400000000002</v>
      </c>
      <c r="K1387" t="str">
        <f>VLOOKUP($C1387,Customer_Dim_Cleaned!$A$2:$H$501,2,FALSE)</f>
        <v>Gregory Pham</v>
      </c>
      <c r="L1387" t="str">
        <f>VLOOKUP($D1387,Product_Dim_Cleaned!$A$2:$F$101,2,FALSE)</f>
        <v>USB-C Laptop Charger</v>
      </c>
      <c r="M1387" t="str">
        <f>VLOOKUP($E1387,Store_Dim_Cleaned!$A$2:$E$21,2,FALSE)</f>
        <v>Martinez-Mullins</v>
      </c>
    </row>
    <row r="1388" spans="1:13" x14ac:dyDescent="0.3">
      <c r="A1388" t="s">
        <v>3212</v>
      </c>
      <c r="B1388" s="6">
        <v>45733</v>
      </c>
      <c r="C1388" t="s">
        <v>1400</v>
      </c>
      <c r="D1388" t="s">
        <v>1588</v>
      </c>
      <c r="E1388" t="s">
        <v>1799</v>
      </c>
      <c r="F1388">
        <v>2</v>
      </c>
      <c r="G1388" s="5">
        <v>740.57</v>
      </c>
      <c r="H1388" s="8">
        <v>0.06</v>
      </c>
      <c r="I1388" t="s">
        <v>1824</v>
      </c>
      <c r="J1388" s="5">
        <v>1392.2716</v>
      </c>
      <c r="K1388" t="str">
        <f>VLOOKUP($C1388,Customer_Dim_Cleaned!$A$2:$H$501,2,FALSE)</f>
        <v>April Phillips</v>
      </c>
      <c r="L1388" t="str">
        <f>VLOOKUP($D1388,Product_Dim_Cleaned!$A$2:$F$101,2,FALSE)</f>
        <v>Outdoor Sports Water Bottle</v>
      </c>
      <c r="M1388" t="str">
        <f>VLOOKUP($E1388,Store_Dim_Cleaned!$A$2:$E$21,2,FALSE)</f>
        <v>Mcdonald Inc</v>
      </c>
    </row>
    <row r="1389" spans="1:13" x14ac:dyDescent="0.3">
      <c r="A1389" t="s">
        <v>3213</v>
      </c>
      <c r="B1389" s="6">
        <v>45373</v>
      </c>
      <c r="C1389" t="s">
        <v>481</v>
      </c>
      <c r="D1389" t="s">
        <v>1570</v>
      </c>
      <c r="E1389" t="s">
        <v>1766</v>
      </c>
      <c r="F1389">
        <v>3</v>
      </c>
      <c r="G1389" s="5">
        <v>250.14</v>
      </c>
      <c r="H1389" s="8">
        <v>0.23</v>
      </c>
      <c r="I1389" t="s">
        <v>1826</v>
      </c>
      <c r="J1389" s="5">
        <v>577.82339999999999</v>
      </c>
      <c r="K1389" t="str">
        <f>VLOOKUP($C1389,Customer_Dim_Cleaned!$A$2:$H$501,2,FALSE)</f>
        <v>Maria Ramirez</v>
      </c>
      <c r="L1389" t="str">
        <f>VLOOKUP($D1389,Product_Dim_Cleaned!$A$2:$F$101,2,FALSE)</f>
        <v>HD Smart TV Stick</v>
      </c>
      <c r="M1389" t="str">
        <f>VLOOKUP($E1389,Store_Dim_Cleaned!$A$2:$E$21,2,FALSE)</f>
        <v>Johnson-Wright</v>
      </c>
    </row>
    <row r="1390" spans="1:13" x14ac:dyDescent="0.3">
      <c r="A1390" t="s">
        <v>3214</v>
      </c>
      <c r="B1390" s="6">
        <v>45655</v>
      </c>
      <c r="C1390" t="s">
        <v>89</v>
      </c>
      <c r="D1390" t="s">
        <v>1744</v>
      </c>
      <c r="E1390" t="s">
        <v>1813</v>
      </c>
      <c r="F1390">
        <v>3</v>
      </c>
      <c r="G1390" s="5">
        <v>34.97</v>
      </c>
      <c r="H1390" s="8">
        <v>0.01</v>
      </c>
      <c r="I1390" t="s">
        <v>1824</v>
      </c>
      <c r="J1390" s="5">
        <v>103.8609</v>
      </c>
      <c r="K1390" t="str">
        <f>VLOOKUP($C1390,Customer_Dim_Cleaned!$A$2:$H$501,2,FALSE)</f>
        <v>Bridget Allen</v>
      </c>
      <c r="L1390" t="str">
        <f>VLOOKUP($D1390,Product_Dim_Cleaned!$A$2:$F$101,2,FALSE)</f>
        <v>Portable Bluetooth Speaker</v>
      </c>
      <c r="M1390" t="str">
        <f>VLOOKUP($E1390,Store_Dim_Cleaned!$A$2:$E$21,2,FALSE)</f>
        <v>Mann-Austin</v>
      </c>
    </row>
    <row r="1391" spans="1:13" x14ac:dyDescent="0.3">
      <c r="A1391" t="s">
        <v>3215</v>
      </c>
      <c r="B1391" s="6">
        <v>45868</v>
      </c>
      <c r="C1391" t="s">
        <v>960</v>
      </c>
      <c r="D1391" t="s">
        <v>1632</v>
      </c>
      <c r="E1391" t="s">
        <v>1804</v>
      </c>
      <c r="F1391">
        <v>1</v>
      </c>
      <c r="G1391" s="5">
        <v>653.91</v>
      </c>
      <c r="H1391" s="8">
        <v>0.3</v>
      </c>
      <c r="I1391" t="s">
        <v>1826</v>
      </c>
      <c r="J1391" s="5">
        <v>457.73700000000002</v>
      </c>
      <c r="K1391" t="str">
        <f>VLOOKUP($C1391,Customer_Dim_Cleaned!$A$2:$H$501,2,FALSE)</f>
        <v>Miss Alexandria Li Dvm</v>
      </c>
      <c r="L1391" t="str">
        <f>VLOOKUP($D1391,Product_Dim_Cleaned!$A$2:$F$101,2,FALSE)</f>
        <v>Smart Home WiFi Camera</v>
      </c>
      <c r="M1391" t="str">
        <f>VLOOKUP($E1391,Store_Dim_Cleaned!$A$2:$E$21,2,FALSE)</f>
        <v>Frederick-Wright</v>
      </c>
    </row>
    <row r="1392" spans="1:13" x14ac:dyDescent="0.3">
      <c r="A1392" t="s">
        <v>3216</v>
      </c>
      <c r="B1392" s="6">
        <v>45338</v>
      </c>
      <c r="C1392" t="s">
        <v>1136</v>
      </c>
      <c r="D1392" t="s">
        <v>1680</v>
      </c>
      <c r="E1392" t="s">
        <v>1766</v>
      </c>
      <c r="F1392">
        <v>1</v>
      </c>
      <c r="G1392" s="5">
        <v>997.87</v>
      </c>
      <c r="H1392" s="8">
        <v>0.24</v>
      </c>
      <c r="I1392" t="s">
        <v>1824</v>
      </c>
      <c r="J1392" s="5">
        <v>758.38120000000004</v>
      </c>
      <c r="K1392" t="str">
        <f>VLOOKUP($C1392,Customer_Dim_Cleaned!$A$2:$H$501,2,FALSE)</f>
        <v>Elizabeth Smith</v>
      </c>
      <c r="L1392" t="str">
        <f>VLOOKUP($D1392,Product_Dim_Cleaned!$A$2:$F$101,2,FALSE)</f>
        <v>Women's Hair Dryer Brush</v>
      </c>
      <c r="M1392" t="str">
        <f>VLOOKUP($E1392,Store_Dim_Cleaned!$A$2:$E$21,2,FALSE)</f>
        <v>Johnson-Wright</v>
      </c>
    </row>
    <row r="1393" spans="1:13" x14ac:dyDescent="0.3">
      <c r="A1393" t="s">
        <v>3217</v>
      </c>
      <c r="B1393" s="6">
        <v>45349</v>
      </c>
      <c r="C1393" t="s">
        <v>678</v>
      </c>
      <c r="D1393" t="s">
        <v>1726</v>
      </c>
      <c r="E1393" t="s">
        <v>1799</v>
      </c>
      <c r="F1393">
        <v>1</v>
      </c>
      <c r="G1393" s="5">
        <v>174.27</v>
      </c>
      <c r="H1393" s="8">
        <v>0.27</v>
      </c>
      <c r="I1393" t="s">
        <v>1829</v>
      </c>
      <c r="J1393" s="5">
        <v>127.2171</v>
      </c>
      <c r="K1393" t="str">
        <f>VLOOKUP($C1393,Customer_Dim_Cleaned!$A$2:$H$501,2,FALSE)</f>
        <v>John Perez</v>
      </c>
      <c r="L1393" t="str">
        <f>VLOOKUP($D1393,Product_Dim_Cleaned!$A$2:$F$101,2,FALSE)</f>
        <v>Face Foundation Kit</v>
      </c>
      <c r="M1393" t="str">
        <f>VLOOKUP($E1393,Store_Dim_Cleaned!$A$2:$E$21,2,FALSE)</f>
        <v>Mcdonald Inc</v>
      </c>
    </row>
    <row r="1394" spans="1:13" x14ac:dyDescent="0.3">
      <c r="A1394" t="s">
        <v>3218</v>
      </c>
      <c r="B1394" s="6">
        <v>45368</v>
      </c>
      <c r="C1394" t="s">
        <v>402</v>
      </c>
      <c r="D1394" t="s">
        <v>1646</v>
      </c>
      <c r="E1394" t="s">
        <v>1779</v>
      </c>
      <c r="F1394">
        <v>3</v>
      </c>
      <c r="G1394" s="5">
        <v>847.44</v>
      </c>
      <c r="H1394" s="8">
        <v>0.17</v>
      </c>
      <c r="I1394" t="s">
        <v>1824</v>
      </c>
      <c r="J1394" s="5">
        <v>2110.1255999999998</v>
      </c>
      <c r="K1394" t="str">
        <f>VLOOKUP($C1394,Customer_Dim_Cleaned!$A$2:$H$501,2,FALSE)</f>
        <v>Tyler Conrad</v>
      </c>
      <c r="L1394" t="str">
        <f>VLOOKUP($D1394,Product_Dim_Cleaned!$A$2:$F$101,2,FALSE)</f>
        <v>Men's Roll-On Perfume</v>
      </c>
      <c r="M1394" t="str">
        <f>VLOOKUP($E1394,Store_Dim_Cleaned!$A$2:$E$21,2,FALSE)</f>
        <v>Martinez-Mullins</v>
      </c>
    </row>
    <row r="1395" spans="1:13" x14ac:dyDescent="0.3">
      <c r="A1395" t="s">
        <v>3219</v>
      </c>
      <c r="B1395" s="6">
        <v>45243</v>
      </c>
      <c r="C1395" t="s">
        <v>1328</v>
      </c>
      <c r="D1395" t="s">
        <v>1549</v>
      </c>
      <c r="E1395" t="s">
        <v>1761</v>
      </c>
      <c r="F1395">
        <v>1</v>
      </c>
      <c r="G1395" s="5">
        <v>493.45</v>
      </c>
      <c r="H1395" s="8">
        <v>0.09</v>
      </c>
      <c r="I1395" t="s">
        <v>1824</v>
      </c>
      <c r="J1395" s="5">
        <v>449.03949999999998</v>
      </c>
      <c r="K1395" t="str">
        <f>VLOOKUP($C1395,Customer_Dim_Cleaned!$A$2:$H$501,2,FALSE)</f>
        <v>Samuel Mullins</v>
      </c>
      <c r="L1395" t="str">
        <f>VLOOKUP($D1395,Product_Dim_Cleaned!$A$2:$F$101,2,FALSE)</f>
        <v>Women's Casual Hoodie</v>
      </c>
      <c r="M1395" t="str">
        <f>VLOOKUP($E1395,Store_Dim_Cleaned!$A$2:$E$21,2,FALSE)</f>
        <v>Black-Horn</v>
      </c>
    </row>
    <row r="1396" spans="1:13" x14ac:dyDescent="0.3">
      <c r="A1396" t="s">
        <v>3220</v>
      </c>
      <c r="B1396" s="6">
        <v>45577</v>
      </c>
      <c r="C1396" t="s">
        <v>746</v>
      </c>
      <c r="D1396" t="s">
        <v>1672</v>
      </c>
      <c r="E1396" t="s">
        <v>1761</v>
      </c>
      <c r="F1396">
        <v>4</v>
      </c>
      <c r="G1396" s="5">
        <v>111.66</v>
      </c>
      <c r="H1396" s="8">
        <v>0.14000000000000001</v>
      </c>
      <c r="I1396" t="s">
        <v>1824</v>
      </c>
      <c r="J1396" s="5">
        <v>384.11040000000003</v>
      </c>
      <c r="K1396" t="str">
        <f>VLOOKUP($C1396,Customer_Dim_Cleaned!$A$2:$H$501,2,FALSE)</f>
        <v>Christy Hill</v>
      </c>
      <c r="L1396" t="str">
        <f>VLOOKUP($D1396,Product_Dim_Cleaned!$A$2:$F$101,2,FALSE)</f>
        <v>Laptop Cooling Pad</v>
      </c>
      <c r="M1396" t="str">
        <f>VLOOKUP($E1396,Store_Dim_Cleaned!$A$2:$E$21,2,FALSE)</f>
        <v>Black-Horn</v>
      </c>
    </row>
    <row r="1397" spans="1:13" x14ac:dyDescent="0.3">
      <c r="A1397" t="s">
        <v>3221</v>
      </c>
      <c r="B1397" s="6">
        <v>45343</v>
      </c>
      <c r="C1397" t="s">
        <v>884</v>
      </c>
      <c r="D1397" t="s">
        <v>1728</v>
      </c>
      <c r="E1397" t="s">
        <v>1792</v>
      </c>
      <c r="F1397">
        <v>1</v>
      </c>
      <c r="G1397" s="5">
        <v>413.65</v>
      </c>
      <c r="H1397" s="8">
        <v>0.1</v>
      </c>
      <c r="I1397" t="s">
        <v>1829</v>
      </c>
      <c r="J1397" s="5">
        <v>372.28500000000003</v>
      </c>
      <c r="K1397" t="str">
        <f>VLOOKUP($C1397,Customer_Dim_Cleaned!$A$2:$H$501,2,FALSE)</f>
        <v>Stephen Fowler</v>
      </c>
      <c r="L1397" t="str">
        <f>VLOOKUP($D1397,Product_Dim_Cleaned!$A$2:$F$101,2,FALSE)</f>
        <v>Gaming Mouse Pad XL</v>
      </c>
      <c r="M1397" t="str">
        <f>VLOOKUP($E1397,Store_Dim_Cleaned!$A$2:$E$21,2,FALSE)</f>
        <v>Aguirre-Keller</v>
      </c>
    </row>
    <row r="1398" spans="1:13" x14ac:dyDescent="0.3">
      <c r="A1398" t="s">
        <v>3222</v>
      </c>
      <c r="B1398" s="6">
        <v>45744</v>
      </c>
      <c r="C1398" t="s">
        <v>1464</v>
      </c>
      <c r="D1398" t="s">
        <v>1726</v>
      </c>
      <c r="E1398" t="s">
        <v>1786</v>
      </c>
      <c r="F1398">
        <v>1</v>
      </c>
      <c r="G1398" s="5">
        <v>317.14999999999998</v>
      </c>
      <c r="H1398" s="8">
        <v>0.24</v>
      </c>
      <c r="I1398" t="s">
        <v>1829</v>
      </c>
      <c r="J1398" s="5">
        <v>241.03399999999999</v>
      </c>
      <c r="K1398" t="str">
        <f>VLOOKUP($C1398,Customer_Dim_Cleaned!$A$2:$H$501,2,FALSE)</f>
        <v>Barbara Berry</v>
      </c>
      <c r="L1398" t="str">
        <f>VLOOKUP($D1398,Product_Dim_Cleaned!$A$2:$F$101,2,FALSE)</f>
        <v>Face Foundation Kit</v>
      </c>
      <c r="M1398" t="str">
        <f>VLOOKUP($E1398,Store_Dim_Cleaned!$A$2:$E$21,2,FALSE)</f>
        <v>Moore, Padilla and Butler</v>
      </c>
    </row>
    <row r="1399" spans="1:13" x14ac:dyDescent="0.3">
      <c r="A1399" t="s">
        <v>3223</v>
      </c>
      <c r="B1399" s="6">
        <v>45873</v>
      </c>
      <c r="C1399" t="s">
        <v>1124</v>
      </c>
      <c r="D1399" t="s">
        <v>1724</v>
      </c>
      <c r="E1399" t="s">
        <v>1757</v>
      </c>
      <c r="F1399">
        <v>3</v>
      </c>
      <c r="G1399" s="5">
        <v>642.94000000000005</v>
      </c>
      <c r="H1399" s="8">
        <v>0.05</v>
      </c>
      <c r="I1399" t="s">
        <v>1829</v>
      </c>
      <c r="J1399" s="5">
        <v>1832.3789999999999</v>
      </c>
      <c r="K1399" t="str">
        <f>VLOOKUP($C1399,Customer_Dim_Cleaned!$A$2:$H$501,2,FALSE)</f>
        <v>Melanie Lam</v>
      </c>
      <c r="L1399" t="str">
        <f>VLOOKUP($D1399,Product_Dim_Cleaned!$A$2:$F$101,2,FALSE)</f>
        <v>Sports Wrist Sweatbands</v>
      </c>
      <c r="M1399" t="str">
        <f>VLOOKUP($E1399,Store_Dim_Cleaned!$A$2:$E$21,2,FALSE)</f>
        <v>Martinez, Adkins and Johnson</v>
      </c>
    </row>
    <row r="1400" spans="1:13" x14ac:dyDescent="0.3">
      <c r="A1400" t="s">
        <v>3224</v>
      </c>
      <c r="B1400" s="6">
        <v>45601</v>
      </c>
      <c r="C1400" t="s">
        <v>455</v>
      </c>
      <c r="D1400" t="s">
        <v>1662</v>
      </c>
      <c r="E1400" t="s">
        <v>1789</v>
      </c>
      <c r="F1400">
        <v>4</v>
      </c>
      <c r="G1400" s="5">
        <v>559.59</v>
      </c>
      <c r="H1400" s="8">
        <v>0.19</v>
      </c>
      <c r="I1400" t="s">
        <v>1829</v>
      </c>
      <c r="J1400" s="5">
        <v>1813.0716</v>
      </c>
      <c r="K1400" t="str">
        <f>VLOOKUP($C1400,Customer_Dim_Cleaned!$A$2:$H$501,2,FALSE)</f>
        <v>Hayley Pope</v>
      </c>
      <c r="L1400" t="str">
        <f>VLOOKUP($D1400,Product_Dim_Cleaned!$A$2:$F$101,2,FALSE)</f>
        <v>Foam Roller</v>
      </c>
      <c r="M1400" t="str">
        <f>VLOOKUP($E1400,Store_Dim_Cleaned!$A$2:$E$21,2,FALSE)</f>
        <v>Hill, Wagner and Ballard</v>
      </c>
    </row>
    <row r="1401" spans="1:13" x14ac:dyDescent="0.3">
      <c r="A1401" t="s">
        <v>3225</v>
      </c>
      <c r="B1401" s="6">
        <v>45458</v>
      </c>
      <c r="C1401" t="s">
        <v>399</v>
      </c>
      <c r="D1401" t="s">
        <v>1606</v>
      </c>
      <c r="E1401" t="s">
        <v>1810</v>
      </c>
      <c r="F1401">
        <v>1</v>
      </c>
      <c r="G1401" s="5">
        <v>758.54</v>
      </c>
      <c r="H1401" s="8">
        <v>0.28999999999999998</v>
      </c>
      <c r="I1401" t="s">
        <v>1826</v>
      </c>
      <c r="J1401" s="5">
        <v>538.5634</v>
      </c>
      <c r="K1401" t="str">
        <f>VLOOKUP($C1401,Customer_Dim_Cleaned!$A$2:$H$501,2,FALSE)</f>
        <v>Ryan Hernandez</v>
      </c>
      <c r="L1401" t="str">
        <f>VLOOKUP($D1401,Product_Dim_Cleaned!$A$2:$F$101,2,FALSE)</f>
        <v>Fabric Sofa Throw Blanket</v>
      </c>
      <c r="M1401" t="str">
        <f>VLOOKUP($E1401,Store_Dim_Cleaned!$A$2:$E$21,2,FALSE)</f>
        <v>Guerrero-Schmitt</v>
      </c>
    </row>
    <row r="1402" spans="1:13" x14ac:dyDescent="0.3">
      <c r="A1402" t="s">
        <v>3226</v>
      </c>
      <c r="B1402" s="6">
        <v>45649</v>
      </c>
      <c r="C1402" t="s">
        <v>1425</v>
      </c>
      <c r="D1402" t="s">
        <v>1708</v>
      </c>
      <c r="E1402" t="s">
        <v>1801</v>
      </c>
      <c r="F1402">
        <v>4</v>
      </c>
      <c r="G1402" s="5">
        <v>643.96</v>
      </c>
      <c r="H1402" s="8">
        <v>0.16</v>
      </c>
      <c r="I1402" t="s">
        <v>1826</v>
      </c>
      <c r="J1402" s="5">
        <v>2163.7055999999998</v>
      </c>
      <c r="K1402" t="str">
        <f>VLOOKUP($C1402,Customer_Dim_Cleaned!$A$2:$H$501,2,FALSE)</f>
        <v>Beth Martin</v>
      </c>
      <c r="L1402" t="str">
        <f>VLOOKUP($D1402,Product_Dim_Cleaned!$A$2:$F$101,2,FALSE)</f>
        <v>Wall-Mounted Spice Rack</v>
      </c>
      <c r="M1402" t="str">
        <f>VLOOKUP($E1402,Store_Dim_Cleaned!$A$2:$E$21,2,FALSE)</f>
        <v>Shelton PLC</v>
      </c>
    </row>
    <row r="1403" spans="1:13" x14ac:dyDescent="0.3">
      <c r="A1403" t="s">
        <v>3227</v>
      </c>
      <c r="B1403" s="6">
        <v>45653</v>
      </c>
      <c r="C1403" t="s">
        <v>779</v>
      </c>
      <c r="D1403" t="s">
        <v>1596</v>
      </c>
      <c r="E1403" t="s">
        <v>1786</v>
      </c>
      <c r="F1403">
        <v>1</v>
      </c>
      <c r="G1403" s="5">
        <v>882.73</v>
      </c>
      <c r="H1403" s="8">
        <v>0.1</v>
      </c>
      <c r="I1403" t="s">
        <v>1824</v>
      </c>
      <c r="J1403" s="5">
        <v>794.45699999999999</v>
      </c>
      <c r="K1403" t="str">
        <f>VLOOKUP($C1403,Customer_Dim_Cleaned!$A$2:$H$501,2,FALSE)</f>
        <v>Brian Hammond</v>
      </c>
      <c r="L1403" t="str">
        <f>VLOOKUP($D1403,Product_Dim_Cleaned!$A$2:$F$101,2,FALSE)</f>
        <v>Foldable Camping Chair</v>
      </c>
      <c r="M1403" t="str">
        <f>VLOOKUP($E1403,Store_Dim_Cleaned!$A$2:$E$21,2,FALSE)</f>
        <v>Moore, Padilla and Butler</v>
      </c>
    </row>
    <row r="1404" spans="1:13" x14ac:dyDescent="0.3">
      <c r="A1404" t="s">
        <v>3228</v>
      </c>
      <c r="B1404" s="6">
        <v>45378</v>
      </c>
      <c r="C1404" t="s">
        <v>1023</v>
      </c>
      <c r="D1404" t="s">
        <v>1730</v>
      </c>
      <c r="E1404" t="s">
        <v>1813</v>
      </c>
      <c r="F1404">
        <v>2</v>
      </c>
      <c r="G1404" s="5">
        <v>600.03</v>
      </c>
      <c r="H1404" s="8">
        <v>0.26</v>
      </c>
      <c r="I1404" t="s">
        <v>1826</v>
      </c>
      <c r="J1404" s="5">
        <v>888.0444</v>
      </c>
      <c r="K1404" t="str">
        <f>VLOOKUP($C1404,Customer_Dim_Cleaned!$A$2:$H$501,2,FALSE)</f>
        <v>Andrew Smith</v>
      </c>
      <c r="L1404" t="str">
        <f>VLOOKUP($D1404,Product_Dim_Cleaned!$A$2:$F$101,2,FALSE)</f>
        <v>Women's High Heels</v>
      </c>
      <c r="M1404" t="str">
        <f>VLOOKUP($E1404,Store_Dim_Cleaned!$A$2:$E$21,2,FALSE)</f>
        <v>Mann-Austin</v>
      </c>
    </row>
    <row r="1405" spans="1:13" x14ac:dyDescent="0.3">
      <c r="A1405" t="s">
        <v>3229</v>
      </c>
      <c r="B1405" s="6">
        <v>45638</v>
      </c>
      <c r="C1405" t="s">
        <v>526</v>
      </c>
      <c r="D1405" t="s">
        <v>1656</v>
      </c>
      <c r="E1405" t="s">
        <v>1773</v>
      </c>
      <c r="F1405">
        <v>2</v>
      </c>
      <c r="G1405" s="5">
        <v>628.83000000000004</v>
      </c>
      <c r="H1405" s="8">
        <v>7.0000000000000007E-2</v>
      </c>
      <c r="I1405" t="s">
        <v>1826</v>
      </c>
      <c r="J1405" s="5">
        <v>1169.6238000000001</v>
      </c>
      <c r="K1405" t="str">
        <f>VLOOKUP($C1405,Customer_Dim_Cleaned!$A$2:$H$501,2,FALSE)</f>
        <v>Paul Zamora</v>
      </c>
      <c r="L1405" t="str">
        <f>VLOOKUP($D1405,Product_Dim_Cleaned!$A$2:$F$101,2,FALSE)</f>
        <v>Sports Stopwatch Pro</v>
      </c>
      <c r="M1405" t="str">
        <f>VLOOKUP($E1405,Store_Dim_Cleaned!$A$2:$E$21,2,FALSE)</f>
        <v>Gray Ltd</v>
      </c>
    </row>
    <row r="1406" spans="1:13" x14ac:dyDescent="0.3">
      <c r="A1406" t="s">
        <v>3230</v>
      </c>
      <c r="B1406" s="6">
        <v>45277</v>
      </c>
      <c r="C1406" t="s">
        <v>579</v>
      </c>
      <c r="D1406" t="s">
        <v>1710</v>
      </c>
      <c r="E1406" t="s">
        <v>1786</v>
      </c>
      <c r="F1406">
        <v>3</v>
      </c>
      <c r="G1406" s="5">
        <v>113.87</v>
      </c>
      <c r="H1406" s="8">
        <v>0.21</v>
      </c>
      <c r="I1406" t="s">
        <v>1829</v>
      </c>
      <c r="J1406" s="5">
        <v>269.87189999999998</v>
      </c>
      <c r="K1406" t="str">
        <f>VLOOKUP($C1406,Customer_Dim_Cleaned!$A$2:$H$501,2,FALSE)</f>
        <v>Michelle Rogers</v>
      </c>
      <c r="L1406" t="str">
        <f>VLOOKUP($D1406,Product_Dim_Cleaned!$A$2:$F$101,2,FALSE)</f>
        <v>Badminton Racket Set</v>
      </c>
      <c r="M1406" t="str">
        <f>VLOOKUP($E1406,Store_Dim_Cleaned!$A$2:$E$21,2,FALSE)</f>
        <v>Moore, Padilla and Butler</v>
      </c>
    </row>
    <row r="1407" spans="1:13" x14ac:dyDescent="0.3">
      <c r="A1407" t="s">
        <v>3231</v>
      </c>
      <c r="B1407" s="6">
        <v>45351</v>
      </c>
      <c r="C1407" t="s">
        <v>1298</v>
      </c>
      <c r="D1407" t="s">
        <v>1692</v>
      </c>
      <c r="E1407" t="s">
        <v>1779</v>
      </c>
      <c r="F1407">
        <v>4</v>
      </c>
      <c r="G1407" s="5">
        <v>282.07</v>
      </c>
      <c r="H1407" s="8">
        <v>0.18</v>
      </c>
      <c r="I1407" t="s">
        <v>1826</v>
      </c>
      <c r="J1407" s="5">
        <v>925.18960000000004</v>
      </c>
      <c r="K1407" t="str">
        <f>VLOOKUP($C1407,Customer_Dim_Cleaned!$A$2:$H$501,2,FALSE)</f>
        <v>Luke Parks</v>
      </c>
      <c r="L1407" t="str">
        <f>VLOOKUP($D1407,Product_Dim_Cleaned!$A$2:$F$101,2,FALSE)</f>
        <v>Professional Jump Rope</v>
      </c>
      <c r="M1407" t="str">
        <f>VLOOKUP($E1407,Store_Dim_Cleaned!$A$2:$E$21,2,FALSE)</f>
        <v>Martinez-Mullins</v>
      </c>
    </row>
    <row r="1408" spans="1:13" x14ac:dyDescent="0.3">
      <c r="A1408" t="s">
        <v>3232</v>
      </c>
      <c r="B1408" s="6">
        <v>45290</v>
      </c>
      <c r="C1408" t="s">
        <v>523</v>
      </c>
      <c r="D1408" t="s">
        <v>1656</v>
      </c>
      <c r="E1408" t="s">
        <v>1776</v>
      </c>
      <c r="F1408">
        <v>3</v>
      </c>
      <c r="G1408" s="5">
        <v>676.77</v>
      </c>
      <c r="H1408" s="8">
        <v>0.17</v>
      </c>
      <c r="I1408" t="s">
        <v>1826</v>
      </c>
      <c r="J1408" s="5">
        <v>1685.1573000000001</v>
      </c>
      <c r="K1408" t="str">
        <f>VLOOKUP($C1408,Customer_Dim_Cleaned!$A$2:$H$501,2,FALSE)</f>
        <v>Maria Sanchez</v>
      </c>
      <c r="L1408" t="str">
        <f>VLOOKUP($D1408,Product_Dim_Cleaned!$A$2:$F$101,2,FALSE)</f>
        <v>Sports Stopwatch Pro</v>
      </c>
      <c r="M1408" t="str">
        <f>VLOOKUP($E1408,Store_Dim_Cleaned!$A$2:$E$21,2,FALSE)</f>
        <v>Benson-Elliott</v>
      </c>
    </row>
    <row r="1409" spans="1:13" x14ac:dyDescent="0.3">
      <c r="A1409" t="s">
        <v>3233</v>
      </c>
      <c r="B1409" s="6">
        <v>45638</v>
      </c>
      <c r="C1409" t="s">
        <v>713</v>
      </c>
      <c r="D1409" t="s">
        <v>1560</v>
      </c>
      <c r="E1409" t="s">
        <v>1804</v>
      </c>
      <c r="F1409">
        <v>2</v>
      </c>
      <c r="G1409" s="5">
        <v>362.7</v>
      </c>
      <c r="H1409" s="8">
        <v>0.09</v>
      </c>
      <c r="I1409" t="s">
        <v>1824</v>
      </c>
      <c r="J1409" s="5">
        <v>660.11400000000003</v>
      </c>
      <c r="K1409" t="str">
        <f>VLOOKUP($C1409,Customer_Dim_Cleaned!$A$2:$H$501,2,FALSE)</f>
        <v>George Davis</v>
      </c>
      <c r="L1409" t="str">
        <f>VLOOKUP($D1409,Product_Dim_Cleaned!$A$2:$F$101,2,FALSE)</f>
        <v>LED Table Lamp</v>
      </c>
      <c r="M1409" t="str">
        <f>VLOOKUP($E1409,Store_Dim_Cleaned!$A$2:$E$21,2,FALSE)</f>
        <v>Frederick-Wright</v>
      </c>
    </row>
    <row r="1410" spans="1:13" x14ac:dyDescent="0.3">
      <c r="A1410" t="s">
        <v>3234</v>
      </c>
      <c r="B1410" s="6">
        <v>45679</v>
      </c>
      <c r="C1410" t="s">
        <v>461</v>
      </c>
      <c r="D1410" t="s">
        <v>1574</v>
      </c>
      <c r="E1410" t="s">
        <v>1761</v>
      </c>
      <c r="F1410">
        <v>1</v>
      </c>
      <c r="G1410" s="5">
        <v>908.5</v>
      </c>
      <c r="H1410" s="8">
        <v>0.2</v>
      </c>
      <c r="I1410" t="s">
        <v>1829</v>
      </c>
      <c r="J1410" s="5">
        <v>726.80000000000007</v>
      </c>
      <c r="K1410" t="str">
        <f>VLOOKUP($C1410,Customer_Dim_Cleaned!$A$2:$H$501,2,FALSE)</f>
        <v>Matthew Hanna</v>
      </c>
      <c r="L1410" t="str">
        <f>VLOOKUP($D1410,Product_Dim_Cleaned!$A$2:$F$101,2,FALSE)</f>
        <v>USB-C Fast Charger</v>
      </c>
      <c r="M1410" t="str">
        <f>VLOOKUP($E1410,Store_Dim_Cleaned!$A$2:$E$21,2,FALSE)</f>
        <v>Black-Horn</v>
      </c>
    </row>
    <row r="1411" spans="1:13" x14ac:dyDescent="0.3">
      <c r="A1411" t="s">
        <v>3235</v>
      </c>
      <c r="B1411" s="6">
        <v>45296</v>
      </c>
      <c r="C1411" t="s">
        <v>247</v>
      </c>
      <c r="D1411" t="s">
        <v>1598</v>
      </c>
      <c r="E1411" t="s">
        <v>1801</v>
      </c>
      <c r="F1411">
        <v>2</v>
      </c>
      <c r="G1411" s="5">
        <v>795.37</v>
      </c>
      <c r="H1411" s="8">
        <v>0.2</v>
      </c>
      <c r="I1411" t="s">
        <v>1829</v>
      </c>
      <c r="J1411" s="5">
        <v>1272.5920000000001</v>
      </c>
      <c r="K1411" t="str">
        <f>VLOOKUP($C1411,Customer_Dim_Cleaned!$A$2:$H$501,2,FALSE)</f>
        <v>Amber Mcclain</v>
      </c>
      <c r="L1411" t="str">
        <f>VLOOKUP($D1411,Product_Dim_Cleaned!$A$2:$F$101,2,FALSE)</f>
        <v>Women's Scarf Set</v>
      </c>
      <c r="M1411" t="str">
        <f>VLOOKUP($E1411,Store_Dim_Cleaned!$A$2:$E$21,2,FALSE)</f>
        <v>Shelton PLC</v>
      </c>
    </row>
    <row r="1412" spans="1:13" x14ac:dyDescent="0.3">
      <c r="A1412" t="s">
        <v>3236</v>
      </c>
      <c r="B1412" s="6">
        <v>45760</v>
      </c>
      <c r="C1412" t="s">
        <v>487</v>
      </c>
      <c r="D1412" t="s">
        <v>1618</v>
      </c>
      <c r="E1412" t="s">
        <v>1769</v>
      </c>
      <c r="F1412">
        <v>2</v>
      </c>
      <c r="G1412" s="5">
        <v>326.85000000000002</v>
      </c>
      <c r="H1412" s="8">
        <v>0.17</v>
      </c>
      <c r="I1412" t="s">
        <v>1829</v>
      </c>
      <c r="J1412" s="5">
        <v>542.57100000000003</v>
      </c>
      <c r="K1412" t="str">
        <f>VLOOKUP($C1412,Customer_Dim_Cleaned!$A$2:$H$501,2,FALSE)</f>
        <v>Justin Cross</v>
      </c>
      <c r="L1412" t="str">
        <f>VLOOKUP($D1412,Product_Dim_Cleaned!$A$2:$F$101,2,FALSE)</f>
        <v>Bedroom Table Lamp</v>
      </c>
      <c r="M1412" t="str">
        <f>VLOOKUP($E1412,Store_Dim_Cleaned!$A$2:$E$21,2,FALSE)</f>
        <v>Alexander Group</v>
      </c>
    </row>
    <row r="1413" spans="1:13" x14ac:dyDescent="0.3">
      <c r="A1413" t="s">
        <v>3237</v>
      </c>
      <c r="B1413" s="6">
        <v>45603</v>
      </c>
      <c r="C1413" t="s">
        <v>1098</v>
      </c>
      <c r="D1413" t="s">
        <v>1660</v>
      </c>
      <c r="E1413" t="s">
        <v>1799</v>
      </c>
      <c r="F1413">
        <v>3</v>
      </c>
      <c r="G1413" s="5">
        <v>169.43</v>
      </c>
      <c r="H1413" s="8">
        <v>0.19</v>
      </c>
      <c r="I1413" t="s">
        <v>1824</v>
      </c>
      <c r="J1413" s="5">
        <v>411.71490000000011</v>
      </c>
      <c r="K1413" t="str">
        <f>VLOOKUP($C1413,Customer_Dim_Cleaned!$A$2:$H$501,2,FALSE)</f>
        <v>Charles Miller</v>
      </c>
      <c r="L1413" t="str">
        <f>VLOOKUP($D1413,Product_Dim_Cleaned!$A$2:$F$101,2,FALSE)</f>
        <v>Premium Blanket Throw</v>
      </c>
      <c r="M1413" t="str">
        <f>VLOOKUP($E1413,Store_Dim_Cleaned!$A$2:$E$21,2,FALSE)</f>
        <v>Mcdonald Inc</v>
      </c>
    </row>
    <row r="1414" spans="1:13" x14ac:dyDescent="0.3">
      <c r="A1414" t="s">
        <v>3238</v>
      </c>
      <c r="B1414" s="6">
        <v>45413</v>
      </c>
      <c r="C1414" t="s">
        <v>544</v>
      </c>
      <c r="D1414" t="s">
        <v>1714</v>
      </c>
      <c r="E1414" t="s">
        <v>1776</v>
      </c>
      <c r="F1414">
        <v>1</v>
      </c>
      <c r="G1414" s="5">
        <v>254.47</v>
      </c>
      <c r="H1414" s="8">
        <v>0.1</v>
      </c>
      <c r="I1414" t="s">
        <v>1824</v>
      </c>
      <c r="J1414" s="5">
        <v>229.023</v>
      </c>
      <c r="K1414" t="str">
        <f>VLOOKUP($C1414,Customer_Dim_Cleaned!$A$2:$H$501,2,FALSE)</f>
        <v>Joseph Jones</v>
      </c>
      <c r="L1414" t="str">
        <f>VLOOKUP($D1414,Product_Dim_Cleaned!$A$2:$F$101,2,FALSE)</f>
        <v>Hydrating Face Cleanser</v>
      </c>
      <c r="M1414" t="str">
        <f>VLOOKUP($E1414,Store_Dim_Cleaned!$A$2:$E$21,2,FALSE)</f>
        <v>Benson-Elliott</v>
      </c>
    </row>
    <row r="1415" spans="1:13" x14ac:dyDescent="0.3">
      <c r="A1415" t="s">
        <v>3239</v>
      </c>
      <c r="B1415" s="6">
        <v>45506</v>
      </c>
      <c r="C1415" t="s">
        <v>1298</v>
      </c>
      <c r="D1415" t="s">
        <v>1598</v>
      </c>
      <c r="E1415" t="s">
        <v>1804</v>
      </c>
      <c r="F1415">
        <v>4</v>
      </c>
      <c r="G1415" s="5">
        <v>627.73</v>
      </c>
      <c r="H1415" s="8">
        <v>0.11</v>
      </c>
      <c r="I1415" t="s">
        <v>1829</v>
      </c>
      <c r="J1415" s="5">
        <v>2234.7188000000001</v>
      </c>
      <c r="K1415" t="str">
        <f>VLOOKUP($C1415,Customer_Dim_Cleaned!$A$2:$H$501,2,FALSE)</f>
        <v>Luke Parks</v>
      </c>
      <c r="L1415" t="str">
        <f>VLOOKUP($D1415,Product_Dim_Cleaned!$A$2:$F$101,2,FALSE)</f>
        <v>Women's Scarf Set</v>
      </c>
      <c r="M1415" t="str">
        <f>VLOOKUP($E1415,Store_Dim_Cleaned!$A$2:$E$21,2,FALSE)</f>
        <v>Frederick-Wright</v>
      </c>
    </row>
    <row r="1416" spans="1:13" x14ac:dyDescent="0.3">
      <c r="A1416" t="s">
        <v>3240</v>
      </c>
      <c r="B1416" s="6">
        <v>45394</v>
      </c>
      <c r="C1416" t="s">
        <v>1160</v>
      </c>
      <c r="D1416" t="s">
        <v>1610</v>
      </c>
      <c r="E1416" t="s">
        <v>1813</v>
      </c>
      <c r="F1416">
        <v>4</v>
      </c>
      <c r="G1416" s="5">
        <v>327.25</v>
      </c>
      <c r="H1416" s="8">
        <v>0.13</v>
      </c>
      <c r="I1416" t="s">
        <v>1829</v>
      </c>
      <c r="J1416" s="5">
        <v>1138.83</v>
      </c>
      <c r="K1416" t="str">
        <f>VLOOKUP($C1416,Customer_Dim_Cleaned!$A$2:$H$501,2,FALSE)</f>
        <v>Michael Garner</v>
      </c>
      <c r="L1416" t="str">
        <f>VLOOKUP($D1416,Product_Dim_Cleaned!$A$2:$F$101,2,FALSE)</f>
        <v>Basketball</v>
      </c>
      <c r="M1416" t="str">
        <f>VLOOKUP($E1416,Store_Dim_Cleaned!$A$2:$E$21,2,FALSE)</f>
        <v>Mann-Austin</v>
      </c>
    </row>
    <row r="1417" spans="1:13" x14ac:dyDescent="0.3">
      <c r="A1417" t="s">
        <v>3241</v>
      </c>
      <c r="B1417" s="6">
        <v>45755</v>
      </c>
      <c r="C1417" t="s">
        <v>490</v>
      </c>
      <c r="D1417" t="s">
        <v>1666</v>
      </c>
      <c r="E1417" t="s">
        <v>1792</v>
      </c>
      <c r="F1417">
        <v>4</v>
      </c>
      <c r="G1417" s="5">
        <v>511.43</v>
      </c>
      <c r="H1417" s="8">
        <v>0.18</v>
      </c>
      <c r="I1417" t="s">
        <v>1829</v>
      </c>
      <c r="J1417" s="5">
        <v>1677.4903999999999</v>
      </c>
      <c r="K1417" t="str">
        <f>VLOOKUP($C1417,Customer_Dim_Cleaned!$A$2:$H$501,2,FALSE)</f>
        <v>Cameron Simpson</v>
      </c>
      <c r="L1417" t="str">
        <f>VLOOKUP($D1417,Product_Dim_Cleaned!$A$2:$F$101,2,FALSE)</f>
        <v>Men's Hair Styling Gel</v>
      </c>
      <c r="M1417" t="str">
        <f>VLOOKUP($E1417,Store_Dim_Cleaned!$A$2:$E$21,2,FALSE)</f>
        <v>Aguirre-Keller</v>
      </c>
    </row>
    <row r="1418" spans="1:13" x14ac:dyDescent="0.3">
      <c r="A1418" t="s">
        <v>3242</v>
      </c>
      <c r="B1418" s="6">
        <v>45473</v>
      </c>
      <c r="C1418" t="s">
        <v>550</v>
      </c>
      <c r="D1418" t="s">
        <v>1674</v>
      </c>
      <c r="E1418" t="s">
        <v>1807</v>
      </c>
      <c r="F1418">
        <v>4</v>
      </c>
      <c r="G1418" s="5">
        <v>194.67</v>
      </c>
      <c r="H1418" s="8">
        <v>0.23</v>
      </c>
      <c r="I1418" t="s">
        <v>1826</v>
      </c>
      <c r="J1418" s="5">
        <v>599.58359999999993</v>
      </c>
      <c r="K1418" t="str">
        <f>VLOOKUP($C1418,Customer_Dim_Cleaned!$A$2:$H$501,2,FALSE)</f>
        <v>Jason Wheeler</v>
      </c>
      <c r="L1418" t="str">
        <f>VLOOKUP($D1418,Product_Dim_Cleaned!$A$2:$F$101,2,FALSE)</f>
        <v>Organic Sunscreen Lotion</v>
      </c>
      <c r="M1418" t="str">
        <f>VLOOKUP($E1418,Store_Dim_Cleaned!$A$2:$E$21,2,FALSE)</f>
        <v>Holloway Ltd</v>
      </c>
    </row>
    <row r="1419" spans="1:13" x14ac:dyDescent="0.3">
      <c r="A1419" t="s">
        <v>3243</v>
      </c>
      <c r="B1419" s="6">
        <v>45304</v>
      </c>
      <c r="C1419" t="s">
        <v>221</v>
      </c>
      <c r="D1419" t="s">
        <v>1594</v>
      </c>
      <c r="E1419" t="s">
        <v>1757</v>
      </c>
      <c r="F1419">
        <v>2</v>
      </c>
      <c r="G1419" s="5">
        <v>54.51</v>
      </c>
      <c r="H1419" s="8">
        <v>7.0000000000000007E-2</v>
      </c>
      <c r="I1419" t="s">
        <v>1824</v>
      </c>
      <c r="J1419" s="5">
        <v>101.3886</v>
      </c>
      <c r="K1419" t="str">
        <f>VLOOKUP($C1419,Customer_Dim_Cleaned!$A$2:$H$501,2,FALSE)</f>
        <v>Alyssa Vargas</v>
      </c>
      <c r="L1419" t="str">
        <f>VLOOKUP($D1419,Product_Dim_Cleaned!$A$2:$F$101,2,FALSE)</f>
        <v>Men's Formal Shirt</v>
      </c>
      <c r="M1419" t="str">
        <f>VLOOKUP($E1419,Store_Dim_Cleaned!$A$2:$E$21,2,FALSE)</f>
        <v>Martinez, Adkins and Johnson</v>
      </c>
    </row>
    <row r="1420" spans="1:13" x14ac:dyDescent="0.3">
      <c r="A1420" t="s">
        <v>3244</v>
      </c>
      <c r="B1420" s="6">
        <v>45557</v>
      </c>
      <c r="C1420" t="s">
        <v>278</v>
      </c>
      <c r="D1420" t="s">
        <v>1672</v>
      </c>
      <c r="E1420" t="s">
        <v>1792</v>
      </c>
      <c r="F1420">
        <v>4</v>
      </c>
      <c r="G1420" s="5">
        <v>964</v>
      </c>
      <c r="H1420" s="8">
        <v>0.14000000000000001</v>
      </c>
      <c r="I1420" t="s">
        <v>1826</v>
      </c>
      <c r="J1420" s="5">
        <v>3316.16</v>
      </c>
      <c r="K1420" t="str">
        <f>VLOOKUP($C1420,Customer_Dim_Cleaned!$A$2:$H$501,2,FALSE)</f>
        <v>Nathan Campbell</v>
      </c>
      <c r="L1420" t="str">
        <f>VLOOKUP($D1420,Product_Dim_Cleaned!$A$2:$F$101,2,FALSE)</f>
        <v>Laptop Cooling Pad</v>
      </c>
      <c r="M1420" t="str">
        <f>VLOOKUP($E1420,Store_Dim_Cleaned!$A$2:$E$21,2,FALSE)</f>
        <v>Aguirre-Keller</v>
      </c>
    </row>
    <row r="1421" spans="1:13" x14ac:dyDescent="0.3">
      <c r="A1421" t="s">
        <v>3245</v>
      </c>
      <c r="B1421" s="6">
        <v>45527</v>
      </c>
      <c r="C1421" t="s">
        <v>157</v>
      </c>
      <c r="D1421" t="s">
        <v>1726</v>
      </c>
      <c r="E1421" t="s">
        <v>1769</v>
      </c>
      <c r="F1421">
        <v>1</v>
      </c>
      <c r="G1421" s="5">
        <v>170.12</v>
      </c>
      <c r="H1421" s="8">
        <v>0.26</v>
      </c>
      <c r="I1421" t="s">
        <v>1826</v>
      </c>
      <c r="J1421" s="5">
        <v>125.8888</v>
      </c>
      <c r="K1421" t="str">
        <f>VLOOKUP($C1421,Customer_Dim_Cleaned!$A$2:$H$501,2,FALSE)</f>
        <v>Eric Vega</v>
      </c>
      <c r="L1421" t="str">
        <f>VLOOKUP($D1421,Product_Dim_Cleaned!$A$2:$F$101,2,FALSE)</f>
        <v>Face Foundation Kit</v>
      </c>
      <c r="M1421" t="str">
        <f>VLOOKUP($E1421,Store_Dim_Cleaned!$A$2:$E$21,2,FALSE)</f>
        <v>Alexander Group</v>
      </c>
    </row>
    <row r="1422" spans="1:13" x14ac:dyDescent="0.3">
      <c r="A1422" t="s">
        <v>3246</v>
      </c>
      <c r="B1422" s="6">
        <v>45875</v>
      </c>
      <c r="C1422" t="s">
        <v>511</v>
      </c>
      <c r="D1422" t="s">
        <v>1654</v>
      </c>
      <c r="E1422" t="s">
        <v>1813</v>
      </c>
      <c r="F1422">
        <v>2</v>
      </c>
      <c r="G1422" s="5">
        <v>664.5</v>
      </c>
      <c r="H1422" s="8">
        <v>0.23</v>
      </c>
      <c r="I1422" t="s">
        <v>1824</v>
      </c>
      <c r="J1422" s="5">
        <v>1023.33</v>
      </c>
      <c r="K1422" t="str">
        <f>VLOOKUP($C1422,Customer_Dim_Cleaned!$A$2:$H$501,2,FALSE)</f>
        <v>Patrick Roberts</v>
      </c>
      <c r="L1422" t="str">
        <f>VLOOKUP($D1422,Product_Dim_Cleaned!$A$2:$F$101,2,FALSE)</f>
        <v>Men's Track Pants</v>
      </c>
      <c r="M1422" t="str">
        <f>VLOOKUP($E1422,Store_Dim_Cleaned!$A$2:$E$21,2,FALSE)</f>
        <v>Mann-Austin</v>
      </c>
    </row>
    <row r="1423" spans="1:13" x14ac:dyDescent="0.3">
      <c r="A1423" t="s">
        <v>3247</v>
      </c>
      <c r="B1423" s="6">
        <v>45936</v>
      </c>
      <c r="C1423" t="s">
        <v>1160</v>
      </c>
      <c r="D1423" t="s">
        <v>1638</v>
      </c>
      <c r="E1423" t="s">
        <v>1789</v>
      </c>
      <c r="F1423">
        <v>4</v>
      </c>
      <c r="G1423" s="5">
        <v>557.51</v>
      </c>
      <c r="H1423" s="8">
        <v>0.11</v>
      </c>
      <c r="I1423" t="s">
        <v>1824</v>
      </c>
      <c r="J1423" s="5">
        <v>1984.7356</v>
      </c>
      <c r="K1423" t="str">
        <f>VLOOKUP($C1423,Customer_Dim_Cleaned!$A$2:$H$501,2,FALSE)</f>
        <v>Michael Garner</v>
      </c>
      <c r="L1423" t="str">
        <f>VLOOKUP($D1423,Product_Dim_Cleaned!$A$2:$F$101,2,FALSE)</f>
        <v>High-Grip Football</v>
      </c>
      <c r="M1423" t="str">
        <f>VLOOKUP($E1423,Store_Dim_Cleaned!$A$2:$E$21,2,FALSE)</f>
        <v>Hill, Wagner and Ballard</v>
      </c>
    </row>
    <row r="1424" spans="1:13" x14ac:dyDescent="0.3">
      <c r="A1424" t="s">
        <v>3248</v>
      </c>
      <c r="B1424" s="6">
        <v>45807</v>
      </c>
      <c r="C1424" t="s">
        <v>1238</v>
      </c>
      <c r="D1424" t="s">
        <v>1728</v>
      </c>
      <c r="E1424" t="s">
        <v>1757</v>
      </c>
      <c r="F1424">
        <v>2</v>
      </c>
      <c r="G1424" s="5">
        <v>410</v>
      </c>
      <c r="H1424" s="8">
        <v>0.13</v>
      </c>
      <c r="I1424" t="s">
        <v>1829</v>
      </c>
      <c r="J1424" s="5">
        <v>713.4</v>
      </c>
      <c r="K1424" t="str">
        <f>VLOOKUP($C1424,Customer_Dim_Cleaned!$A$2:$H$501,2,FALSE)</f>
        <v>Charles Norman Phd</v>
      </c>
      <c r="L1424" t="str">
        <f>VLOOKUP($D1424,Product_Dim_Cleaned!$A$2:$F$101,2,FALSE)</f>
        <v>Gaming Mouse Pad XL</v>
      </c>
      <c r="M1424" t="str">
        <f>VLOOKUP($E1424,Store_Dim_Cleaned!$A$2:$E$21,2,FALSE)</f>
        <v>Martinez, Adkins and Johnson</v>
      </c>
    </row>
    <row r="1425" spans="1:13" x14ac:dyDescent="0.3">
      <c r="A1425" t="s">
        <v>3249</v>
      </c>
      <c r="B1425" s="6">
        <v>45473</v>
      </c>
      <c r="C1425" t="s">
        <v>966</v>
      </c>
      <c r="D1425" t="s">
        <v>1714</v>
      </c>
      <c r="E1425" t="s">
        <v>1773</v>
      </c>
      <c r="F1425">
        <v>2</v>
      </c>
      <c r="G1425" s="5">
        <v>879.93</v>
      </c>
      <c r="H1425" s="8">
        <v>0.28999999999999998</v>
      </c>
      <c r="I1425" t="s">
        <v>1829</v>
      </c>
      <c r="J1425" s="5">
        <v>1249.5006000000001</v>
      </c>
      <c r="K1425" t="str">
        <f>VLOOKUP($C1425,Customer_Dim_Cleaned!$A$2:$H$501,2,FALSE)</f>
        <v>Angela Robinson</v>
      </c>
      <c r="L1425" t="str">
        <f>VLOOKUP($D1425,Product_Dim_Cleaned!$A$2:$F$101,2,FALSE)</f>
        <v>Hydrating Face Cleanser</v>
      </c>
      <c r="M1425" t="str">
        <f>VLOOKUP($E1425,Store_Dim_Cleaned!$A$2:$E$21,2,FALSE)</f>
        <v>Gray Ltd</v>
      </c>
    </row>
    <row r="1426" spans="1:13" x14ac:dyDescent="0.3">
      <c r="A1426" t="s">
        <v>3250</v>
      </c>
      <c r="B1426" s="6">
        <v>45664</v>
      </c>
      <c r="C1426" t="s">
        <v>40</v>
      </c>
      <c r="D1426" t="s">
        <v>1574</v>
      </c>
      <c r="E1426" t="s">
        <v>1810</v>
      </c>
      <c r="F1426">
        <v>1</v>
      </c>
      <c r="G1426" s="5">
        <v>350.58</v>
      </c>
      <c r="H1426" s="8">
        <v>0.03</v>
      </c>
      <c r="I1426" t="s">
        <v>1829</v>
      </c>
      <c r="J1426" s="5">
        <v>340.06259999999997</v>
      </c>
      <c r="K1426" t="str">
        <f>VLOOKUP($C1426,Customer_Dim_Cleaned!$A$2:$H$501,2,FALSE)</f>
        <v>Daniel Boyd</v>
      </c>
      <c r="L1426" t="str">
        <f>VLOOKUP($D1426,Product_Dim_Cleaned!$A$2:$F$101,2,FALSE)</f>
        <v>USB-C Fast Charger</v>
      </c>
      <c r="M1426" t="str">
        <f>VLOOKUP($E1426,Store_Dim_Cleaned!$A$2:$E$21,2,FALSE)</f>
        <v>Guerrero-Schmitt</v>
      </c>
    </row>
    <row r="1427" spans="1:13" x14ac:dyDescent="0.3">
      <c r="A1427" t="s">
        <v>3251</v>
      </c>
      <c r="B1427" s="6">
        <v>45633</v>
      </c>
      <c r="C1427" t="s">
        <v>1098</v>
      </c>
      <c r="D1427" t="s">
        <v>1664</v>
      </c>
      <c r="E1427" t="s">
        <v>1766</v>
      </c>
      <c r="F1427">
        <v>4</v>
      </c>
      <c r="G1427" s="5">
        <v>348.58</v>
      </c>
      <c r="H1427" s="8">
        <v>0.16</v>
      </c>
      <c r="I1427" t="s">
        <v>1824</v>
      </c>
      <c r="J1427" s="5">
        <v>1171.2288000000001</v>
      </c>
      <c r="K1427" t="str">
        <f>VLOOKUP($C1427,Customer_Dim_Cleaned!$A$2:$H$501,2,FALSE)</f>
        <v>Charles Miller</v>
      </c>
      <c r="L1427" t="str">
        <f>VLOOKUP($D1427,Product_Dim_Cleaned!$A$2:$F$101,2,FALSE)</f>
        <v>Womens Cotton Scarf</v>
      </c>
      <c r="M1427" t="str">
        <f>VLOOKUP($E1427,Store_Dim_Cleaned!$A$2:$E$21,2,FALSE)</f>
        <v>Johnson-Wright</v>
      </c>
    </row>
    <row r="1428" spans="1:13" x14ac:dyDescent="0.3">
      <c r="A1428" t="s">
        <v>3252</v>
      </c>
      <c r="B1428" s="6">
        <v>45548</v>
      </c>
      <c r="C1428" t="s">
        <v>1417</v>
      </c>
      <c r="D1428" t="s">
        <v>1598</v>
      </c>
      <c r="E1428" t="s">
        <v>1766</v>
      </c>
      <c r="F1428">
        <v>3</v>
      </c>
      <c r="G1428" s="5">
        <v>247.66</v>
      </c>
      <c r="H1428" s="8">
        <v>0.02</v>
      </c>
      <c r="I1428" t="s">
        <v>1829</v>
      </c>
      <c r="J1428" s="5">
        <v>728.12040000000002</v>
      </c>
      <c r="K1428" t="str">
        <f>VLOOKUP($C1428,Customer_Dim_Cleaned!$A$2:$H$501,2,FALSE)</f>
        <v>John Perez</v>
      </c>
      <c r="L1428" t="str">
        <f>VLOOKUP($D1428,Product_Dim_Cleaned!$A$2:$F$101,2,FALSE)</f>
        <v>Women's Scarf Set</v>
      </c>
      <c r="M1428" t="str">
        <f>VLOOKUP($E1428,Store_Dim_Cleaned!$A$2:$E$21,2,FALSE)</f>
        <v>Johnson-Wright</v>
      </c>
    </row>
    <row r="1429" spans="1:13" x14ac:dyDescent="0.3">
      <c r="A1429" t="s">
        <v>3253</v>
      </c>
      <c r="B1429" s="6">
        <v>45244</v>
      </c>
      <c r="C1429" t="s">
        <v>1211</v>
      </c>
      <c r="D1429" t="s">
        <v>1626</v>
      </c>
      <c r="E1429" t="s">
        <v>1801</v>
      </c>
      <c r="F1429">
        <v>3</v>
      </c>
      <c r="G1429" s="5">
        <v>836.27</v>
      </c>
      <c r="H1429" s="8">
        <v>0.16</v>
      </c>
      <c r="I1429" t="s">
        <v>1824</v>
      </c>
      <c r="J1429" s="5">
        <v>2107.4004</v>
      </c>
      <c r="K1429" t="str">
        <f>VLOOKUP($C1429,Customer_Dim_Cleaned!$A$2:$H$501,2,FALSE)</f>
        <v>Timothy Valenzuela</v>
      </c>
      <c r="L1429" t="str">
        <f>VLOOKUP($D1429,Product_Dim_Cleaned!$A$2:$F$101,2,FALSE)</f>
        <v>Portable Power Bank</v>
      </c>
      <c r="M1429" t="str">
        <f>VLOOKUP($E1429,Store_Dim_Cleaned!$A$2:$E$21,2,FALSE)</f>
        <v>Shelton PLC</v>
      </c>
    </row>
    <row r="1430" spans="1:13" x14ac:dyDescent="0.3">
      <c r="A1430" t="s">
        <v>3254</v>
      </c>
      <c r="B1430" s="6">
        <v>45753</v>
      </c>
      <c r="C1430" t="s">
        <v>640</v>
      </c>
      <c r="D1430" t="s">
        <v>1576</v>
      </c>
      <c r="E1430" t="s">
        <v>1789</v>
      </c>
      <c r="F1430">
        <v>3</v>
      </c>
      <c r="G1430" s="5">
        <v>696.74</v>
      </c>
      <c r="H1430" s="8">
        <v>0.13</v>
      </c>
      <c r="I1430" t="s">
        <v>1829</v>
      </c>
      <c r="J1430" s="5">
        <v>1818.4914000000001</v>
      </c>
      <c r="K1430" t="str">
        <f>VLOOKUP($C1430,Customer_Dim_Cleaned!$A$2:$H$501,2,FALSE)</f>
        <v>Anthony Garcia</v>
      </c>
      <c r="L1430" t="str">
        <f>VLOOKUP($D1430,Product_Dim_Cleaned!$A$2:$F$101,2,FALSE)</f>
        <v>Decorative Wall Mirror</v>
      </c>
      <c r="M1430" t="str">
        <f>VLOOKUP($E1430,Store_Dim_Cleaned!$A$2:$E$21,2,FALSE)</f>
        <v>Hill, Wagner and Ballard</v>
      </c>
    </row>
    <row r="1431" spans="1:13" x14ac:dyDescent="0.3">
      <c r="A1431" t="s">
        <v>3255</v>
      </c>
      <c r="B1431" s="6">
        <v>45804</v>
      </c>
      <c r="C1431" t="s">
        <v>785</v>
      </c>
      <c r="D1431" t="s">
        <v>1736</v>
      </c>
      <c r="E1431" t="s">
        <v>1797</v>
      </c>
      <c r="F1431">
        <v>2</v>
      </c>
      <c r="G1431" s="5">
        <v>822.59</v>
      </c>
      <c r="H1431" s="8">
        <v>0.22</v>
      </c>
      <c r="I1431" t="s">
        <v>1826</v>
      </c>
      <c r="J1431" s="5">
        <v>1283.2403999999999</v>
      </c>
      <c r="K1431" t="str">
        <f>VLOOKUP($C1431,Customer_Dim_Cleaned!$A$2:$H$501,2,FALSE)</f>
        <v>Laura Soto</v>
      </c>
      <c r="L1431" t="str">
        <f>VLOOKUP($D1431,Product_Dim_Cleaned!$A$2:$F$101,2,FALSE)</f>
        <v>Vitamin E Body Lotion</v>
      </c>
      <c r="M1431" t="str">
        <f>VLOOKUP($E1431,Store_Dim_Cleaned!$A$2:$E$21,2,FALSE)</f>
        <v>Gardner, Humphrey and Contreras</v>
      </c>
    </row>
    <row r="1432" spans="1:13" x14ac:dyDescent="0.3">
      <c r="A1432" t="s">
        <v>3256</v>
      </c>
      <c r="B1432" s="6">
        <v>45263</v>
      </c>
      <c r="C1432" t="s">
        <v>719</v>
      </c>
      <c r="D1432" t="s">
        <v>1706</v>
      </c>
      <c r="E1432" t="s">
        <v>1761</v>
      </c>
      <c r="F1432">
        <v>1</v>
      </c>
      <c r="G1432" s="5">
        <v>462.23</v>
      </c>
      <c r="H1432" s="8">
        <v>0.3</v>
      </c>
      <c r="I1432" t="s">
        <v>1826</v>
      </c>
      <c r="J1432" s="5">
        <v>323.56099999999998</v>
      </c>
      <c r="K1432" t="str">
        <f>VLOOKUP($C1432,Customer_Dim_Cleaned!$A$2:$H$501,2,FALSE)</f>
        <v>Alejandro Doyle</v>
      </c>
      <c r="L1432" t="str">
        <f>VLOOKUP($D1432,Product_Dim_Cleaned!$A$2:$F$101,2,FALSE)</f>
        <v>Decorative Lamp Shade</v>
      </c>
      <c r="M1432" t="str">
        <f>VLOOKUP($E1432,Store_Dim_Cleaned!$A$2:$E$21,2,FALSE)</f>
        <v>Black-Horn</v>
      </c>
    </row>
    <row r="1433" spans="1:13" x14ac:dyDescent="0.3">
      <c r="A1433" t="s">
        <v>3257</v>
      </c>
      <c r="B1433" s="6">
        <v>45906</v>
      </c>
      <c r="C1433" t="s">
        <v>1383</v>
      </c>
      <c r="D1433" t="s">
        <v>1632</v>
      </c>
      <c r="E1433" t="s">
        <v>1807</v>
      </c>
      <c r="F1433">
        <v>1</v>
      </c>
      <c r="G1433" s="5">
        <v>361.09</v>
      </c>
      <c r="H1433" s="8">
        <v>0.06</v>
      </c>
      <c r="I1433" t="s">
        <v>1826</v>
      </c>
      <c r="J1433" s="5">
        <v>339.42459999999988</v>
      </c>
      <c r="K1433" t="str">
        <f>VLOOKUP($C1433,Customer_Dim_Cleaned!$A$2:$H$501,2,FALSE)</f>
        <v>Monica Wright</v>
      </c>
      <c r="L1433" t="str">
        <f>VLOOKUP($D1433,Product_Dim_Cleaned!$A$2:$F$101,2,FALSE)</f>
        <v>Smart Home WiFi Camera</v>
      </c>
      <c r="M1433" t="str">
        <f>VLOOKUP($E1433,Store_Dim_Cleaned!$A$2:$E$21,2,FALSE)</f>
        <v>Holloway Ltd</v>
      </c>
    </row>
    <row r="1434" spans="1:13" x14ac:dyDescent="0.3">
      <c r="A1434" t="s">
        <v>3258</v>
      </c>
      <c r="B1434" s="6">
        <v>45243</v>
      </c>
      <c r="C1434" t="s">
        <v>1196</v>
      </c>
      <c r="D1434" t="s">
        <v>1694</v>
      </c>
      <c r="E1434" t="s">
        <v>1813</v>
      </c>
      <c r="F1434">
        <v>3</v>
      </c>
      <c r="G1434" s="5">
        <v>59.37</v>
      </c>
      <c r="H1434" s="8">
        <v>0.03</v>
      </c>
      <c r="I1434" t="s">
        <v>1826</v>
      </c>
      <c r="J1434" s="5">
        <v>172.76669999999999</v>
      </c>
      <c r="K1434" t="str">
        <f>VLOOKUP($C1434,Customer_Dim_Cleaned!$A$2:$H$501,2,FALSE)</f>
        <v>Kristine Higgins</v>
      </c>
      <c r="L1434" t="str">
        <f>VLOOKUP($D1434,Product_Dim_Cleaned!$A$2:$F$101,2,FALSE)</f>
        <v>Shin Guards – Adult</v>
      </c>
      <c r="M1434" t="str">
        <f>VLOOKUP($E1434,Store_Dim_Cleaned!$A$2:$E$21,2,FALSE)</f>
        <v>Mann-Austin</v>
      </c>
    </row>
    <row r="1435" spans="1:13" x14ac:dyDescent="0.3">
      <c r="A1435" t="s">
        <v>3259</v>
      </c>
      <c r="B1435" s="6">
        <v>45686</v>
      </c>
      <c r="C1435" t="s">
        <v>144</v>
      </c>
      <c r="D1435" t="s">
        <v>1628</v>
      </c>
      <c r="E1435" t="s">
        <v>1757</v>
      </c>
      <c r="F1435">
        <v>3</v>
      </c>
      <c r="G1435" s="5">
        <v>765.21</v>
      </c>
      <c r="H1435" s="8">
        <v>0.14000000000000001</v>
      </c>
      <c r="I1435" t="s">
        <v>1829</v>
      </c>
      <c r="J1435" s="5">
        <v>1974.2418</v>
      </c>
      <c r="K1435" t="str">
        <f>VLOOKUP($C1435,Customer_Dim_Cleaned!$A$2:$H$501,2,FALSE)</f>
        <v>Thomas Phillips</v>
      </c>
      <c r="L1435" t="str">
        <f>VLOOKUP($D1435,Product_Dim_Cleaned!$A$2:$F$101,2,FALSE)</f>
        <v>Noise-Canceling Headphones</v>
      </c>
      <c r="M1435" t="str">
        <f>VLOOKUP($E1435,Store_Dim_Cleaned!$A$2:$E$21,2,FALSE)</f>
        <v>Martinez, Adkins and Johnson</v>
      </c>
    </row>
    <row r="1436" spans="1:13" x14ac:dyDescent="0.3">
      <c r="A1436" t="s">
        <v>3260</v>
      </c>
      <c r="B1436" s="6">
        <v>45472</v>
      </c>
      <c r="C1436" t="s">
        <v>779</v>
      </c>
      <c r="D1436" t="s">
        <v>1612</v>
      </c>
      <c r="E1436" t="s">
        <v>1794</v>
      </c>
      <c r="F1436">
        <v>4</v>
      </c>
      <c r="G1436" s="5">
        <v>303.56</v>
      </c>
      <c r="H1436" s="8">
        <v>0.2</v>
      </c>
      <c r="I1436" t="s">
        <v>1829</v>
      </c>
      <c r="J1436" s="5">
        <v>971.39200000000005</v>
      </c>
      <c r="K1436" t="str">
        <f>VLOOKUP($C1436,Customer_Dim_Cleaned!$A$2:$H$501,2,FALSE)</f>
        <v>Brian Hammond</v>
      </c>
      <c r="L1436" t="str">
        <f>VLOOKUP($D1436,Product_Dim_Cleaned!$A$2:$F$101,2,FALSE)</f>
        <v>Vitamin C Face Serum</v>
      </c>
      <c r="M1436" t="str">
        <f>VLOOKUP($E1436,Store_Dim_Cleaned!$A$2:$E$21,2,FALSE)</f>
        <v>Thomas, Bridges and Harris</v>
      </c>
    </row>
    <row r="1437" spans="1:13" x14ac:dyDescent="0.3">
      <c r="A1437" t="s">
        <v>3261</v>
      </c>
      <c r="B1437" s="6">
        <v>45779</v>
      </c>
      <c r="C1437" t="s">
        <v>1371</v>
      </c>
      <c r="D1437" t="s">
        <v>1602</v>
      </c>
      <c r="E1437" t="s">
        <v>1752</v>
      </c>
      <c r="F1437">
        <v>1</v>
      </c>
      <c r="G1437" s="5">
        <v>640.92999999999995</v>
      </c>
      <c r="H1437" s="8">
        <v>0.19</v>
      </c>
      <c r="I1437" t="s">
        <v>1826</v>
      </c>
      <c r="J1437" s="5">
        <v>519.15329999999994</v>
      </c>
      <c r="K1437" t="str">
        <f>VLOOKUP($C1437,Customer_Dim_Cleaned!$A$2:$H$501,2,FALSE)</f>
        <v>Adam Castro</v>
      </c>
      <c r="L1437" t="str">
        <f>VLOOKUP($D1437,Product_Dim_Cleaned!$A$2:$F$101,2,FALSE)</f>
        <v>Decorative Floor Vase</v>
      </c>
      <c r="M1437" t="str">
        <f>VLOOKUP($E1437,Store_Dim_Cleaned!$A$2:$E$21,2,FALSE)</f>
        <v>Rivera-Warner</v>
      </c>
    </row>
    <row r="1438" spans="1:13" x14ac:dyDescent="0.3">
      <c r="A1438" t="s">
        <v>3262</v>
      </c>
      <c r="B1438" s="6">
        <v>45830</v>
      </c>
      <c r="C1438" t="s">
        <v>576</v>
      </c>
      <c r="D1438" t="s">
        <v>1720</v>
      </c>
      <c r="E1438" t="s">
        <v>1789</v>
      </c>
      <c r="F1438">
        <v>2</v>
      </c>
      <c r="G1438" s="5">
        <v>611.25</v>
      </c>
      <c r="H1438" s="8">
        <v>0.22</v>
      </c>
      <c r="I1438" t="s">
        <v>1824</v>
      </c>
      <c r="J1438" s="5">
        <v>953.55000000000007</v>
      </c>
      <c r="K1438" t="str">
        <f>VLOOKUP($C1438,Customer_Dim_Cleaned!$A$2:$H$501,2,FALSE)</f>
        <v>Maria Davis</v>
      </c>
      <c r="L1438" t="str">
        <f>VLOOKUP($D1438,Product_Dim_Cleaned!$A$2:$F$101,2,FALSE)</f>
        <v>Kitchen Cutting Board</v>
      </c>
      <c r="M1438" t="str">
        <f>VLOOKUP($E1438,Store_Dim_Cleaned!$A$2:$E$21,2,FALSE)</f>
        <v>Hill, Wagner and Ballard</v>
      </c>
    </row>
    <row r="1439" spans="1:13" x14ac:dyDescent="0.3">
      <c r="A1439" t="s">
        <v>3263</v>
      </c>
      <c r="B1439" s="6">
        <v>45756</v>
      </c>
      <c r="C1439" t="s">
        <v>1422</v>
      </c>
      <c r="D1439" t="s">
        <v>1680</v>
      </c>
      <c r="E1439" t="s">
        <v>1757</v>
      </c>
      <c r="F1439">
        <v>1</v>
      </c>
      <c r="G1439" s="5">
        <v>209.93</v>
      </c>
      <c r="H1439" s="8">
        <v>0.21</v>
      </c>
      <c r="I1439" t="s">
        <v>1824</v>
      </c>
      <c r="J1439" s="5">
        <v>165.84469999999999</v>
      </c>
      <c r="K1439" t="str">
        <f>VLOOKUP($C1439,Customer_Dim_Cleaned!$A$2:$H$501,2,FALSE)</f>
        <v>Paul Cox</v>
      </c>
      <c r="L1439" t="str">
        <f>VLOOKUP($D1439,Product_Dim_Cleaned!$A$2:$F$101,2,FALSE)</f>
        <v>Women's Hair Dryer Brush</v>
      </c>
      <c r="M1439" t="str">
        <f>VLOOKUP($E1439,Store_Dim_Cleaned!$A$2:$E$21,2,FALSE)</f>
        <v>Martinez, Adkins and Johnson</v>
      </c>
    </row>
    <row r="1440" spans="1:13" x14ac:dyDescent="0.3">
      <c r="A1440" t="s">
        <v>3264</v>
      </c>
      <c r="B1440" s="6">
        <v>45847</v>
      </c>
      <c r="C1440" t="s">
        <v>387</v>
      </c>
      <c r="D1440" t="s">
        <v>1746</v>
      </c>
      <c r="E1440" t="s">
        <v>1789</v>
      </c>
      <c r="F1440">
        <v>3</v>
      </c>
      <c r="G1440" s="5">
        <v>130.38999999999999</v>
      </c>
      <c r="H1440" s="8">
        <v>0.24</v>
      </c>
      <c r="I1440" t="s">
        <v>1826</v>
      </c>
      <c r="J1440" s="5">
        <v>297.28919999999999</v>
      </c>
      <c r="K1440" t="str">
        <f>VLOOKUP($C1440,Customer_Dim_Cleaned!$A$2:$H$501,2,FALSE)</f>
        <v>Ashley Griffin</v>
      </c>
      <c r="L1440" t="str">
        <f>VLOOKUP($D1440,Product_Dim_Cleaned!$A$2:$F$101,2,FALSE)</f>
        <v>Stainless Steel Cookware Set</v>
      </c>
      <c r="M1440" t="str">
        <f>VLOOKUP($E1440,Store_Dim_Cleaned!$A$2:$E$21,2,FALSE)</f>
        <v>Hill, Wagner and Ballard</v>
      </c>
    </row>
    <row r="1441" spans="1:13" x14ac:dyDescent="0.3">
      <c r="A1441" t="s">
        <v>3265</v>
      </c>
      <c r="B1441" s="6">
        <v>45322</v>
      </c>
      <c r="C1441" t="s">
        <v>923</v>
      </c>
      <c r="D1441" t="s">
        <v>1734</v>
      </c>
      <c r="E1441" t="s">
        <v>1779</v>
      </c>
      <c r="F1441">
        <v>2</v>
      </c>
      <c r="G1441" s="5">
        <v>846.18</v>
      </c>
      <c r="H1441" s="8">
        <v>0.1</v>
      </c>
      <c r="I1441" t="s">
        <v>1829</v>
      </c>
      <c r="J1441" s="5">
        <v>1523.124</v>
      </c>
      <c r="K1441" t="str">
        <f>VLOOKUP($C1441,Customer_Dim_Cleaned!$A$2:$H$501,2,FALSE)</f>
        <v>James Powell</v>
      </c>
      <c r="L1441" t="str">
        <f>VLOOKUP($D1441,Product_Dim_Cleaned!$A$2:$F$101,2,FALSE)</f>
        <v>USB-C Laptop Charger</v>
      </c>
      <c r="M1441" t="str">
        <f>VLOOKUP($E1441,Store_Dim_Cleaned!$A$2:$E$21,2,FALSE)</f>
        <v>Martinez-Mullins</v>
      </c>
    </row>
    <row r="1442" spans="1:13" x14ac:dyDescent="0.3">
      <c r="A1442" t="s">
        <v>3266</v>
      </c>
      <c r="B1442" s="6">
        <v>45829</v>
      </c>
      <c r="C1442" t="s">
        <v>1109</v>
      </c>
      <c r="D1442" t="s">
        <v>1688</v>
      </c>
      <c r="E1442" t="s">
        <v>1799</v>
      </c>
      <c r="F1442">
        <v>2</v>
      </c>
      <c r="G1442" s="5">
        <v>424.53</v>
      </c>
      <c r="H1442" s="8">
        <v>0.14000000000000001</v>
      </c>
      <c r="I1442" t="s">
        <v>1829</v>
      </c>
      <c r="J1442" s="5">
        <v>730.19159999999999</v>
      </c>
      <c r="K1442" t="str">
        <f>VLOOKUP($C1442,Customer_Dim_Cleaned!$A$2:$H$501,2,FALSE)</f>
        <v>Ryan Torres</v>
      </c>
      <c r="L1442" t="str">
        <f>VLOOKUP($D1442,Product_Dim_Cleaned!$A$2:$F$101,2,FALSE)</f>
        <v>Kitchen Storage Rack</v>
      </c>
      <c r="M1442" t="str">
        <f>VLOOKUP($E1442,Store_Dim_Cleaned!$A$2:$E$21,2,FALSE)</f>
        <v>Mcdonald Inc</v>
      </c>
    </row>
    <row r="1443" spans="1:13" x14ac:dyDescent="0.3">
      <c r="A1443" t="s">
        <v>3267</v>
      </c>
      <c r="B1443" s="6">
        <v>45539</v>
      </c>
      <c r="C1443" t="s">
        <v>824</v>
      </c>
      <c r="D1443" t="s">
        <v>1724</v>
      </c>
      <c r="E1443" t="s">
        <v>1799</v>
      </c>
      <c r="F1443">
        <v>4</v>
      </c>
      <c r="G1443" s="5">
        <v>450.42</v>
      </c>
      <c r="H1443" s="8">
        <v>0.08</v>
      </c>
      <c r="I1443" t="s">
        <v>1829</v>
      </c>
      <c r="J1443" s="5">
        <v>1657.5455999999999</v>
      </c>
      <c r="K1443" t="str">
        <f>VLOOKUP($C1443,Customer_Dim_Cleaned!$A$2:$H$501,2,FALSE)</f>
        <v>Sarah Stewart</v>
      </c>
      <c r="L1443" t="str">
        <f>VLOOKUP($D1443,Product_Dim_Cleaned!$A$2:$F$101,2,FALSE)</f>
        <v>Sports Wrist Sweatbands</v>
      </c>
      <c r="M1443" t="str">
        <f>VLOOKUP($E1443,Store_Dim_Cleaned!$A$2:$E$21,2,FALSE)</f>
        <v>Mcdonald Inc</v>
      </c>
    </row>
    <row r="1444" spans="1:13" x14ac:dyDescent="0.3">
      <c r="A1444" t="s">
        <v>3268</v>
      </c>
      <c r="B1444" s="6">
        <v>45893</v>
      </c>
      <c r="C1444" t="s">
        <v>523</v>
      </c>
      <c r="D1444" t="s">
        <v>1600</v>
      </c>
      <c r="E1444" t="s">
        <v>1786</v>
      </c>
      <c r="F1444">
        <v>4</v>
      </c>
      <c r="G1444" s="5">
        <v>896.91</v>
      </c>
      <c r="H1444" s="8">
        <v>0.1</v>
      </c>
      <c r="I1444" t="s">
        <v>1824</v>
      </c>
      <c r="J1444" s="5">
        <v>3228.8760000000002</v>
      </c>
      <c r="K1444" t="str">
        <f>VLOOKUP($C1444,Customer_Dim_Cleaned!$A$2:$H$501,2,FALSE)</f>
        <v>Maria Sanchez</v>
      </c>
      <c r="L1444" t="str">
        <f>VLOOKUP($D1444,Product_Dim_Cleaned!$A$2:$F$101,2,FALSE)</f>
        <v>Wireless Bluetooth Speaker</v>
      </c>
      <c r="M1444" t="str">
        <f>VLOOKUP($E1444,Store_Dim_Cleaned!$A$2:$E$21,2,FALSE)</f>
        <v>Moore, Padilla and Butler</v>
      </c>
    </row>
    <row r="1445" spans="1:13" x14ac:dyDescent="0.3">
      <c r="A1445" t="s">
        <v>3269</v>
      </c>
      <c r="B1445" s="6">
        <v>45814</v>
      </c>
      <c r="C1445" t="s">
        <v>1492</v>
      </c>
      <c r="D1445" t="s">
        <v>1742</v>
      </c>
      <c r="E1445" t="s">
        <v>1789</v>
      </c>
      <c r="F1445">
        <v>3</v>
      </c>
      <c r="G1445" s="5">
        <v>679.38</v>
      </c>
      <c r="H1445" s="8">
        <v>0.3</v>
      </c>
      <c r="I1445" t="s">
        <v>1829</v>
      </c>
      <c r="J1445" s="5">
        <v>1426.6980000000001</v>
      </c>
      <c r="K1445" t="str">
        <f>VLOOKUP($C1445,Customer_Dim_Cleaned!$A$2:$H$501,2,FALSE)</f>
        <v>Sara Ingram</v>
      </c>
      <c r="L1445" t="str">
        <f>VLOOKUP($D1445,Product_Dim_Cleaned!$A$2:$F$101,2,FALSE)</f>
        <v>Cricket Bat</v>
      </c>
      <c r="M1445" t="str">
        <f>VLOOKUP($E1445,Store_Dim_Cleaned!$A$2:$E$21,2,FALSE)</f>
        <v>Hill, Wagner and Ballard</v>
      </c>
    </row>
    <row r="1446" spans="1:13" x14ac:dyDescent="0.3">
      <c r="A1446" t="s">
        <v>3270</v>
      </c>
      <c r="B1446" s="6">
        <v>45571</v>
      </c>
      <c r="C1446" t="s">
        <v>75</v>
      </c>
      <c r="D1446" t="s">
        <v>1708</v>
      </c>
      <c r="E1446" t="s">
        <v>1804</v>
      </c>
      <c r="F1446">
        <v>3</v>
      </c>
      <c r="G1446" s="5">
        <v>483.63</v>
      </c>
      <c r="H1446" s="8">
        <v>0</v>
      </c>
      <c r="I1446" t="s">
        <v>1824</v>
      </c>
      <c r="J1446" s="5">
        <v>1450.89</v>
      </c>
      <c r="K1446" t="str">
        <f>VLOOKUP($C1446,Customer_Dim_Cleaned!$A$2:$H$501,2,FALSE)</f>
        <v>John Scott</v>
      </c>
      <c r="L1446" t="str">
        <f>VLOOKUP($D1446,Product_Dim_Cleaned!$A$2:$F$101,2,FALSE)</f>
        <v>Wall-Mounted Spice Rack</v>
      </c>
      <c r="M1446" t="str">
        <f>VLOOKUP($E1446,Store_Dim_Cleaned!$A$2:$E$21,2,FALSE)</f>
        <v>Frederick-Wright</v>
      </c>
    </row>
    <row r="1447" spans="1:13" x14ac:dyDescent="0.3">
      <c r="A1447" t="s">
        <v>3271</v>
      </c>
      <c r="B1447" s="6">
        <v>45542</v>
      </c>
      <c r="C1447" t="s">
        <v>124</v>
      </c>
      <c r="D1447" t="s">
        <v>1626</v>
      </c>
      <c r="E1447" t="s">
        <v>1752</v>
      </c>
      <c r="F1447">
        <v>3</v>
      </c>
      <c r="G1447" s="5">
        <v>158.27000000000001</v>
      </c>
      <c r="H1447" s="8">
        <v>0.24</v>
      </c>
      <c r="I1447" t="s">
        <v>1829</v>
      </c>
      <c r="J1447" s="5">
        <v>360.85559999999998</v>
      </c>
      <c r="K1447" t="str">
        <f>VLOOKUP($C1447,Customer_Dim_Cleaned!$A$2:$H$501,2,FALSE)</f>
        <v>Jessica Acevedo</v>
      </c>
      <c r="L1447" t="str">
        <f>VLOOKUP($D1447,Product_Dim_Cleaned!$A$2:$F$101,2,FALSE)</f>
        <v>Portable Power Bank</v>
      </c>
      <c r="M1447" t="str">
        <f>VLOOKUP($E1447,Store_Dim_Cleaned!$A$2:$E$21,2,FALSE)</f>
        <v>Rivera-Warner</v>
      </c>
    </row>
    <row r="1448" spans="1:13" x14ac:dyDescent="0.3">
      <c r="A1448" t="s">
        <v>3272</v>
      </c>
      <c r="B1448" s="6">
        <v>45758</v>
      </c>
      <c r="C1448" t="s">
        <v>402</v>
      </c>
      <c r="D1448" t="s">
        <v>1549</v>
      </c>
      <c r="E1448" t="s">
        <v>1801</v>
      </c>
      <c r="F1448">
        <v>4</v>
      </c>
      <c r="G1448" s="5">
        <v>601.5</v>
      </c>
      <c r="H1448" s="8">
        <v>0.18</v>
      </c>
      <c r="I1448" t="s">
        <v>1824</v>
      </c>
      <c r="J1448" s="5">
        <v>1972.92</v>
      </c>
      <c r="K1448" t="str">
        <f>VLOOKUP($C1448,Customer_Dim_Cleaned!$A$2:$H$501,2,FALSE)</f>
        <v>Tyler Conrad</v>
      </c>
      <c r="L1448" t="str">
        <f>VLOOKUP($D1448,Product_Dim_Cleaned!$A$2:$F$101,2,FALSE)</f>
        <v>Women's Casual Hoodie</v>
      </c>
      <c r="M1448" t="str">
        <f>VLOOKUP($E1448,Store_Dim_Cleaned!$A$2:$E$21,2,FALSE)</f>
        <v>Shelton PLC</v>
      </c>
    </row>
    <row r="1449" spans="1:13" x14ac:dyDescent="0.3">
      <c r="A1449" t="s">
        <v>3273</v>
      </c>
      <c r="B1449" s="6">
        <v>45709</v>
      </c>
      <c r="C1449" t="s">
        <v>255</v>
      </c>
      <c r="D1449" t="s">
        <v>1610</v>
      </c>
      <c r="E1449" t="s">
        <v>1810</v>
      </c>
      <c r="F1449">
        <v>2</v>
      </c>
      <c r="G1449" s="5">
        <v>46.39</v>
      </c>
      <c r="H1449" s="8">
        <v>7.0000000000000007E-2</v>
      </c>
      <c r="I1449" t="s">
        <v>1824</v>
      </c>
      <c r="J1449" s="5">
        <v>86.285399999999996</v>
      </c>
      <c r="K1449" t="str">
        <f>VLOOKUP($C1449,Customer_Dim_Cleaned!$A$2:$H$501,2,FALSE)</f>
        <v>Roy Cole</v>
      </c>
      <c r="L1449" t="str">
        <f>VLOOKUP($D1449,Product_Dim_Cleaned!$A$2:$F$101,2,FALSE)</f>
        <v>Basketball</v>
      </c>
      <c r="M1449" t="str">
        <f>VLOOKUP($E1449,Store_Dim_Cleaned!$A$2:$E$21,2,FALSE)</f>
        <v>Guerrero-Schmitt</v>
      </c>
    </row>
    <row r="1450" spans="1:13" x14ac:dyDescent="0.3">
      <c r="A1450" t="s">
        <v>3274</v>
      </c>
      <c r="B1450" s="6">
        <v>45587</v>
      </c>
      <c r="C1450" t="s">
        <v>414</v>
      </c>
      <c r="D1450" t="s">
        <v>1712</v>
      </c>
      <c r="E1450" t="s">
        <v>1782</v>
      </c>
      <c r="F1450">
        <v>4</v>
      </c>
      <c r="G1450" s="5">
        <v>892.28</v>
      </c>
      <c r="H1450" s="8">
        <v>0.23</v>
      </c>
      <c r="I1450" t="s">
        <v>1824</v>
      </c>
      <c r="J1450" s="5">
        <v>2748.2224000000001</v>
      </c>
      <c r="K1450" t="str">
        <f>VLOOKUP($C1450,Customer_Dim_Cleaned!$A$2:$H$501,2,FALSE)</f>
        <v>Michael Jones</v>
      </c>
      <c r="L1450" t="str">
        <f>VLOOKUP($D1450,Product_Dim_Cleaned!$A$2:$F$101,2,FALSE)</f>
        <v>Fitness Resistance Bands</v>
      </c>
      <c r="M1450" t="str">
        <f>VLOOKUP($E1450,Store_Dim_Cleaned!$A$2:$E$21,2,FALSE)</f>
        <v>Bean, Jones and Park</v>
      </c>
    </row>
    <row r="1451" spans="1:13" x14ac:dyDescent="0.3">
      <c r="A1451" t="s">
        <v>3275</v>
      </c>
      <c r="B1451" s="6">
        <v>45494</v>
      </c>
      <c r="C1451" t="s">
        <v>716</v>
      </c>
      <c r="D1451" t="s">
        <v>1568</v>
      </c>
      <c r="E1451" t="s">
        <v>1779</v>
      </c>
      <c r="F1451">
        <v>2</v>
      </c>
      <c r="G1451" s="5">
        <v>164.23</v>
      </c>
      <c r="H1451" s="8">
        <v>0.17</v>
      </c>
      <c r="I1451" t="s">
        <v>1824</v>
      </c>
      <c r="J1451" s="5">
        <v>272.62180000000001</v>
      </c>
      <c r="K1451" t="str">
        <f>VLOOKUP($C1451,Customer_Dim_Cleaned!$A$2:$H$501,2,FALSE)</f>
        <v>Lisa Young</v>
      </c>
      <c r="L1451" t="str">
        <f>VLOOKUP($D1451,Product_Dim_Cleaned!$A$2:$F$101,2,FALSE)</f>
        <v>Ceramic Kitchen Bowl Set</v>
      </c>
      <c r="M1451" t="str">
        <f>VLOOKUP($E1451,Store_Dim_Cleaned!$A$2:$E$21,2,FALSE)</f>
        <v>Martinez-Mullins</v>
      </c>
    </row>
    <row r="1452" spans="1:13" x14ac:dyDescent="0.3">
      <c r="A1452" t="s">
        <v>3276</v>
      </c>
      <c r="B1452" s="6">
        <v>45305</v>
      </c>
      <c r="C1452" t="s">
        <v>1397</v>
      </c>
      <c r="D1452" t="s">
        <v>1565</v>
      </c>
      <c r="E1452" t="s">
        <v>1779</v>
      </c>
      <c r="F1452">
        <v>1</v>
      </c>
      <c r="G1452" s="5">
        <v>484.23</v>
      </c>
      <c r="H1452" s="8">
        <v>0.12</v>
      </c>
      <c r="I1452" t="s">
        <v>1829</v>
      </c>
      <c r="J1452" s="5">
        <v>426.12240000000003</v>
      </c>
      <c r="K1452" t="str">
        <f>VLOOKUP($C1452,Customer_Dim_Cleaned!$A$2:$H$501,2,FALSE)</f>
        <v>Jeffery Wolf</v>
      </c>
      <c r="L1452" t="str">
        <f>VLOOKUP($D1452,Product_Dim_Cleaned!$A$2:$F$101,2,FALSE)</f>
        <v>Adjustable Dumbbell Set</v>
      </c>
      <c r="M1452" t="str">
        <f>VLOOKUP($E1452,Store_Dim_Cleaned!$A$2:$E$21,2,FALSE)</f>
        <v>Martinez-Mullins</v>
      </c>
    </row>
    <row r="1453" spans="1:13" x14ac:dyDescent="0.3">
      <c r="A1453" t="s">
        <v>3277</v>
      </c>
      <c r="B1453" s="6">
        <v>45383</v>
      </c>
      <c r="C1453" t="s">
        <v>32</v>
      </c>
      <c r="D1453" t="s">
        <v>1618</v>
      </c>
      <c r="E1453" t="s">
        <v>1810</v>
      </c>
      <c r="F1453">
        <v>3</v>
      </c>
      <c r="G1453" s="5">
        <v>341.51</v>
      </c>
      <c r="H1453" s="8">
        <v>0.22</v>
      </c>
      <c r="I1453" t="s">
        <v>1829</v>
      </c>
      <c r="J1453" s="5">
        <v>799.13340000000005</v>
      </c>
      <c r="K1453" t="str">
        <f>VLOOKUP($C1453,Customer_Dim_Cleaned!$A$2:$H$501,2,FALSE)</f>
        <v>Christine Vaughn</v>
      </c>
      <c r="L1453" t="str">
        <f>VLOOKUP($D1453,Product_Dim_Cleaned!$A$2:$F$101,2,FALSE)</f>
        <v>Bedroom Table Lamp</v>
      </c>
      <c r="M1453" t="str">
        <f>VLOOKUP($E1453,Store_Dim_Cleaned!$A$2:$E$21,2,FALSE)</f>
        <v>Guerrero-Schmitt</v>
      </c>
    </row>
    <row r="1454" spans="1:13" x14ac:dyDescent="0.3">
      <c r="A1454" t="s">
        <v>3278</v>
      </c>
      <c r="B1454" s="6">
        <v>45788</v>
      </c>
      <c r="C1454" t="s">
        <v>384</v>
      </c>
      <c r="D1454" t="s">
        <v>1744</v>
      </c>
      <c r="E1454" t="s">
        <v>1797</v>
      </c>
      <c r="F1454">
        <v>3</v>
      </c>
      <c r="G1454" s="5">
        <v>758.87</v>
      </c>
      <c r="H1454" s="8">
        <v>0.11</v>
      </c>
      <c r="I1454" t="s">
        <v>1826</v>
      </c>
      <c r="J1454" s="5">
        <v>2026.1829</v>
      </c>
      <c r="K1454" t="str">
        <f>VLOOKUP($C1454,Customer_Dim_Cleaned!$A$2:$H$501,2,FALSE)</f>
        <v>Amy Walker</v>
      </c>
      <c r="L1454" t="str">
        <f>VLOOKUP($D1454,Product_Dim_Cleaned!$A$2:$F$101,2,FALSE)</f>
        <v>Portable Bluetooth Speaker</v>
      </c>
      <c r="M1454" t="str">
        <f>VLOOKUP($E1454,Store_Dim_Cleaned!$A$2:$E$21,2,FALSE)</f>
        <v>Gardner, Humphrey and Contreras</v>
      </c>
    </row>
    <row r="1455" spans="1:13" x14ac:dyDescent="0.3">
      <c r="A1455" t="s">
        <v>3279</v>
      </c>
      <c r="B1455" s="6">
        <v>45855</v>
      </c>
      <c r="C1455" t="s">
        <v>1449</v>
      </c>
      <c r="D1455" t="s">
        <v>1660</v>
      </c>
      <c r="E1455" t="s">
        <v>1794</v>
      </c>
      <c r="F1455">
        <v>3</v>
      </c>
      <c r="G1455" s="5">
        <v>560.52</v>
      </c>
      <c r="H1455" s="8">
        <v>0.17</v>
      </c>
      <c r="I1455" t="s">
        <v>1824</v>
      </c>
      <c r="J1455" s="5">
        <v>1395.6948</v>
      </c>
      <c r="K1455" t="str">
        <f>VLOOKUP($C1455,Customer_Dim_Cleaned!$A$2:$H$501,2,FALSE)</f>
        <v>Manuel Fisher</v>
      </c>
      <c r="L1455" t="str">
        <f>VLOOKUP($D1455,Product_Dim_Cleaned!$A$2:$F$101,2,FALSE)</f>
        <v>Premium Blanket Throw</v>
      </c>
      <c r="M1455" t="str">
        <f>VLOOKUP($E1455,Store_Dim_Cleaned!$A$2:$E$21,2,FALSE)</f>
        <v>Thomas, Bridges and Harris</v>
      </c>
    </row>
    <row r="1456" spans="1:13" x14ac:dyDescent="0.3">
      <c r="A1456" t="s">
        <v>3280</v>
      </c>
      <c r="B1456" s="6">
        <v>45533</v>
      </c>
      <c r="C1456" t="s">
        <v>1101</v>
      </c>
      <c r="D1456" t="s">
        <v>1740</v>
      </c>
      <c r="E1456" t="s">
        <v>1807</v>
      </c>
      <c r="F1456">
        <v>2</v>
      </c>
      <c r="G1456" s="5">
        <v>977.18</v>
      </c>
      <c r="H1456" s="8">
        <v>0.19</v>
      </c>
      <c r="I1456" t="s">
        <v>1824</v>
      </c>
      <c r="J1456" s="5">
        <v>1583.0316</v>
      </c>
      <c r="K1456" t="str">
        <f>VLOOKUP($C1456,Customer_Dim_Cleaned!$A$2:$H$501,2,FALSE)</f>
        <v>Jeffrey Mccarthy</v>
      </c>
      <c r="L1456" t="str">
        <f>VLOOKUP($D1456,Product_Dim_Cleaned!$A$2:$F$101,2,FALSE)</f>
        <v>Women's Formal Blazer</v>
      </c>
      <c r="M1456" t="str">
        <f>VLOOKUP($E1456,Store_Dim_Cleaned!$A$2:$E$21,2,FALSE)</f>
        <v>Holloway Ltd</v>
      </c>
    </row>
    <row r="1457" spans="1:13" x14ac:dyDescent="0.3">
      <c r="A1457" t="s">
        <v>3281</v>
      </c>
      <c r="B1457" s="6">
        <v>45763</v>
      </c>
      <c r="C1457" t="s">
        <v>758</v>
      </c>
      <c r="D1457" t="s">
        <v>1580</v>
      </c>
      <c r="E1457" t="s">
        <v>1799</v>
      </c>
      <c r="F1457">
        <v>4</v>
      </c>
      <c r="G1457" s="5">
        <v>761.35</v>
      </c>
      <c r="H1457" s="8">
        <v>0.08</v>
      </c>
      <c r="I1457" t="s">
        <v>1824</v>
      </c>
      <c r="J1457" s="5">
        <v>2801.768</v>
      </c>
      <c r="K1457" t="str">
        <f>VLOOKUP($C1457,Customer_Dim_Cleaned!$A$2:$H$501,2,FALSE)</f>
        <v>Joshua Wilson</v>
      </c>
      <c r="L1457" t="str">
        <f>VLOOKUP($D1457,Product_Dim_Cleaned!$A$2:$F$101,2,FALSE)</f>
        <v>Beard Grooming Kit</v>
      </c>
      <c r="M1457" t="str">
        <f>VLOOKUP($E1457,Store_Dim_Cleaned!$A$2:$E$21,2,FALSE)</f>
        <v>Mcdonald Inc</v>
      </c>
    </row>
    <row r="1458" spans="1:13" x14ac:dyDescent="0.3">
      <c r="A1458" t="s">
        <v>3282</v>
      </c>
      <c r="B1458" s="6">
        <v>45900</v>
      </c>
      <c r="C1458" t="s">
        <v>592</v>
      </c>
      <c r="D1458" t="s">
        <v>1682</v>
      </c>
      <c r="E1458" t="s">
        <v>1810</v>
      </c>
      <c r="F1458">
        <v>2</v>
      </c>
      <c r="G1458" s="5">
        <v>947.56</v>
      </c>
      <c r="H1458" s="8">
        <v>0.02</v>
      </c>
      <c r="I1458" t="s">
        <v>1829</v>
      </c>
      <c r="J1458" s="5">
        <v>1857.2175999999999</v>
      </c>
      <c r="K1458" t="str">
        <f>VLOOKUP($C1458,Customer_Dim_Cleaned!$A$2:$H$501,2,FALSE)</f>
        <v>Nicholas Bradshaw</v>
      </c>
      <c r="L1458" t="str">
        <f>VLOOKUP($D1458,Product_Dim_Cleaned!$A$2:$F$101,2,FALSE)</f>
        <v>Smart LED Light Strip</v>
      </c>
      <c r="M1458" t="str">
        <f>VLOOKUP($E1458,Store_Dim_Cleaned!$A$2:$E$21,2,FALSE)</f>
        <v>Guerrero-Schmitt</v>
      </c>
    </row>
    <row r="1459" spans="1:13" x14ac:dyDescent="0.3">
      <c r="A1459" t="s">
        <v>3283</v>
      </c>
      <c r="B1459" s="6">
        <v>45943</v>
      </c>
      <c r="C1459" t="s">
        <v>764</v>
      </c>
      <c r="D1459" t="s">
        <v>1634</v>
      </c>
      <c r="E1459" t="s">
        <v>1810</v>
      </c>
      <c r="F1459">
        <v>4</v>
      </c>
      <c r="G1459" s="5">
        <v>975.47</v>
      </c>
      <c r="H1459" s="8">
        <v>0.04</v>
      </c>
      <c r="I1459" t="s">
        <v>1824</v>
      </c>
      <c r="J1459" s="5">
        <v>3745.8047999999999</v>
      </c>
      <c r="K1459" t="str">
        <f>VLOOKUP($C1459,Customer_Dim_Cleaned!$A$2:$H$501,2,FALSE)</f>
        <v>Steven Smith</v>
      </c>
      <c r="L1459" t="str">
        <f>VLOOKUP($D1459,Product_Dim_Cleaned!$A$2:$F$101,2,FALSE)</f>
        <v>USB External Hard Drive</v>
      </c>
      <c r="M1459" t="str">
        <f>VLOOKUP($E1459,Store_Dim_Cleaned!$A$2:$E$21,2,FALSE)</f>
        <v>Guerrero-Schmitt</v>
      </c>
    </row>
    <row r="1460" spans="1:13" x14ac:dyDescent="0.3">
      <c r="A1460" t="s">
        <v>3284</v>
      </c>
      <c r="B1460" s="6">
        <v>45448</v>
      </c>
      <c r="C1460" t="s">
        <v>1469</v>
      </c>
      <c r="D1460" t="s">
        <v>1574</v>
      </c>
      <c r="E1460" t="s">
        <v>1786</v>
      </c>
      <c r="F1460">
        <v>3</v>
      </c>
      <c r="G1460" s="5">
        <v>769.06</v>
      </c>
      <c r="H1460" s="8">
        <v>0.23</v>
      </c>
      <c r="I1460" t="s">
        <v>1829</v>
      </c>
      <c r="J1460" s="5">
        <v>1776.5286000000001</v>
      </c>
      <c r="K1460" t="str">
        <f>VLOOKUP($C1460,Customer_Dim_Cleaned!$A$2:$H$501,2,FALSE)</f>
        <v>Andrea Harris</v>
      </c>
      <c r="L1460" t="str">
        <f>VLOOKUP($D1460,Product_Dim_Cleaned!$A$2:$F$101,2,FALSE)</f>
        <v>USB-C Fast Charger</v>
      </c>
      <c r="M1460" t="str">
        <f>VLOOKUP($E1460,Store_Dim_Cleaned!$A$2:$E$21,2,FALSE)</f>
        <v>Moore, Padilla and Butler</v>
      </c>
    </row>
    <row r="1461" spans="1:13" x14ac:dyDescent="0.3">
      <c r="A1461" t="s">
        <v>3285</v>
      </c>
      <c r="B1461" s="6">
        <v>45929</v>
      </c>
      <c r="C1461" t="s">
        <v>1495</v>
      </c>
      <c r="D1461" t="s">
        <v>1626</v>
      </c>
      <c r="E1461" t="s">
        <v>1761</v>
      </c>
      <c r="F1461">
        <v>3</v>
      </c>
      <c r="G1461" s="5">
        <v>824.75</v>
      </c>
      <c r="H1461" s="8">
        <v>0.23</v>
      </c>
      <c r="I1461" t="s">
        <v>1824</v>
      </c>
      <c r="J1461" s="5">
        <v>1905.1724999999999</v>
      </c>
      <c r="K1461" t="str">
        <f>VLOOKUP($C1461,Customer_Dim_Cleaned!$A$2:$H$501,2,FALSE)</f>
        <v>Eric Lee</v>
      </c>
      <c r="L1461" t="str">
        <f>VLOOKUP($D1461,Product_Dim_Cleaned!$A$2:$F$101,2,FALSE)</f>
        <v>Portable Power Bank</v>
      </c>
      <c r="M1461" t="str">
        <f>VLOOKUP($E1461,Store_Dim_Cleaned!$A$2:$E$21,2,FALSE)</f>
        <v>Black-Horn</v>
      </c>
    </row>
    <row r="1462" spans="1:13" x14ac:dyDescent="0.3">
      <c r="A1462" t="s">
        <v>3286</v>
      </c>
      <c r="B1462" s="6">
        <v>45478</v>
      </c>
      <c r="C1462" t="s">
        <v>1249</v>
      </c>
      <c r="D1462" t="s">
        <v>1684</v>
      </c>
      <c r="E1462" t="s">
        <v>1769</v>
      </c>
      <c r="F1462">
        <v>2</v>
      </c>
      <c r="G1462" s="5">
        <v>821.35</v>
      </c>
      <c r="H1462" s="8">
        <v>0.11</v>
      </c>
      <c r="I1462" t="s">
        <v>1826</v>
      </c>
      <c r="J1462" s="5">
        <v>1462.0029999999999</v>
      </c>
      <c r="K1462" t="str">
        <f>VLOOKUP($C1462,Customer_Dim_Cleaned!$A$2:$H$501,2,FALSE)</f>
        <v>Terry Moses</v>
      </c>
      <c r="L1462" t="str">
        <f>VLOOKUP($D1462,Product_Dim_Cleaned!$A$2:$F$101,2,FALSE)</f>
        <v>Wooden Nightstand</v>
      </c>
      <c r="M1462" t="str">
        <f>VLOOKUP($E1462,Store_Dim_Cleaned!$A$2:$E$21,2,FALSE)</f>
        <v>Alexander Group</v>
      </c>
    </row>
    <row r="1463" spans="1:13" x14ac:dyDescent="0.3">
      <c r="A1463" t="s">
        <v>3287</v>
      </c>
      <c r="B1463" s="6">
        <v>45723</v>
      </c>
      <c r="C1463" t="s">
        <v>1260</v>
      </c>
      <c r="D1463" t="s">
        <v>1574</v>
      </c>
      <c r="E1463" t="s">
        <v>1789</v>
      </c>
      <c r="F1463">
        <v>1</v>
      </c>
      <c r="G1463" s="5">
        <v>120.57</v>
      </c>
      <c r="H1463" s="8">
        <v>0.06</v>
      </c>
      <c r="I1463" t="s">
        <v>1826</v>
      </c>
      <c r="J1463" s="5">
        <v>113.33580000000001</v>
      </c>
      <c r="K1463" t="str">
        <f>VLOOKUP($C1463,Customer_Dim_Cleaned!$A$2:$H$501,2,FALSE)</f>
        <v>Eric Wolfe</v>
      </c>
      <c r="L1463" t="str">
        <f>VLOOKUP($D1463,Product_Dim_Cleaned!$A$2:$F$101,2,FALSE)</f>
        <v>USB-C Fast Charger</v>
      </c>
      <c r="M1463" t="str">
        <f>VLOOKUP($E1463,Store_Dim_Cleaned!$A$2:$E$21,2,FALSE)</f>
        <v>Hill, Wagner and Ballard</v>
      </c>
    </row>
    <row r="1464" spans="1:13" x14ac:dyDescent="0.3">
      <c r="A1464" t="s">
        <v>3288</v>
      </c>
      <c r="B1464" s="6">
        <v>45240</v>
      </c>
      <c r="C1464" t="s">
        <v>1053</v>
      </c>
      <c r="D1464" t="s">
        <v>1726</v>
      </c>
      <c r="E1464" t="s">
        <v>1757</v>
      </c>
      <c r="F1464">
        <v>1</v>
      </c>
      <c r="G1464" s="5">
        <v>122.27</v>
      </c>
      <c r="H1464" s="8">
        <v>0.26</v>
      </c>
      <c r="I1464" t="s">
        <v>1826</v>
      </c>
      <c r="J1464" s="5">
        <v>90.479799999999997</v>
      </c>
      <c r="K1464" t="str">
        <f>VLOOKUP($C1464,Customer_Dim_Cleaned!$A$2:$H$501,2,FALSE)</f>
        <v>Jennifer Woods</v>
      </c>
      <c r="L1464" t="str">
        <f>VLOOKUP($D1464,Product_Dim_Cleaned!$A$2:$F$101,2,FALSE)</f>
        <v>Face Foundation Kit</v>
      </c>
      <c r="M1464" t="str">
        <f>VLOOKUP($E1464,Store_Dim_Cleaned!$A$2:$E$21,2,FALSE)</f>
        <v>Martinez, Adkins and Johnson</v>
      </c>
    </row>
    <row r="1465" spans="1:13" x14ac:dyDescent="0.3">
      <c r="A1465" t="s">
        <v>3289</v>
      </c>
      <c r="B1465" s="6">
        <v>45890</v>
      </c>
      <c r="C1465" t="s">
        <v>565</v>
      </c>
      <c r="D1465" t="s">
        <v>1600</v>
      </c>
      <c r="E1465" t="s">
        <v>1761</v>
      </c>
      <c r="F1465">
        <v>2</v>
      </c>
      <c r="G1465" s="5">
        <v>182.89</v>
      </c>
      <c r="H1465" s="8">
        <v>0.11</v>
      </c>
      <c r="I1465" t="s">
        <v>1824</v>
      </c>
      <c r="J1465" s="5">
        <v>325.54419999999999</v>
      </c>
      <c r="K1465" t="str">
        <f>VLOOKUP($C1465,Customer_Dim_Cleaned!$A$2:$H$501,2,FALSE)</f>
        <v>Christopher Garcia Dds</v>
      </c>
      <c r="L1465" t="str">
        <f>VLOOKUP($D1465,Product_Dim_Cleaned!$A$2:$F$101,2,FALSE)</f>
        <v>Wireless Bluetooth Speaker</v>
      </c>
      <c r="M1465" t="str">
        <f>VLOOKUP($E1465,Store_Dim_Cleaned!$A$2:$E$21,2,FALSE)</f>
        <v>Black-Horn</v>
      </c>
    </row>
    <row r="1466" spans="1:13" x14ac:dyDescent="0.3">
      <c r="A1466" t="s">
        <v>3290</v>
      </c>
      <c r="B1466" s="6">
        <v>45796</v>
      </c>
      <c r="C1466" t="s">
        <v>1160</v>
      </c>
      <c r="D1466" t="s">
        <v>1640</v>
      </c>
      <c r="E1466" t="s">
        <v>1769</v>
      </c>
      <c r="F1466">
        <v>1</v>
      </c>
      <c r="G1466" s="5">
        <v>695.26</v>
      </c>
      <c r="H1466" s="8">
        <v>0.23</v>
      </c>
      <c r="I1466" t="s">
        <v>1826</v>
      </c>
      <c r="J1466" s="5">
        <v>535.35019999999997</v>
      </c>
      <c r="K1466" t="str">
        <f>VLOOKUP($C1466,Customer_Dim_Cleaned!$A$2:$H$501,2,FALSE)</f>
        <v>Michael Garner</v>
      </c>
      <c r="L1466" t="str">
        <f>VLOOKUP($D1466,Product_Dim_Cleaned!$A$2:$F$101,2,FALSE)</f>
        <v>Men's Winter Jacket</v>
      </c>
      <c r="M1466" t="str">
        <f>VLOOKUP($E1466,Store_Dim_Cleaned!$A$2:$E$21,2,FALSE)</f>
        <v>Alexander Group</v>
      </c>
    </row>
    <row r="1467" spans="1:13" x14ac:dyDescent="0.3">
      <c r="A1467" t="s">
        <v>3291</v>
      </c>
      <c r="B1467" s="6">
        <v>45895</v>
      </c>
      <c r="C1467" t="s">
        <v>114</v>
      </c>
      <c r="D1467" t="s">
        <v>1606</v>
      </c>
      <c r="E1467" t="s">
        <v>1776</v>
      </c>
      <c r="F1467">
        <v>2</v>
      </c>
      <c r="G1467" s="5">
        <v>408.8</v>
      </c>
      <c r="H1467" s="8">
        <v>0.17</v>
      </c>
      <c r="I1467" t="s">
        <v>1829</v>
      </c>
      <c r="J1467" s="5">
        <v>678.60799999999995</v>
      </c>
      <c r="K1467" t="str">
        <f>VLOOKUP($C1467,Customer_Dim_Cleaned!$A$2:$H$501,2,FALSE)</f>
        <v>Leslie Johnson</v>
      </c>
      <c r="L1467" t="str">
        <f>VLOOKUP($D1467,Product_Dim_Cleaned!$A$2:$F$101,2,FALSE)</f>
        <v>Fabric Sofa Throw Blanket</v>
      </c>
      <c r="M1467" t="str">
        <f>VLOOKUP($E1467,Store_Dim_Cleaned!$A$2:$E$21,2,FALSE)</f>
        <v>Benson-Elliott</v>
      </c>
    </row>
    <row r="1468" spans="1:13" x14ac:dyDescent="0.3">
      <c r="A1468" t="s">
        <v>3292</v>
      </c>
      <c r="B1468" s="6">
        <v>45676</v>
      </c>
      <c r="C1468" t="s">
        <v>730</v>
      </c>
      <c r="D1468" t="s">
        <v>1646</v>
      </c>
      <c r="E1468" t="s">
        <v>1782</v>
      </c>
      <c r="F1468">
        <v>3</v>
      </c>
      <c r="G1468" s="5">
        <v>512.15</v>
      </c>
      <c r="H1468" s="8">
        <v>0.12</v>
      </c>
      <c r="I1468" t="s">
        <v>1824</v>
      </c>
      <c r="J1468" s="5">
        <v>1352.076</v>
      </c>
      <c r="K1468" t="str">
        <f>VLOOKUP($C1468,Customer_Dim_Cleaned!$A$2:$H$501,2,FALSE)</f>
        <v>Alexis Castaneda</v>
      </c>
      <c r="L1468" t="str">
        <f>VLOOKUP($D1468,Product_Dim_Cleaned!$A$2:$F$101,2,FALSE)</f>
        <v>Men's Roll-On Perfume</v>
      </c>
      <c r="M1468" t="str">
        <f>VLOOKUP($E1468,Store_Dim_Cleaned!$A$2:$E$21,2,FALSE)</f>
        <v>Bean, Jones and Park</v>
      </c>
    </row>
    <row r="1469" spans="1:13" x14ac:dyDescent="0.3">
      <c r="A1469" t="s">
        <v>3293</v>
      </c>
      <c r="B1469" s="6">
        <v>45568</v>
      </c>
      <c r="C1469" t="s">
        <v>1272</v>
      </c>
      <c r="D1469" t="s">
        <v>1565</v>
      </c>
      <c r="E1469" t="s">
        <v>1782</v>
      </c>
      <c r="F1469">
        <v>3</v>
      </c>
      <c r="G1469" s="5">
        <v>136.4</v>
      </c>
      <c r="H1469" s="8">
        <v>0.15</v>
      </c>
      <c r="I1469" t="s">
        <v>1826</v>
      </c>
      <c r="J1469" s="5">
        <v>347.82000000000011</v>
      </c>
      <c r="K1469" t="str">
        <f>VLOOKUP($C1469,Customer_Dim_Cleaned!$A$2:$H$501,2,FALSE)</f>
        <v>Sarah Smith</v>
      </c>
      <c r="L1469" t="str">
        <f>VLOOKUP($D1469,Product_Dim_Cleaned!$A$2:$F$101,2,FALSE)</f>
        <v>Adjustable Dumbbell Set</v>
      </c>
      <c r="M1469" t="str">
        <f>VLOOKUP($E1469,Store_Dim_Cleaned!$A$2:$E$21,2,FALSE)</f>
        <v>Bean, Jones and Park</v>
      </c>
    </row>
    <row r="1470" spans="1:13" x14ac:dyDescent="0.3">
      <c r="A1470" t="s">
        <v>3294</v>
      </c>
      <c r="B1470" s="6">
        <v>45272</v>
      </c>
      <c r="C1470" t="s">
        <v>579</v>
      </c>
      <c r="D1470" t="s">
        <v>1557</v>
      </c>
      <c r="E1470" t="s">
        <v>1766</v>
      </c>
      <c r="F1470">
        <v>2</v>
      </c>
      <c r="G1470" s="5">
        <v>42.51</v>
      </c>
      <c r="H1470" s="8">
        <v>0.04</v>
      </c>
      <c r="I1470" t="s">
        <v>1829</v>
      </c>
      <c r="J1470" s="5">
        <v>81.619199999999992</v>
      </c>
      <c r="K1470" t="str">
        <f>VLOOKUP($C1470,Customer_Dim_Cleaned!$A$2:$H$501,2,FALSE)</f>
        <v>Michelle Rogers</v>
      </c>
      <c r="L1470" t="str">
        <f>VLOOKUP($D1470,Product_Dim_Cleaned!$A$2:$F$101,2,FALSE)</f>
        <v>Herbal Face Moisturizer</v>
      </c>
      <c r="M1470" t="str">
        <f>VLOOKUP($E1470,Store_Dim_Cleaned!$A$2:$E$21,2,FALSE)</f>
        <v>Johnson-Wright</v>
      </c>
    </row>
    <row r="1471" spans="1:13" x14ac:dyDescent="0.3">
      <c r="A1471" t="s">
        <v>3295</v>
      </c>
      <c r="B1471" s="6">
        <v>45718</v>
      </c>
      <c r="C1471" t="s">
        <v>1124</v>
      </c>
      <c r="D1471" t="s">
        <v>1698</v>
      </c>
      <c r="E1471" t="s">
        <v>1779</v>
      </c>
      <c r="F1471">
        <v>3</v>
      </c>
      <c r="G1471" s="5">
        <v>582.1</v>
      </c>
      <c r="H1471" s="8">
        <v>0.12</v>
      </c>
      <c r="I1471" t="s">
        <v>1826</v>
      </c>
      <c r="J1471" s="5">
        <v>1536.7439999999999</v>
      </c>
      <c r="K1471" t="str">
        <f>VLOOKUP($C1471,Customer_Dim_Cleaned!$A$2:$H$501,2,FALSE)</f>
        <v>Melanie Lam</v>
      </c>
      <c r="L1471" t="str">
        <f>VLOOKUP($D1471,Product_Dim_Cleaned!$A$2:$F$101,2,FALSE)</f>
        <v>Women's Ankle Boots</v>
      </c>
      <c r="M1471" t="str">
        <f>VLOOKUP($E1471,Store_Dim_Cleaned!$A$2:$E$21,2,FALSE)</f>
        <v>Martinez-Mullins</v>
      </c>
    </row>
    <row r="1472" spans="1:13" x14ac:dyDescent="0.3">
      <c r="A1472" t="s">
        <v>3296</v>
      </c>
      <c r="B1472" s="6">
        <v>45356</v>
      </c>
      <c r="C1472" t="s">
        <v>711</v>
      </c>
      <c r="D1472" t="s">
        <v>1712</v>
      </c>
      <c r="E1472" t="s">
        <v>1807</v>
      </c>
      <c r="F1472">
        <v>4</v>
      </c>
      <c r="G1472" s="5">
        <v>461.52</v>
      </c>
      <c r="H1472" s="8">
        <v>0</v>
      </c>
      <c r="I1472" t="s">
        <v>1829</v>
      </c>
      <c r="J1472" s="5">
        <v>1846.08</v>
      </c>
      <c r="K1472" t="str">
        <f>VLOOKUP($C1472,Customer_Dim_Cleaned!$A$2:$H$501,2,FALSE)</f>
        <v>Jordan Wells</v>
      </c>
      <c r="L1472" t="str">
        <f>VLOOKUP($D1472,Product_Dim_Cleaned!$A$2:$F$101,2,FALSE)</f>
        <v>Fitness Resistance Bands</v>
      </c>
      <c r="M1472" t="str">
        <f>VLOOKUP($E1472,Store_Dim_Cleaned!$A$2:$E$21,2,FALSE)</f>
        <v>Holloway Ltd</v>
      </c>
    </row>
    <row r="1473" spans="1:13" x14ac:dyDescent="0.3">
      <c r="A1473" t="s">
        <v>3297</v>
      </c>
      <c r="B1473" s="6">
        <v>45552</v>
      </c>
      <c r="C1473" t="s">
        <v>1524</v>
      </c>
      <c r="D1473" t="s">
        <v>1580</v>
      </c>
      <c r="E1473" t="s">
        <v>1792</v>
      </c>
      <c r="F1473">
        <v>1</v>
      </c>
      <c r="G1473" s="5">
        <v>558.41999999999996</v>
      </c>
      <c r="H1473" s="8">
        <v>0.03</v>
      </c>
      <c r="I1473" t="s">
        <v>1824</v>
      </c>
      <c r="J1473" s="5">
        <v>541.66739999999993</v>
      </c>
      <c r="K1473" t="str">
        <f>VLOOKUP($C1473,Customer_Dim_Cleaned!$A$2:$H$501,2,FALSE)</f>
        <v>Christopher Ford</v>
      </c>
      <c r="L1473" t="str">
        <f>VLOOKUP($D1473,Product_Dim_Cleaned!$A$2:$F$101,2,FALSE)</f>
        <v>Beard Grooming Kit</v>
      </c>
      <c r="M1473" t="str">
        <f>VLOOKUP($E1473,Store_Dim_Cleaned!$A$2:$E$21,2,FALSE)</f>
        <v>Aguirre-Keller</v>
      </c>
    </row>
    <row r="1474" spans="1:13" x14ac:dyDescent="0.3">
      <c r="A1474" t="s">
        <v>3298</v>
      </c>
      <c r="B1474" s="6">
        <v>45288</v>
      </c>
      <c r="C1474" t="s">
        <v>839</v>
      </c>
      <c r="D1474" t="s">
        <v>1572</v>
      </c>
      <c r="E1474" t="s">
        <v>1810</v>
      </c>
      <c r="F1474">
        <v>4</v>
      </c>
      <c r="G1474" s="5">
        <v>700.98</v>
      </c>
      <c r="H1474" s="8">
        <v>0.12</v>
      </c>
      <c r="I1474" t="s">
        <v>1826</v>
      </c>
      <c r="J1474" s="5">
        <v>2467.4495999999999</v>
      </c>
      <c r="K1474" t="str">
        <f>VLOOKUP($C1474,Customer_Dim_Cleaned!$A$2:$H$501,2,FALSE)</f>
        <v>Crystal Davis</v>
      </c>
      <c r="L1474" t="str">
        <f>VLOOKUP($D1474,Product_Dim_Cleaned!$A$2:$F$101,2,FALSE)</f>
        <v>Hair Strengthening Shampoo</v>
      </c>
      <c r="M1474" t="str">
        <f>VLOOKUP($E1474,Store_Dim_Cleaned!$A$2:$E$21,2,FALSE)</f>
        <v>Guerrero-Schmitt</v>
      </c>
    </row>
    <row r="1475" spans="1:13" x14ac:dyDescent="0.3">
      <c r="A1475" t="s">
        <v>3299</v>
      </c>
      <c r="B1475" s="6">
        <v>45605</v>
      </c>
      <c r="C1475" t="s">
        <v>1260</v>
      </c>
      <c r="D1475" t="s">
        <v>1718</v>
      </c>
      <c r="E1475" t="s">
        <v>1810</v>
      </c>
      <c r="F1475">
        <v>2</v>
      </c>
      <c r="G1475" s="5">
        <v>227.97</v>
      </c>
      <c r="H1475" s="8">
        <v>0.08</v>
      </c>
      <c r="I1475" t="s">
        <v>1829</v>
      </c>
      <c r="J1475" s="5">
        <v>419.46480000000003</v>
      </c>
      <c r="K1475" t="str">
        <f>VLOOKUP($C1475,Customer_Dim_Cleaned!$A$2:$H$501,2,FALSE)</f>
        <v>Eric Wolfe</v>
      </c>
      <c r="L1475" t="str">
        <f>VLOOKUP($D1475,Product_Dim_Cleaned!$A$2:$F$101,2,FALSE)</f>
        <v>Women's Beanie Hat</v>
      </c>
      <c r="M1475" t="str">
        <f>VLOOKUP($E1475,Store_Dim_Cleaned!$A$2:$E$21,2,FALSE)</f>
        <v>Guerrero-Schmitt</v>
      </c>
    </row>
    <row r="1476" spans="1:13" x14ac:dyDescent="0.3">
      <c r="A1476" t="s">
        <v>3300</v>
      </c>
      <c r="B1476" s="6">
        <v>45516</v>
      </c>
      <c r="C1476" t="s">
        <v>1461</v>
      </c>
      <c r="D1476" t="s">
        <v>1626</v>
      </c>
      <c r="E1476" t="s">
        <v>1792</v>
      </c>
      <c r="F1476">
        <v>4</v>
      </c>
      <c r="G1476" s="5">
        <v>278.70999999999998</v>
      </c>
      <c r="H1476" s="8">
        <v>0.2</v>
      </c>
      <c r="I1476" t="s">
        <v>1826</v>
      </c>
      <c r="J1476" s="5">
        <v>891.87199999999996</v>
      </c>
      <c r="K1476" t="str">
        <f>VLOOKUP($C1476,Customer_Dim_Cleaned!$A$2:$H$501,2,FALSE)</f>
        <v>Joshua Howard</v>
      </c>
      <c r="L1476" t="str">
        <f>VLOOKUP($D1476,Product_Dim_Cleaned!$A$2:$F$101,2,FALSE)</f>
        <v>Portable Power Bank</v>
      </c>
      <c r="M1476" t="str">
        <f>VLOOKUP($E1476,Store_Dim_Cleaned!$A$2:$E$21,2,FALSE)</f>
        <v>Aguirre-Keller</v>
      </c>
    </row>
    <row r="1477" spans="1:13" x14ac:dyDescent="0.3">
      <c r="A1477" t="s">
        <v>3301</v>
      </c>
      <c r="B1477" s="6">
        <v>45379</v>
      </c>
      <c r="C1477" t="s">
        <v>827</v>
      </c>
      <c r="D1477" t="s">
        <v>1746</v>
      </c>
      <c r="E1477" t="s">
        <v>1782</v>
      </c>
      <c r="F1477">
        <v>2</v>
      </c>
      <c r="G1477" s="5">
        <v>916.12</v>
      </c>
      <c r="H1477" s="8">
        <v>0.05</v>
      </c>
      <c r="I1477" t="s">
        <v>1826</v>
      </c>
      <c r="J1477" s="5">
        <v>1740.6279999999999</v>
      </c>
      <c r="K1477" t="str">
        <f>VLOOKUP($C1477,Customer_Dim_Cleaned!$A$2:$H$501,2,FALSE)</f>
        <v>Beth Allen</v>
      </c>
      <c r="L1477" t="str">
        <f>VLOOKUP($D1477,Product_Dim_Cleaned!$A$2:$F$101,2,FALSE)</f>
        <v>Stainless Steel Cookware Set</v>
      </c>
      <c r="M1477" t="str">
        <f>VLOOKUP($E1477,Store_Dim_Cleaned!$A$2:$E$21,2,FALSE)</f>
        <v>Bean, Jones and Park</v>
      </c>
    </row>
    <row r="1478" spans="1:13" x14ac:dyDescent="0.3">
      <c r="A1478" t="s">
        <v>3302</v>
      </c>
      <c r="B1478" s="6">
        <v>45567</v>
      </c>
      <c r="C1478" t="s">
        <v>455</v>
      </c>
      <c r="D1478" t="s">
        <v>1568</v>
      </c>
      <c r="E1478" t="s">
        <v>1794</v>
      </c>
      <c r="F1478">
        <v>4</v>
      </c>
      <c r="G1478" s="5">
        <v>228.98</v>
      </c>
      <c r="H1478" s="8">
        <v>0.22</v>
      </c>
      <c r="I1478" t="s">
        <v>1826</v>
      </c>
      <c r="J1478" s="5">
        <v>714.41759999999999</v>
      </c>
      <c r="K1478" t="str">
        <f>VLOOKUP($C1478,Customer_Dim_Cleaned!$A$2:$H$501,2,FALSE)</f>
        <v>Hayley Pope</v>
      </c>
      <c r="L1478" t="str">
        <f>VLOOKUP($D1478,Product_Dim_Cleaned!$A$2:$F$101,2,FALSE)</f>
        <v>Ceramic Kitchen Bowl Set</v>
      </c>
      <c r="M1478" t="str">
        <f>VLOOKUP($E1478,Store_Dim_Cleaned!$A$2:$E$21,2,FALSE)</f>
        <v>Thomas, Bridges and Harris</v>
      </c>
    </row>
    <row r="1479" spans="1:13" x14ac:dyDescent="0.3">
      <c r="A1479" t="s">
        <v>3303</v>
      </c>
      <c r="B1479" s="6">
        <v>45510</v>
      </c>
      <c r="C1479" t="s">
        <v>752</v>
      </c>
      <c r="D1479" t="s">
        <v>1726</v>
      </c>
      <c r="E1479" t="s">
        <v>1801</v>
      </c>
      <c r="F1479">
        <v>4</v>
      </c>
      <c r="G1479" s="5">
        <v>904.82</v>
      </c>
      <c r="H1479" s="8">
        <v>0.09</v>
      </c>
      <c r="I1479" t="s">
        <v>1826</v>
      </c>
      <c r="J1479" s="5">
        <v>3293.5448000000001</v>
      </c>
      <c r="K1479" t="str">
        <f>VLOOKUP($C1479,Customer_Dim_Cleaned!$A$2:$H$501,2,FALSE)</f>
        <v>Nathaniel Hill</v>
      </c>
      <c r="L1479" t="str">
        <f>VLOOKUP($D1479,Product_Dim_Cleaned!$A$2:$F$101,2,FALSE)</f>
        <v>Face Foundation Kit</v>
      </c>
      <c r="M1479" t="str">
        <f>VLOOKUP($E1479,Store_Dim_Cleaned!$A$2:$E$21,2,FALSE)</f>
        <v>Shelton PLC</v>
      </c>
    </row>
    <row r="1480" spans="1:13" x14ac:dyDescent="0.3">
      <c r="A1480" t="s">
        <v>3304</v>
      </c>
      <c r="B1480" s="6">
        <v>45806</v>
      </c>
      <c r="C1480" t="s">
        <v>295</v>
      </c>
      <c r="D1480" t="s">
        <v>1594</v>
      </c>
      <c r="E1480" t="s">
        <v>1792</v>
      </c>
      <c r="F1480">
        <v>1</v>
      </c>
      <c r="G1480" s="5">
        <v>588.61</v>
      </c>
      <c r="H1480" s="8">
        <v>0.1</v>
      </c>
      <c r="I1480" t="s">
        <v>1826</v>
      </c>
      <c r="J1480" s="5">
        <v>529.74900000000002</v>
      </c>
      <c r="K1480" t="str">
        <f>VLOOKUP($C1480,Customer_Dim_Cleaned!$A$2:$H$501,2,FALSE)</f>
        <v>Krystal Ford</v>
      </c>
      <c r="L1480" t="str">
        <f>VLOOKUP($D1480,Product_Dim_Cleaned!$A$2:$F$101,2,FALSE)</f>
        <v>Men's Formal Shirt</v>
      </c>
      <c r="M1480" t="str">
        <f>VLOOKUP($E1480,Store_Dim_Cleaned!$A$2:$E$21,2,FALSE)</f>
        <v>Aguirre-Keller</v>
      </c>
    </row>
    <row r="1481" spans="1:13" x14ac:dyDescent="0.3">
      <c r="A1481" t="s">
        <v>3305</v>
      </c>
      <c r="B1481" s="6">
        <v>45240</v>
      </c>
      <c r="C1481" t="s">
        <v>396</v>
      </c>
      <c r="D1481" t="s">
        <v>1614</v>
      </c>
      <c r="E1481" t="s">
        <v>1766</v>
      </c>
      <c r="F1481">
        <v>4</v>
      </c>
      <c r="G1481" s="5">
        <v>695.97</v>
      </c>
      <c r="H1481" s="8">
        <v>0.02</v>
      </c>
      <c r="I1481" t="s">
        <v>1824</v>
      </c>
      <c r="J1481" s="5">
        <v>2728.2024000000001</v>
      </c>
      <c r="K1481" t="str">
        <f>VLOOKUP($C1481,Customer_Dim_Cleaned!$A$2:$H$501,2,FALSE)</f>
        <v>Edward Hall</v>
      </c>
      <c r="L1481" t="str">
        <f>VLOOKUP($D1481,Product_Dim_Cleaned!$A$2:$F$101,2,FALSE)</f>
        <v>Modern Wall Clock</v>
      </c>
      <c r="M1481" t="str">
        <f>VLOOKUP($E1481,Store_Dim_Cleaned!$A$2:$E$21,2,FALSE)</f>
        <v>Johnson-Wright</v>
      </c>
    </row>
    <row r="1482" spans="1:13" x14ac:dyDescent="0.3">
      <c r="A1482" t="s">
        <v>3306</v>
      </c>
      <c r="B1482" s="6">
        <v>45309</v>
      </c>
      <c r="C1482" t="s">
        <v>951</v>
      </c>
      <c r="D1482" t="s">
        <v>1742</v>
      </c>
      <c r="E1482" t="s">
        <v>1792</v>
      </c>
      <c r="F1482">
        <v>2</v>
      </c>
      <c r="G1482" s="5">
        <v>181.42</v>
      </c>
      <c r="H1482" s="8">
        <v>0.08</v>
      </c>
      <c r="I1482" t="s">
        <v>1826</v>
      </c>
      <c r="J1482" s="5">
        <v>333.81279999999998</v>
      </c>
      <c r="K1482" t="str">
        <f>VLOOKUP($C1482,Customer_Dim_Cleaned!$A$2:$H$501,2,FALSE)</f>
        <v>Ryan Kane</v>
      </c>
      <c r="L1482" t="str">
        <f>VLOOKUP($D1482,Product_Dim_Cleaned!$A$2:$F$101,2,FALSE)</f>
        <v>Cricket Bat</v>
      </c>
      <c r="M1482" t="str">
        <f>VLOOKUP($E1482,Store_Dim_Cleaned!$A$2:$E$21,2,FALSE)</f>
        <v>Aguirre-Keller</v>
      </c>
    </row>
    <row r="1483" spans="1:13" x14ac:dyDescent="0.3">
      <c r="A1483" t="s">
        <v>3307</v>
      </c>
      <c r="B1483" s="6">
        <v>45375</v>
      </c>
      <c r="C1483" t="s">
        <v>100</v>
      </c>
      <c r="D1483" t="s">
        <v>1742</v>
      </c>
      <c r="E1483" t="s">
        <v>1797</v>
      </c>
      <c r="F1483">
        <v>1</v>
      </c>
      <c r="G1483" s="5">
        <v>439.55</v>
      </c>
      <c r="H1483" s="8">
        <v>0.28999999999999998</v>
      </c>
      <c r="I1483" t="s">
        <v>1829</v>
      </c>
      <c r="J1483" s="5">
        <v>312.08049999999997</v>
      </c>
      <c r="K1483" t="str">
        <f>VLOOKUP($C1483,Customer_Dim_Cleaned!$A$2:$H$501,2,FALSE)</f>
        <v>Jonathan Steele</v>
      </c>
      <c r="L1483" t="str">
        <f>VLOOKUP($D1483,Product_Dim_Cleaned!$A$2:$F$101,2,FALSE)</f>
        <v>Cricket Bat</v>
      </c>
      <c r="M1483" t="str">
        <f>VLOOKUP($E1483,Store_Dim_Cleaned!$A$2:$E$21,2,FALSE)</f>
        <v>Gardner, Humphrey and Contreras</v>
      </c>
    </row>
    <row r="1484" spans="1:13" x14ac:dyDescent="0.3">
      <c r="A1484" t="s">
        <v>3308</v>
      </c>
      <c r="B1484" s="6">
        <v>45733</v>
      </c>
      <c r="C1484" t="s">
        <v>399</v>
      </c>
      <c r="D1484" t="s">
        <v>1658</v>
      </c>
      <c r="E1484" t="s">
        <v>1810</v>
      </c>
      <c r="F1484">
        <v>3</v>
      </c>
      <c r="G1484" s="5">
        <v>471.27</v>
      </c>
      <c r="H1484" s="8">
        <v>0.27</v>
      </c>
      <c r="I1484" t="s">
        <v>1829</v>
      </c>
      <c r="J1484" s="5">
        <v>1032.0813000000001</v>
      </c>
      <c r="K1484" t="str">
        <f>VLOOKUP($C1484,Customer_Dim_Cleaned!$A$2:$H$501,2,FALSE)</f>
        <v>Ryan Hernandez</v>
      </c>
      <c r="L1484" t="str">
        <f>VLOOKUP($D1484,Product_Dim_Cleaned!$A$2:$F$101,2,FALSE)</f>
        <v>Ceramic Plant Pot</v>
      </c>
      <c r="M1484" t="str">
        <f>VLOOKUP($E1484,Store_Dim_Cleaned!$A$2:$E$21,2,FALSE)</f>
        <v>Guerrero-Schmitt</v>
      </c>
    </row>
    <row r="1485" spans="1:13" x14ac:dyDescent="0.3">
      <c r="A1485" t="s">
        <v>3309</v>
      </c>
      <c r="B1485" s="6">
        <v>45435</v>
      </c>
      <c r="C1485" t="s">
        <v>172</v>
      </c>
      <c r="D1485" t="s">
        <v>1666</v>
      </c>
      <c r="E1485" t="s">
        <v>1794</v>
      </c>
      <c r="F1485">
        <v>1</v>
      </c>
      <c r="G1485" s="5">
        <v>758.89</v>
      </c>
      <c r="H1485" s="8">
        <v>0.1</v>
      </c>
      <c r="I1485" t="s">
        <v>1824</v>
      </c>
      <c r="J1485" s="5">
        <v>683.00099999999998</v>
      </c>
      <c r="K1485" t="str">
        <f>VLOOKUP($C1485,Customer_Dim_Cleaned!$A$2:$H$501,2,FALSE)</f>
        <v>Denise Williams</v>
      </c>
      <c r="L1485" t="str">
        <f>VLOOKUP($D1485,Product_Dim_Cleaned!$A$2:$F$101,2,FALSE)</f>
        <v>Men's Hair Styling Gel</v>
      </c>
      <c r="M1485" t="str">
        <f>VLOOKUP($E1485,Store_Dim_Cleaned!$A$2:$E$21,2,FALSE)</f>
        <v>Thomas, Bridges and Harris</v>
      </c>
    </row>
    <row r="1486" spans="1:13" x14ac:dyDescent="0.3">
      <c r="A1486" t="s">
        <v>3310</v>
      </c>
      <c r="B1486" s="6">
        <v>45864</v>
      </c>
      <c r="C1486" t="s">
        <v>1492</v>
      </c>
      <c r="D1486" t="s">
        <v>1738</v>
      </c>
      <c r="E1486" t="s">
        <v>1801</v>
      </c>
      <c r="F1486">
        <v>4</v>
      </c>
      <c r="G1486" s="5">
        <v>918.1</v>
      </c>
      <c r="H1486" s="8">
        <v>0.19</v>
      </c>
      <c r="I1486" t="s">
        <v>1829</v>
      </c>
      <c r="J1486" s="5">
        <v>2974.6439999999998</v>
      </c>
      <c r="K1486" t="str">
        <f>VLOOKUP($C1486,Customer_Dim_Cleaned!$A$2:$H$501,2,FALSE)</f>
        <v>Sara Ingram</v>
      </c>
      <c r="L1486" t="str">
        <f>VLOOKUP($D1486,Product_Dim_Cleaned!$A$2:$F$101,2,FALSE)</f>
        <v>Sports Stopwatch Basic</v>
      </c>
      <c r="M1486" t="str">
        <f>VLOOKUP($E1486,Store_Dim_Cleaned!$A$2:$E$21,2,FALSE)</f>
        <v>Shelton PLC</v>
      </c>
    </row>
    <row r="1487" spans="1:13" x14ac:dyDescent="0.3">
      <c r="A1487" t="s">
        <v>3311</v>
      </c>
      <c r="B1487" s="6">
        <v>45569</v>
      </c>
      <c r="C1487" t="s">
        <v>827</v>
      </c>
      <c r="D1487" t="s">
        <v>1736</v>
      </c>
      <c r="E1487" t="s">
        <v>1792</v>
      </c>
      <c r="F1487">
        <v>1</v>
      </c>
      <c r="G1487" s="5">
        <v>861.5</v>
      </c>
      <c r="H1487" s="8">
        <v>0.05</v>
      </c>
      <c r="I1487" t="s">
        <v>1829</v>
      </c>
      <c r="J1487" s="5">
        <v>818.42499999999995</v>
      </c>
      <c r="K1487" t="str">
        <f>VLOOKUP($C1487,Customer_Dim_Cleaned!$A$2:$H$501,2,FALSE)</f>
        <v>Beth Allen</v>
      </c>
      <c r="L1487" t="str">
        <f>VLOOKUP($D1487,Product_Dim_Cleaned!$A$2:$F$101,2,FALSE)</f>
        <v>Vitamin E Body Lotion</v>
      </c>
      <c r="M1487" t="str">
        <f>VLOOKUP($E1487,Store_Dim_Cleaned!$A$2:$E$21,2,FALSE)</f>
        <v>Aguirre-Keller</v>
      </c>
    </row>
    <row r="1488" spans="1:13" x14ac:dyDescent="0.3">
      <c r="A1488" t="s">
        <v>3312</v>
      </c>
      <c r="B1488" s="6">
        <v>45664</v>
      </c>
      <c r="C1488" t="s">
        <v>1425</v>
      </c>
      <c r="D1488" t="s">
        <v>1592</v>
      </c>
      <c r="E1488" t="s">
        <v>1799</v>
      </c>
      <c r="F1488">
        <v>1</v>
      </c>
      <c r="G1488" s="5">
        <v>588.29999999999995</v>
      </c>
      <c r="H1488" s="8">
        <v>0.26</v>
      </c>
      <c r="I1488" t="s">
        <v>1829</v>
      </c>
      <c r="J1488" s="5">
        <v>435.34199999999998</v>
      </c>
      <c r="K1488" t="str">
        <f>VLOOKUP($C1488,Customer_Dim_Cleaned!$A$2:$H$501,2,FALSE)</f>
        <v>Beth Martin</v>
      </c>
      <c r="L1488" t="str">
        <f>VLOOKUP($D1488,Product_Dim_Cleaned!$A$2:$F$101,2,FALSE)</f>
        <v>Carbon Fiber Tennis Racket</v>
      </c>
      <c r="M1488" t="str">
        <f>VLOOKUP($E1488,Store_Dim_Cleaned!$A$2:$E$21,2,FALSE)</f>
        <v>Mcdonald Inc</v>
      </c>
    </row>
    <row r="1489" spans="1:13" x14ac:dyDescent="0.3">
      <c r="A1489" t="s">
        <v>3313</v>
      </c>
      <c r="B1489" s="6">
        <v>45645</v>
      </c>
      <c r="C1489" t="s">
        <v>1425</v>
      </c>
      <c r="D1489" t="s">
        <v>1658</v>
      </c>
      <c r="E1489" t="s">
        <v>1779</v>
      </c>
      <c r="F1489">
        <v>1</v>
      </c>
      <c r="G1489" s="5">
        <v>917.26</v>
      </c>
      <c r="H1489" s="8">
        <v>0.05</v>
      </c>
      <c r="I1489" t="s">
        <v>1826</v>
      </c>
      <c r="J1489" s="5">
        <v>871.39699999999993</v>
      </c>
      <c r="K1489" t="str">
        <f>VLOOKUP($C1489,Customer_Dim_Cleaned!$A$2:$H$501,2,FALSE)</f>
        <v>Beth Martin</v>
      </c>
      <c r="L1489" t="str">
        <f>VLOOKUP($D1489,Product_Dim_Cleaned!$A$2:$F$101,2,FALSE)</f>
        <v>Ceramic Plant Pot</v>
      </c>
      <c r="M1489" t="str">
        <f>VLOOKUP($E1489,Store_Dim_Cleaned!$A$2:$E$21,2,FALSE)</f>
        <v>Martinez-Mullins</v>
      </c>
    </row>
    <row r="1490" spans="1:13" x14ac:dyDescent="0.3">
      <c r="A1490" t="s">
        <v>3314</v>
      </c>
      <c r="B1490" s="6">
        <v>45449</v>
      </c>
      <c r="C1490" t="s">
        <v>749</v>
      </c>
      <c r="D1490" t="s">
        <v>1557</v>
      </c>
      <c r="E1490" t="s">
        <v>1810</v>
      </c>
      <c r="F1490">
        <v>4</v>
      </c>
      <c r="G1490" s="5">
        <v>96.78</v>
      </c>
      <c r="H1490" s="8">
        <v>0.11</v>
      </c>
      <c r="I1490" t="s">
        <v>1826</v>
      </c>
      <c r="J1490" s="5">
        <v>344.53680000000003</v>
      </c>
      <c r="K1490" t="str">
        <f>VLOOKUP($C1490,Customer_Dim_Cleaned!$A$2:$H$501,2,FALSE)</f>
        <v>Michelle Gonzalez</v>
      </c>
      <c r="L1490" t="str">
        <f>VLOOKUP($D1490,Product_Dim_Cleaned!$A$2:$F$101,2,FALSE)</f>
        <v>Herbal Face Moisturizer</v>
      </c>
      <c r="M1490" t="str">
        <f>VLOOKUP($E1490,Store_Dim_Cleaned!$A$2:$E$21,2,FALSE)</f>
        <v>Guerrero-Schmitt</v>
      </c>
    </row>
    <row r="1491" spans="1:13" x14ac:dyDescent="0.3">
      <c r="A1491" t="s">
        <v>3315</v>
      </c>
      <c r="B1491" s="6">
        <v>45629</v>
      </c>
      <c r="C1491" t="s">
        <v>1472</v>
      </c>
      <c r="D1491" t="s">
        <v>1604</v>
      </c>
      <c r="E1491" t="s">
        <v>1769</v>
      </c>
      <c r="F1491">
        <v>3</v>
      </c>
      <c r="G1491" s="5">
        <v>199.41</v>
      </c>
      <c r="H1491" s="8">
        <v>0.16</v>
      </c>
      <c r="I1491" t="s">
        <v>1829</v>
      </c>
      <c r="J1491" s="5">
        <v>502.51319999999998</v>
      </c>
      <c r="K1491" t="str">
        <f>VLOOKUP($C1491,Customer_Dim_Cleaned!$A$2:$H$501,2,FALSE)</f>
        <v>Earl Smith Dds</v>
      </c>
      <c r="L1491" t="str">
        <f>VLOOKUP($D1491,Product_Dim_Cleaned!$A$2:$F$101,2,FALSE)</f>
        <v>Sports Stopwatch Timer</v>
      </c>
      <c r="M1491" t="str">
        <f>VLOOKUP($E1491,Store_Dim_Cleaned!$A$2:$E$21,2,FALSE)</f>
        <v>Alexander Group</v>
      </c>
    </row>
    <row r="1492" spans="1:13" x14ac:dyDescent="0.3">
      <c r="A1492" t="s">
        <v>3316</v>
      </c>
      <c r="B1492" s="6">
        <v>45739</v>
      </c>
      <c r="C1492" t="s">
        <v>85</v>
      </c>
      <c r="D1492" t="s">
        <v>1656</v>
      </c>
      <c r="E1492" t="s">
        <v>1786</v>
      </c>
      <c r="F1492">
        <v>1</v>
      </c>
      <c r="G1492" s="5">
        <v>687.91</v>
      </c>
      <c r="H1492" s="8">
        <v>0.25</v>
      </c>
      <c r="I1492" t="s">
        <v>1824</v>
      </c>
      <c r="J1492" s="5">
        <v>515.9325</v>
      </c>
      <c r="K1492" t="str">
        <f>VLOOKUP($C1492,Customer_Dim_Cleaned!$A$2:$H$501,2,FALSE)</f>
        <v>Michael Torres</v>
      </c>
      <c r="L1492" t="str">
        <f>VLOOKUP($D1492,Product_Dim_Cleaned!$A$2:$F$101,2,FALSE)</f>
        <v>Sports Stopwatch Pro</v>
      </c>
      <c r="M1492" t="str">
        <f>VLOOKUP($E1492,Store_Dim_Cleaned!$A$2:$E$21,2,FALSE)</f>
        <v>Moore, Padilla and Butler</v>
      </c>
    </row>
    <row r="1493" spans="1:13" x14ac:dyDescent="0.3">
      <c r="A1493" t="s">
        <v>3317</v>
      </c>
      <c r="B1493" s="6">
        <v>45849</v>
      </c>
      <c r="C1493" t="s">
        <v>153</v>
      </c>
      <c r="D1493" t="s">
        <v>1690</v>
      </c>
      <c r="E1493" t="s">
        <v>1761</v>
      </c>
      <c r="F1493">
        <v>3</v>
      </c>
      <c r="G1493" s="5">
        <v>769.62</v>
      </c>
      <c r="H1493" s="8">
        <v>0.09</v>
      </c>
      <c r="I1493" t="s">
        <v>1826</v>
      </c>
      <c r="J1493" s="5">
        <v>2101.0626000000002</v>
      </c>
      <c r="K1493" t="str">
        <f>VLOOKUP($C1493,Customer_Dim_Cleaned!$A$2:$H$501,2,FALSE)</f>
        <v>Tonya Reynolds</v>
      </c>
      <c r="L1493" t="str">
        <f>VLOOKUP($D1493,Product_Dim_Cleaned!$A$2:$F$101,2,FALSE)</f>
        <v>Hair Repair Oil Treatment</v>
      </c>
      <c r="M1493" t="str">
        <f>VLOOKUP($E1493,Store_Dim_Cleaned!$A$2:$E$21,2,FALSE)</f>
        <v>Black-Horn</v>
      </c>
    </row>
    <row r="1494" spans="1:13" x14ac:dyDescent="0.3">
      <c r="A1494" t="s">
        <v>3318</v>
      </c>
      <c r="B1494" s="6">
        <v>45230</v>
      </c>
      <c r="C1494" t="s">
        <v>713</v>
      </c>
      <c r="D1494" t="s">
        <v>1553</v>
      </c>
      <c r="E1494" t="s">
        <v>1766</v>
      </c>
      <c r="F1494">
        <v>1</v>
      </c>
      <c r="G1494" s="5">
        <v>492.05</v>
      </c>
      <c r="H1494" s="8">
        <v>0.27</v>
      </c>
      <c r="I1494" t="s">
        <v>1824</v>
      </c>
      <c r="J1494" s="5">
        <v>359.19650000000001</v>
      </c>
      <c r="K1494" t="str">
        <f>VLOOKUP($C1494,Customer_Dim_Cleaned!$A$2:$H$501,2,FALSE)</f>
        <v>George Davis</v>
      </c>
      <c r="L1494" t="str">
        <f>VLOOKUP($D1494,Product_Dim_Cleaned!$A$2:$F$101,2,FALSE)</f>
        <v>Women's Yoga Pants</v>
      </c>
      <c r="M1494" t="str">
        <f>VLOOKUP($E1494,Store_Dim_Cleaned!$A$2:$E$21,2,FALSE)</f>
        <v>Johnson-Wright</v>
      </c>
    </row>
    <row r="1495" spans="1:13" x14ac:dyDescent="0.3">
      <c r="A1495" t="s">
        <v>3319</v>
      </c>
      <c r="B1495" s="6">
        <v>45292</v>
      </c>
      <c r="C1495" t="s">
        <v>369</v>
      </c>
      <c r="D1495" t="s">
        <v>1582</v>
      </c>
      <c r="E1495" t="s">
        <v>1794</v>
      </c>
      <c r="F1495">
        <v>2</v>
      </c>
      <c r="G1495" s="5">
        <v>428.55</v>
      </c>
      <c r="H1495" s="8">
        <v>0</v>
      </c>
      <c r="I1495" t="s">
        <v>1826</v>
      </c>
      <c r="J1495" s="5">
        <v>857.1</v>
      </c>
      <c r="K1495" t="str">
        <f>VLOOKUP($C1495,Customer_Dim_Cleaned!$A$2:$H$501,2,FALSE)</f>
        <v>Christopher Lester</v>
      </c>
      <c r="L1495" t="str">
        <f>VLOOKUP($D1495,Product_Dim_Cleaned!$A$2:$F$101,2,FALSE)</f>
        <v>Soccer Training Cone Set</v>
      </c>
      <c r="M1495" t="str">
        <f>VLOOKUP($E1495,Store_Dim_Cleaned!$A$2:$E$21,2,FALSE)</f>
        <v>Thomas, Bridges and Harris</v>
      </c>
    </row>
    <row r="1496" spans="1:13" x14ac:dyDescent="0.3">
      <c r="A1496" t="s">
        <v>3320</v>
      </c>
      <c r="B1496" s="6">
        <v>45251</v>
      </c>
      <c r="C1496" t="s">
        <v>737</v>
      </c>
      <c r="D1496" t="s">
        <v>1568</v>
      </c>
      <c r="E1496" t="s">
        <v>1801</v>
      </c>
      <c r="F1496">
        <v>4</v>
      </c>
      <c r="G1496" s="5">
        <v>316.18</v>
      </c>
      <c r="H1496" s="8">
        <v>0.12</v>
      </c>
      <c r="I1496" t="s">
        <v>1824</v>
      </c>
      <c r="J1496" s="5">
        <v>1112.9536000000001</v>
      </c>
      <c r="K1496" t="str">
        <f>VLOOKUP($C1496,Customer_Dim_Cleaned!$A$2:$H$501,2,FALSE)</f>
        <v>Tanner Thompson</v>
      </c>
      <c r="L1496" t="str">
        <f>VLOOKUP($D1496,Product_Dim_Cleaned!$A$2:$F$101,2,FALSE)</f>
        <v>Ceramic Kitchen Bowl Set</v>
      </c>
      <c r="M1496" t="str">
        <f>VLOOKUP($E1496,Store_Dim_Cleaned!$A$2:$E$21,2,FALSE)</f>
        <v>Shelton PLC</v>
      </c>
    </row>
    <row r="1497" spans="1:13" x14ac:dyDescent="0.3">
      <c r="A1497" t="s">
        <v>3321</v>
      </c>
      <c r="B1497" s="6">
        <v>45555</v>
      </c>
      <c r="C1497" t="s">
        <v>40</v>
      </c>
      <c r="D1497" t="s">
        <v>1574</v>
      </c>
      <c r="E1497" t="s">
        <v>1766</v>
      </c>
      <c r="F1497">
        <v>3</v>
      </c>
      <c r="G1497" s="5">
        <v>162.16999999999999</v>
      </c>
      <c r="H1497" s="8">
        <v>0.15</v>
      </c>
      <c r="I1497" t="s">
        <v>1826</v>
      </c>
      <c r="J1497" s="5">
        <v>413.5335</v>
      </c>
      <c r="K1497" t="str">
        <f>VLOOKUP($C1497,Customer_Dim_Cleaned!$A$2:$H$501,2,FALSE)</f>
        <v>Daniel Boyd</v>
      </c>
      <c r="L1497" t="str">
        <f>VLOOKUP($D1497,Product_Dim_Cleaned!$A$2:$F$101,2,FALSE)</f>
        <v>USB-C Fast Charger</v>
      </c>
      <c r="M1497" t="str">
        <f>VLOOKUP($E1497,Store_Dim_Cleaned!$A$2:$E$21,2,FALSE)</f>
        <v>Johnson-Wright</v>
      </c>
    </row>
    <row r="1498" spans="1:13" x14ac:dyDescent="0.3">
      <c r="A1498" t="s">
        <v>3322</v>
      </c>
      <c r="B1498" s="6">
        <v>45385</v>
      </c>
      <c r="C1498" t="s">
        <v>1041</v>
      </c>
      <c r="D1498" t="s">
        <v>1553</v>
      </c>
      <c r="E1498" t="s">
        <v>1766</v>
      </c>
      <c r="F1498">
        <v>3</v>
      </c>
      <c r="G1498" s="5">
        <v>698.14</v>
      </c>
      <c r="H1498" s="8">
        <v>0.04</v>
      </c>
      <c r="I1498" t="s">
        <v>1826</v>
      </c>
      <c r="J1498" s="5">
        <v>2010.6432</v>
      </c>
      <c r="K1498" t="str">
        <f>VLOOKUP($C1498,Customer_Dim_Cleaned!$A$2:$H$501,2,FALSE)</f>
        <v>Maria Phillips</v>
      </c>
      <c r="L1498" t="str">
        <f>VLOOKUP($D1498,Product_Dim_Cleaned!$A$2:$F$101,2,FALSE)</f>
        <v>Women's Yoga Pants</v>
      </c>
      <c r="M1498" t="str">
        <f>VLOOKUP($E1498,Store_Dim_Cleaned!$A$2:$E$21,2,FALSE)</f>
        <v>Johnson-Wright</v>
      </c>
    </row>
    <row r="1499" spans="1:13" x14ac:dyDescent="0.3">
      <c r="A1499" t="s">
        <v>3323</v>
      </c>
      <c r="B1499" s="6">
        <v>45787</v>
      </c>
      <c r="C1499" t="s">
        <v>978</v>
      </c>
      <c r="D1499" t="s">
        <v>1696</v>
      </c>
      <c r="E1499" t="s">
        <v>1810</v>
      </c>
      <c r="F1499">
        <v>1</v>
      </c>
      <c r="G1499" s="5">
        <v>478.08</v>
      </c>
      <c r="H1499" s="8">
        <v>7.0000000000000007E-2</v>
      </c>
      <c r="I1499" t="s">
        <v>1829</v>
      </c>
      <c r="J1499" s="5">
        <v>444.61439999999988</v>
      </c>
      <c r="K1499" t="str">
        <f>VLOOKUP($C1499,Customer_Dim_Cleaned!$A$2:$H$501,2,FALSE)</f>
        <v>Kara Dodson</v>
      </c>
      <c r="L1499" t="str">
        <f>VLOOKUP($D1499,Product_Dim_Cleaned!$A$2:$F$101,2,FALSE)</f>
        <v>Bluetooth Car Audio System</v>
      </c>
      <c r="M1499" t="str">
        <f>VLOOKUP($E1499,Store_Dim_Cleaned!$A$2:$E$21,2,FALSE)</f>
        <v>Guerrero-Schmitt</v>
      </c>
    </row>
    <row r="1500" spans="1:13" x14ac:dyDescent="0.3">
      <c r="A1500" t="s">
        <v>3324</v>
      </c>
      <c r="B1500" s="6">
        <v>45822</v>
      </c>
      <c r="C1500" t="s">
        <v>678</v>
      </c>
      <c r="D1500" t="s">
        <v>1666</v>
      </c>
      <c r="E1500" t="s">
        <v>1779</v>
      </c>
      <c r="F1500">
        <v>2</v>
      </c>
      <c r="G1500" s="5">
        <v>958.64</v>
      </c>
      <c r="H1500" s="8">
        <v>0.2</v>
      </c>
      <c r="I1500" t="s">
        <v>1826</v>
      </c>
      <c r="J1500" s="5">
        <v>1533.8240000000001</v>
      </c>
      <c r="K1500" t="str">
        <f>VLOOKUP($C1500,Customer_Dim_Cleaned!$A$2:$H$501,2,FALSE)</f>
        <v>John Perez</v>
      </c>
      <c r="L1500" t="str">
        <f>VLOOKUP($D1500,Product_Dim_Cleaned!$A$2:$F$101,2,FALSE)</f>
        <v>Men's Hair Styling Gel</v>
      </c>
      <c r="M1500" t="str">
        <f>VLOOKUP($E1500,Store_Dim_Cleaned!$A$2:$E$21,2,FALSE)</f>
        <v>Martinez-Mullins</v>
      </c>
    </row>
    <row r="1501" spans="1:13" x14ac:dyDescent="0.3">
      <c r="A1501" t="s">
        <v>3325</v>
      </c>
      <c r="B1501" s="6">
        <v>45590</v>
      </c>
      <c r="C1501" t="s">
        <v>1431</v>
      </c>
      <c r="D1501" t="s">
        <v>1630</v>
      </c>
      <c r="E1501" t="s">
        <v>1794</v>
      </c>
      <c r="F1501">
        <v>2</v>
      </c>
      <c r="G1501" s="5">
        <v>581.19000000000005</v>
      </c>
      <c r="H1501" s="8">
        <v>7.0000000000000007E-2</v>
      </c>
      <c r="I1501" t="s">
        <v>1829</v>
      </c>
      <c r="J1501" s="5">
        <v>1081.0134</v>
      </c>
      <c r="K1501" t="str">
        <f>VLOOKUP($C1501,Customer_Dim_Cleaned!$A$2:$H$501,2,FALSE)</f>
        <v>David Pierce</v>
      </c>
      <c r="L1501" t="str">
        <f>VLOOKUP($D1501,Product_Dim_Cleaned!$A$2:$F$101,2,FALSE)</f>
        <v>Yoga Exercise Mat</v>
      </c>
      <c r="M1501" t="str">
        <f>VLOOKUP($E1501,Store_Dim_Cleaned!$A$2:$E$21,2,FALSE)</f>
        <v>Thomas, Bridges and Harris</v>
      </c>
    </row>
    <row r="1502" spans="1:13" x14ac:dyDescent="0.3">
      <c r="A1502" t="s">
        <v>3326</v>
      </c>
      <c r="B1502" s="6">
        <v>45618</v>
      </c>
      <c r="C1502" t="s">
        <v>393</v>
      </c>
      <c r="D1502" t="s">
        <v>1746</v>
      </c>
      <c r="E1502" t="s">
        <v>1792</v>
      </c>
      <c r="F1502">
        <v>1</v>
      </c>
      <c r="G1502" s="5">
        <v>736.54</v>
      </c>
      <c r="H1502" s="8">
        <v>0.16</v>
      </c>
      <c r="I1502" t="s">
        <v>1826</v>
      </c>
      <c r="J1502" s="5">
        <v>618.69359999999995</v>
      </c>
      <c r="K1502" t="str">
        <f>VLOOKUP($C1502,Customer_Dim_Cleaned!$A$2:$H$501,2,FALSE)</f>
        <v>David Cole</v>
      </c>
      <c r="L1502" t="str">
        <f>VLOOKUP($D1502,Product_Dim_Cleaned!$A$2:$F$101,2,FALSE)</f>
        <v>Stainless Steel Cookware Set</v>
      </c>
      <c r="M1502" t="str">
        <f>VLOOKUP($E1502,Store_Dim_Cleaned!$A$2:$E$21,2,FALSE)</f>
        <v>Aguirre-Keller</v>
      </c>
    </row>
    <row r="1503" spans="1:13" x14ac:dyDescent="0.3">
      <c r="A1503" t="s">
        <v>3327</v>
      </c>
      <c r="B1503" s="6">
        <v>45586</v>
      </c>
      <c r="C1503" t="s">
        <v>1249</v>
      </c>
      <c r="D1503" t="s">
        <v>1678</v>
      </c>
      <c r="E1503" t="s">
        <v>1801</v>
      </c>
      <c r="F1503">
        <v>1</v>
      </c>
      <c r="G1503" s="5">
        <v>524</v>
      </c>
      <c r="H1503" s="8">
        <v>0.28000000000000003</v>
      </c>
      <c r="I1503" t="s">
        <v>1824</v>
      </c>
      <c r="J1503" s="5">
        <v>377.28</v>
      </c>
      <c r="K1503" t="str">
        <f>VLOOKUP($C1503,Customer_Dim_Cleaned!$A$2:$H$501,2,FALSE)</f>
        <v>Terry Moses</v>
      </c>
      <c r="L1503" t="str">
        <f>VLOOKUP($D1503,Product_Dim_Cleaned!$A$2:$F$101,2,FALSE)</f>
        <v>Adjustable Dumbbells 20kg</v>
      </c>
      <c r="M1503" t="str">
        <f>VLOOKUP($E1503,Store_Dim_Cleaned!$A$2:$E$21,2,FALSE)</f>
        <v>Shelton PLC</v>
      </c>
    </row>
    <row r="1504" spans="1:13" x14ac:dyDescent="0.3">
      <c r="A1504" t="s">
        <v>3328</v>
      </c>
      <c r="B1504" s="6">
        <v>45548</v>
      </c>
      <c r="C1504" t="s">
        <v>178</v>
      </c>
      <c r="D1504" t="s">
        <v>1604</v>
      </c>
      <c r="E1504" t="s">
        <v>1766</v>
      </c>
      <c r="F1504">
        <v>4</v>
      </c>
      <c r="G1504" s="5">
        <v>566.09</v>
      </c>
      <c r="H1504" s="8">
        <v>0.28000000000000003</v>
      </c>
      <c r="I1504" t="s">
        <v>1829</v>
      </c>
      <c r="J1504" s="5">
        <v>1630.3391999999999</v>
      </c>
      <c r="K1504" t="str">
        <f>VLOOKUP($C1504,Customer_Dim_Cleaned!$A$2:$H$501,2,FALSE)</f>
        <v>Michelle Garcia Dds</v>
      </c>
      <c r="L1504" t="str">
        <f>VLOOKUP($D1504,Product_Dim_Cleaned!$A$2:$F$101,2,FALSE)</f>
        <v>Sports Stopwatch Timer</v>
      </c>
      <c r="M1504" t="str">
        <f>VLOOKUP($E1504,Store_Dim_Cleaned!$A$2:$E$21,2,FALSE)</f>
        <v>Johnson-Wright</v>
      </c>
    </row>
    <row r="1505" spans="1:13" x14ac:dyDescent="0.3">
      <c r="A1505" t="s">
        <v>3329</v>
      </c>
      <c r="B1505" s="6">
        <v>45772</v>
      </c>
      <c r="C1505" t="s">
        <v>827</v>
      </c>
      <c r="D1505" t="s">
        <v>1590</v>
      </c>
      <c r="E1505" t="s">
        <v>1789</v>
      </c>
      <c r="F1505">
        <v>1</v>
      </c>
      <c r="G1505" s="5">
        <v>251.99</v>
      </c>
      <c r="H1505" s="8">
        <v>0.09</v>
      </c>
      <c r="I1505" t="s">
        <v>1824</v>
      </c>
      <c r="J1505" s="5">
        <v>229.3109</v>
      </c>
      <c r="K1505" t="str">
        <f>VLOOKUP($C1505,Customer_Dim_Cleaned!$A$2:$H$501,2,FALSE)</f>
        <v>Beth Allen</v>
      </c>
      <c r="L1505" t="str">
        <f>VLOOKUP($D1505,Product_Dim_Cleaned!$A$2:$F$101,2,FALSE)</f>
        <v>Multi-Purpose Storage Box</v>
      </c>
      <c r="M1505" t="str">
        <f>VLOOKUP($E1505,Store_Dim_Cleaned!$A$2:$E$21,2,FALSE)</f>
        <v>Hill, Wagner and Ballard</v>
      </c>
    </row>
    <row r="1506" spans="1:13" x14ac:dyDescent="0.3">
      <c r="A1506" t="s">
        <v>3330</v>
      </c>
      <c r="B1506" s="6">
        <v>45361</v>
      </c>
      <c r="C1506" t="s">
        <v>716</v>
      </c>
      <c r="D1506" t="s">
        <v>1582</v>
      </c>
      <c r="E1506" t="s">
        <v>1813</v>
      </c>
      <c r="F1506">
        <v>1</v>
      </c>
      <c r="G1506" s="5">
        <v>259.2</v>
      </c>
      <c r="H1506" s="8">
        <v>0.27</v>
      </c>
      <c r="I1506" t="s">
        <v>1829</v>
      </c>
      <c r="J1506" s="5">
        <v>189.21600000000001</v>
      </c>
      <c r="K1506" t="str">
        <f>VLOOKUP($C1506,Customer_Dim_Cleaned!$A$2:$H$501,2,FALSE)</f>
        <v>Lisa Young</v>
      </c>
      <c r="L1506" t="str">
        <f>VLOOKUP($D1506,Product_Dim_Cleaned!$A$2:$F$101,2,FALSE)</f>
        <v>Soccer Training Cone Set</v>
      </c>
      <c r="M1506" t="str">
        <f>VLOOKUP($E1506,Store_Dim_Cleaned!$A$2:$E$21,2,FALSE)</f>
        <v>Mann-Austin</v>
      </c>
    </row>
    <row r="1507" spans="1:13" x14ac:dyDescent="0.3">
      <c r="A1507" t="s">
        <v>3331</v>
      </c>
      <c r="B1507" s="6">
        <v>45235</v>
      </c>
      <c r="C1507" t="s">
        <v>1380</v>
      </c>
      <c r="D1507" t="s">
        <v>1666</v>
      </c>
      <c r="E1507" t="s">
        <v>1801</v>
      </c>
      <c r="F1507">
        <v>1</v>
      </c>
      <c r="G1507" s="5">
        <v>935.66</v>
      </c>
      <c r="H1507" s="8">
        <v>0.26</v>
      </c>
      <c r="I1507" t="s">
        <v>1826</v>
      </c>
      <c r="J1507" s="5">
        <v>692.38839999999993</v>
      </c>
      <c r="K1507" t="str">
        <f>VLOOKUP($C1507,Customer_Dim_Cleaned!$A$2:$H$501,2,FALSE)</f>
        <v>Shannon Turner</v>
      </c>
      <c r="L1507" t="str">
        <f>VLOOKUP($D1507,Product_Dim_Cleaned!$A$2:$F$101,2,FALSE)</f>
        <v>Men's Hair Styling Gel</v>
      </c>
      <c r="M1507" t="str">
        <f>VLOOKUP($E1507,Store_Dim_Cleaned!$A$2:$E$21,2,FALSE)</f>
        <v>Shelton PLC</v>
      </c>
    </row>
    <row r="1508" spans="1:13" x14ac:dyDescent="0.3">
      <c r="A1508" t="s">
        <v>3332</v>
      </c>
      <c r="B1508" s="6">
        <v>45864</v>
      </c>
      <c r="C1508" t="s">
        <v>1446</v>
      </c>
      <c r="D1508" t="s">
        <v>1618</v>
      </c>
      <c r="E1508" t="s">
        <v>1782</v>
      </c>
      <c r="F1508">
        <v>4</v>
      </c>
      <c r="G1508" s="5">
        <v>480.75</v>
      </c>
      <c r="H1508" s="8">
        <v>0.02</v>
      </c>
      <c r="I1508" t="s">
        <v>1824</v>
      </c>
      <c r="J1508" s="5">
        <v>1884.54</v>
      </c>
      <c r="K1508" t="str">
        <f>VLOOKUP($C1508,Customer_Dim_Cleaned!$A$2:$H$501,2,FALSE)</f>
        <v>James Foster</v>
      </c>
      <c r="L1508" t="str">
        <f>VLOOKUP($D1508,Product_Dim_Cleaned!$A$2:$F$101,2,FALSE)</f>
        <v>Bedroom Table Lamp</v>
      </c>
      <c r="M1508" t="str">
        <f>VLOOKUP($E1508,Store_Dim_Cleaned!$A$2:$E$21,2,FALSE)</f>
        <v>Bean, Jones and Park</v>
      </c>
    </row>
    <row r="1509" spans="1:13" x14ac:dyDescent="0.3">
      <c r="A1509" t="s">
        <v>3333</v>
      </c>
      <c r="B1509" s="6">
        <v>45681</v>
      </c>
      <c r="C1509" t="s">
        <v>1154</v>
      </c>
      <c r="D1509" t="s">
        <v>1710</v>
      </c>
      <c r="E1509" t="s">
        <v>1801</v>
      </c>
      <c r="F1509">
        <v>2</v>
      </c>
      <c r="G1509" s="5">
        <v>457.83</v>
      </c>
      <c r="H1509" s="8">
        <v>0.01</v>
      </c>
      <c r="I1509" t="s">
        <v>1829</v>
      </c>
      <c r="J1509" s="5">
        <v>906.50339999999994</v>
      </c>
      <c r="K1509" t="str">
        <f>VLOOKUP($C1509,Customer_Dim_Cleaned!$A$2:$H$501,2,FALSE)</f>
        <v>Gregory Allen</v>
      </c>
      <c r="L1509" t="str">
        <f>VLOOKUP($D1509,Product_Dim_Cleaned!$A$2:$F$101,2,FALSE)</f>
        <v>Badminton Racket Set</v>
      </c>
      <c r="M1509" t="str">
        <f>VLOOKUP($E1509,Store_Dim_Cleaned!$A$2:$E$21,2,FALSE)</f>
        <v>Shelton PLC</v>
      </c>
    </row>
    <row r="1510" spans="1:13" x14ac:dyDescent="0.3">
      <c r="A1510" t="s">
        <v>3334</v>
      </c>
      <c r="B1510" s="6">
        <v>45905</v>
      </c>
      <c r="C1510" t="s">
        <v>547</v>
      </c>
      <c r="D1510" t="s">
        <v>1644</v>
      </c>
      <c r="E1510" t="s">
        <v>1799</v>
      </c>
      <c r="F1510">
        <v>1</v>
      </c>
      <c r="G1510" s="5">
        <v>994.63</v>
      </c>
      <c r="H1510" s="8">
        <v>0.28000000000000003</v>
      </c>
      <c r="I1510" t="s">
        <v>1824</v>
      </c>
      <c r="J1510" s="5">
        <v>716.1336</v>
      </c>
      <c r="K1510" t="str">
        <f>VLOOKUP($C1510,Customer_Dim_Cleaned!$A$2:$H$501,2,FALSE)</f>
        <v>Daniel Rivas</v>
      </c>
      <c r="L1510" t="str">
        <f>VLOOKUP($D1510,Product_Dim_Cleaned!$A$2:$F$101,2,FALSE)</f>
        <v>Car Dashboard Phone Holder</v>
      </c>
      <c r="M1510" t="str">
        <f>VLOOKUP($E1510,Store_Dim_Cleaned!$A$2:$E$21,2,FALSE)</f>
        <v>Mcdonald Inc</v>
      </c>
    </row>
    <row r="1511" spans="1:13" x14ac:dyDescent="0.3">
      <c r="A1511" t="s">
        <v>3335</v>
      </c>
      <c r="B1511" s="6">
        <v>45765</v>
      </c>
      <c r="C1511" t="s">
        <v>785</v>
      </c>
      <c r="D1511" t="s">
        <v>1728</v>
      </c>
      <c r="E1511" t="s">
        <v>1752</v>
      </c>
      <c r="F1511">
        <v>3</v>
      </c>
      <c r="G1511" s="5">
        <v>65.569999999999993</v>
      </c>
      <c r="H1511" s="8">
        <v>0.3</v>
      </c>
      <c r="I1511" t="s">
        <v>1829</v>
      </c>
      <c r="J1511" s="5">
        <v>137.697</v>
      </c>
      <c r="K1511" t="str">
        <f>VLOOKUP($C1511,Customer_Dim_Cleaned!$A$2:$H$501,2,FALSE)</f>
        <v>Laura Soto</v>
      </c>
      <c r="L1511" t="str">
        <f>VLOOKUP($D1511,Product_Dim_Cleaned!$A$2:$F$101,2,FALSE)</f>
        <v>Gaming Mouse Pad XL</v>
      </c>
      <c r="M1511" t="str">
        <f>VLOOKUP($E1511,Store_Dim_Cleaned!$A$2:$E$21,2,FALSE)</f>
        <v>Rivera-Warner</v>
      </c>
    </row>
    <row r="1512" spans="1:13" x14ac:dyDescent="0.3">
      <c r="A1512" t="s">
        <v>3336</v>
      </c>
      <c r="B1512" s="6">
        <v>45821</v>
      </c>
      <c r="C1512" t="s">
        <v>535</v>
      </c>
      <c r="D1512" t="s">
        <v>1664</v>
      </c>
      <c r="E1512" t="s">
        <v>1807</v>
      </c>
      <c r="F1512">
        <v>3</v>
      </c>
      <c r="G1512" s="5">
        <v>622.98</v>
      </c>
      <c r="H1512" s="8">
        <v>0.28000000000000003</v>
      </c>
      <c r="I1512" t="s">
        <v>1826</v>
      </c>
      <c r="J1512" s="5">
        <v>1345.6368</v>
      </c>
      <c r="K1512" t="str">
        <f>VLOOKUP($C1512,Customer_Dim_Cleaned!$A$2:$H$501,2,FALSE)</f>
        <v>John Lawson</v>
      </c>
      <c r="L1512" t="str">
        <f>VLOOKUP($D1512,Product_Dim_Cleaned!$A$2:$F$101,2,FALSE)</f>
        <v>Womens Cotton Scarf</v>
      </c>
      <c r="M1512" t="str">
        <f>VLOOKUP($E1512,Store_Dim_Cleaned!$A$2:$E$21,2,FALSE)</f>
        <v>Holloway Ltd</v>
      </c>
    </row>
    <row r="1513" spans="1:13" x14ac:dyDescent="0.3">
      <c r="A1513" t="s">
        <v>3337</v>
      </c>
      <c r="B1513" s="6">
        <v>45691</v>
      </c>
      <c r="C1513" t="s">
        <v>800</v>
      </c>
      <c r="D1513" t="s">
        <v>1658</v>
      </c>
      <c r="E1513" t="s">
        <v>1797</v>
      </c>
      <c r="F1513">
        <v>1</v>
      </c>
      <c r="G1513" s="5">
        <v>170.68</v>
      </c>
      <c r="H1513" s="8">
        <v>0.13</v>
      </c>
      <c r="I1513" t="s">
        <v>1826</v>
      </c>
      <c r="J1513" s="5">
        <v>148.49160000000001</v>
      </c>
      <c r="K1513" t="str">
        <f>VLOOKUP($C1513,Customer_Dim_Cleaned!$A$2:$H$501,2,FALSE)</f>
        <v>Veronica Newman</v>
      </c>
      <c r="L1513" t="str">
        <f>VLOOKUP($D1513,Product_Dim_Cleaned!$A$2:$F$101,2,FALSE)</f>
        <v>Ceramic Plant Pot</v>
      </c>
      <c r="M1513" t="str">
        <f>VLOOKUP($E1513,Store_Dim_Cleaned!$A$2:$E$21,2,FALSE)</f>
        <v>Gardner, Humphrey and Contreras</v>
      </c>
    </row>
    <row r="1514" spans="1:13" x14ac:dyDescent="0.3">
      <c r="A1514" t="s">
        <v>3338</v>
      </c>
      <c r="B1514" s="6">
        <v>45860</v>
      </c>
      <c r="C1514" t="s">
        <v>344</v>
      </c>
      <c r="D1514" t="s">
        <v>1560</v>
      </c>
      <c r="E1514" t="s">
        <v>1782</v>
      </c>
      <c r="F1514">
        <v>4</v>
      </c>
      <c r="G1514" s="5">
        <v>797.83</v>
      </c>
      <c r="H1514" s="8">
        <v>0.08</v>
      </c>
      <c r="I1514" t="s">
        <v>1824</v>
      </c>
      <c r="J1514" s="5">
        <v>2936.0144</v>
      </c>
      <c r="K1514" t="str">
        <f>VLOOKUP($C1514,Customer_Dim_Cleaned!$A$2:$H$501,2,FALSE)</f>
        <v>Samantha Walker</v>
      </c>
      <c r="L1514" t="str">
        <f>VLOOKUP($D1514,Product_Dim_Cleaned!$A$2:$F$101,2,FALSE)</f>
        <v>LED Table Lamp</v>
      </c>
      <c r="M1514" t="str">
        <f>VLOOKUP($E1514,Store_Dim_Cleaned!$A$2:$E$21,2,FALSE)</f>
        <v>Bean, Jones and Park</v>
      </c>
    </row>
    <row r="1515" spans="1:13" x14ac:dyDescent="0.3">
      <c r="A1515" t="s">
        <v>3339</v>
      </c>
      <c r="B1515" s="6">
        <v>45922</v>
      </c>
      <c r="C1515" t="s">
        <v>350</v>
      </c>
      <c r="D1515" t="s">
        <v>1549</v>
      </c>
      <c r="E1515" t="s">
        <v>1804</v>
      </c>
      <c r="F1515">
        <v>1</v>
      </c>
      <c r="G1515" s="5">
        <v>372.75</v>
      </c>
      <c r="H1515" s="8">
        <v>0.12</v>
      </c>
      <c r="I1515" t="s">
        <v>1824</v>
      </c>
      <c r="J1515" s="5">
        <v>328.02</v>
      </c>
      <c r="K1515" t="str">
        <f>VLOOKUP($C1515,Customer_Dim_Cleaned!$A$2:$H$501,2,FALSE)</f>
        <v>Brittney Morgan</v>
      </c>
      <c r="L1515" t="str">
        <f>VLOOKUP($D1515,Product_Dim_Cleaned!$A$2:$F$101,2,FALSE)</f>
        <v>Women's Casual Hoodie</v>
      </c>
      <c r="M1515" t="str">
        <f>VLOOKUP($E1515,Store_Dim_Cleaned!$A$2:$E$21,2,FALSE)</f>
        <v>Frederick-Wright</v>
      </c>
    </row>
    <row r="1516" spans="1:13" x14ac:dyDescent="0.3">
      <c r="A1516" t="s">
        <v>3340</v>
      </c>
      <c r="B1516" s="6">
        <v>45477</v>
      </c>
      <c r="C1516" t="s">
        <v>1235</v>
      </c>
      <c r="D1516" t="s">
        <v>1670</v>
      </c>
      <c r="E1516" t="s">
        <v>1769</v>
      </c>
      <c r="F1516">
        <v>1</v>
      </c>
      <c r="G1516" s="5">
        <v>994.18</v>
      </c>
      <c r="H1516" s="8">
        <v>0.05</v>
      </c>
      <c r="I1516" t="s">
        <v>1826</v>
      </c>
      <c r="J1516" s="5">
        <v>944.47099999999989</v>
      </c>
      <c r="K1516" t="str">
        <f>VLOOKUP($C1516,Customer_Dim_Cleaned!$A$2:$H$501,2,FALSE)</f>
        <v>Alexander Byrd</v>
      </c>
      <c r="L1516" t="str">
        <f>VLOOKUP($D1516,Product_Dim_Cleaned!$A$2:$F$101,2,FALSE)</f>
        <v>Tennis Ball 3-Pack</v>
      </c>
      <c r="M1516" t="str">
        <f>VLOOKUP($E1516,Store_Dim_Cleaned!$A$2:$E$21,2,FALSE)</f>
        <v>Alexander Group</v>
      </c>
    </row>
    <row r="1517" spans="1:13" x14ac:dyDescent="0.3">
      <c r="A1517" t="s">
        <v>3341</v>
      </c>
      <c r="B1517" s="6">
        <v>45504</v>
      </c>
      <c r="C1517" t="s">
        <v>1310</v>
      </c>
      <c r="D1517" t="s">
        <v>1588</v>
      </c>
      <c r="E1517" t="s">
        <v>1797</v>
      </c>
      <c r="F1517">
        <v>1</v>
      </c>
      <c r="G1517" s="5">
        <v>136.12</v>
      </c>
      <c r="H1517" s="8">
        <v>7.0000000000000007E-2</v>
      </c>
      <c r="I1517" t="s">
        <v>1824</v>
      </c>
      <c r="J1517" s="5">
        <v>126.5916</v>
      </c>
      <c r="K1517" t="str">
        <f>VLOOKUP($C1517,Customer_Dim_Cleaned!$A$2:$H$501,2,FALSE)</f>
        <v>Brittany Edwards Dds</v>
      </c>
      <c r="L1517" t="str">
        <f>VLOOKUP($D1517,Product_Dim_Cleaned!$A$2:$F$101,2,FALSE)</f>
        <v>Outdoor Sports Water Bottle</v>
      </c>
      <c r="M1517" t="str">
        <f>VLOOKUP($E1517,Store_Dim_Cleaned!$A$2:$E$21,2,FALSE)</f>
        <v>Gardner, Humphrey and Contreras</v>
      </c>
    </row>
    <row r="1518" spans="1:13" x14ac:dyDescent="0.3">
      <c r="A1518" t="s">
        <v>3342</v>
      </c>
      <c r="B1518" s="6">
        <v>45862</v>
      </c>
      <c r="C1518" t="s">
        <v>124</v>
      </c>
      <c r="D1518" t="s">
        <v>1652</v>
      </c>
      <c r="E1518" t="s">
        <v>1810</v>
      </c>
      <c r="F1518">
        <v>3</v>
      </c>
      <c r="G1518" s="5">
        <v>634.45000000000005</v>
      </c>
      <c r="H1518" s="8">
        <v>0.17</v>
      </c>
      <c r="I1518" t="s">
        <v>1826</v>
      </c>
      <c r="J1518" s="5">
        <v>1579.7805000000001</v>
      </c>
      <c r="K1518" t="str">
        <f>VLOOKUP($C1518,Customer_Dim_Cleaned!$A$2:$H$501,2,FALSE)</f>
        <v>Jessica Acevedo</v>
      </c>
      <c r="L1518" t="str">
        <f>VLOOKUP($D1518,Product_Dim_Cleaned!$A$2:$F$101,2,FALSE)</f>
        <v>Rugby Ball</v>
      </c>
      <c r="M1518" t="str">
        <f>VLOOKUP($E1518,Store_Dim_Cleaned!$A$2:$E$21,2,FALSE)</f>
        <v>Guerrero-Schmitt</v>
      </c>
    </row>
    <row r="1519" spans="1:13" x14ac:dyDescent="0.3">
      <c r="A1519" t="s">
        <v>3343</v>
      </c>
      <c r="B1519" s="6">
        <v>45579</v>
      </c>
      <c r="C1519" t="s">
        <v>1035</v>
      </c>
      <c r="D1519" t="s">
        <v>1676</v>
      </c>
      <c r="E1519" t="s">
        <v>1752</v>
      </c>
      <c r="F1519">
        <v>4</v>
      </c>
      <c r="G1519" s="5">
        <v>179.62</v>
      </c>
      <c r="H1519" s="8">
        <v>0.05</v>
      </c>
      <c r="I1519" t="s">
        <v>1824</v>
      </c>
      <c r="J1519" s="5">
        <v>682.55600000000004</v>
      </c>
      <c r="K1519" t="str">
        <f>VLOOKUP($C1519,Customer_Dim_Cleaned!$A$2:$H$501,2,FALSE)</f>
        <v>Victor Mcintosh</v>
      </c>
      <c r="L1519" t="str">
        <f>VLOOKUP($D1519,Product_Dim_Cleaned!$A$2:$F$101,2,FALSE)</f>
        <v>Matte Lipstick Set</v>
      </c>
      <c r="M1519" t="str">
        <f>VLOOKUP($E1519,Store_Dim_Cleaned!$A$2:$E$21,2,FALSE)</f>
        <v>Rivera-Warner</v>
      </c>
    </row>
    <row r="1520" spans="1:13" x14ac:dyDescent="0.3">
      <c r="A1520" t="s">
        <v>3344</v>
      </c>
      <c r="B1520" s="6">
        <v>45658</v>
      </c>
      <c r="C1520" t="s">
        <v>932</v>
      </c>
      <c r="D1520" t="s">
        <v>1588</v>
      </c>
      <c r="E1520" t="s">
        <v>1810</v>
      </c>
      <c r="F1520">
        <v>4</v>
      </c>
      <c r="G1520" s="5">
        <v>558.83000000000004</v>
      </c>
      <c r="H1520" s="8">
        <v>0.16</v>
      </c>
      <c r="I1520" t="s">
        <v>1826</v>
      </c>
      <c r="J1520" s="5">
        <v>1877.6687999999999</v>
      </c>
      <c r="K1520" t="str">
        <f>VLOOKUP($C1520,Customer_Dim_Cleaned!$A$2:$H$501,2,FALSE)</f>
        <v>Lisa Chandler</v>
      </c>
      <c r="L1520" t="str">
        <f>VLOOKUP($D1520,Product_Dim_Cleaned!$A$2:$F$101,2,FALSE)</f>
        <v>Outdoor Sports Water Bottle</v>
      </c>
      <c r="M1520" t="str">
        <f>VLOOKUP($E1520,Store_Dim_Cleaned!$A$2:$E$21,2,FALSE)</f>
        <v>Guerrero-Schmitt</v>
      </c>
    </row>
    <row r="1521" spans="1:13" x14ac:dyDescent="0.3">
      <c r="A1521" t="s">
        <v>3345</v>
      </c>
      <c r="B1521" s="6">
        <v>45664</v>
      </c>
      <c r="C1521" t="s">
        <v>568</v>
      </c>
      <c r="D1521" t="s">
        <v>1736</v>
      </c>
      <c r="E1521" t="s">
        <v>1776</v>
      </c>
      <c r="F1521">
        <v>2</v>
      </c>
      <c r="G1521" s="5">
        <v>859.74</v>
      </c>
      <c r="H1521" s="8">
        <v>0.25</v>
      </c>
      <c r="I1521" t="s">
        <v>1829</v>
      </c>
      <c r="J1521" s="5">
        <v>1289.6099999999999</v>
      </c>
      <c r="K1521" t="str">
        <f>VLOOKUP($C1521,Customer_Dim_Cleaned!$A$2:$H$501,2,FALSE)</f>
        <v>Amy Wilson</v>
      </c>
      <c r="L1521" t="str">
        <f>VLOOKUP($D1521,Product_Dim_Cleaned!$A$2:$F$101,2,FALSE)</f>
        <v>Vitamin E Body Lotion</v>
      </c>
      <c r="M1521" t="str">
        <f>VLOOKUP($E1521,Store_Dim_Cleaned!$A$2:$E$21,2,FALSE)</f>
        <v>Benson-Elliott</v>
      </c>
    </row>
    <row r="1522" spans="1:13" x14ac:dyDescent="0.3">
      <c r="A1522" t="s">
        <v>3346</v>
      </c>
      <c r="B1522" s="6">
        <v>45936</v>
      </c>
      <c r="C1522" t="s">
        <v>375</v>
      </c>
      <c r="D1522" t="s">
        <v>1678</v>
      </c>
      <c r="E1522" t="s">
        <v>1804</v>
      </c>
      <c r="F1522">
        <v>3</v>
      </c>
      <c r="G1522" s="5">
        <v>578.47</v>
      </c>
      <c r="H1522" s="8">
        <v>0.06</v>
      </c>
      <c r="I1522" t="s">
        <v>1829</v>
      </c>
      <c r="J1522" s="5">
        <v>1631.2854</v>
      </c>
      <c r="K1522" t="str">
        <f>VLOOKUP($C1522,Customer_Dim_Cleaned!$A$2:$H$501,2,FALSE)</f>
        <v>Howard Summers</v>
      </c>
      <c r="L1522" t="str">
        <f>VLOOKUP($D1522,Product_Dim_Cleaned!$A$2:$F$101,2,FALSE)</f>
        <v>Adjustable Dumbbells 20kg</v>
      </c>
      <c r="M1522" t="str">
        <f>VLOOKUP($E1522,Store_Dim_Cleaned!$A$2:$E$21,2,FALSE)</f>
        <v>Frederick-Wright</v>
      </c>
    </row>
    <row r="1523" spans="1:13" x14ac:dyDescent="0.3">
      <c r="A1523" t="s">
        <v>3347</v>
      </c>
      <c r="B1523" s="6">
        <v>45344</v>
      </c>
      <c r="C1523" t="s">
        <v>208</v>
      </c>
      <c r="D1523" t="s">
        <v>1590</v>
      </c>
      <c r="E1523" t="s">
        <v>1794</v>
      </c>
      <c r="F1523">
        <v>1</v>
      </c>
      <c r="G1523" s="5">
        <v>440.48</v>
      </c>
      <c r="H1523" s="8">
        <v>0.11</v>
      </c>
      <c r="I1523" t="s">
        <v>1829</v>
      </c>
      <c r="J1523" s="5">
        <v>392.02720000000011</v>
      </c>
      <c r="K1523" t="str">
        <f>VLOOKUP($C1523,Customer_Dim_Cleaned!$A$2:$H$501,2,FALSE)</f>
        <v>Wayne Mcpherson</v>
      </c>
      <c r="L1523" t="str">
        <f>VLOOKUP($D1523,Product_Dim_Cleaned!$A$2:$F$101,2,FALSE)</f>
        <v>Multi-Purpose Storage Box</v>
      </c>
      <c r="M1523" t="str">
        <f>VLOOKUP($E1523,Store_Dim_Cleaned!$A$2:$E$21,2,FALSE)</f>
        <v>Thomas, Bridges and Harris</v>
      </c>
    </row>
    <row r="1524" spans="1:13" x14ac:dyDescent="0.3">
      <c r="A1524" t="s">
        <v>3348</v>
      </c>
      <c r="B1524" s="6">
        <v>45329</v>
      </c>
      <c r="C1524" t="s">
        <v>75</v>
      </c>
      <c r="D1524" t="s">
        <v>1580</v>
      </c>
      <c r="E1524" t="s">
        <v>1813</v>
      </c>
      <c r="F1524">
        <v>2</v>
      </c>
      <c r="G1524" s="5">
        <v>303.67</v>
      </c>
      <c r="H1524" s="8">
        <v>0.05</v>
      </c>
      <c r="I1524" t="s">
        <v>1826</v>
      </c>
      <c r="J1524" s="5">
        <v>576.97299999999996</v>
      </c>
      <c r="K1524" t="str">
        <f>VLOOKUP($C1524,Customer_Dim_Cleaned!$A$2:$H$501,2,FALSE)</f>
        <v>John Scott</v>
      </c>
      <c r="L1524" t="str">
        <f>VLOOKUP($D1524,Product_Dim_Cleaned!$A$2:$F$101,2,FALSE)</f>
        <v>Beard Grooming Kit</v>
      </c>
      <c r="M1524" t="str">
        <f>VLOOKUP($E1524,Store_Dim_Cleaned!$A$2:$E$21,2,FALSE)</f>
        <v>Mann-Austin</v>
      </c>
    </row>
    <row r="1525" spans="1:13" x14ac:dyDescent="0.3">
      <c r="A1525" t="s">
        <v>3349</v>
      </c>
      <c r="B1525" s="6">
        <v>45895</v>
      </c>
      <c r="C1525" t="s">
        <v>1056</v>
      </c>
      <c r="D1525" t="s">
        <v>1696</v>
      </c>
      <c r="E1525" t="s">
        <v>1799</v>
      </c>
      <c r="F1525">
        <v>2</v>
      </c>
      <c r="G1525" s="5">
        <v>611.21</v>
      </c>
      <c r="H1525" s="8">
        <v>0.22</v>
      </c>
      <c r="I1525" t="s">
        <v>1829</v>
      </c>
      <c r="J1525" s="5">
        <v>953.48760000000004</v>
      </c>
      <c r="K1525" t="str">
        <f>VLOOKUP($C1525,Customer_Dim_Cleaned!$A$2:$H$501,2,FALSE)</f>
        <v>John Jones</v>
      </c>
      <c r="L1525" t="str">
        <f>VLOOKUP($D1525,Product_Dim_Cleaned!$A$2:$F$101,2,FALSE)</f>
        <v>Bluetooth Car Audio System</v>
      </c>
      <c r="M1525" t="str">
        <f>VLOOKUP($E1525,Store_Dim_Cleaned!$A$2:$E$21,2,FALSE)</f>
        <v>Mcdonald Inc</v>
      </c>
    </row>
    <row r="1526" spans="1:13" x14ac:dyDescent="0.3">
      <c r="A1526" t="s">
        <v>3350</v>
      </c>
      <c r="B1526" s="6">
        <v>45239</v>
      </c>
      <c r="C1526" t="s">
        <v>660</v>
      </c>
      <c r="D1526" t="s">
        <v>1626</v>
      </c>
      <c r="E1526" t="s">
        <v>1801</v>
      </c>
      <c r="F1526">
        <v>2</v>
      </c>
      <c r="G1526" s="5">
        <v>768.08</v>
      </c>
      <c r="H1526" s="8">
        <v>0.26</v>
      </c>
      <c r="I1526" t="s">
        <v>1826</v>
      </c>
      <c r="J1526" s="5">
        <v>1136.7583999999999</v>
      </c>
      <c r="K1526" t="str">
        <f>VLOOKUP($C1526,Customer_Dim_Cleaned!$A$2:$H$501,2,FALSE)</f>
        <v>Christina Garcia</v>
      </c>
      <c r="L1526" t="str">
        <f>VLOOKUP($D1526,Product_Dim_Cleaned!$A$2:$F$101,2,FALSE)</f>
        <v>Portable Power Bank</v>
      </c>
      <c r="M1526" t="str">
        <f>VLOOKUP($E1526,Store_Dim_Cleaned!$A$2:$E$21,2,FALSE)</f>
        <v>Shelton PLC</v>
      </c>
    </row>
    <row r="1527" spans="1:13" x14ac:dyDescent="0.3">
      <c r="A1527" t="s">
        <v>3351</v>
      </c>
      <c r="B1527" s="6">
        <v>45296</v>
      </c>
      <c r="C1527" t="s">
        <v>937</v>
      </c>
      <c r="D1527" t="s">
        <v>1594</v>
      </c>
      <c r="E1527" t="s">
        <v>1810</v>
      </c>
      <c r="F1527">
        <v>1</v>
      </c>
      <c r="G1527" s="5">
        <v>616.82000000000005</v>
      </c>
      <c r="H1527" s="8">
        <v>0.24</v>
      </c>
      <c r="I1527" t="s">
        <v>1824</v>
      </c>
      <c r="J1527" s="5">
        <v>468.78320000000002</v>
      </c>
      <c r="K1527" t="str">
        <f>VLOOKUP($C1527,Customer_Dim_Cleaned!$A$2:$H$501,2,FALSE)</f>
        <v>Jared Moran</v>
      </c>
      <c r="L1527" t="str">
        <f>VLOOKUP($D1527,Product_Dim_Cleaned!$A$2:$F$101,2,FALSE)</f>
        <v>Men's Formal Shirt</v>
      </c>
      <c r="M1527" t="str">
        <f>VLOOKUP($E1527,Store_Dim_Cleaned!$A$2:$E$21,2,FALSE)</f>
        <v>Guerrero-Schmitt</v>
      </c>
    </row>
    <row r="1528" spans="1:13" x14ac:dyDescent="0.3">
      <c r="A1528" t="s">
        <v>3352</v>
      </c>
      <c r="B1528" s="6">
        <v>45672</v>
      </c>
      <c r="C1528" t="s">
        <v>604</v>
      </c>
      <c r="D1528" t="s">
        <v>1628</v>
      </c>
      <c r="E1528" t="s">
        <v>1810</v>
      </c>
      <c r="F1528">
        <v>1</v>
      </c>
      <c r="G1528" s="5">
        <v>470.34</v>
      </c>
      <c r="H1528" s="8">
        <v>0.18</v>
      </c>
      <c r="I1528" t="s">
        <v>1829</v>
      </c>
      <c r="J1528" s="5">
        <v>385.67880000000002</v>
      </c>
      <c r="K1528" t="str">
        <f>VLOOKUP($C1528,Customer_Dim_Cleaned!$A$2:$H$501,2,FALSE)</f>
        <v>Mario Jacobs</v>
      </c>
      <c r="L1528" t="str">
        <f>VLOOKUP($D1528,Product_Dim_Cleaned!$A$2:$F$101,2,FALSE)</f>
        <v>Noise-Canceling Headphones</v>
      </c>
      <c r="M1528" t="str">
        <f>VLOOKUP($E1528,Store_Dim_Cleaned!$A$2:$E$21,2,FALSE)</f>
        <v>Guerrero-Schmitt</v>
      </c>
    </row>
    <row r="1529" spans="1:13" x14ac:dyDescent="0.3">
      <c r="A1529" t="s">
        <v>3353</v>
      </c>
      <c r="B1529" s="6">
        <v>45499</v>
      </c>
      <c r="C1529" t="s">
        <v>711</v>
      </c>
      <c r="D1529" t="s">
        <v>1654</v>
      </c>
      <c r="E1529" t="s">
        <v>1782</v>
      </c>
      <c r="F1529">
        <v>2</v>
      </c>
      <c r="G1529" s="5">
        <v>616.36</v>
      </c>
      <c r="H1529" s="8">
        <v>0.12</v>
      </c>
      <c r="I1529" t="s">
        <v>1826</v>
      </c>
      <c r="J1529" s="5">
        <v>1084.7936</v>
      </c>
      <c r="K1529" t="str">
        <f>VLOOKUP($C1529,Customer_Dim_Cleaned!$A$2:$H$501,2,FALSE)</f>
        <v>Jordan Wells</v>
      </c>
      <c r="L1529" t="str">
        <f>VLOOKUP($D1529,Product_Dim_Cleaned!$A$2:$F$101,2,FALSE)</f>
        <v>Men's Track Pants</v>
      </c>
      <c r="M1529" t="str">
        <f>VLOOKUP($E1529,Store_Dim_Cleaned!$A$2:$E$21,2,FALSE)</f>
        <v>Bean, Jones and Park</v>
      </c>
    </row>
    <row r="1530" spans="1:13" x14ac:dyDescent="0.3">
      <c r="A1530" t="s">
        <v>3354</v>
      </c>
      <c r="B1530" s="6">
        <v>45434</v>
      </c>
      <c r="C1530" t="s">
        <v>298</v>
      </c>
      <c r="D1530" t="s">
        <v>1551</v>
      </c>
      <c r="E1530" t="s">
        <v>1786</v>
      </c>
      <c r="F1530">
        <v>3</v>
      </c>
      <c r="G1530" s="5">
        <v>657.24</v>
      </c>
      <c r="H1530" s="8">
        <v>0.18</v>
      </c>
      <c r="I1530" t="s">
        <v>1826</v>
      </c>
      <c r="J1530" s="5">
        <v>1616.8104000000001</v>
      </c>
      <c r="K1530" t="str">
        <f>VLOOKUP($C1530,Customer_Dim_Cleaned!$A$2:$H$501,2,FALSE)</f>
        <v>George Rosario</v>
      </c>
      <c r="L1530" t="str">
        <f>VLOOKUP($D1530,Product_Dim_Cleaned!$A$2:$F$101,2,FALSE)</f>
        <v>Men's Running Jacket</v>
      </c>
      <c r="M1530" t="str">
        <f>VLOOKUP($E1530,Store_Dim_Cleaned!$A$2:$E$21,2,FALSE)</f>
        <v>Moore, Padilla and Butler</v>
      </c>
    </row>
    <row r="1531" spans="1:13" x14ac:dyDescent="0.3">
      <c r="A1531" t="s">
        <v>3355</v>
      </c>
      <c r="B1531" s="6">
        <v>45893</v>
      </c>
      <c r="C1531" t="s">
        <v>137</v>
      </c>
      <c r="D1531" t="s">
        <v>1630</v>
      </c>
      <c r="E1531" t="s">
        <v>1813</v>
      </c>
      <c r="F1531">
        <v>2</v>
      </c>
      <c r="G1531" s="5">
        <v>392.45</v>
      </c>
      <c r="H1531" s="8">
        <v>0.04</v>
      </c>
      <c r="I1531" t="s">
        <v>1826</v>
      </c>
      <c r="J1531" s="5">
        <v>753.50399999999991</v>
      </c>
      <c r="K1531" t="str">
        <f>VLOOKUP($C1531,Customer_Dim_Cleaned!$A$2:$H$501,2,FALSE)</f>
        <v>Christopher Olson</v>
      </c>
      <c r="L1531" t="str">
        <f>VLOOKUP($D1531,Product_Dim_Cleaned!$A$2:$F$101,2,FALSE)</f>
        <v>Yoga Exercise Mat</v>
      </c>
      <c r="M1531" t="str">
        <f>VLOOKUP($E1531,Store_Dim_Cleaned!$A$2:$E$21,2,FALSE)</f>
        <v>Mann-Austin</v>
      </c>
    </row>
    <row r="1532" spans="1:13" x14ac:dyDescent="0.3">
      <c r="A1532" t="s">
        <v>3356</v>
      </c>
      <c r="B1532" s="6">
        <v>45346</v>
      </c>
      <c r="C1532" t="s">
        <v>785</v>
      </c>
      <c r="D1532" t="s">
        <v>1628</v>
      </c>
      <c r="E1532" t="s">
        <v>1799</v>
      </c>
      <c r="F1532">
        <v>3</v>
      </c>
      <c r="G1532" s="5">
        <v>62.03</v>
      </c>
      <c r="H1532" s="8">
        <v>0.01</v>
      </c>
      <c r="I1532" t="s">
        <v>1829</v>
      </c>
      <c r="J1532" s="5">
        <v>184.22909999999999</v>
      </c>
      <c r="K1532" t="str">
        <f>VLOOKUP($C1532,Customer_Dim_Cleaned!$A$2:$H$501,2,FALSE)</f>
        <v>Laura Soto</v>
      </c>
      <c r="L1532" t="str">
        <f>VLOOKUP($D1532,Product_Dim_Cleaned!$A$2:$F$101,2,FALSE)</f>
        <v>Noise-Canceling Headphones</v>
      </c>
      <c r="M1532" t="str">
        <f>VLOOKUP($E1532,Store_Dim_Cleaned!$A$2:$E$21,2,FALSE)</f>
        <v>Mcdonald Inc</v>
      </c>
    </row>
    <row r="1533" spans="1:13" x14ac:dyDescent="0.3">
      <c r="A1533" t="s">
        <v>3357</v>
      </c>
      <c r="B1533" s="6">
        <v>45613</v>
      </c>
      <c r="C1533" t="s">
        <v>332</v>
      </c>
      <c r="D1533" t="s">
        <v>1740</v>
      </c>
      <c r="E1533" t="s">
        <v>1766</v>
      </c>
      <c r="F1533">
        <v>4</v>
      </c>
      <c r="G1533" s="5">
        <v>933.73</v>
      </c>
      <c r="H1533" s="8">
        <v>0.25</v>
      </c>
      <c r="I1533" t="s">
        <v>1826</v>
      </c>
      <c r="J1533" s="5">
        <v>2801.19</v>
      </c>
      <c r="K1533" t="str">
        <f>VLOOKUP($C1533,Customer_Dim_Cleaned!$A$2:$H$501,2,FALSE)</f>
        <v>Robert Jackson</v>
      </c>
      <c r="L1533" t="str">
        <f>VLOOKUP($D1533,Product_Dim_Cleaned!$A$2:$F$101,2,FALSE)</f>
        <v>Women's Formal Blazer</v>
      </c>
      <c r="M1533" t="str">
        <f>VLOOKUP($E1533,Store_Dim_Cleaned!$A$2:$E$21,2,FALSE)</f>
        <v>Johnson-Wright</v>
      </c>
    </row>
    <row r="1534" spans="1:13" x14ac:dyDescent="0.3">
      <c r="A1534" t="s">
        <v>3358</v>
      </c>
      <c r="B1534" s="6">
        <v>45928</v>
      </c>
      <c r="C1534" t="s">
        <v>520</v>
      </c>
      <c r="D1534" t="s">
        <v>1718</v>
      </c>
      <c r="E1534" t="s">
        <v>1804</v>
      </c>
      <c r="F1534">
        <v>3</v>
      </c>
      <c r="G1534" s="5">
        <v>615.30999999999995</v>
      </c>
      <c r="H1534" s="8">
        <v>0.14000000000000001</v>
      </c>
      <c r="I1534" t="s">
        <v>1826</v>
      </c>
      <c r="J1534" s="5">
        <v>1587.4998000000001</v>
      </c>
      <c r="K1534" t="str">
        <f>VLOOKUP($C1534,Customer_Dim_Cleaned!$A$2:$H$501,2,FALSE)</f>
        <v>Curtis Haynes</v>
      </c>
      <c r="L1534" t="str">
        <f>VLOOKUP($D1534,Product_Dim_Cleaned!$A$2:$F$101,2,FALSE)</f>
        <v>Women's Beanie Hat</v>
      </c>
      <c r="M1534" t="str">
        <f>VLOOKUP($E1534,Store_Dim_Cleaned!$A$2:$E$21,2,FALSE)</f>
        <v>Frederick-Wright</v>
      </c>
    </row>
    <row r="1535" spans="1:13" x14ac:dyDescent="0.3">
      <c r="A1535" t="s">
        <v>3359</v>
      </c>
      <c r="B1535" s="6">
        <v>45619</v>
      </c>
      <c r="C1535" t="s">
        <v>1166</v>
      </c>
      <c r="D1535" t="s">
        <v>1666</v>
      </c>
      <c r="E1535" t="s">
        <v>1810</v>
      </c>
      <c r="F1535">
        <v>4</v>
      </c>
      <c r="G1535" s="5">
        <v>790.38</v>
      </c>
      <c r="H1535" s="8">
        <v>0.22</v>
      </c>
      <c r="I1535" t="s">
        <v>1829</v>
      </c>
      <c r="J1535" s="5">
        <v>2465.9856</v>
      </c>
      <c r="K1535" t="str">
        <f>VLOOKUP($C1535,Customer_Dim_Cleaned!$A$2:$H$501,2,FALSE)</f>
        <v>James Orozco</v>
      </c>
      <c r="L1535" t="str">
        <f>VLOOKUP($D1535,Product_Dim_Cleaned!$A$2:$F$101,2,FALSE)</f>
        <v>Men's Hair Styling Gel</v>
      </c>
      <c r="M1535" t="str">
        <f>VLOOKUP($E1535,Store_Dim_Cleaned!$A$2:$E$21,2,FALSE)</f>
        <v>Guerrero-Schmitt</v>
      </c>
    </row>
    <row r="1536" spans="1:13" x14ac:dyDescent="0.3">
      <c r="A1536" t="s">
        <v>3360</v>
      </c>
      <c r="B1536" s="6">
        <v>45533</v>
      </c>
      <c r="C1536" t="s">
        <v>857</v>
      </c>
      <c r="D1536" t="s">
        <v>1666</v>
      </c>
      <c r="E1536" t="s">
        <v>1807</v>
      </c>
      <c r="F1536">
        <v>2</v>
      </c>
      <c r="G1536" s="5">
        <v>102.85</v>
      </c>
      <c r="H1536" s="8">
        <v>0.08</v>
      </c>
      <c r="I1536" t="s">
        <v>1826</v>
      </c>
      <c r="J1536" s="5">
        <v>189.244</v>
      </c>
      <c r="K1536" t="str">
        <f>VLOOKUP($C1536,Customer_Dim_Cleaned!$A$2:$H$501,2,FALSE)</f>
        <v>Tyrone Olson</v>
      </c>
      <c r="L1536" t="str">
        <f>VLOOKUP($D1536,Product_Dim_Cleaned!$A$2:$F$101,2,FALSE)</f>
        <v>Men's Hair Styling Gel</v>
      </c>
      <c r="M1536" t="str">
        <f>VLOOKUP($E1536,Store_Dim_Cleaned!$A$2:$E$21,2,FALSE)</f>
        <v>Holloway Ltd</v>
      </c>
    </row>
    <row r="1537" spans="1:13" x14ac:dyDescent="0.3">
      <c r="A1537" t="s">
        <v>3361</v>
      </c>
      <c r="B1537" s="6">
        <v>45781</v>
      </c>
      <c r="C1537" t="s">
        <v>153</v>
      </c>
      <c r="D1537" t="s">
        <v>1570</v>
      </c>
      <c r="E1537" t="s">
        <v>1804</v>
      </c>
      <c r="F1537">
        <v>3</v>
      </c>
      <c r="G1537" s="5">
        <v>866.78</v>
      </c>
      <c r="H1537" s="8">
        <v>0.27</v>
      </c>
      <c r="I1537" t="s">
        <v>1826</v>
      </c>
      <c r="J1537" s="5">
        <v>1898.2482</v>
      </c>
      <c r="K1537" t="str">
        <f>VLOOKUP($C1537,Customer_Dim_Cleaned!$A$2:$H$501,2,FALSE)</f>
        <v>Tonya Reynolds</v>
      </c>
      <c r="L1537" t="str">
        <f>VLOOKUP($D1537,Product_Dim_Cleaned!$A$2:$F$101,2,FALSE)</f>
        <v>HD Smart TV Stick</v>
      </c>
      <c r="M1537" t="str">
        <f>VLOOKUP($E1537,Store_Dim_Cleaned!$A$2:$E$21,2,FALSE)</f>
        <v>Frederick-Wright</v>
      </c>
    </row>
    <row r="1538" spans="1:13" x14ac:dyDescent="0.3">
      <c r="A1538" t="s">
        <v>3362</v>
      </c>
      <c r="B1538" s="6">
        <v>45378</v>
      </c>
      <c r="C1538" t="s">
        <v>678</v>
      </c>
      <c r="D1538" t="s">
        <v>1704</v>
      </c>
      <c r="E1538" t="s">
        <v>1804</v>
      </c>
      <c r="F1538">
        <v>3</v>
      </c>
      <c r="G1538" s="5">
        <v>392.84</v>
      </c>
      <c r="H1538" s="8">
        <v>0.27</v>
      </c>
      <c r="I1538" t="s">
        <v>1826</v>
      </c>
      <c r="J1538" s="5">
        <v>860.31959999999992</v>
      </c>
      <c r="K1538" t="str">
        <f>VLOOKUP($C1538,Customer_Dim_Cleaned!$A$2:$H$501,2,FALSE)</f>
        <v>John Perez</v>
      </c>
      <c r="L1538" t="str">
        <f>VLOOKUP($D1538,Product_Dim_Cleaned!$A$2:$F$101,2,FALSE)</f>
        <v>Essential Oil Diffuser</v>
      </c>
      <c r="M1538" t="str">
        <f>VLOOKUP($E1538,Store_Dim_Cleaned!$A$2:$E$21,2,FALSE)</f>
        <v>Frederick-Wright</v>
      </c>
    </row>
    <row r="1539" spans="1:13" x14ac:dyDescent="0.3">
      <c r="A1539" t="s">
        <v>3363</v>
      </c>
      <c r="B1539" s="6">
        <v>45688</v>
      </c>
      <c r="C1539" t="s">
        <v>1017</v>
      </c>
      <c r="D1539" t="s">
        <v>1565</v>
      </c>
      <c r="E1539" t="s">
        <v>1773</v>
      </c>
      <c r="F1539">
        <v>2</v>
      </c>
      <c r="G1539" s="5">
        <v>753.1</v>
      </c>
      <c r="H1539" s="8">
        <v>0.19</v>
      </c>
      <c r="I1539" t="s">
        <v>1826</v>
      </c>
      <c r="J1539" s="5">
        <v>1220.0219999999999</v>
      </c>
      <c r="K1539" t="str">
        <f>VLOOKUP($C1539,Customer_Dim_Cleaned!$A$2:$H$501,2,FALSE)</f>
        <v>Kristy Dunlap</v>
      </c>
      <c r="L1539" t="str">
        <f>VLOOKUP($D1539,Product_Dim_Cleaned!$A$2:$F$101,2,FALSE)</f>
        <v>Adjustable Dumbbell Set</v>
      </c>
      <c r="M1539" t="str">
        <f>VLOOKUP($E1539,Store_Dim_Cleaned!$A$2:$E$21,2,FALSE)</f>
        <v>Gray Ltd</v>
      </c>
    </row>
    <row r="1540" spans="1:13" x14ac:dyDescent="0.3">
      <c r="A1540" t="s">
        <v>3364</v>
      </c>
      <c r="B1540" s="6">
        <v>45927</v>
      </c>
      <c r="C1540" t="s">
        <v>40</v>
      </c>
      <c r="D1540" t="s">
        <v>1656</v>
      </c>
      <c r="E1540" t="s">
        <v>1807</v>
      </c>
      <c r="F1540">
        <v>2</v>
      </c>
      <c r="G1540" s="5">
        <v>700.91</v>
      </c>
      <c r="H1540" s="8">
        <v>0.1</v>
      </c>
      <c r="I1540" t="s">
        <v>1826</v>
      </c>
      <c r="J1540" s="5">
        <v>1261.6379999999999</v>
      </c>
      <c r="K1540" t="str">
        <f>VLOOKUP($C1540,Customer_Dim_Cleaned!$A$2:$H$501,2,FALSE)</f>
        <v>Daniel Boyd</v>
      </c>
      <c r="L1540" t="str">
        <f>VLOOKUP($D1540,Product_Dim_Cleaned!$A$2:$F$101,2,FALSE)</f>
        <v>Sports Stopwatch Pro</v>
      </c>
      <c r="M1540" t="str">
        <f>VLOOKUP($E1540,Store_Dim_Cleaned!$A$2:$E$21,2,FALSE)</f>
        <v>Holloway Ltd</v>
      </c>
    </row>
    <row r="1541" spans="1:13" x14ac:dyDescent="0.3">
      <c r="A1541" t="s">
        <v>3365</v>
      </c>
      <c r="B1541" s="6">
        <v>45775</v>
      </c>
      <c r="C1541" t="s">
        <v>264</v>
      </c>
      <c r="D1541" t="s">
        <v>1578</v>
      </c>
      <c r="E1541" t="s">
        <v>1794</v>
      </c>
      <c r="F1541">
        <v>4</v>
      </c>
      <c r="G1541" s="5">
        <v>935.98</v>
      </c>
      <c r="H1541" s="8">
        <v>0.11</v>
      </c>
      <c r="I1541" t="s">
        <v>1826</v>
      </c>
      <c r="J1541" s="5">
        <v>3332.0888</v>
      </c>
      <c r="K1541" t="str">
        <f>VLOOKUP($C1541,Customer_Dim_Cleaned!$A$2:$H$501,2,FALSE)</f>
        <v>Tonya Burch</v>
      </c>
      <c r="L1541" t="str">
        <f>VLOOKUP($D1541,Product_Dim_Cleaned!$A$2:$F$101,2,FALSE)</f>
        <v>4K Home Projector</v>
      </c>
      <c r="M1541" t="str">
        <f>VLOOKUP($E1541,Store_Dim_Cleaned!$A$2:$E$21,2,FALSE)</f>
        <v>Thomas, Bridges and Harris</v>
      </c>
    </row>
    <row r="1542" spans="1:13" x14ac:dyDescent="0.3">
      <c r="A1542" t="s">
        <v>3366</v>
      </c>
      <c r="B1542" s="6">
        <v>45849</v>
      </c>
      <c r="C1542" t="s">
        <v>1492</v>
      </c>
      <c r="D1542" t="s">
        <v>1700</v>
      </c>
      <c r="E1542" t="s">
        <v>1804</v>
      </c>
      <c r="F1542">
        <v>1</v>
      </c>
      <c r="G1542" s="5">
        <v>539.9</v>
      </c>
      <c r="H1542" s="8">
        <v>7.0000000000000007E-2</v>
      </c>
      <c r="I1542" t="s">
        <v>1824</v>
      </c>
      <c r="J1542" s="5">
        <v>502.10700000000003</v>
      </c>
      <c r="K1542" t="str">
        <f>VLOOKUP($C1542,Customer_Dim_Cleaned!$A$2:$H$501,2,FALSE)</f>
        <v>Sara Ingram</v>
      </c>
      <c r="L1542" t="str">
        <f>VLOOKUP($D1542,Product_Dim_Cleaned!$A$2:$F$101,2,FALSE)</f>
        <v>Wireless Mouse</v>
      </c>
      <c r="M1542" t="str">
        <f>VLOOKUP($E1542,Store_Dim_Cleaned!$A$2:$E$21,2,FALSE)</f>
        <v>Frederick-Wright</v>
      </c>
    </row>
    <row r="1543" spans="1:13" x14ac:dyDescent="0.3">
      <c r="A1543" t="s">
        <v>3367</v>
      </c>
      <c r="B1543" s="6">
        <v>45573</v>
      </c>
      <c r="C1543" t="s">
        <v>568</v>
      </c>
      <c r="D1543" t="s">
        <v>1628</v>
      </c>
      <c r="E1543" t="s">
        <v>1776</v>
      </c>
      <c r="F1543">
        <v>1</v>
      </c>
      <c r="G1543" s="5">
        <v>312.81</v>
      </c>
      <c r="H1543" s="8">
        <v>0.14000000000000001</v>
      </c>
      <c r="I1543" t="s">
        <v>1826</v>
      </c>
      <c r="J1543" s="5">
        <v>269.01659999999998</v>
      </c>
      <c r="K1543" t="str">
        <f>VLOOKUP($C1543,Customer_Dim_Cleaned!$A$2:$H$501,2,FALSE)</f>
        <v>Amy Wilson</v>
      </c>
      <c r="L1543" t="str">
        <f>VLOOKUP($D1543,Product_Dim_Cleaned!$A$2:$F$101,2,FALSE)</f>
        <v>Noise-Canceling Headphones</v>
      </c>
      <c r="M1543" t="str">
        <f>VLOOKUP($E1543,Store_Dim_Cleaned!$A$2:$E$21,2,FALSE)</f>
        <v>Benson-Elliott</v>
      </c>
    </row>
    <row r="1544" spans="1:13" x14ac:dyDescent="0.3">
      <c r="A1544" t="s">
        <v>3368</v>
      </c>
      <c r="B1544" s="6">
        <v>45356</v>
      </c>
      <c r="C1544" t="s">
        <v>797</v>
      </c>
      <c r="D1544" t="s">
        <v>1644</v>
      </c>
      <c r="E1544" t="s">
        <v>1779</v>
      </c>
      <c r="F1544">
        <v>3</v>
      </c>
      <c r="G1544" s="5">
        <v>855.96</v>
      </c>
      <c r="H1544" s="8">
        <v>0.28999999999999998</v>
      </c>
      <c r="I1544" t="s">
        <v>1829</v>
      </c>
      <c r="J1544" s="5">
        <v>1823.1948</v>
      </c>
      <c r="K1544" t="str">
        <f>VLOOKUP($C1544,Customer_Dim_Cleaned!$A$2:$H$501,2,FALSE)</f>
        <v>Lauren George</v>
      </c>
      <c r="L1544" t="str">
        <f>VLOOKUP($D1544,Product_Dim_Cleaned!$A$2:$F$101,2,FALSE)</f>
        <v>Car Dashboard Phone Holder</v>
      </c>
      <c r="M1544" t="str">
        <f>VLOOKUP($E1544,Store_Dim_Cleaned!$A$2:$E$21,2,FALSE)</f>
        <v>Martinez-Mullins</v>
      </c>
    </row>
    <row r="1545" spans="1:13" x14ac:dyDescent="0.3">
      <c r="A1545" t="s">
        <v>3369</v>
      </c>
      <c r="B1545" s="6">
        <v>45326</v>
      </c>
      <c r="C1545" t="s">
        <v>1112</v>
      </c>
      <c r="D1545" t="s">
        <v>1546</v>
      </c>
      <c r="E1545" t="s">
        <v>1792</v>
      </c>
      <c r="F1545">
        <v>3</v>
      </c>
      <c r="G1545" s="5">
        <v>305</v>
      </c>
      <c r="H1545" s="8">
        <v>0.01</v>
      </c>
      <c r="I1545" t="s">
        <v>1829</v>
      </c>
      <c r="J1545" s="5">
        <v>905.85</v>
      </c>
      <c r="K1545" t="str">
        <f>VLOOKUP($C1545,Customer_Dim_Cleaned!$A$2:$H$501,2,FALSE)</f>
        <v>Carlos Flores</v>
      </c>
      <c r="L1545" t="str">
        <f>VLOOKUP($D1545,Product_Dim_Cleaned!$A$2:$F$101,2,FALSE)</f>
        <v>Men's Graphic T-Shirt</v>
      </c>
      <c r="M1545" t="str">
        <f>VLOOKUP($E1545,Store_Dim_Cleaned!$A$2:$E$21,2,FALSE)</f>
        <v>Aguirre-Keller</v>
      </c>
    </row>
    <row r="1546" spans="1:13" x14ac:dyDescent="0.3">
      <c r="A1546" t="s">
        <v>3370</v>
      </c>
      <c r="B1546" s="6">
        <v>45361</v>
      </c>
      <c r="C1546" t="s">
        <v>1443</v>
      </c>
      <c r="D1546" t="s">
        <v>1746</v>
      </c>
      <c r="E1546" t="s">
        <v>1794</v>
      </c>
      <c r="F1546">
        <v>3</v>
      </c>
      <c r="G1546" s="5">
        <v>831.15</v>
      </c>
      <c r="H1546" s="8">
        <v>0.19</v>
      </c>
      <c r="I1546" t="s">
        <v>1824</v>
      </c>
      <c r="J1546" s="5">
        <v>2019.6945000000001</v>
      </c>
      <c r="K1546" t="str">
        <f>VLOOKUP($C1546,Customer_Dim_Cleaned!$A$2:$H$501,2,FALSE)</f>
        <v>Gregory Curtis</v>
      </c>
      <c r="L1546" t="str">
        <f>VLOOKUP($D1546,Product_Dim_Cleaned!$A$2:$F$101,2,FALSE)</f>
        <v>Stainless Steel Cookware Set</v>
      </c>
      <c r="M1546" t="str">
        <f>VLOOKUP($E1546,Store_Dim_Cleaned!$A$2:$E$21,2,FALSE)</f>
        <v>Thomas, Bridges and Harris</v>
      </c>
    </row>
    <row r="1547" spans="1:13" x14ac:dyDescent="0.3">
      <c r="A1547" t="s">
        <v>3371</v>
      </c>
      <c r="B1547" s="6">
        <v>45926</v>
      </c>
      <c r="C1547" t="s">
        <v>675</v>
      </c>
      <c r="D1547" t="s">
        <v>1740</v>
      </c>
      <c r="E1547" t="s">
        <v>1766</v>
      </c>
      <c r="F1547">
        <v>2</v>
      </c>
      <c r="G1547" s="5">
        <v>644.97</v>
      </c>
      <c r="H1547" s="8">
        <v>0.24</v>
      </c>
      <c r="I1547" t="s">
        <v>1829</v>
      </c>
      <c r="J1547" s="5">
        <v>980.35440000000006</v>
      </c>
      <c r="K1547" t="str">
        <f>VLOOKUP($C1547,Customer_Dim_Cleaned!$A$2:$H$501,2,FALSE)</f>
        <v>Jacqueline Pacheco</v>
      </c>
      <c r="L1547" t="str">
        <f>VLOOKUP($D1547,Product_Dim_Cleaned!$A$2:$F$101,2,FALSE)</f>
        <v>Women's Formal Blazer</v>
      </c>
      <c r="M1547" t="str">
        <f>VLOOKUP($E1547,Store_Dim_Cleaned!$A$2:$E$21,2,FALSE)</f>
        <v>Johnson-Wright</v>
      </c>
    </row>
    <row r="1548" spans="1:13" x14ac:dyDescent="0.3">
      <c r="A1548" t="s">
        <v>3372</v>
      </c>
      <c r="B1548" s="6">
        <v>45839</v>
      </c>
      <c r="C1548" t="s">
        <v>341</v>
      </c>
      <c r="D1548" t="s">
        <v>1724</v>
      </c>
      <c r="E1548" t="s">
        <v>1757</v>
      </c>
      <c r="F1548">
        <v>1</v>
      </c>
      <c r="G1548" s="5">
        <v>149.56</v>
      </c>
      <c r="H1548" s="8">
        <v>0.09</v>
      </c>
      <c r="I1548" t="s">
        <v>1824</v>
      </c>
      <c r="J1548" s="5">
        <v>136.09960000000001</v>
      </c>
      <c r="K1548" t="str">
        <f>VLOOKUP($C1548,Customer_Dim_Cleaned!$A$2:$H$501,2,FALSE)</f>
        <v>Amy Fowler</v>
      </c>
      <c r="L1548" t="str">
        <f>VLOOKUP($D1548,Product_Dim_Cleaned!$A$2:$F$101,2,FALSE)</f>
        <v>Sports Wrist Sweatbands</v>
      </c>
      <c r="M1548" t="str">
        <f>VLOOKUP($E1548,Store_Dim_Cleaned!$A$2:$E$21,2,FALSE)</f>
        <v>Martinez, Adkins and Johnson</v>
      </c>
    </row>
    <row r="1549" spans="1:13" x14ac:dyDescent="0.3">
      <c r="A1549" t="s">
        <v>3373</v>
      </c>
      <c r="B1549" s="6">
        <v>45434</v>
      </c>
      <c r="C1549" t="s">
        <v>705</v>
      </c>
      <c r="D1549" t="s">
        <v>1634</v>
      </c>
      <c r="E1549" t="s">
        <v>1813</v>
      </c>
      <c r="F1549">
        <v>1</v>
      </c>
      <c r="G1549" s="5">
        <v>661.77</v>
      </c>
      <c r="H1549" s="8">
        <v>0.03</v>
      </c>
      <c r="I1549" t="s">
        <v>1826</v>
      </c>
      <c r="J1549" s="5">
        <v>641.91689999999994</v>
      </c>
      <c r="K1549" t="str">
        <f>VLOOKUP($C1549,Customer_Dim_Cleaned!$A$2:$H$501,2,FALSE)</f>
        <v>Kathy Copeland</v>
      </c>
      <c r="L1549" t="str">
        <f>VLOOKUP($D1549,Product_Dim_Cleaned!$A$2:$F$101,2,FALSE)</f>
        <v>USB External Hard Drive</v>
      </c>
      <c r="M1549" t="str">
        <f>VLOOKUP($E1549,Store_Dim_Cleaned!$A$2:$E$21,2,FALSE)</f>
        <v>Mann-Austin</v>
      </c>
    </row>
    <row r="1550" spans="1:13" x14ac:dyDescent="0.3">
      <c r="A1550" t="s">
        <v>3374</v>
      </c>
      <c r="B1550" s="6">
        <v>45819</v>
      </c>
      <c r="C1550" t="s">
        <v>381</v>
      </c>
      <c r="D1550" t="s">
        <v>1736</v>
      </c>
      <c r="E1550" t="s">
        <v>1779</v>
      </c>
      <c r="F1550">
        <v>3</v>
      </c>
      <c r="G1550" s="5">
        <v>99.67</v>
      </c>
      <c r="H1550" s="8">
        <v>0.17</v>
      </c>
      <c r="I1550" t="s">
        <v>1824</v>
      </c>
      <c r="J1550" s="5">
        <v>248.17830000000001</v>
      </c>
      <c r="K1550" t="str">
        <f>VLOOKUP($C1550,Customer_Dim_Cleaned!$A$2:$H$501,2,FALSE)</f>
        <v>Travis Holland</v>
      </c>
      <c r="L1550" t="str">
        <f>VLOOKUP($D1550,Product_Dim_Cleaned!$A$2:$F$101,2,FALSE)</f>
        <v>Vitamin E Body Lotion</v>
      </c>
      <c r="M1550" t="str">
        <f>VLOOKUP($E1550,Store_Dim_Cleaned!$A$2:$E$21,2,FALSE)</f>
        <v>Martinez-Mullins</v>
      </c>
    </row>
    <row r="1551" spans="1:13" x14ac:dyDescent="0.3">
      <c r="A1551" t="s">
        <v>3375</v>
      </c>
      <c r="B1551" s="6">
        <v>45553</v>
      </c>
      <c r="C1551" t="s">
        <v>716</v>
      </c>
      <c r="D1551" t="s">
        <v>1672</v>
      </c>
      <c r="E1551" t="s">
        <v>1757</v>
      </c>
      <c r="F1551">
        <v>3</v>
      </c>
      <c r="G1551" s="5">
        <v>103.66</v>
      </c>
      <c r="H1551" s="8">
        <v>0.26</v>
      </c>
      <c r="I1551" t="s">
        <v>1829</v>
      </c>
      <c r="J1551" s="5">
        <v>230.12520000000001</v>
      </c>
      <c r="K1551" t="str">
        <f>VLOOKUP($C1551,Customer_Dim_Cleaned!$A$2:$H$501,2,FALSE)</f>
        <v>Lisa Young</v>
      </c>
      <c r="L1551" t="str">
        <f>VLOOKUP($D1551,Product_Dim_Cleaned!$A$2:$F$101,2,FALSE)</f>
        <v>Laptop Cooling Pad</v>
      </c>
      <c r="M1551" t="str">
        <f>VLOOKUP($E1551,Store_Dim_Cleaned!$A$2:$E$21,2,FALSE)</f>
        <v>Martinez, Adkins and Johnson</v>
      </c>
    </row>
    <row r="1552" spans="1:13" x14ac:dyDescent="0.3">
      <c r="A1552" t="s">
        <v>3376</v>
      </c>
      <c r="B1552" s="6">
        <v>45258</v>
      </c>
      <c r="C1552" t="s">
        <v>1352</v>
      </c>
      <c r="D1552" t="s">
        <v>1628</v>
      </c>
      <c r="E1552" t="s">
        <v>1761</v>
      </c>
      <c r="F1552">
        <v>4</v>
      </c>
      <c r="G1552" s="5">
        <v>54.4</v>
      </c>
      <c r="H1552" s="8">
        <v>0.22</v>
      </c>
      <c r="I1552" t="s">
        <v>1824</v>
      </c>
      <c r="J1552" s="5">
        <v>169.72800000000001</v>
      </c>
      <c r="K1552" t="str">
        <f>VLOOKUP($C1552,Customer_Dim_Cleaned!$A$2:$H$501,2,FALSE)</f>
        <v>Sharon Simpson</v>
      </c>
      <c r="L1552" t="str">
        <f>VLOOKUP($D1552,Product_Dim_Cleaned!$A$2:$F$101,2,FALSE)</f>
        <v>Noise-Canceling Headphones</v>
      </c>
      <c r="M1552" t="str">
        <f>VLOOKUP($E1552,Store_Dim_Cleaned!$A$2:$E$21,2,FALSE)</f>
        <v>Black-Horn</v>
      </c>
    </row>
    <row r="1553" spans="1:13" x14ac:dyDescent="0.3">
      <c r="A1553" t="s">
        <v>3377</v>
      </c>
      <c r="B1553" s="6">
        <v>45435</v>
      </c>
      <c r="C1553" t="s">
        <v>1507</v>
      </c>
      <c r="D1553" t="s">
        <v>1716</v>
      </c>
      <c r="E1553" t="s">
        <v>1799</v>
      </c>
      <c r="F1553">
        <v>1</v>
      </c>
      <c r="G1553" s="5">
        <v>46.66</v>
      </c>
      <c r="H1553" s="8">
        <v>0.2</v>
      </c>
      <c r="I1553" t="s">
        <v>1824</v>
      </c>
      <c r="J1553" s="5">
        <v>37.328000000000003</v>
      </c>
      <c r="K1553" t="str">
        <f>VLOOKUP($C1553,Customer_Dim_Cleaned!$A$2:$H$501,2,FALSE)</f>
        <v>Scott Harris</v>
      </c>
      <c r="L1553" t="str">
        <f>VLOOKUP($D1553,Product_Dim_Cleaned!$A$2:$F$101,2,FALSE)</f>
        <v>Wooden Bookshelf</v>
      </c>
      <c r="M1553" t="str">
        <f>VLOOKUP($E1553,Store_Dim_Cleaned!$A$2:$E$21,2,FALSE)</f>
        <v>Mcdonald Inc</v>
      </c>
    </row>
    <row r="1554" spans="1:13" x14ac:dyDescent="0.3">
      <c r="A1554" t="s">
        <v>3378</v>
      </c>
      <c r="B1554" s="6">
        <v>45447</v>
      </c>
      <c r="C1554" t="s">
        <v>40</v>
      </c>
      <c r="D1554" t="s">
        <v>1694</v>
      </c>
      <c r="E1554" t="s">
        <v>1792</v>
      </c>
      <c r="F1554">
        <v>4</v>
      </c>
      <c r="G1554" s="5">
        <v>871.2</v>
      </c>
      <c r="H1554" s="8">
        <v>0.28999999999999998</v>
      </c>
      <c r="I1554" t="s">
        <v>1824</v>
      </c>
      <c r="J1554" s="5">
        <v>2474.2080000000001</v>
      </c>
      <c r="K1554" t="str">
        <f>VLOOKUP($C1554,Customer_Dim_Cleaned!$A$2:$H$501,2,FALSE)</f>
        <v>Daniel Boyd</v>
      </c>
      <c r="L1554" t="str">
        <f>VLOOKUP($D1554,Product_Dim_Cleaned!$A$2:$F$101,2,FALSE)</f>
        <v>Shin Guards – Adult</v>
      </c>
      <c r="M1554" t="str">
        <f>VLOOKUP($E1554,Store_Dim_Cleaned!$A$2:$E$21,2,FALSE)</f>
        <v>Aguirre-Keller</v>
      </c>
    </row>
    <row r="1555" spans="1:13" x14ac:dyDescent="0.3">
      <c r="A1555" t="s">
        <v>3379</v>
      </c>
      <c r="B1555" s="6">
        <v>45724</v>
      </c>
      <c r="C1555" t="s">
        <v>1184</v>
      </c>
      <c r="D1555" t="s">
        <v>1584</v>
      </c>
      <c r="E1555" t="s">
        <v>1799</v>
      </c>
      <c r="F1555">
        <v>4</v>
      </c>
      <c r="G1555" s="5">
        <v>317.11</v>
      </c>
      <c r="H1555" s="8">
        <v>0.16</v>
      </c>
      <c r="I1555" t="s">
        <v>1826</v>
      </c>
      <c r="J1555" s="5">
        <v>1065.4896000000001</v>
      </c>
      <c r="K1555" t="str">
        <f>VLOOKUP($C1555,Customer_Dim_Cleaned!$A$2:$H$501,2,FALSE)</f>
        <v>Tanya Lopez</v>
      </c>
      <c r="L1555" t="str">
        <f>VLOOKUP($D1555,Product_Dim_Cleaned!$A$2:$F$101,2,FALSE)</f>
        <v>Women's Denim Jeans</v>
      </c>
      <c r="M1555" t="str">
        <f>VLOOKUP($E1555,Store_Dim_Cleaned!$A$2:$E$21,2,FALSE)</f>
        <v>Mcdonald Inc</v>
      </c>
    </row>
    <row r="1556" spans="1:13" x14ac:dyDescent="0.3">
      <c r="A1556" t="s">
        <v>3380</v>
      </c>
      <c r="B1556" s="6">
        <v>45338</v>
      </c>
      <c r="C1556" t="s">
        <v>824</v>
      </c>
      <c r="D1556" t="s">
        <v>1598</v>
      </c>
      <c r="E1556" t="s">
        <v>1797</v>
      </c>
      <c r="F1556">
        <v>2</v>
      </c>
      <c r="G1556" s="5">
        <v>388.34</v>
      </c>
      <c r="H1556" s="8">
        <v>0.09</v>
      </c>
      <c r="I1556" t="s">
        <v>1826</v>
      </c>
      <c r="J1556" s="5">
        <v>706.77879999999993</v>
      </c>
      <c r="K1556" t="str">
        <f>VLOOKUP($C1556,Customer_Dim_Cleaned!$A$2:$H$501,2,FALSE)</f>
        <v>Sarah Stewart</v>
      </c>
      <c r="L1556" t="str">
        <f>VLOOKUP($D1556,Product_Dim_Cleaned!$A$2:$F$101,2,FALSE)</f>
        <v>Women's Scarf Set</v>
      </c>
      <c r="M1556" t="str">
        <f>VLOOKUP($E1556,Store_Dim_Cleaned!$A$2:$E$21,2,FALSE)</f>
        <v>Gardner, Humphrey and Contreras</v>
      </c>
    </row>
    <row r="1557" spans="1:13" x14ac:dyDescent="0.3">
      <c r="A1557" t="s">
        <v>3381</v>
      </c>
      <c r="B1557" s="6">
        <v>45252</v>
      </c>
      <c r="C1557" t="s">
        <v>1005</v>
      </c>
      <c r="D1557" t="s">
        <v>1608</v>
      </c>
      <c r="E1557" t="s">
        <v>1776</v>
      </c>
      <c r="F1557">
        <v>4</v>
      </c>
      <c r="G1557" s="5">
        <v>998.2</v>
      </c>
      <c r="H1557" s="8">
        <v>0.15</v>
      </c>
      <c r="I1557" t="s">
        <v>1824</v>
      </c>
      <c r="J1557" s="5">
        <v>3393.88</v>
      </c>
      <c r="K1557" t="str">
        <f>VLOOKUP($C1557,Customer_Dim_Cleaned!$A$2:$H$501,2,FALSE)</f>
        <v>Casey Simpson</v>
      </c>
      <c r="L1557" t="str">
        <f>VLOOKUP($D1557,Product_Dim_Cleaned!$A$2:$F$101,2,FALSE)</f>
        <v>Stainless Steel Cutlery Set</v>
      </c>
      <c r="M1557" t="str">
        <f>VLOOKUP($E1557,Store_Dim_Cleaned!$A$2:$E$21,2,FALSE)</f>
        <v>Benson-Elliott</v>
      </c>
    </row>
    <row r="1558" spans="1:13" x14ac:dyDescent="0.3">
      <c r="A1558" t="s">
        <v>3382</v>
      </c>
      <c r="B1558" s="6">
        <v>45606</v>
      </c>
      <c r="C1558" t="s">
        <v>1516</v>
      </c>
      <c r="D1558" t="s">
        <v>1620</v>
      </c>
      <c r="E1558" t="s">
        <v>1752</v>
      </c>
      <c r="F1558">
        <v>1</v>
      </c>
      <c r="G1558" s="5">
        <v>887.38</v>
      </c>
      <c r="H1558" s="8">
        <v>0.01</v>
      </c>
      <c r="I1558" t="s">
        <v>1829</v>
      </c>
      <c r="J1558" s="5">
        <v>878.50620000000004</v>
      </c>
      <c r="K1558" t="str">
        <f>VLOOKUP($C1558,Customer_Dim_Cleaned!$A$2:$H$501,2,FALSE)</f>
        <v>Amanda Powell</v>
      </c>
      <c r="L1558" t="str">
        <f>VLOOKUP($D1558,Product_Dim_Cleaned!$A$2:$F$101,2,FALSE)</f>
        <v>Women's Summer Dress</v>
      </c>
      <c r="M1558" t="str">
        <f>VLOOKUP($E1558,Store_Dim_Cleaned!$A$2:$E$21,2,FALSE)</f>
        <v>Rivera-Warner</v>
      </c>
    </row>
    <row r="1559" spans="1:13" x14ac:dyDescent="0.3">
      <c r="A1559" t="s">
        <v>3383</v>
      </c>
      <c r="B1559" s="6">
        <v>45524</v>
      </c>
      <c r="C1559" t="s">
        <v>984</v>
      </c>
      <c r="D1559" t="s">
        <v>1622</v>
      </c>
      <c r="E1559" t="s">
        <v>1794</v>
      </c>
      <c r="F1559">
        <v>4</v>
      </c>
      <c r="G1559" s="5">
        <v>332.97</v>
      </c>
      <c r="H1559" s="8">
        <v>0.28000000000000003</v>
      </c>
      <c r="I1559" t="s">
        <v>1824</v>
      </c>
      <c r="J1559" s="5">
        <v>958.95360000000005</v>
      </c>
      <c r="K1559" t="str">
        <f>VLOOKUP($C1559,Customer_Dim_Cleaned!$A$2:$H$501,2,FALSE)</f>
        <v>Jason Mullins</v>
      </c>
      <c r="L1559" t="str">
        <f>VLOOKUP($D1559,Product_Dim_Cleaned!$A$2:$F$101,2,FALSE)</f>
        <v>Men's Casual Sneakers</v>
      </c>
      <c r="M1559" t="str">
        <f>VLOOKUP($E1559,Store_Dim_Cleaned!$A$2:$E$21,2,FALSE)</f>
        <v>Thomas, Bridges and Harris</v>
      </c>
    </row>
    <row r="1560" spans="1:13" x14ac:dyDescent="0.3">
      <c r="A1560" t="s">
        <v>3384</v>
      </c>
      <c r="B1560" s="6">
        <v>45934</v>
      </c>
      <c r="C1560" t="s">
        <v>93</v>
      </c>
      <c r="D1560" t="s">
        <v>1640</v>
      </c>
      <c r="E1560" t="s">
        <v>1752</v>
      </c>
      <c r="F1560">
        <v>2</v>
      </c>
      <c r="G1560" s="5">
        <v>157.91</v>
      </c>
      <c r="H1560" s="8">
        <v>0.09</v>
      </c>
      <c r="I1560" t="s">
        <v>1829</v>
      </c>
      <c r="J1560" s="5">
        <v>287.39620000000002</v>
      </c>
      <c r="K1560" t="str">
        <f>VLOOKUP($C1560,Customer_Dim_Cleaned!$A$2:$H$501,2,FALSE)</f>
        <v>Jeff Martinez</v>
      </c>
      <c r="L1560" t="str">
        <f>VLOOKUP($D1560,Product_Dim_Cleaned!$A$2:$F$101,2,FALSE)</f>
        <v>Men's Winter Jacket</v>
      </c>
      <c r="M1560" t="str">
        <f>VLOOKUP($E1560,Store_Dim_Cleaned!$A$2:$E$21,2,FALSE)</f>
        <v>Rivera-Warner</v>
      </c>
    </row>
    <row r="1561" spans="1:13" x14ac:dyDescent="0.3">
      <c r="A1561" t="s">
        <v>3385</v>
      </c>
      <c r="B1561" s="6">
        <v>45539</v>
      </c>
      <c r="C1561" t="s">
        <v>1115</v>
      </c>
      <c r="D1561" t="s">
        <v>1572</v>
      </c>
      <c r="E1561" t="s">
        <v>1810</v>
      </c>
      <c r="F1561">
        <v>1</v>
      </c>
      <c r="G1561" s="5">
        <v>548.15</v>
      </c>
      <c r="H1561" s="8">
        <v>0.11</v>
      </c>
      <c r="I1561" t="s">
        <v>1824</v>
      </c>
      <c r="J1561" s="5">
        <v>487.8535</v>
      </c>
      <c r="K1561" t="str">
        <f>VLOOKUP($C1561,Customer_Dim_Cleaned!$A$2:$H$501,2,FALSE)</f>
        <v>Steve Hunt</v>
      </c>
      <c r="L1561" t="str">
        <f>VLOOKUP($D1561,Product_Dim_Cleaned!$A$2:$F$101,2,FALSE)</f>
        <v>Hair Strengthening Shampoo</v>
      </c>
      <c r="M1561" t="str">
        <f>VLOOKUP($E1561,Store_Dim_Cleaned!$A$2:$E$21,2,FALSE)</f>
        <v>Guerrero-Schmitt</v>
      </c>
    </row>
    <row r="1562" spans="1:13" x14ac:dyDescent="0.3">
      <c r="A1562" t="s">
        <v>3386</v>
      </c>
      <c r="B1562" s="6">
        <v>45555</v>
      </c>
      <c r="C1562" t="s">
        <v>681</v>
      </c>
      <c r="D1562" t="s">
        <v>1644</v>
      </c>
      <c r="E1562" t="s">
        <v>1801</v>
      </c>
      <c r="F1562">
        <v>1</v>
      </c>
      <c r="G1562" s="5">
        <v>135.13</v>
      </c>
      <c r="H1562" s="8">
        <v>0.04</v>
      </c>
      <c r="I1562" t="s">
        <v>1824</v>
      </c>
      <c r="J1562" s="5">
        <v>129.72479999999999</v>
      </c>
      <c r="K1562" t="str">
        <f>VLOOKUP($C1562,Customer_Dim_Cleaned!$A$2:$H$501,2,FALSE)</f>
        <v>Joan Johnson</v>
      </c>
      <c r="L1562" t="str">
        <f>VLOOKUP($D1562,Product_Dim_Cleaned!$A$2:$F$101,2,FALSE)</f>
        <v>Car Dashboard Phone Holder</v>
      </c>
      <c r="M1562" t="str">
        <f>VLOOKUP($E1562,Store_Dim_Cleaned!$A$2:$E$21,2,FALSE)</f>
        <v>Shelton PLC</v>
      </c>
    </row>
    <row r="1563" spans="1:13" x14ac:dyDescent="0.3">
      <c r="A1563" t="s">
        <v>3387</v>
      </c>
      <c r="B1563" s="6">
        <v>45281</v>
      </c>
      <c r="C1563" t="s">
        <v>711</v>
      </c>
      <c r="D1563" t="s">
        <v>1660</v>
      </c>
      <c r="E1563" t="s">
        <v>1766</v>
      </c>
      <c r="F1563">
        <v>3</v>
      </c>
      <c r="G1563" s="5">
        <v>579.26</v>
      </c>
      <c r="H1563" s="8">
        <v>0.19</v>
      </c>
      <c r="I1563" t="s">
        <v>1824</v>
      </c>
      <c r="J1563" s="5">
        <v>1407.6017999999999</v>
      </c>
      <c r="K1563" t="str">
        <f>VLOOKUP($C1563,Customer_Dim_Cleaned!$A$2:$H$501,2,FALSE)</f>
        <v>Jordan Wells</v>
      </c>
      <c r="L1563" t="str">
        <f>VLOOKUP($D1563,Product_Dim_Cleaned!$A$2:$F$101,2,FALSE)</f>
        <v>Premium Blanket Throw</v>
      </c>
      <c r="M1563" t="str">
        <f>VLOOKUP($E1563,Store_Dim_Cleaned!$A$2:$E$21,2,FALSE)</f>
        <v>Johnson-Wright</v>
      </c>
    </row>
    <row r="1564" spans="1:13" x14ac:dyDescent="0.3">
      <c r="A1564" t="s">
        <v>3388</v>
      </c>
      <c r="B1564" s="6">
        <v>45582</v>
      </c>
      <c r="C1564" t="s">
        <v>1214</v>
      </c>
      <c r="D1564" t="s">
        <v>1582</v>
      </c>
      <c r="E1564" t="s">
        <v>1752</v>
      </c>
      <c r="F1564">
        <v>1</v>
      </c>
      <c r="G1564" s="5">
        <v>465.63</v>
      </c>
      <c r="H1564" s="8">
        <v>0.25</v>
      </c>
      <c r="I1564" t="s">
        <v>1824</v>
      </c>
      <c r="J1564" s="5">
        <v>349.22250000000003</v>
      </c>
      <c r="K1564" t="str">
        <f>VLOOKUP($C1564,Customer_Dim_Cleaned!$A$2:$H$501,2,FALSE)</f>
        <v>Cynthia Lopez</v>
      </c>
      <c r="L1564" t="str">
        <f>VLOOKUP($D1564,Product_Dim_Cleaned!$A$2:$F$101,2,FALSE)</f>
        <v>Soccer Training Cone Set</v>
      </c>
      <c r="M1564" t="str">
        <f>VLOOKUP($E1564,Store_Dim_Cleaned!$A$2:$E$21,2,FALSE)</f>
        <v>Rivera-Warner</v>
      </c>
    </row>
    <row r="1565" spans="1:13" x14ac:dyDescent="0.3">
      <c r="A1565" t="s">
        <v>3389</v>
      </c>
      <c r="B1565" s="6">
        <v>45372</v>
      </c>
      <c r="C1565" t="s">
        <v>181</v>
      </c>
      <c r="D1565" t="s">
        <v>1700</v>
      </c>
      <c r="E1565" t="s">
        <v>1804</v>
      </c>
      <c r="F1565">
        <v>2</v>
      </c>
      <c r="G1565" s="5">
        <v>675.61</v>
      </c>
      <c r="H1565" s="8">
        <v>0.08</v>
      </c>
      <c r="I1565" t="s">
        <v>1829</v>
      </c>
      <c r="J1565" s="5">
        <v>1243.1224</v>
      </c>
      <c r="K1565" t="str">
        <f>VLOOKUP($C1565,Customer_Dim_Cleaned!$A$2:$H$501,2,FALSE)</f>
        <v>Gina Knight</v>
      </c>
      <c r="L1565" t="str">
        <f>VLOOKUP($D1565,Product_Dim_Cleaned!$A$2:$F$101,2,FALSE)</f>
        <v>Wireless Mouse</v>
      </c>
      <c r="M1565" t="str">
        <f>VLOOKUP($E1565,Store_Dim_Cleaned!$A$2:$E$21,2,FALSE)</f>
        <v>Frederick-Wright</v>
      </c>
    </row>
    <row r="1566" spans="1:13" x14ac:dyDescent="0.3">
      <c r="A1566" t="s">
        <v>3390</v>
      </c>
      <c r="B1566" s="6">
        <v>45458</v>
      </c>
      <c r="C1566" t="s">
        <v>1292</v>
      </c>
      <c r="D1566" t="s">
        <v>1614</v>
      </c>
      <c r="E1566" t="s">
        <v>1776</v>
      </c>
      <c r="F1566">
        <v>1</v>
      </c>
      <c r="G1566" s="5">
        <v>718.99</v>
      </c>
      <c r="H1566" s="8">
        <v>0.08</v>
      </c>
      <c r="I1566" t="s">
        <v>1826</v>
      </c>
      <c r="J1566" s="5">
        <v>661.47080000000005</v>
      </c>
      <c r="K1566" t="str">
        <f>VLOOKUP($C1566,Customer_Dim_Cleaned!$A$2:$H$501,2,FALSE)</f>
        <v>Jennifer Myers</v>
      </c>
      <c r="L1566" t="str">
        <f>VLOOKUP($D1566,Product_Dim_Cleaned!$A$2:$F$101,2,FALSE)</f>
        <v>Modern Wall Clock</v>
      </c>
      <c r="M1566" t="str">
        <f>VLOOKUP($E1566,Store_Dim_Cleaned!$A$2:$E$21,2,FALSE)</f>
        <v>Benson-Elliott</v>
      </c>
    </row>
    <row r="1567" spans="1:13" x14ac:dyDescent="0.3">
      <c r="A1567" t="s">
        <v>3391</v>
      </c>
      <c r="B1567" s="6">
        <v>45943</v>
      </c>
      <c r="C1567" t="s">
        <v>1175</v>
      </c>
      <c r="D1567" t="s">
        <v>1576</v>
      </c>
      <c r="E1567" t="s">
        <v>1789</v>
      </c>
      <c r="F1567">
        <v>2</v>
      </c>
      <c r="G1567" s="5">
        <v>675.65</v>
      </c>
      <c r="H1567" s="8">
        <v>0.2</v>
      </c>
      <c r="I1567" t="s">
        <v>1829</v>
      </c>
      <c r="J1567" s="5">
        <v>1081.04</v>
      </c>
      <c r="K1567" t="str">
        <f>VLOOKUP($C1567,Customer_Dim_Cleaned!$A$2:$H$501,2,FALSE)</f>
        <v>Michele Burke</v>
      </c>
      <c r="L1567" t="str">
        <f>VLOOKUP($D1567,Product_Dim_Cleaned!$A$2:$F$101,2,FALSE)</f>
        <v>Decorative Wall Mirror</v>
      </c>
      <c r="M1567" t="str">
        <f>VLOOKUP($E1567,Store_Dim_Cleaned!$A$2:$E$21,2,FALSE)</f>
        <v>Hill, Wagner and Ballard</v>
      </c>
    </row>
    <row r="1568" spans="1:13" x14ac:dyDescent="0.3">
      <c r="A1568" t="s">
        <v>3392</v>
      </c>
      <c r="B1568" s="6">
        <v>45374</v>
      </c>
      <c r="C1568" t="s">
        <v>1056</v>
      </c>
      <c r="D1568" t="s">
        <v>1738</v>
      </c>
      <c r="E1568" t="s">
        <v>1801</v>
      </c>
      <c r="F1568">
        <v>4</v>
      </c>
      <c r="G1568" s="5">
        <v>284.24</v>
      </c>
      <c r="H1568" s="8">
        <v>0.1</v>
      </c>
      <c r="I1568" t="s">
        <v>1824</v>
      </c>
      <c r="J1568" s="5">
        <v>1023.264</v>
      </c>
      <c r="K1568" t="str">
        <f>VLOOKUP($C1568,Customer_Dim_Cleaned!$A$2:$H$501,2,FALSE)</f>
        <v>John Jones</v>
      </c>
      <c r="L1568" t="str">
        <f>VLOOKUP($D1568,Product_Dim_Cleaned!$A$2:$F$101,2,FALSE)</f>
        <v>Sports Stopwatch Basic</v>
      </c>
      <c r="M1568" t="str">
        <f>VLOOKUP($E1568,Store_Dim_Cleaned!$A$2:$E$21,2,FALSE)</f>
        <v>Shelton PLC</v>
      </c>
    </row>
    <row r="1569" spans="1:13" x14ac:dyDescent="0.3">
      <c r="A1569" t="s">
        <v>3393</v>
      </c>
      <c r="B1569" s="6">
        <v>45374</v>
      </c>
      <c r="C1569" t="s">
        <v>693</v>
      </c>
      <c r="D1569" t="s">
        <v>1546</v>
      </c>
      <c r="E1569" t="s">
        <v>1766</v>
      </c>
      <c r="F1569">
        <v>1</v>
      </c>
      <c r="G1569" s="5">
        <v>94.26</v>
      </c>
      <c r="H1569" s="8">
        <v>0.18</v>
      </c>
      <c r="I1569" t="s">
        <v>1826</v>
      </c>
      <c r="J1569" s="5">
        <v>77.293200000000013</v>
      </c>
      <c r="K1569" t="str">
        <f>VLOOKUP($C1569,Customer_Dim_Cleaned!$A$2:$H$501,2,FALSE)</f>
        <v>Stuart Johnson</v>
      </c>
      <c r="L1569" t="str">
        <f>VLOOKUP($D1569,Product_Dim_Cleaned!$A$2:$F$101,2,FALSE)</f>
        <v>Men's Graphic T-Shirt</v>
      </c>
      <c r="M1569" t="str">
        <f>VLOOKUP($E1569,Store_Dim_Cleaned!$A$2:$E$21,2,FALSE)</f>
        <v>Johnson-Wright</v>
      </c>
    </row>
    <row r="1570" spans="1:13" x14ac:dyDescent="0.3">
      <c r="A1570" t="s">
        <v>3394</v>
      </c>
      <c r="B1570" s="6">
        <v>45789</v>
      </c>
      <c r="C1570" t="s">
        <v>1292</v>
      </c>
      <c r="D1570" t="s">
        <v>1557</v>
      </c>
      <c r="E1570" t="s">
        <v>1789</v>
      </c>
      <c r="F1570">
        <v>4</v>
      </c>
      <c r="G1570" s="5">
        <v>458.58</v>
      </c>
      <c r="H1570" s="8">
        <v>0.28999999999999998</v>
      </c>
      <c r="I1570" t="s">
        <v>1829</v>
      </c>
      <c r="J1570" s="5">
        <v>1302.3671999999999</v>
      </c>
      <c r="K1570" t="str">
        <f>VLOOKUP($C1570,Customer_Dim_Cleaned!$A$2:$H$501,2,FALSE)</f>
        <v>Jennifer Myers</v>
      </c>
      <c r="L1570" t="str">
        <f>VLOOKUP($D1570,Product_Dim_Cleaned!$A$2:$F$101,2,FALSE)</f>
        <v>Herbal Face Moisturizer</v>
      </c>
      <c r="M1570" t="str">
        <f>VLOOKUP($E1570,Store_Dim_Cleaned!$A$2:$E$21,2,FALSE)</f>
        <v>Hill, Wagner and Ballard</v>
      </c>
    </row>
    <row r="1571" spans="1:13" x14ac:dyDescent="0.3">
      <c r="A1571" t="s">
        <v>3395</v>
      </c>
      <c r="B1571" s="6">
        <v>45452</v>
      </c>
      <c r="C1571" t="s">
        <v>396</v>
      </c>
      <c r="D1571" t="s">
        <v>1678</v>
      </c>
      <c r="E1571" t="s">
        <v>1789</v>
      </c>
      <c r="F1571">
        <v>4</v>
      </c>
      <c r="G1571" s="5">
        <v>704.49</v>
      </c>
      <c r="H1571" s="8">
        <v>0.05</v>
      </c>
      <c r="I1571" t="s">
        <v>1829</v>
      </c>
      <c r="J1571" s="5">
        <v>2677.0619999999999</v>
      </c>
      <c r="K1571" t="str">
        <f>VLOOKUP($C1571,Customer_Dim_Cleaned!$A$2:$H$501,2,FALSE)</f>
        <v>Edward Hall</v>
      </c>
      <c r="L1571" t="str">
        <f>VLOOKUP($D1571,Product_Dim_Cleaned!$A$2:$F$101,2,FALSE)</f>
        <v>Adjustable Dumbbells 20kg</v>
      </c>
      <c r="M1571" t="str">
        <f>VLOOKUP($E1571,Store_Dim_Cleaned!$A$2:$E$21,2,FALSE)</f>
        <v>Hill, Wagner and Ballard</v>
      </c>
    </row>
    <row r="1572" spans="1:13" x14ac:dyDescent="0.3">
      <c r="A1572" t="s">
        <v>3396</v>
      </c>
      <c r="B1572" s="6">
        <v>45284</v>
      </c>
      <c r="C1572" t="s">
        <v>130</v>
      </c>
      <c r="D1572" t="s">
        <v>1602</v>
      </c>
      <c r="E1572" t="s">
        <v>1813</v>
      </c>
      <c r="F1572">
        <v>4</v>
      </c>
      <c r="G1572" s="5">
        <v>822.32</v>
      </c>
      <c r="H1572" s="8">
        <v>0.26</v>
      </c>
      <c r="I1572" t="s">
        <v>1826</v>
      </c>
      <c r="J1572" s="5">
        <v>2434.0672</v>
      </c>
      <c r="K1572" t="str">
        <f>VLOOKUP($C1572,Customer_Dim_Cleaned!$A$2:$H$501,2,FALSE)</f>
        <v>Mike Jennings</v>
      </c>
      <c r="L1572" t="str">
        <f>VLOOKUP($D1572,Product_Dim_Cleaned!$A$2:$F$101,2,FALSE)</f>
        <v>Decorative Floor Vase</v>
      </c>
      <c r="M1572" t="str">
        <f>VLOOKUP($E1572,Store_Dim_Cleaned!$A$2:$E$21,2,FALSE)</f>
        <v>Mann-Austin</v>
      </c>
    </row>
    <row r="1573" spans="1:13" x14ac:dyDescent="0.3">
      <c r="A1573" t="s">
        <v>3397</v>
      </c>
      <c r="B1573" s="6">
        <v>45325</v>
      </c>
      <c r="C1573" t="s">
        <v>785</v>
      </c>
      <c r="D1573" t="s">
        <v>1551</v>
      </c>
      <c r="E1573" t="s">
        <v>1797</v>
      </c>
      <c r="F1573">
        <v>4</v>
      </c>
      <c r="G1573" s="5">
        <v>785.41</v>
      </c>
      <c r="H1573" s="8">
        <v>0.13</v>
      </c>
      <c r="I1573" t="s">
        <v>1829</v>
      </c>
      <c r="J1573" s="5">
        <v>2733.2267999999999</v>
      </c>
      <c r="K1573" t="str">
        <f>VLOOKUP($C1573,Customer_Dim_Cleaned!$A$2:$H$501,2,FALSE)</f>
        <v>Laura Soto</v>
      </c>
      <c r="L1573" t="str">
        <f>VLOOKUP($D1573,Product_Dim_Cleaned!$A$2:$F$101,2,FALSE)</f>
        <v>Men's Running Jacket</v>
      </c>
      <c r="M1573" t="str">
        <f>VLOOKUP($E1573,Store_Dim_Cleaned!$A$2:$E$21,2,FALSE)</f>
        <v>Gardner, Humphrey and Contreras</v>
      </c>
    </row>
    <row r="1574" spans="1:13" x14ac:dyDescent="0.3">
      <c r="A1574" t="s">
        <v>3398</v>
      </c>
      <c r="B1574" s="6">
        <v>45465</v>
      </c>
      <c r="C1574" t="s">
        <v>127</v>
      </c>
      <c r="D1574" t="s">
        <v>1626</v>
      </c>
      <c r="E1574" t="s">
        <v>1799</v>
      </c>
      <c r="F1574">
        <v>1</v>
      </c>
      <c r="G1574" s="5">
        <v>405.8</v>
      </c>
      <c r="H1574" s="8">
        <v>0.11</v>
      </c>
      <c r="I1574" t="s">
        <v>1826</v>
      </c>
      <c r="J1574" s="5">
        <v>361.16199999999998</v>
      </c>
      <c r="K1574" t="str">
        <f>VLOOKUP($C1574,Customer_Dim_Cleaned!$A$2:$H$501,2,FALSE)</f>
        <v>Sarah Vance</v>
      </c>
      <c r="L1574" t="str">
        <f>VLOOKUP($D1574,Product_Dim_Cleaned!$A$2:$F$101,2,FALSE)</f>
        <v>Portable Power Bank</v>
      </c>
      <c r="M1574" t="str">
        <f>VLOOKUP($E1574,Store_Dim_Cleaned!$A$2:$E$21,2,FALSE)</f>
        <v>Mcdonald Inc</v>
      </c>
    </row>
    <row r="1575" spans="1:13" x14ac:dyDescent="0.3">
      <c r="A1575" t="s">
        <v>3399</v>
      </c>
      <c r="B1575" s="6">
        <v>45612</v>
      </c>
      <c r="C1575" t="s">
        <v>1343</v>
      </c>
      <c r="D1575" t="s">
        <v>1730</v>
      </c>
      <c r="E1575" t="s">
        <v>1786</v>
      </c>
      <c r="F1575">
        <v>2</v>
      </c>
      <c r="G1575" s="5">
        <v>976.83</v>
      </c>
      <c r="H1575" s="8">
        <v>0.1</v>
      </c>
      <c r="I1575" t="s">
        <v>1826</v>
      </c>
      <c r="J1575" s="5">
        <v>1758.2940000000001</v>
      </c>
      <c r="K1575" t="str">
        <f>VLOOKUP($C1575,Customer_Dim_Cleaned!$A$2:$H$501,2,FALSE)</f>
        <v>Thomas Moore</v>
      </c>
      <c r="L1575" t="str">
        <f>VLOOKUP($D1575,Product_Dim_Cleaned!$A$2:$F$101,2,FALSE)</f>
        <v>Women's High Heels</v>
      </c>
      <c r="M1575" t="str">
        <f>VLOOKUP($E1575,Store_Dim_Cleaned!$A$2:$E$21,2,FALSE)</f>
        <v>Moore, Padilla and Butler</v>
      </c>
    </row>
    <row r="1576" spans="1:13" x14ac:dyDescent="0.3">
      <c r="A1576" t="s">
        <v>3400</v>
      </c>
      <c r="B1576" s="6">
        <v>45472</v>
      </c>
      <c r="C1576" t="s">
        <v>869</v>
      </c>
      <c r="D1576" t="s">
        <v>1676</v>
      </c>
      <c r="E1576" t="s">
        <v>1761</v>
      </c>
      <c r="F1576">
        <v>1</v>
      </c>
      <c r="G1576" s="5">
        <v>644.15</v>
      </c>
      <c r="H1576" s="8">
        <v>0.06</v>
      </c>
      <c r="I1576" t="s">
        <v>1824</v>
      </c>
      <c r="J1576" s="5">
        <v>605.50099999999998</v>
      </c>
      <c r="K1576" t="str">
        <f>VLOOKUP($C1576,Customer_Dim_Cleaned!$A$2:$H$501,2,FALSE)</f>
        <v>Samantha Robinson</v>
      </c>
      <c r="L1576" t="str">
        <f>VLOOKUP($D1576,Product_Dim_Cleaned!$A$2:$F$101,2,FALSE)</f>
        <v>Matte Lipstick Set</v>
      </c>
      <c r="M1576" t="str">
        <f>VLOOKUP($E1576,Store_Dim_Cleaned!$A$2:$E$21,2,FALSE)</f>
        <v>Black-Horn</v>
      </c>
    </row>
    <row r="1577" spans="1:13" x14ac:dyDescent="0.3">
      <c r="A1577" t="s">
        <v>3401</v>
      </c>
      <c r="B1577" s="6">
        <v>45897</v>
      </c>
      <c r="C1577" t="s">
        <v>1059</v>
      </c>
      <c r="D1577" t="s">
        <v>1682</v>
      </c>
      <c r="E1577" t="s">
        <v>1797</v>
      </c>
      <c r="F1577">
        <v>1</v>
      </c>
      <c r="G1577" s="5">
        <v>470.55</v>
      </c>
      <c r="H1577" s="8">
        <v>0.23</v>
      </c>
      <c r="I1577" t="s">
        <v>1826</v>
      </c>
      <c r="J1577" s="5">
        <v>362.32350000000002</v>
      </c>
      <c r="K1577" t="str">
        <f>VLOOKUP($C1577,Customer_Dim_Cleaned!$A$2:$H$501,2,FALSE)</f>
        <v>Carol Lewis</v>
      </c>
      <c r="L1577" t="str">
        <f>VLOOKUP($D1577,Product_Dim_Cleaned!$A$2:$F$101,2,FALSE)</f>
        <v>Smart LED Light Strip</v>
      </c>
      <c r="M1577" t="str">
        <f>VLOOKUP($E1577,Store_Dim_Cleaned!$A$2:$E$21,2,FALSE)</f>
        <v>Gardner, Humphrey and Contreras</v>
      </c>
    </row>
    <row r="1578" spans="1:13" x14ac:dyDescent="0.3">
      <c r="A1578" t="s">
        <v>3402</v>
      </c>
      <c r="B1578" s="6">
        <v>45241</v>
      </c>
      <c r="C1578" t="s">
        <v>1472</v>
      </c>
      <c r="D1578" t="s">
        <v>1560</v>
      </c>
      <c r="E1578" t="s">
        <v>1776</v>
      </c>
      <c r="F1578">
        <v>3</v>
      </c>
      <c r="G1578" s="5">
        <v>598.82000000000005</v>
      </c>
      <c r="H1578" s="8">
        <v>0.19</v>
      </c>
      <c r="I1578" t="s">
        <v>1829</v>
      </c>
      <c r="J1578" s="5">
        <v>1455.1325999999999</v>
      </c>
      <c r="K1578" t="str">
        <f>VLOOKUP($C1578,Customer_Dim_Cleaned!$A$2:$H$501,2,FALSE)</f>
        <v>Earl Smith Dds</v>
      </c>
      <c r="L1578" t="str">
        <f>VLOOKUP($D1578,Product_Dim_Cleaned!$A$2:$F$101,2,FALSE)</f>
        <v>LED Table Lamp</v>
      </c>
      <c r="M1578" t="str">
        <f>VLOOKUP($E1578,Store_Dim_Cleaned!$A$2:$E$21,2,FALSE)</f>
        <v>Benson-Elliott</v>
      </c>
    </row>
    <row r="1579" spans="1:13" x14ac:dyDescent="0.3">
      <c r="A1579" t="s">
        <v>3403</v>
      </c>
      <c r="B1579" s="6">
        <v>45851</v>
      </c>
      <c r="C1579" t="s">
        <v>360</v>
      </c>
      <c r="D1579" t="s">
        <v>1588</v>
      </c>
      <c r="E1579" t="s">
        <v>1794</v>
      </c>
      <c r="F1579">
        <v>4</v>
      </c>
      <c r="G1579" s="5">
        <v>659.17</v>
      </c>
      <c r="H1579" s="8">
        <v>0.12</v>
      </c>
      <c r="I1579" t="s">
        <v>1824</v>
      </c>
      <c r="J1579" s="5">
        <v>2320.2784000000001</v>
      </c>
      <c r="K1579" t="str">
        <f>VLOOKUP($C1579,Customer_Dim_Cleaned!$A$2:$H$501,2,FALSE)</f>
        <v>Colleen Maynard</v>
      </c>
      <c r="L1579" t="str">
        <f>VLOOKUP($D1579,Product_Dim_Cleaned!$A$2:$F$101,2,FALSE)</f>
        <v>Outdoor Sports Water Bottle</v>
      </c>
      <c r="M1579" t="str">
        <f>VLOOKUP($E1579,Store_Dim_Cleaned!$A$2:$E$21,2,FALSE)</f>
        <v>Thomas, Bridges and Harris</v>
      </c>
    </row>
    <row r="1580" spans="1:13" x14ac:dyDescent="0.3">
      <c r="A1580" t="s">
        <v>3404</v>
      </c>
      <c r="B1580" s="6">
        <v>45572</v>
      </c>
      <c r="C1580" t="s">
        <v>369</v>
      </c>
      <c r="D1580" t="s">
        <v>1640</v>
      </c>
      <c r="E1580" t="s">
        <v>1757</v>
      </c>
      <c r="F1580">
        <v>2</v>
      </c>
      <c r="G1580" s="5">
        <v>216.02</v>
      </c>
      <c r="H1580" s="8">
        <v>0.25</v>
      </c>
      <c r="I1580" t="s">
        <v>1824</v>
      </c>
      <c r="J1580" s="5">
        <v>324.02999999999997</v>
      </c>
      <c r="K1580" t="str">
        <f>VLOOKUP($C1580,Customer_Dim_Cleaned!$A$2:$H$501,2,FALSE)</f>
        <v>Christopher Lester</v>
      </c>
      <c r="L1580" t="str">
        <f>VLOOKUP($D1580,Product_Dim_Cleaned!$A$2:$F$101,2,FALSE)</f>
        <v>Men's Winter Jacket</v>
      </c>
      <c r="M1580" t="str">
        <f>VLOOKUP($E1580,Store_Dim_Cleaned!$A$2:$E$21,2,FALSE)</f>
        <v>Martinez, Adkins and Johnson</v>
      </c>
    </row>
    <row r="1581" spans="1:13" x14ac:dyDescent="0.3">
      <c r="A1581" t="s">
        <v>3405</v>
      </c>
      <c r="B1581" s="6">
        <v>45774</v>
      </c>
      <c r="C1581" t="s">
        <v>124</v>
      </c>
      <c r="D1581" t="s">
        <v>1610</v>
      </c>
      <c r="E1581" t="s">
        <v>1789</v>
      </c>
      <c r="F1581">
        <v>2</v>
      </c>
      <c r="G1581" s="5">
        <v>613.47</v>
      </c>
      <c r="H1581" s="8">
        <v>0.02</v>
      </c>
      <c r="I1581" t="s">
        <v>1826</v>
      </c>
      <c r="J1581" s="5">
        <v>1202.4012</v>
      </c>
      <c r="K1581" t="str">
        <f>VLOOKUP($C1581,Customer_Dim_Cleaned!$A$2:$H$501,2,FALSE)</f>
        <v>Jessica Acevedo</v>
      </c>
      <c r="L1581" t="str">
        <f>VLOOKUP($D1581,Product_Dim_Cleaned!$A$2:$F$101,2,FALSE)</f>
        <v>Basketball</v>
      </c>
      <c r="M1581" t="str">
        <f>VLOOKUP($E1581,Store_Dim_Cleaned!$A$2:$E$21,2,FALSE)</f>
        <v>Hill, Wagner and Ballard</v>
      </c>
    </row>
    <row r="1582" spans="1:13" x14ac:dyDescent="0.3">
      <c r="A1582" t="s">
        <v>3406</v>
      </c>
      <c r="B1582" s="6">
        <v>45921</v>
      </c>
      <c r="C1582" t="s">
        <v>350</v>
      </c>
      <c r="D1582" t="s">
        <v>1664</v>
      </c>
      <c r="E1582" t="s">
        <v>1794</v>
      </c>
      <c r="F1582">
        <v>2</v>
      </c>
      <c r="G1582" s="5">
        <v>485.17</v>
      </c>
      <c r="H1582" s="8">
        <v>0.11</v>
      </c>
      <c r="I1582" t="s">
        <v>1826</v>
      </c>
      <c r="J1582" s="5">
        <v>863.60260000000005</v>
      </c>
      <c r="K1582" t="str">
        <f>VLOOKUP($C1582,Customer_Dim_Cleaned!$A$2:$H$501,2,FALSE)</f>
        <v>Brittney Morgan</v>
      </c>
      <c r="L1582" t="str">
        <f>VLOOKUP($D1582,Product_Dim_Cleaned!$A$2:$F$101,2,FALSE)</f>
        <v>Womens Cotton Scarf</v>
      </c>
      <c r="M1582" t="str">
        <f>VLOOKUP($E1582,Store_Dim_Cleaned!$A$2:$E$21,2,FALSE)</f>
        <v>Thomas, Bridges and Harris</v>
      </c>
    </row>
    <row r="1583" spans="1:13" x14ac:dyDescent="0.3">
      <c r="A1583" t="s">
        <v>3407</v>
      </c>
      <c r="B1583" s="6">
        <v>45268</v>
      </c>
      <c r="C1583" t="s">
        <v>969</v>
      </c>
      <c r="D1583" t="s">
        <v>1640</v>
      </c>
      <c r="E1583" t="s">
        <v>1789</v>
      </c>
      <c r="F1583">
        <v>1</v>
      </c>
      <c r="G1583" s="5">
        <v>209.7</v>
      </c>
      <c r="H1583" s="8">
        <v>0.2</v>
      </c>
      <c r="I1583" t="s">
        <v>1826</v>
      </c>
      <c r="J1583" s="5">
        <v>167.76</v>
      </c>
      <c r="K1583" t="str">
        <f>VLOOKUP($C1583,Customer_Dim_Cleaned!$A$2:$H$501,2,FALSE)</f>
        <v>Brandy Thompson</v>
      </c>
      <c r="L1583" t="str">
        <f>VLOOKUP($D1583,Product_Dim_Cleaned!$A$2:$F$101,2,FALSE)</f>
        <v>Men's Winter Jacket</v>
      </c>
      <c r="M1583" t="str">
        <f>VLOOKUP($E1583,Store_Dim_Cleaned!$A$2:$E$21,2,FALSE)</f>
        <v>Hill, Wagner and Ballard</v>
      </c>
    </row>
    <row r="1584" spans="1:13" x14ac:dyDescent="0.3">
      <c r="A1584" t="s">
        <v>3408</v>
      </c>
      <c r="B1584" s="6">
        <v>45402</v>
      </c>
      <c r="C1584" t="s">
        <v>1026</v>
      </c>
      <c r="D1584" t="s">
        <v>1732</v>
      </c>
      <c r="E1584" t="s">
        <v>1752</v>
      </c>
      <c r="F1584">
        <v>1</v>
      </c>
      <c r="G1584" s="5">
        <v>681.47</v>
      </c>
      <c r="H1584" s="8">
        <v>0.15</v>
      </c>
      <c r="I1584" t="s">
        <v>1824</v>
      </c>
      <c r="J1584" s="5">
        <v>579.24950000000001</v>
      </c>
      <c r="K1584" t="str">
        <f>VLOOKUP($C1584,Customer_Dim_Cleaned!$A$2:$H$501,2,FALSE)</f>
        <v>Robert King</v>
      </c>
      <c r="L1584" t="str">
        <f>VLOOKUP($D1584,Product_Dim_Cleaned!$A$2:$F$101,2,FALSE)</f>
        <v>Microwave Oven</v>
      </c>
      <c r="M1584" t="str">
        <f>VLOOKUP($E1584,Store_Dim_Cleaned!$A$2:$E$21,2,FALSE)</f>
        <v>Rivera-Warner</v>
      </c>
    </row>
    <row r="1585" spans="1:13" x14ac:dyDescent="0.3">
      <c r="A1585" t="s">
        <v>3409</v>
      </c>
      <c r="B1585" s="6">
        <v>45667</v>
      </c>
      <c r="C1585" t="s">
        <v>1362</v>
      </c>
      <c r="D1585" t="s">
        <v>1700</v>
      </c>
      <c r="E1585" t="s">
        <v>1807</v>
      </c>
      <c r="F1585">
        <v>2</v>
      </c>
      <c r="G1585" s="5">
        <v>877.21</v>
      </c>
      <c r="H1585" s="8">
        <v>0.1</v>
      </c>
      <c r="I1585" t="s">
        <v>1824</v>
      </c>
      <c r="J1585" s="5">
        <v>1578.9780000000001</v>
      </c>
      <c r="K1585" t="str">
        <f>VLOOKUP($C1585,Customer_Dim_Cleaned!$A$2:$H$501,2,FALSE)</f>
        <v>Tammy Trevino</v>
      </c>
      <c r="L1585" t="str">
        <f>VLOOKUP($D1585,Product_Dim_Cleaned!$A$2:$F$101,2,FALSE)</f>
        <v>Wireless Mouse</v>
      </c>
      <c r="M1585" t="str">
        <f>VLOOKUP($E1585,Store_Dim_Cleaned!$A$2:$E$21,2,FALSE)</f>
        <v>Holloway Ltd</v>
      </c>
    </row>
    <row r="1586" spans="1:13" x14ac:dyDescent="0.3">
      <c r="A1586" t="s">
        <v>3410</v>
      </c>
      <c r="B1586" s="6">
        <v>45902</v>
      </c>
      <c r="C1586" t="s">
        <v>1002</v>
      </c>
      <c r="D1586" t="s">
        <v>1704</v>
      </c>
      <c r="E1586" t="s">
        <v>1773</v>
      </c>
      <c r="F1586">
        <v>2</v>
      </c>
      <c r="G1586" s="5">
        <v>479.77</v>
      </c>
      <c r="H1586" s="8">
        <v>0.21</v>
      </c>
      <c r="I1586" t="s">
        <v>1826</v>
      </c>
      <c r="J1586" s="5">
        <v>758.03660000000002</v>
      </c>
      <c r="K1586" t="str">
        <f>VLOOKUP($C1586,Customer_Dim_Cleaned!$A$2:$H$501,2,FALSE)</f>
        <v>Madison Wright</v>
      </c>
      <c r="L1586" t="str">
        <f>VLOOKUP($D1586,Product_Dim_Cleaned!$A$2:$F$101,2,FALSE)</f>
        <v>Essential Oil Diffuser</v>
      </c>
      <c r="M1586" t="str">
        <f>VLOOKUP($E1586,Store_Dim_Cleaned!$A$2:$E$21,2,FALSE)</f>
        <v>Gray Ltd</v>
      </c>
    </row>
    <row r="1587" spans="1:13" x14ac:dyDescent="0.3">
      <c r="A1587" t="s">
        <v>3411</v>
      </c>
      <c r="B1587" s="6">
        <v>45589</v>
      </c>
      <c r="C1587" t="s">
        <v>1014</v>
      </c>
      <c r="D1587" t="s">
        <v>1714</v>
      </c>
      <c r="E1587" t="s">
        <v>1801</v>
      </c>
      <c r="F1587">
        <v>1</v>
      </c>
      <c r="G1587" s="5">
        <v>140.72</v>
      </c>
      <c r="H1587" s="8">
        <v>0</v>
      </c>
      <c r="I1587" t="s">
        <v>1829</v>
      </c>
      <c r="J1587" s="5">
        <v>140.72</v>
      </c>
      <c r="K1587" t="str">
        <f>VLOOKUP($C1587,Customer_Dim_Cleaned!$A$2:$H$501,2,FALSE)</f>
        <v>Samuel Arias</v>
      </c>
      <c r="L1587" t="str">
        <f>VLOOKUP($D1587,Product_Dim_Cleaned!$A$2:$F$101,2,FALSE)</f>
        <v>Hydrating Face Cleanser</v>
      </c>
      <c r="M1587" t="str">
        <f>VLOOKUP($E1587,Store_Dim_Cleaned!$A$2:$E$21,2,FALSE)</f>
        <v>Shelton PLC</v>
      </c>
    </row>
    <row r="1588" spans="1:13" x14ac:dyDescent="0.3">
      <c r="A1588" t="s">
        <v>3412</v>
      </c>
      <c r="B1588" s="6">
        <v>45668</v>
      </c>
      <c r="C1588" t="s">
        <v>114</v>
      </c>
      <c r="D1588" t="s">
        <v>1586</v>
      </c>
      <c r="E1588" t="s">
        <v>1776</v>
      </c>
      <c r="F1588">
        <v>2</v>
      </c>
      <c r="G1588" s="5">
        <v>764.25</v>
      </c>
      <c r="H1588" s="8">
        <v>0.23</v>
      </c>
      <c r="I1588" t="s">
        <v>1826</v>
      </c>
      <c r="J1588" s="5">
        <v>1176.9449999999999</v>
      </c>
      <c r="K1588" t="str">
        <f>VLOOKUP($C1588,Customer_Dim_Cleaned!$A$2:$H$501,2,FALSE)</f>
        <v>Leslie Johnson</v>
      </c>
      <c r="L1588" t="str">
        <f>VLOOKUP($D1588,Product_Dim_Cleaned!$A$2:$F$101,2,FALSE)</f>
        <v>Knee Support Brace</v>
      </c>
      <c r="M1588" t="str">
        <f>VLOOKUP($E1588,Store_Dim_Cleaned!$A$2:$E$21,2,FALSE)</f>
        <v>Benson-Elliott</v>
      </c>
    </row>
    <row r="1589" spans="1:13" x14ac:dyDescent="0.3">
      <c r="A1589" t="s">
        <v>3413</v>
      </c>
      <c r="B1589" s="6">
        <v>45300</v>
      </c>
      <c r="C1589" t="s">
        <v>719</v>
      </c>
      <c r="D1589" t="s">
        <v>1714</v>
      </c>
      <c r="E1589" t="s">
        <v>1773</v>
      </c>
      <c r="F1589">
        <v>3</v>
      </c>
      <c r="G1589" s="5">
        <v>107.8</v>
      </c>
      <c r="H1589" s="8">
        <v>0.28999999999999998</v>
      </c>
      <c r="I1589" t="s">
        <v>1826</v>
      </c>
      <c r="J1589" s="5">
        <v>229.614</v>
      </c>
      <c r="K1589" t="str">
        <f>VLOOKUP($C1589,Customer_Dim_Cleaned!$A$2:$H$501,2,FALSE)</f>
        <v>Alejandro Doyle</v>
      </c>
      <c r="L1589" t="str">
        <f>VLOOKUP($D1589,Product_Dim_Cleaned!$A$2:$F$101,2,FALSE)</f>
        <v>Hydrating Face Cleanser</v>
      </c>
      <c r="M1589" t="str">
        <f>VLOOKUP($E1589,Store_Dim_Cleaned!$A$2:$E$21,2,FALSE)</f>
        <v>Gray Ltd</v>
      </c>
    </row>
    <row r="1590" spans="1:13" x14ac:dyDescent="0.3">
      <c r="A1590" t="s">
        <v>3414</v>
      </c>
      <c r="B1590" s="6">
        <v>45757</v>
      </c>
      <c r="C1590" t="s">
        <v>496</v>
      </c>
      <c r="D1590" t="s">
        <v>1592</v>
      </c>
      <c r="E1590" t="s">
        <v>1782</v>
      </c>
      <c r="F1590">
        <v>4</v>
      </c>
      <c r="G1590" s="5">
        <v>565.37</v>
      </c>
      <c r="H1590" s="8">
        <v>7.0000000000000007E-2</v>
      </c>
      <c r="I1590" t="s">
        <v>1826</v>
      </c>
      <c r="J1590" s="5">
        <v>2103.1763999999998</v>
      </c>
      <c r="K1590" t="str">
        <f>VLOOKUP($C1590,Customer_Dim_Cleaned!$A$2:$H$501,2,FALSE)</f>
        <v>Rhonda Young</v>
      </c>
      <c r="L1590" t="str">
        <f>VLOOKUP($D1590,Product_Dim_Cleaned!$A$2:$F$101,2,FALSE)</f>
        <v>Carbon Fiber Tennis Racket</v>
      </c>
      <c r="M1590" t="str">
        <f>VLOOKUP($E1590,Store_Dim_Cleaned!$A$2:$E$21,2,FALSE)</f>
        <v>Bean, Jones and Park</v>
      </c>
    </row>
    <row r="1591" spans="1:13" x14ac:dyDescent="0.3">
      <c r="A1591" t="s">
        <v>3415</v>
      </c>
      <c r="B1591" s="6">
        <v>45235</v>
      </c>
      <c r="C1591" t="s">
        <v>137</v>
      </c>
      <c r="D1591" t="s">
        <v>1620</v>
      </c>
      <c r="E1591" t="s">
        <v>1769</v>
      </c>
      <c r="F1591">
        <v>3</v>
      </c>
      <c r="G1591" s="5">
        <v>811.45</v>
      </c>
      <c r="H1591" s="8">
        <v>0.26</v>
      </c>
      <c r="I1591" t="s">
        <v>1824</v>
      </c>
      <c r="J1591" s="5">
        <v>1801.4190000000001</v>
      </c>
      <c r="K1591" t="str">
        <f>VLOOKUP($C1591,Customer_Dim_Cleaned!$A$2:$H$501,2,FALSE)</f>
        <v>Christopher Olson</v>
      </c>
      <c r="L1591" t="str">
        <f>VLOOKUP($D1591,Product_Dim_Cleaned!$A$2:$F$101,2,FALSE)</f>
        <v>Women's Summer Dress</v>
      </c>
      <c r="M1591" t="str">
        <f>VLOOKUP($E1591,Store_Dim_Cleaned!$A$2:$E$21,2,FALSE)</f>
        <v>Alexander Group</v>
      </c>
    </row>
    <row r="1592" spans="1:13" x14ac:dyDescent="0.3">
      <c r="A1592" t="s">
        <v>3416</v>
      </c>
      <c r="B1592" s="6">
        <v>45749</v>
      </c>
      <c r="C1592" t="s">
        <v>1275</v>
      </c>
      <c r="D1592" t="s">
        <v>1614</v>
      </c>
      <c r="E1592" t="s">
        <v>1813</v>
      </c>
      <c r="F1592">
        <v>4</v>
      </c>
      <c r="G1592" s="5">
        <v>62.25</v>
      </c>
      <c r="H1592" s="8">
        <v>0.11</v>
      </c>
      <c r="I1592" t="s">
        <v>1826</v>
      </c>
      <c r="J1592" s="5">
        <v>221.61</v>
      </c>
      <c r="K1592" t="str">
        <f>VLOOKUP($C1592,Customer_Dim_Cleaned!$A$2:$H$501,2,FALSE)</f>
        <v>Jackie Thompson</v>
      </c>
      <c r="L1592" t="str">
        <f>VLOOKUP($D1592,Product_Dim_Cleaned!$A$2:$F$101,2,FALSE)</f>
        <v>Modern Wall Clock</v>
      </c>
      <c r="M1592" t="str">
        <f>VLOOKUP($E1592,Store_Dim_Cleaned!$A$2:$E$21,2,FALSE)</f>
        <v>Mann-Austin</v>
      </c>
    </row>
    <row r="1593" spans="1:13" x14ac:dyDescent="0.3">
      <c r="A1593" t="s">
        <v>3417</v>
      </c>
      <c r="B1593" s="6">
        <v>45807</v>
      </c>
      <c r="C1593" t="s">
        <v>107</v>
      </c>
      <c r="D1593" t="s">
        <v>1738</v>
      </c>
      <c r="E1593" t="s">
        <v>1789</v>
      </c>
      <c r="F1593">
        <v>1</v>
      </c>
      <c r="G1593" s="5">
        <v>749.78</v>
      </c>
      <c r="H1593" s="8">
        <v>0.03</v>
      </c>
      <c r="I1593" t="s">
        <v>1824</v>
      </c>
      <c r="J1593" s="5">
        <v>727.28659999999991</v>
      </c>
      <c r="K1593" t="str">
        <f>VLOOKUP($C1593,Customer_Dim_Cleaned!$A$2:$H$501,2,FALSE)</f>
        <v>Diana Taylor</v>
      </c>
      <c r="L1593" t="str">
        <f>VLOOKUP($D1593,Product_Dim_Cleaned!$A$2:$F$101,2,FALSE)</f>
        <v>Sports Stopwatch Basic</v>
      </c>
      <c r="M1593" t="str">
        <f>VLOOKUP($E1593,Store_Dim_Cleaned!$A$2:$E$21,2,FALSE)</f>
        <v>Hill, Wagner and Ballard</v>
      </c>
    </row>
    <row r="1594" spans="1:13" x14ac:dyDescent="0.3">
      <c r="A1594" t="s">
        <v>3418</v>
      </c>
      <c r="B1594" s="6">
        <v>45496</v>
      </c>
      <c r="C1594" t="s">
        <v>1098</v>
      </c>
      <c r="D1594" t="s">
        <v>1666</v>
      </c>
      <c r="E1594" t="s">
        <v>1773</v>
      </c>
      <c r="F1594">
        <v>3</v>
      </c>
      <c r="G1594" s="5">
        <v>630.28</v>
      </c>
      <c r="H1594" s="8">
        <v>7.0000000000000007E-2</v>
      </c>
      <c r="I1594" t="s">
        <v>1829</v>
      </c>
      <c r="J1594" s="5">
        <v>1758.4811999999999</v>
      </c>
      <c r="K1594" t="str">
        <f>VLOOKUP($C1594,Customer_Dim_Cleaned!$A$2:$H$501,2,FALSE)</f>
        <v>Charles Miller</v>
      </c>
      <c r="L1594" t="str">
        <f>VLOOKUP($D1594,Product_Dim_Cleaned!$A$2:$F$101,2,FALSE)</f>
        <v>Men's Hair Styling Gel</v>
      </c>
      <c r="M1594" t="str">
        <f>VLOOKUP($E1594,Store_Dim_Cleaned!$A$2:$E$21,2,FALSE)</f>
        <v>Gray Ltd</v>
      </c>
    </row>
    <row r="1595" spans="1:13" x14ac:dyDescent="0.3">
      <c r="A1595" t="s">
        <v>3419</v>
      </c>
      <c r="B1595" s="6">
        <v>45355</v>
      </c>
      <c r="C1595" t="s">
        <v>484</v>
      </c>
      <c r="D1595" t="s">
        <v>1608</v>
      </c>
      <c r="E1595" t="s">
        <v>1804</v>
      </c>
      <c r="F1595">
        <v>1</v>
      </c>
      <c r="G1595" s="5">
        <v>101.84</v>
      </c>
      <c r="H1595" s="8">
        <v>0.17</v>
      </c>
      <c r="I1595" t="s">
        <v>1824</v>
      </c>
      <c r="J1595" s="5">
        <v>84.527199999999993</v>
      </c>
      <c r="K1595" t="str">
        <f>VLOOKUP($C1595,Customer_Dim_Cleaned!$A$2:$H$501,2,FALSE)</f>
        <v>Carlos Skinner</v>
      </c>
      <c r="L1595" t="str">
        <f>VLOOKUP($D1595,Product_Dim_Cleaned!$A$2:$F$101,2,FALSE)</f>
        <v>Stainless Steel Cutlery Set</v>
      </c>
      <c r="M1595" t="str">
        <f>VLOOKUP($E1595,Store_Dim_Cleaned!$A$2:$E$21,2,FALSE)</f>
        <v>Frederick-Wright</v>
      </c>
    </row>
    <row r="1596" spans="1:13" x14ac:dyDescent="0.3">
      <c r="A1596" t="s">
        <v>3420</v>
      </c>
      <c r="B1596" s="6">
        <v>45256</v>
      </c>
      <c r="C1596" t="s">
        <v>208</v>
      </c>
      <c r="D1596" t="s">
        <v>1596</v>
      </c>
      <c r="E1596" t="s">
        <v>1810</v>
      </c>
      <c r="F1596">
        <v>4</v>
      </c>
      <c r="G1596" s="5">
        <v>641.45000000000005</v>
      </c>
      <c r="H1596" s="8">
        <v>0.16</v>
      </c>
      <c r="I1596" t="s">
        <v>1829</v>
      </c>
      <c r="J1596" s="5">
        <v>2155.2719999999999</v>
      </c>
      <c r="K1596" t="str">
        <f>VLOOKUP($C1596,Customer_Dim_Cleaned!$A$2:$H$501,2,FALSE)</f>
        <v>Wayne Mcpherson</v>
      </c>
      <c r="L1596" t="str">
        <f>VLOOKUP($D1596,Product_Dim_Cleaned!$A$2:$F$101,2,FALSE)</f>
        <v>Foldable Camping Chair</v>
      </c>
      <c r="M1596" t="str">
        <f>VLOOKUP($E1596,Store_Dim_Cleaned!$A$2:$E$21,2,FALSE)</f>
        <v>Guerrero-Schmitt</v>
      </c>
    </row>
    <row r="1597" spans="1:13" x14ac:dyDescent="0.3">
      <c r="A1597" t="s">
        <v>3421</v>
      </c>
      <c r="B1597" s="6">
        <v>45849</v>
      </c>
      <c r="C1597" t="s">
        <v>1452</v>
      </c>
      <c r="D1597" t="s">
        <v>1634</v>
      </c>
      <c r="E1597" t="s">
        <v>1757</v>
      </c>
      <c r="F1597">
        <v>1</v>
      </c>
      <c r="G1597" s="5">
        <v>135.87</v>
      </c>
      <c r="H1597" s="8">
        <v>0.23</v>
      </c>
      <c r="I1597" t="s">
        <v>1826</v>
      </c>
      <c r="J1597" s="5">
        <v>104.6199</v>
      </c>
      <c r="K1597" t="str">
        <f>VLOOKUP($C1597,Customer_Dim_Cleaned!$A$2:$H$501,2,FALSE)</f>
        <v>Debra Mccullough</v>
      </c>
      <c r="L1597" t="str">
        <f>VLOOKUP($D1597,Product_Dim_Cleaned!$A$2:$F$101,2,FALSE)</f>
        <v>USB External Hard Drive</v>
      </c>
      <c r="M1597" t="str">
        <f>VLOOKUP($E1597,Store_Dim_Cleaned!$A$2:$E$21,2,FALSE)</f>
        <v>Martinez, Adkins and Johnson</v>
      </c>
    </row>
    <row r="1598" spans="1:13" x14ac:dyDescent="0.3">
      <c r="A1598" t="s">
        <v>3422</v>
      </c>
      <c r="B1598" s="6">
        <v>45344</v>
      </c>
      <c r="C1598" t="s">
        <v>341</v>
      </c>
      <c r="D1598" t="s">
        <v>1590</v>
      </c>
      <c r="E1598" t="s">
        <v>1776</v>
      </c>
      <c r="F1598">
        <v>1</v>
      </c>
      <c r="G1598" s="5">
        <v>388.35</v>
      </c>
      <c r="H1598" s="8">
        <v>0.01</v>
      </c>
      <c r="I1598" t="s">
        <v>1826</v>
      </c>
      <c r="J1598" s="5">
        <v>384.4665</v>
      </c>
      <c r="K1598" t="str">
        <f>VLOOKUP($C1598,Customer_Dim_Cleaned!$A$2:$H$501,2,FALSE)</f>
        <v>Amy Fowler</v>
      </c>
      <c r="L1598" t="str">
        <f>VLOOKUP($D1598,Product_Dim_Cleaned!$A$2:$F$101,2,FALSE)</f>
        <v>Multi-Purpose Storage Box</v>
      </c>
      <c r="M1598" t="str">
        <f>VLOOKUP($E1598,Store_Dim_Cleaned!$A$2:$E$21,2,FALSE)</f>
        <v>Benson-Elliott</v>
      </c>
    </row>
    <row r="1599" spans="1:13" x14ac:dyDescent="0.3">
      <c r="A1599" t="s">
        <v>3423</v>
      </c>
      <c r="B1599" s="6">
        <v>45367</v>
      </c>
      <c r="C1599" t="s">
        <v>1495</v>
      </c>
      <c r="D1599" t="s">
        <v>1624</v>
      </c>
      <c r="E1599" t="s">
        <v>1786</v>
      </c>
      <c r="F1599">
        <v>2</v>
      </c>
      <c r="G1599" s="5">
        <v>999.08</v>
      </c>
      <c r="H1599" s="8">
        <v>0.3</v>
      </c>
      <c r="I1599" t="s">
        <v>1826</v>
      </c>
      <c r="J1599" s="5">
        <v>1398.712</v>
      </c>
      <c r="K1599" t="str">
        <f>VLOOKUP($C1599,Customer_Dim_Cleaned!$A$2:$H$501,2,FALSE)</f>
        <v>Eric Lee</v>
      </c>
      <c r="L1599" t="str">
        <f>VLOOKUP($D1599,Product_Dim_Cleaned!$A$2:$F$101,2,FALSE)</f>
        <v>Sports Water Hydration Pack</v>
      </c>
      <c r="M1599" t="str">
        <f>VLOOKUP($E1599,Store_Dim_Cleaned!$A$2:$E$21,2,FALSE)</f>
        <v>Moore, Padilla and Butler</v>
      </c>
    </row>
    <row r="1600" spans="1:13" x14ac:dyDescent="0.3">
      <c r="A1600" t="s">
        <v>3424</v>
      </c>
      <c r="B1600" s="6">
        <v>45887</v>
      </c>
      <c r="C1600" t="s">
        <v>565</v>
      </c>
      <c r="D1600" t="s">
        <v>1624</v>
      </c>
      <c r="E1600" t="s">
        <v>1807</v>
      </c>
      <c r="F1600">
        <v>3</v>
      </c>
      <c r="G1600" s="5">
        <v>453.19</v>
      </c>
      <c r="H1600" s="8">
        <v>0.08</v>
      </c>
      <c r="I1600" t="s">
        <v>1829</v>
      </c>
      <c r="J1600" s="5">
        <v>1250.8044</v>
      </c>
      <c r="K1600" t="str">
        <f>VLOOKUP($C1600,Customer_Dim_Cleaned!$A$2:$H$501,2,FALSE)</f>
        <v>Christopher Garcia Dds</v>
      </c>
      <c r="L1600" t="str">
        <f>VLOOKUP($D1600,Product_Dim_Cleaned!$A$2:$F$101,2,FALSE)</f>
        <v>Sports Water Hydration Pack</v>
      </c>
      <c r="M1600" t="str">
        <f>VLOOKUP($E1600,Store_Dim_Cleaned!$A$2:$E$21,2,FALSE)</f>
        <v>Holloway Ltd</v>
      </c>
    </row>
    <row r="1601" spans="1:13" x14ac:dyDescent="0.3">
      <c r="A1601" t="s">
        <v>3425</v>
      </c>
      <c r="B1601" s="6">
        <v>45567</v>
      </c>
      <c r="C1601" t="s">
        <v>755</v>
      </c>
      <c r="D1601" t="s">
        <v>1708</v>
      </c>
      <c r="E1601" t="s">
        <v>1789</v>
      </c>
      <c r="F1601">
        <v>2</v>
      </c>
      <c r="G1601" s="5">
        <v>61.31</v>
      </c>
      <c r="H1601" s="8">
        <v>0.15</v>
      </c>
      <c r="I1601" t="s">
        <v>1829</v>
      </c>
      <c r="J1601" s="5">
        <v>104.227</v>
      </c>
      <c r="K1601" t="str">
        <f>VLOOKUP($C1601,Customer_Dim_Cleaned!$A$2:$H$501,2,FALSE)</f>
        <v>Jon Ortiz</v>
      </c>
      <c r="L1601" t="str">
        <f>VLOOKUP($D1601,Product_Dim_Cleaned!$A$2:$F$101,2,FALSE)</f>
        <v>Wall-Mounted Spice Rack</v>
      </c>
      <c r="M1601" t="str">
        <f>VLOOKUP($E1601,Store_Dim_Cleaned!$A$2:$E$21,2,FALSE)</f>
        <v>Hill, Wagner and Ballard</v>
      </c>
    </row>
    <row r="1602" spans="1:13" x14ac:dyDescent="0.3">
      <c r="A1602" t="s">
        <v>3426</v>
      </c>
      <c r="B1602" s="6">
        <v>45223</v>
      </c>
      <c r="C1602" t="s">
        <v>1074</v>
      </c>
      <c r="D1602" t="s">
        <v>1710</v>
      </c>
      <c r="E1602" t="s">
        <v>1789</v>
      </c>
      <c r="F1602">
        <v>2</v>
      </c>
      <c r="G1602" s="5">
        <v>870.13</v>
      </c>
      <c r="H1602" s="8">
        <v>0.23</v>
      </c>
      <c r="I1602" t="s">
        <v>1824</v>
      </c>
      <c r="J1602" s="5">
        <v>1340.0001999999999</v>
      </c>
      <c r="K1602" t="str">
        <f>VLOOKUP($C1602,Customer_Dim_Cleaned!$A$2:$H$501,2,FALSE)</f>
        <v>Michelle Cunningham</v>
      </c>
      <c r="L1602" t="str">
        <f>VLOOKUP($D1602,Product_Dim_Cleaned!$A$2:$F$101,2,FALSE)</f>
        <v>Badminton Racket Set</v>
      </c>
      <c r="M1602" t="str">
        <f>VLOOKUP($E1602,Store_Dim_Cleaned!$A$2:$E$21,2,FALSE)</f>
        <v>Hill, Wagner and Ballard</v>
      </c>
    </row>
    <row r="1603" spans="1:13" x14ac:dyDescent="0.3">
      <c r="A1603" t="s">
        <v>3427</v>
      </c>
      <c r="B1603" s="6">
        <v>45664</v>
      </c>
      <c r="C1603" t="s">
        <v>247</v>
      </c>
      <c r="D1603" t="s">
        <v>1578</v>
      </c>
      <c r="E1603" t="s">
        <v>1813</v>
      </c>
      <c r="F1603">
        <v>1</v>
      </c>
      <c r="G1603" s="5">
        <v>336.51</v>
      </c>
      <c r="H1603" s="8">
        <v>0.11</v>
      </c>
      <c r="I1603" t="s">
        <v>1826</v>
      </c>
      <c r="J1603" s="5">
        <v>299.4939</v>
      </c>
      <c r="K1603" t="str">
        <f>VLOOKUP($C1603,Customer_Dim_Cleaned!$A$2:$H$501,2,FALSE)</f>
        <v>Amber Mcclain</v>
      </c>
      <c r="L1603" t="str">
        <f>VLOOKUP($D1603,Product_Dim_Cleaned!$A$2:$F$101,2,FALSE)</f>
        <v>4K Home Projector</v>
      </c>
      <c r="M1603" t="str">
        <f>VLOOKUP($E1603,Store_Dim_Cleaned!$A$2:$E$21,2,FALSE)</f>
        <v>Mann-Austin</v>
      </c>
    </row>
    <row r="1604" spans="1:13" x14ac:dyDescent="0.3">
      <c r="A1604" t="s">
        <v>3428</v>
      </c>
      <c r="B1604" s="6">
        <v>45313</v>
      </c>
      <c r="C1604" t="s">
        <v>598</v>
      </c>
      <c r="D1604" t="s">
        <v>1682</v>
      </c>
      <c r="E1604" t="s">
        <v>1752</v>
      </c>
      <c r="F1604">
        <v>1</v>
      </c>
      <c r="G1604" s="5">
        <v>305.70999999999998</v>
      </c>
      <c r="H1604" s="8">
        <v>0.26</v>
      </c>
      <c r="I1604" t="s">
        <v>1829</v>
      </c>
      <c r="J1604" s="5">
        <v>226.22540000000001</v>
      </c>
      <c r="K1604" t="str">
        <f>VLOOKUP($C1604,Customer_Dim_Cleaned!$A$2:$H$501,2,FALSE)</f>
        <v>Erin Ward</v>
      </c>
      <c r="L1604" t="str">
        <f>VLOOKUP($D1604,Product_Dim_Cleaned!$A$2:$F$101,2,FALSE)</f>
        <v>Smart LED Light Strip</v>
      </c>
      <c r="M1604" t="str">
        <f>VLOOKUP($E1604,Store_Dim_Cleaned!$A$2:$E$21,2,FALSE)</f>
        <v>Rivera-Warner</v>
      </c>
    </row>
    <row r="1605" spans="1:13" x14ac:dyDescent="0.3">
      <c r="A1605" t="s">
        <v>3429</v>
      </c>
      <c r="B1605" s="6">
        <v>45224</v>
      </c>
      <c r="C1605" t="s">
        <v>419</v>
      </c>
      <c r="D1605" t="s">
        <v>1568</v>
      </c>
      <c r="E1605" t="s">
        <v>1810</v>
      </c>
      <c r="F1605">
        <v>2</v>
      </c>
      <c r="G1605" s="5">
        <v>635.39</v>
      </c>
      <c r="H1605" s="8">
        <v>0.28999999999999998</v>
      </c>
      <c r="I1605" t="s">
        <v>1829</v>
      </c>
      <c r="J1605" s="5">
        <v>902.25379999999996</v>
      </c>
      <c r="K1605" t="str">
        <f>VLOOKUP($C1605,Customer_Dim_Cleaned!$A$2:$H$501,2,FALSE)</f>
        <v>Joel Robinson</v>
      </c>
      <c r="L1605" t="str">
        <f>VLOOKUP($D1605,Product_Dim_Cleaned!$A$2:$F$101,2,FALSE)</f>
        <v>Ceramic Kitchen Bowl Set</v>
      </c>
      <c r="M1605" t="str">
        <f>VLOOKUP($E1605,Store_Dim_Cleaned!$A$2:$E$21,2,FALSE)</f>
        <v>Guerrero-Schmitt</v>
      </c>
    </row>
    <row r="1606" spans="1:13" x14ac:dyDescent="0.3">
      <c r="A1606" t="s">
        <v>3430</v>
      </c>
      <c r="B1606" s="6">
        <v>45491</v>
      </c>
      <c r="C1606" t="s">
        <v>405</v>
      </c>
      <c r="D1606" t="s">
        <v>1732</v>
      </c>
      <c r="E1606" t="s">
        <v>1813</v>
      </c>
      <c r="F1606">
        <v>2</v>
      </c>
      <c r="G1606" s="5">
        <v>253.87</v>
      </c>
      <c r="H1606" s="8">
        <v>0.23</v>
      </c>
      <c r="I1606" t="s">
        <v>1829</v>
      </c>
      <c r="J1606" s="5">
        <v>390.95979999999997</v>
      </c>
      <c r="K1606" t="str">
        <f>VLOOKUP($C1606,Customer_Dim_Cleaned!$A$2:$H$501,2,FALSE)</f>
        <v>Anthony Phillips</v>
      </c>
      <c r="L1606" t="str">
        <f>VLOOKUP($D1606,Product_Dim_Cleaned!$A$2:$F$101,2,FALSE)</f>
        <v>Microwave Oven</v>
      </c>
      <c r="M1606" t="str">
        <f>VLOOKUP($E1606,Store_Dim_Cleaned!$A$2:$E$21,2,FALSE)</f>
        <v>Mann-Austin</v>
      </c>
    </row>
    <row r="1607" spans="1:13" x14ac:dyDescent="0.3">
      <c r="A1607" t="s">
        <v>3431</v>
      </c>
      <c r="B1607" s="6">
        <v>45472</v>
      </c>
      <c r="C1607" t="s">
        <v>1489</v>
      </c>
      <c r="D1607" t="s">
        <v>1700</v>
      </c>
      <c r="E1607" t="s">
        <v>1807</v>
      </c>
      <c r="F1607">
        <v>3</v>
      </c>
      <c r="G1607" s="5">
        <v>915.81</v>
      </c>
      <c r="H1607" s="8">
        <v>0.17</v>
      </c>
      <c r="I1607" t="s">
        <v>1829</v>
      </c>
      <c r="J1607" s="5">
        <v>2280.3669</v>
      </c>
      <c r="K1607" t="str">
        <f>VLOOKUP($C1607,Customer_Dim_Cleaned!$A$2:$H$501,2,FALSE)</f>
        <v>Jessica Castro</v>
      </c>
      <c r="L1607" t="str">
        <f>VLOOKUP($D1607,Product_Dim_Cleaned!$A$2:$F$101,2,FALSE)</f>
        <v>Wireless Mouse</v>
      </c>
      <c r="M1607" t="str">
        <f>VLOOKUP($E1607,Store_Dim_Cleaned!$A$2:$E$21,2,FALSE)</f>
        <v>Holloway Ltd</v>
      </c>
    </row>
    <row r="1608" spans="1:13" x14ac:dyDescent="0.3">
      <c r="A1608" t="s">
        <v>3432</v>
      </c>
      <c r="B1608" s="6">
        <v>45795</v>
      </c>
      <c r="C1608" t="s">
        <v>681</v>
      </c>
      <c r="D1608" t="s">
        <v>1632</v>
      </c>
      <c r="E1608" t="s">
        <v>1782</v>
      </c>
      <c r="F1608">
        <v>3</v>
      </c>
      <c r="G1608" s="5">
        <v>779.5</v>
      </c>
      <c r="H1608" s="8">
        <v>0.02</v>
      </c>
      <c r="I1608" t="s">
        <v>1824</v>
      </c>
      <c r="J1608" s="5">
        <v>2291.73</v>
      </c>
      <c r="K1608" t="str">
        <f>VLOOKUP($C1608,Customer_Dim_Cleaned!$A$2:$H$501,2,FALSE)</f>
        <v>Joan Johnson</v>
      </c>
      <c r="L1608" t="str">
        <f>VLOOKUP($D1608,Product_Dim_Cleaned!$A$2:$F$101,2,FALSE)</f>
        <v>Smart Home WiFi Camera</v>
      </c>
      <c r="M1608" t="str">
        <f>VLOOKUP($E1608,Store_Dim_Cleaned!$A$2:$E$21,2,FALSE)</f>
        <v>Bean, Jones and Park</v>
      </c>
    </row>
    <row r="1609" spans="1:13" x14ac:dyDescent="0.3">
      <c r="A1609" t="s">
        <v>3433</v>
      </c>
      <c r="B1609" s="6">
        <v>45470</v>
      </c>
      <c r="C1609" t="s">
        <v>1446</v>
      </c>
      <c r="D1609" t="s">
        <v>1670</v>
      </c>
      <c r="E1609" t="s">
        <v>1804</v>
      </c>
      <c r="F1609">
        <v>2</v>
      </c>
      <c r="G1609" s="5">
        <v>780.57</v>
      </c>
      <c r="H1609" s="8">
        <v>0.26</v>
      </c>
      <c r="I1609" t="s">
        <v>1824</v>
      </c>
      <c r="J1609" s="5">
        <v>1155.2436</v>
      </c>
      <c r="K1609" t="str">
        <f>VLOOKUP($C1609,Customer_Dim_Cleaned!$A$2:$H$501,2,FALSE)</f>
        <v>James Foster</v>
      </c>
      <c r="L1609" t="str">
        <f>VLOOKUP($D1609,Product_Dim_Cleaned!$A$2:$F$101,2,FALSE)</f>
        <v>Tennis Ball 3-Pack</v>
      </c>
      <c r="M1609" t="str">
        <f>VLOOKUP($E1609,Store_Dim_Cleaned!$A$2:$E$21,2,FALSE)</f>
        <v>Frederick-Wright</v>
      </c>
    </row>
    <row r="1610" spans="1:13" x14ac:dyDescent="0.3">
      <c r="A1610" t="s">
        <v>3434</v>
      </c>
      <c r="B1610" s="6">
        <v>45390</v>
      </c>
      <c r="C1610" t="s">
        <v>1196</v>
      </c>
      <c r="D1610" t="s">
        <v>1738</v>
      </c>
      <c r="E1610" t="s">
        <v>1813</v>
      </c>
      <c r="F1610">
        <v>1</v>
      </c>
      <c r="G1610" s="5">
        <v>511.35</v>
      </c>
      <c r="H1610" s="8">
        <v>0</v>
      </c>
      <c r="I1610" t="s">
        <v>1824</v>
      </c>
      <c r="J1610" s="5">
        <v>511.35</v>
      </c>
      <c r="K1610" t="str">
        <f>VLOOKUP($C1610,Customer_Dim_Cleaned!$A$2:$H$501,2,FALSE)</f>
        <v>Kristine Higgins</v>
      </c>
      <c r="L1610" t="str">
        <f>VLOOKUP($D1610,Product_Dim_Cleaned!$A$2:$F$101,2,FALSE)</f>
        <v>Sports Stopwatch Basic</v>
      </c>
      <c r="M1610" t="str">
        <f>VLOOKUP($E1610,Store_Dim_Cleaned!$A$2:$E$21,2,FALSE)</f>
        <v>Mann-Austin</v>
      </c>
    </row>
    <row r="1611" spans="1:13" x14ac:dyDescent="0.3">
      <c r="A1611" t="s">
        <v>3435</v>
      </c>
      <c r="B1611" s="6">
        <v>45803</v>
      </c>
      <c r="C1611" t="s">
        <v>75</v>
      </c>
      <c r="D1611" t="s">
        <v>1742</v>
      </c>
      <c r="E1611" t="s">
        <v>1766</v>
      </c>
      <c r="F1611">
        <v>4</v>
      </c>
      <c r="G1611" s="5">
        <v>44.07</v>
      </c>
      <c r="H1611" s="8">
        <v>0.28999999999999998</v>
      </c>
      <c r="I1611" t="s">
        <v>1829</v>
      </c>
      <c r="J1611" s="5">
        <v>125.1588</v>
      </c>
      <c r="K1611" t="str">
        <f>VLOOKUP($C1611,Customer_Dim_Cleaned!$A$2:$H$501,2,FALSE)</f>
        <v>John Scott</v>
      </c>
      <c r="L1611" t="str">
        <f>VLOOKUP($D1611,Product_Dim_Cleaned!$A$2:$F$101,2,FALSE)</f>
        <v>Cricket Bat</v>
      </c>
      <c r="M1611" t="str">
        <f>VLOOKUP($E1611,Store_Dim_Cleaned!$A$2:$E$21,2,FALSE)</f>
        <v>Johnson-Wright</v>
      </c>
    </row>
    <row r="1612" spans="1:13" x14ac:dyDescent="0.3">
      <c r="A1612" t="s">
        <v>3436</v>
      </c>
      <c r="B1612" s="6">
        <v>45320</v>
      </c>
      <c r="C1612" t="s">
        <v>646</v>
      </c>
      <c r="D1612" t="s">
        <v>1686</v>
      </c>
      <c r="E1612" t="s">
        <v>1792</v>
      </c>
      <c r="F1612">
        <v>2</v>
      </c>
      <c r="G1612" s="5">
        <v>895.92</v>
      </c>
      <c r="H1612" s="8">
        <v>0.15</v>
      </c>
      <c r="I1612" t="s">
        <v>1824</v>
      </c>
      <c r="J1612" s="5">
        <v>1523.0640000000001</v>
      </c>
      <c r="K1612" t="str">
        <f>VLOOKUP($C1612,Customer_Dim_Cleaned!$A$2:$H$501,2,FALSE)</f>
        <v>Andrea Jacobs</v>
      </c>
      <c r="L1612" t="str">
        <f>VLOOKUP($D1612,Product_Dim_Cleaned!$A$2:$F$101,2,FALSE)</f>
        <v>Men's Sports Shorts</v>
      </c>
      <c r="M1612" t="str">
        <f>VLOOKUP($E1612,Store_Dim_Cleaned!$A$2:$E$21,2,FALSE)</f>
        <v>Aguirre-Keller</v>
      </c>
    </row>
    <row r="1613" spans="1:13" x14ac:dyDescent="0.3">
      <c r="A1613" t="s">
        <v>3437</v>
      </c>
      <c r="B1613" s="6">
        <v>45619</v>
      </c>
      <c r="C1613" t="s">
        <v>963</v>
      </c>
      <c r="D1613" t="s">
        <v>1654</v>
      </c>
      <c r="E1613" t="s">
        <v>1761</v>
      </c>
      <c r="F1613">
        <v>4</v>
      </c>
      <c r="G1613" s="5">
        <v>456.32</v>
      </c>
      <c r="H1613" s="8">
        <v>0.22</v>
      </c>
      <c r="I1613" t="s">
        <v>1829</v>
      </c>
      <c r="J1613" s="5">
        <v>1423.7184</v>
      </c>
      <c r="K1613" t="str">
        <f>VLOOKUP($C1613,Customer_Dim_Cleaned!$A$2:$H$501,2,FALSE)</f>
        <v>Roberta Green</v>
      </c>
      <c r="L1613" t="str">
        <f>VLOOKUP($D1613,Product_Dim_Cleaned!$A$2:$F$101,2,FALSE)</f>
        <v>Men's Track Pants</v>
      </c>
      <c r="M1613" t="str">
        <f>VLOOKUP($E1613,Store_Dim_Cleaned!$A$2:$E$21,2,FALSE)</f>
        <v>Black-Horn</v>
      </c>
    </row>
    <row r="1614" spans="1:13" x14ac:dyDescent="0.3">
      <c r="A1614" t="s">
        <v>3438</v>
      </c>
      <c r="B1614" s="6">
        <v>45777</v>
      </c>
      <c r="C1614" t="s">
        <v>1304</v>
      </c>
      <c r="D1614" t="s">
        <v>1616</v>
      </c>
      <c r="E1614" t="s">
        <v>1752</v>
      </c>
      <c r="F1614">
        <v>1</v>
      </c>
      <c r="G1614" s="5">
        <v>905.5</v>
      </c>
      <c r="H1614" s="8">
        <v>0.28999999999999998</v>
      </c>
      <c r="I1614" t="s">
        <v>1829</v>
      </c>
      <c r="J1614" s="5">
        <v>642.90499999999997</v>
      </c>
      <c r="K1614" t="str">
        <f>VLOOKUP($C1614,Customer_Dim_Cleaned!$A$2:$H$501,2,FALSE)</f>
        <v>Dr. Tamara White Md</v>
      </c>
      <c r="L1614" t="str">
        <f>VLOOKUP($D1614,Product_Dim_Cleaned!$A$2:$F$101,2,FALSE)</f>
        <v>Gaming Mechanical Keyboard</v>
      </c>
      <c r="M1614" t="str">
        <f>VLOOKUP($E1614,Store_Dim_Cleaned!$A$2:$E$21,2,FALSE)</f>
        <v>Rivera-Warner</v>
      </c>
    </row>
    <row r="1615" spans="1:13" x14ac:dyDescent="0.3">
      <c r="A1615" t="s">
        <v>3439</v>
      </c>
      <c r="B1615" s="6">
        <v>45523</v>
      </c>
      <c r="C1615" t="s">
        <v>666</v>
      </c>
      <c r="D1615" t="s">
        <v>1580</v>
      </c>
      <c r="E1615" t="s">
        <v>1797</v>
      </c>
      <c r="F1615">
        <v>3</v>
      </c>
      <c r="G1615" s="5">
        <v>63.19</v>
      </c>
      <c r="H1615" s="8">
        <v>0.08</v>
      </c>
      <c r="I1615" t="s">
        <v>1824</v>
      </c>
      <c r="J1615" s="5">
        <v>174.40440000000001</v>
      </c>
      <c r="K1615" t="str">
        <f>VLOOKUP($C1615,Customer_Dim_Cleaned!$A$2:$H$501,2,FALSE)</f>
        <v>Tiffany Herrera</v>
      </c>
      <c r="L1615" t="str">
        <f>VLOOKUP($D1615,Product_Dim_Cleaned!$A$2:$F$101,2,FALSE)</f>
        <v>Beard Grooming Kit</v>
      </c>
      <c r="M1615" t="str">
        <f>VLOOKUP($E1615,Store_Dim_Cleaned!$A$2:$E$21,2,FALSE)</f>
        <v>Gardner, Humphrey and Contreras</v>
      </c>
    </row>
    <row r="1616" spans="1:13" x14ac:dyDescent="0.3">
      <c r="A1616" t="s">
        <v>3440</v>
      </c>
      <c r="B1616" s="6">
        <v>45628</v>
      </c>
      <c r="C1616" t="s">
        <v>191</v>
      </c>
      <c r="D1616" t="s">
        <v>1688</v>
      </c>
      <c r="E1616" t="s">
        <v>1779</v>
      </c>
      <c r="F1616">
        <v>3</v>
      </c>
      <c r="G1616" s="5">
        <v>687.66</v>
      </c>
      <c r="H1616" s="8">
        <v>0.06</v>
      </c>
      <c r="I1616" t="s">
        <v>1826</v>
      </c>
      <c r="J1616" s="5">
        <v>1939.2012</v>
      </c>
      <c r="K1616" t="str">
        <f>VLOOKUP($C1616,Customer_Dim_Cleaned!$A$2:$H$501,2,FALSE)</f>
        <v>Matthew Hunter Jr.</v>
      </c>
      <c r="L1616" t="str">
        <f>VLOOKUP($D1616,Product_Dim_Cleaned!$A$2:$F$101,2,FALSE)</f>
        <v>Kitchen Storage Rack</v>
      </c>
      <c r="M1616" t="str">
        <f>VLOOKUP($E1616,Store_Dim_Cleaned!$A$2:$E$21,2,FALSE)</f>
        <v>Martinez-Mullins</v>
      </c>
    </row>
    <row r="1617" spans="1:13" x14ac:dyDescent="0.3">
      <c r="A1617" t="s">
        <v>3441</v>
      </c>
      <c r="B1617" s="6">
        <v>45742</v>
      </c>
      <c r="C1617" t="s">
        <v>711</v>
      </c>
      <c r="D1617" t="s">
        <v>1634</v>
      </c>
      <c r="E1617" t="s">
        <v>1786</v>
      </c>
      <c r="F1617">
        <v>4</v>
      </c>
      <c r="G1617" s="5">
        <v>639.05999999999995</v>
      </c>
      <c r="H1617" s="8">
        <v>0.12</v>
      </c>
      <c r="I1617" t="s">
        <v>1826</v>
      </c>
      <c r="J1617" s="5">
        <v>2249.4911999999999</v>
      </c>
      <c r="K1617" t="str">
        <f>VLOOKUP($C1617,Customer_Dim_Cleaned!$A$2:$H$501,2,FALSE)</f>
        <v>Jordan Wells</v>
      </c>
      <c r="L1617" t="str">
        <f>VLOOKUP($D1617,Product_Dim_Cleaned!$A$2:$F$101,2,FALSE)</f>
        <v>USB External Hard Drive</v>
      </c>
      <c r="M1617" t="str">
        <f>VLOOKUP($E1617,Store_Dim_Cleaned!$A$2:$E$21,2,FALSE)</f>
        <v>Moore, Padilla and Butler</v>
      </c>
    </row>
    <row r="1618" spans="1:13" x14ac:dyDescent="0.3">
      <c r="A1618" t="s">
        <v>3442</v>
      </c>
      <c r="B1618" s="6">
        <v>45456</v>
      </c>
      <c r="C1618" t="s">
        <v>247</v>
      </c>
      <c r="D1618" t="s">
        <v>1690</v>
      </c>
      <c r="E1618" t="s">
        <v>1779</v>
      </c>
      <c r="F1618">
        <v>1</v>
      </c>
      <c r="G1618" s="5">
        <v>475.15</v>
      </c>
      <c r="H1618" s="8">
        <v>0.04</v>
      </c>
      <c r="I1618" t="s">
        <v>1829</v>
      </c>
      <c r="J1618" s="5">
        <v>456.14399999999989</v>
      </c>
      <c r="K1618" t="str">
        <f>VLOOKUP($C1618,Customer_Dim_Cleaned!$A$2:$H$501,2,FALSE)</f>
        <v>Amber Mcclain</v>
      </c>
      <c r="L1618" t="str">
        <f>VLOOKUP($D1618,Product_Dim_Cleaned!$A$2:$F$101,2,FALSE)</f>
        <v>Hair Repair Oil Treatment</v>
      </c>
      <c r="M1618" t="str">
        <f>VLOOKUP($E1618,Store_Dim_Cleaned!$A$2:$E$21,2,FALSE)</f>
        <v>Martinez-Mullins</v>
      </c>
    </row>
    <row r="1619" spans="1:13" x14ac:dyDescent="0.3">
      <c r="A1619" t="s">
        <v>3443</v>
      </c>
      <c r="B1619" s="6">
        <v>45534</v>
      </c>
      <c r="C1619" t="s">
        <v>625</v>
      </c>
      <c r="D1619" t="s">
        <v>1636</v>
      </c>
      <c r="E1619" t="s">
        <v>1776</v>
      </c>
      <c r="F1619">
        <v>1</v>
      </c>
      <c r="G1619" s="5">
        <v>62.38</v>
      </c>
      <c r="H1619" s="8">
        <v>0.08</v>
      </c>
      <c r="I1619" t="s">
        <v>1829</v>
      </c>
      <c r="J1619" s="5">
        <v>57.389600000000002</v>
      </c>
      <c r="K1619" t="str">
        <f>VLOOKUP($C1619,Customer_Dim_Cleaned!$A$2:$H$501,2,FALSE)</f>
        <v>Christopher Stewart</v>
      </c>
      <c r="L1619" t="str">
        <f>VLOOKUP($D1619,Product_Dim_Cleaned!$A$2:$F$101,2,FALSE)</f>
        <v>Adjustable Jump Rope</v>
      </c>
      <c r="M1619" t="str">
        <f>VLOOKUP($E1619,Store_Dim_Cleaned!$A$2:$E$21,2,FALSE)</f>
        <v>Benson-Elliott</v>
      </c>
    </row>
    <row r="1620" spans="1:13" x14ac:dyDescent="0.3">
      <c r="A1620" t="s">
        <v>3444</v>
      </c>
      <c r="B1620" s="6">
        <v>45375</v>
      </c>
      <c r="C1620" t="s">
        <v>1109</v>
      </c>
      <c r="D1620" t="s">
        <v>1578</v>
      </c>
      <c r="E1620" t="s">
        <v>1779</v>
      </c>
      <c r="F1620">
        <v>1</v>
      </c>
      <c r="G1620" s="5">
        <v>977.02</v>
      </c>
      <c r="H1620" s="8">
        <v>0.2</v>
      </c>
      <c r="I1620" t="s">
        <v>1829</v>
      </c>
      <c r="J1620" s="5">
        <v>781.61599999999999</v>
      </c>
      <c r="K1620" t="str">
        <f>VLOOKUP($C1620,Customer_Dim_Cleaned!$A$2:$H$501,2,FALSE)</f>
        <v>Ryan Torres</v>
      </c>
      <c r="L1620" t="str">
        <f>VLOOKUP($D1620,Product_Dim_Cleaned!$A$2:$F$101,2,FALSE)</f>
        <v>4K Home Projector</v>
      </c>
      <c r="M1620" t="str">
        <f>VLOOKUP($E1620,Store_Dim_Cleaned!$A$2:$E$21,2,FALSE)</f>
        <v>Martinez-Mullins</v>
      </c>
    </row>
    <row r="1621" spans="1:13" x14ac:dyDescent="0.3">
      <c r="A1621" t="s">
        <v>3445</v>
      </c>
      <c r="B1621" s="6">
        <v>45546</v>
      </c>
      <c r="C1621" t="s">
        <v>271</v>
      </c>
      <c r="D1621" t="s">
        <v>1714</v>
      </c>
      <c r="E1621" t="s">
        <v>1769</v>
      </c>
      <c r="F1621">
        <v>2</v>
      </c>
      <c r="G1621" s="5">
        <v>898.81</v>
      </c>
      <c r="H1621" s="8">
        <v>0.25</v>
      </c>
      <c r="I1621" t="s">
        <v>1824</v>
      </c>
      <c r="J1621" s="5">
        <v>1348.2149999999999</v>
      </c>
      <c r="K1621" t="str">
        <f>VLOOKUP($C1621,Customer_Dim_Cleaned!$A$2:$H$501,2,FALSE)</f>
        <v>John Mayer</v>
      </c>
      <c r="L1621" t="str">
        <f>VLOOKUP($D1621,Product_Dim_Cleaned!$A$2:$F$101,2,FALSE)</f>
        <v>Hydrating Face Cleanser</v>
      </c>
      <c r="M1621" t="str">
        <f>VLOOKUP($E1621,Store_Dim_Cleaned!$A$2:$E$21,2,FALSE)</f>
        <v>Alexander Group</v>
      </c>
    </row>
    <row r="1622" spans="1:13" x14ac:dyDescent="0.3">
      <c r="A1622" t="s">
        <v>3446</v>
      </c>
      <c r="B1622" s="6">
        <v>45769</v>
      </c>
      <c r="C1622" t="s">
        <v>1101</v>
      </c>
      <c r="D1622" t="s">
        <v>1662</v>
      </c>
      <c r="E1622" t="s">
        <v>1766</v>
      </c>
      <c r="F1622">
        <v>2</v>
      </c>
      <c r="G1622" s="5">
        <v>422.13</v>
      </c>
      <c r="H1622" s="8">
        <v>0.28000000000000003</v>
      </c>
      <c r="I1622" t="s">
        <v>1824</v>
      </c>
      <c r="J1622" s="5">
        <v>607.86720000000003</v>
      </c>
      <c r="K1622" t="str">
        <f>VLOOKUP($C1622,Customer_Dim_Cleaned!$A$2:$H$501,2,FALSE)</f>
        <v>Jeffrey Mccarthy</v>
      </c>
      <c r="L1622" t="str">
        <f>VLOOKUP($D1622,Product_Dim_Cleaned!$A$2:$F$101,2,FALSE)</f>
        <v>Foam Roller</v>
      </c>
      <c r="M1622" t="str">
        <f>VLOOKUP($E1622,Store_Dim_Cleaned!$A$2:$E$21,2,FALSE)</f>
        <v>Johnson-Wright</v>
      </c>
    </row>
    <row r="1623" spans="1:13" x14ac:dyDescent="0.3">
      <c r="A1623" t="s">
        <v>3447</v>
      </c>
      <c r="B1623" s="6">
        <v>45524</v>
      </c>
      <c r="C1623" t="s">
        <v>191</v>
      </c>
      <c r="D1623" t="s">
        <v>1616</v>
      </c>
      <c r="E1623" t="s">
        <v>1792</v>
      </c>
      <c r="F1623">
        <v>1</v>
      </c>
      <c r="G1623" s="5">
        <v>324.56</v>
      </c>
      <c r="H1623" s="8">
        <v>0.03</v>
      </c>
      <c r="I1623" t="s">
        <v>1829</v>
      </c>
      <c r="J1623" s="5">
        <v>314.82319999999999</v>
      </c>
      <c r="K1623" t="str">
        <f>VLOOKUP($C1623,Customer_Dim_Cleaned!$A$2:$H$501,2,FALSE)</f>
        <v>Matthew Hunter Jr.</v>
      </c>
      <c r="L1623" t="str">
        <f>VLOOKUP($D1623,Product_Dim_Cleaned!$A$2:$F$101,2,FALSE)</f>
        <v>Gaming Mechanical Keyboard</v>
      </c>
      <c r="M1623" t="str">
        <f>VLOOKUP($E1623,Store_Dim_Cleaned!$A$2:$E$21,2,FALSE)</f>
        <v>Aguirre-Keller</v>
      </c>
    </row>
    <row r="1624" spans="1:13" x14ac:dyDescent="0.3">
      <c r="A1624" t="s">
        <v>3448</v>
      </c>
      <c r="B1624" s="6">
        <v>45531</v>
      </c>
      <c r="C1624" t="s">
        <v>1443</v>
      </c>
      <c r="D1624" t="s">
        <v>1658</v>
      </c>
      <c r="E1624" t="s">
        <v>1804</v>
      </c>
      <c r="F1624">
        <v>4</v>
      </c>
      <c r="G1624" s="5">
        <v>570.38</v>
      </c>
      <c r="H1624" s="8">
        <v>0.26</v>
      </c>
      <c r="I1624" t="s">
        <v>1826</v>
      </c>
      <c r="J1624" s="5">
        <v>1688.3248000000001</v>
      </c>
      <c r="K1624" t="str">
        <f>VLOOKUP($C1624,Customer_Dim_Cleaned!$A$2:$H$501,2,FALSE)</f>
        <v>Gregory Curtis</v>
      </c>
      <c r="L1624" t="str">
        <f>VLOOKUP($D1624,Product_Dim_Cleaned!$A$2:$F$101,2,FALSE)</f>
        <v>Ceramic Plant Pot</v>
      </c>
      <c r="M1624" t="str">
        <f>VLOOKUP($E1624,Store_Dim_Cleaned!$A$2:$E$21,2,FALSE)</f>
        <v>Frederick-Wright</v>
      </c>
    </row>
    <row r="1625" spans="1:13" x14ac:dyDescent="0.3">
      <c r="A1625" t="s">
        <v>3449</v>
      </c>
      <c r="B1625" s="6">
        <v>45479</v>
      </c>
      <c r="C1625" t="s">
        <v>1229</v>
      </c>
      <c r="D1625" t="s">
        <v>1616</v>
      </c>
      <c r="E1625" t="s">
        <v>1801</v>
      </c>
      <c r="F1625">
        <v>2</v>
      </c>
      <c r="G1625" s="5">
        <v>223.73</v>
      </c>
      <c r="H1625" s="8">
        <v>0.11</v>
      </c>
      <c r="I1625" t="s">
        <v>1826</v>
      </c>
      <c r="J1625" s="5">
        <v>398.23939999999999</v>
      </c>
      <c r="K1625" t="str">
        <f>VLOOKUP($C1625,Customer_Dim_Cleaned!$A$2:$H$501,2,FALSE)</f>
        <v>Alejandro Evans</v>
      </c>
      <c r="L1625" t="str">
        <f>VLOOKUP($D1625,Product_Dim_Cleaned!$A$2:$F$101,2,FALSE)</f>
        <v>Gaming Mechanical Keyboard</v>
      </c>
      <c r="M1625" t="str">
        <f>VLOOKUP($E1625,Store_Dim_Cleaned!$A$2:$E$21,2,FALSE)</f>
        <v>Shelton PLC</v>
      </c>
    </row>
    <row r="1626" spans="1:13" x14ac:dyDescent="0.3">
      <c r="A1626" t="s">
        <v>3450</v>
      </c>
      <c r="B1626" s="6">
        <v>45868</v>
      </c>
      <c r="C1626" t="s">
        <v>1101</v>
      </c>
      <c r="D1626" t="s">
        <v>1720</v>
      </c>
      <c r="E1626" t="s">
        <v>1804</v>
      </c>
      <c r="F1626">
        <v>4</v>
      </c>
      <c r="G1626" s="5">
        <v>164.93</v>
      </c>
      <c r="H1626" s="8">
        <v>0.11</v>
      </c>
      <c r="I1626" t="s">
        <v>1824</v>
      </c>
      <c r="J1626" s="5">
        <v>587.1508</v>
      </c>
      <c r="K1626" t="str">
        <f>VLOOKUP($C1626,Customer_Dim_Cleaned!$A$2:$H$501,2,FALSE)</f>
        <v>Jeffrey Mccarthy</v>
      </c>
      <c r="L1626" t="str">
        <f>VLOOKUP($D1626,Product_Dim_Cleaned!$A$2:$F$101,2,FALSE)</f>
        <v>Kitchen Cutting Board</v>
      </c>
      <c r="M1626" t="str">
        <f>VLOOKUP($E1626,Store_Dim_Cleaned!$A$2:$E$21,2,FALSE)</f>
        <v>Frederick-Wright</v>
      </c>
    </row>
    <row r="1627" spans="1:13" x14ac:dyDescent="0.3">
      <c r="A1627" t="s">
        <v>3451</v>
      </c>
      <c r="B1627" s="6">
        <v>45569</v>
      </c>
      <c r="C1627" t="s">
        <v>797</v>
      </c>
      <c r="D1627" t="s">
        <v>1578</v>
      </c>
      <c r="E1627" t="s">
        <v>1779</v>
      </c>
      <c r="F1627">
        <v>3</v>
      </c>
      <c r="G1627" s="5">
        <v>326.66000000000003</v>
      </c>
      <c r="H1627" s="8">
        <v>0.28000000000000003</v>
      </c>
      <c r="I1627" t="s">
        <v>1829</v>
      </c>
      <c r="J1627" s="5">
        <v>705.5856</v>
      </c>
      <c r="K1627" t="str">
        <f>VLOOKUP($C1627,Customer_Dim_Cleaned!$A$2:$H$501,2,FALSE)</f>
        <v>Lauren George</v>
      </c>
      <c r="L1627" t="str">
        <f>VLOOKUP($D1627,Product_Dim_Cleaned!$A$2:$F$101,2,FALSE)</f>
        <v>4K Home Projector</v>
      </c>
      <c r="M1627" t="str">
        <f>VLOOKUP($E1627,Store_Dim_Cleaned!$A$2:$E$21,2,FALSE)</f>
        <v>Martinez-Mullins</v>
      </c>
    </row>
    <row r="1628" spans="1:13" x14ac:dyDescent="0.3">
      <c r="A1628" t="s">
        <v>3452</v>
      </c>
      <c r="B1628" s="6">
        <v>45382</v>
      </c>
      <c r="C1628" t="s">
        <v>601</v>
      </c>
      <c r="D1628" t="s">
        <v>1546</v>
      </c>
      <c r="E1628" t="s">
        <v>1801</v>
      </c>
      <c r="F1628">
        <v>2</v>
      </c>
      <c r="G1628" s="5">
        <v>462.93</v>
      </c>
      <c r="H1628" s="8">
        <v>0.17</v>
      </c>
      <c r="I1628" t="s">
        <v>1826</v>
      </c>
      <c r="J1628" s="5">
        <v>768.46379999999999</v>
      </c>
      <c r="K1628" t="str">
        <f>VLOOKUP($C1628,Customer_Dim_Cleaned!$A$2:$H$501,2,FALSE)</f>
        <v>Melissa Hamilton</v>
      </c>
      <c r="L1628" t="str">
        <f>VLOOKUP($D1628,Product_Dim_Cleaned!$A$2:$F$101,2,FALSE)</f>
        <v>Men's Graphic T-Shirt</v>
      </c>
      <c r="M1628" t="str">
        <f>VLOOKUP($E1628,Store_Dim_Cleaned!$A$2:$E$21,2,FALSE)</f>
        <v>Shelton PLC</v>
      </c>
    </row>
    <row r="1629" spans="1:13" x14ac:dyDescent="0.3">
      <c r="A1629" t="s">
        <v>3453</v>
      </c>
      <c r="B1629" s="6">
        <v>45885</v>
      </c>
      <c r="C1629" t="s">
        <v>496</v>
      </c>
      <c r="D1629" t="s">
        <v>1543</v>
      </c>
      <c r="E1629" t="s">
        <v>1804</v>
      </c>
      <c r="F1629">
        <v>3</v>
      </c>
      <c r="G1629" s="5">
        <v>60.26</v>
      </c>
      <c r="H1629" s="8">
        <v>0.04</v>
      </c>
      <c r="I1629" t="s">
        <v>1824</v>
      </c>
      <c r="J1629" s="5">
        <v>173.5488</v>
      </c>
      <c r="K1629" t="str">
        <f>VLOOKUP($C1629,Customer_Dim_Cleaned!$A$2:$H$501,2,FALSE)</f>
        <v>Rhonda Young</v>
      </c>
      <c r="L1629" t="str">
        <f>VLOOKUP($D1629,Product_Dim_Cleaned!$A$2:$F$101,2,FALSE)</f>
        <v>Brother Laser Printer</v>
      </c>
      <c r="M1629" t="str">
        <f>VLOOKUP($E1629,Store_Dim_Cleaned!$A$2:$E$21,2,FALSE)</f>
        <v>Frederick-Wright</v>
      </c>
    </row>
    <row r="1630" spans="1:13" x14ac:dyDescent="0.3">
      <c r="A1630" t="s">
        <v>3454</v>
      </c>
      <c r="B1630" s="6">
        <v>45829</v>
      </c>
      <c r="C1630" t="s">
        <v>261</v>
      </c>
      <c r="D1630" t="s">
        <v>1616</v>
      </c>
      <c r="E1630" t="s">
        <v>1786</v>
      </c>
      <c r="F1630">
        <v>3</v>
      </c>
      <c r="G1630" s="5">
        <v>109.5</v>
      </c>
      <c r="H1630" s="8">
        <v>0.06</v>
      </c>
      <c r="I1630" t="s">
        <v>1829</v>
      </c>
      <c r="J1630" s="5">
        <v>308.79000000000002</v>
      </c>
      <c r="K1630" t="str">
        <f>VLOOKUP($C1630,Customer_Dim_Cleaned!$A$2:$H$501,2,FALSE)</f>
        <v>Andrea Perez</v>
      </c>
      <c r="L1630" t="str">
        <f>VLOOKUP($D1630,Product_Dim_Cleaned!$A$2:$F$101,2,FALSE)</f>
        <v>Gaming Mechanical Keyboard</v>
      </c>
      <c r="M1630" t="str">
        <f>VLOOKUP($E1630,Store_Dim_Cleaned!$A$2:$E$21,2,FALSE)</f>
        <v>Moore, Padilla and Butler</v>
      </c>
    </row>
    <row r="1631" spans="1:13" x14ac:dyDescent="0.3">
      <c r="A1631" t="s">
        <v>3455</v>
      </c>
      <c r="B1631" s="6">
        <v>45721</v>
      </c>
      <c r="C1631" t="s">
        <v>1193</v>
      </c>
      <c r="D1631" t="s">
        <v>1688</v>
      </c>
      <c r="E1631" t="s">
        <v>1804</v>
      </c>
      <c r="F1631">
        <v>1</v>
      </c>
      <c r="G1631" s="5">
        <v>505.83</v>
      </c>
      <c r="H1631" s="8">
        <v>0.14000000000000001</v>
      </c>
      <c r="I1631" t="s">
        <v>1829</v>
      </c>
      <c r="J1631" s="5">
        <v>435.0138</v>
      </c>
      <c r="K1631" t="str">
        <f>VLOOKUP($C1631,Customer_Dim_Cleaned!$A$2:$H$501,2,FALSE)</f>
        <v>Martha Brown</v>
      </c>
      <c r="L1631" t="str">
        <f>VLOOKUP($D1631,Product_Dim_Cleaned!$A$2:$F$101,2,FALSE)</f>
        <v>Kitchen Storage Rack</v>
      </c>
      <c r="M1631" t="str">
        <f>VLOOKUP($E1631,Store_Dim_Cleaned!$A$2:$E$21,2,FALSE)</f>
        <v>Frederick-Wright</v>
      </c>
    </row>
    <row r="1632" spans="1:13" x14ac:dyDescent="0.3">
      <c r="A1632" t="s">
        <v>3456</v>
      </c>
      <c r="B1632" s="6">
        <v>45511</v>
      </c>
      <c r="C1632" t="s">
        <v>544</v>
      </c>
      <c r="D1632" t="s">
        <v>1744</v>
      </c>
      <c r="E1632" t="s">
        <v>1789</v>
      </c>
      <c r="F1632">
        <v>2</v>
      </c>
      <c r="G1632" s="5">
        <v>443.15</v>
      </c>
      <c r="H1632" s="8">
        <v>0.27</v>
      </c>
      <c r="I1632" t="s">
        <v>1826</v>
      </c>
      <c r="J1632" s="5">
        <v>646.99899999999991</v>
      </c>
      <c r="K1632" t="str">
        <f>VLOOKUP($C1632,Customer_Dim_Cleaned!$A$2:$H$501,2,FALSE)</f>
        <v>Joseph Jones</v>
      </c>
      <c r="L1632" t="str">
        <f>VLOOKUP($D1632,Product_Dim_Cleaned!$A$2:$F$101,2,FALSE)</f>
        <v>Portable Bluetooth Speaker</v>
      </c>
      <c r="M1632" t="str">
        <f>VLOOKUP($E1632,Store_Dim_Cleaned!$A$2:$E$21,2,FALSE)</f>
        <v>Hill, Wagner and Ballard</v>
      </c>
    </row>
    <row r="1633" spans="1:13" x14ac:dyDescent="0.3">
      <c r="A1633" t="s">
        <v>3457</v>
      </c>
      <c r="B1633" s="6">
        <v>45739</v>
      </c>
      <c r="C1633" t="s">
        <v>1527</v>
      </c>
      <c r="D1633" t="s">
        <v>1560</v>
      </c>
      <c r="E1633" t="s">
        <v>1779</v>
      </c>
      <c r="F1633">
        <v>2</v>
      </c>
      <c r="G1633" s="5">
        <v>784.26</v>
      </c>
      <c r="H1633" s="8">
        <v>0.23</v>
      </c>
      <c r="I1633" t="s">
        <v>1826</v>
      </c>
      <c r="J1633" s="5">
        <v>1207.7603999999999</v>
      </c>
      <c r="K1633" t="str">
        <f>VLOOKUP($C1633,Customer_Dim_Cleaned!$A$2:$H$501,2,FALSE)</f>
        <v>Sarah Marsh</v>
      </c>
      <c r="L1633" t="str">
        <f>VLOOKUP($D1633,Product_Dim_Cleaned!$A$2:$F$101,2,FALSE)</f>
        <v>LED Table Lamp</v>
      </c>
      <c r="M1633" t="str">
        <f>VLOOKUP($E1633,Store_Dim_Cleaned!$A$2:$E$21,2,FALSE)</f>
        <v>Martinez-Mullins</v>
      </c>
    </row>
    <row r="1634" spans="1:13" x14ac:dyDescent="0.3">
      <c r="A1634" t="s">
        <v>3458</v>
      </c>
      <c r="B1634" s="6">
        <v>45533</v>
      </c>
      <c r="C1634" t="s">
        <v>1405</v>
      </c>
      <c r="D1634" t="s">
        <v>1626</v>
      </c>
      <c r="E1634" t="s">
        <v>1792</v>
      </c>
      <c r="F1634">
        <v>3</v>
      </c>
      <c r="G1634" s="5">
        <v>590.30999999999995</v>
      </c>
      <c r="H1634" s="8">
        <v>0.17</v>
      </c>
      <c r="I1634" t="s">
        <v>1826</v>
      </c>
      <c r="J1634" s="5">
        <v>1469.8719000000001</v>
      </c>
      <c r="K1634" t="str">
        <f>VLOOKUP($C1634,Customer_Dim_Cleaned!$A$2:$H$501,2,FALSE)</f>
        <v>Tyler Weber</v>
      </c>
      <c r="L1634" t="str">
        <f>VLOOKUP($D1634,Product_Dim_Cleaned!$A$2:$F$101,2,FALSE)</f>
        <v>Portable Power Bank</v>
      </c>
      <c r="M1634" t="str">
        <f>VLOOKUP($E1634,Store_Dim_Cleaned!$A$2:$E$21,2,FALSE)</f>
        <v>Aguirre-Keller</v>
      </c>
    </row>
    <row r="1635" spans="1:13" x14ac:dyDescent="0.3">
      <c r="A1635" t="s">
        <v>3459</v>
      </c>
      <c r="B1635" s="6">
        <v>45553</v>
      </c>
      <c r="C1635" t="s">
        <v>417</v>
      </c>
      <c r="D1635" t="s">
        <v>1686</v>
      </c>
      <c r="E1635" t="s">
        <v>1804</v>
      </c>
      <c r="F1635">
        <v>1</v>
      </c>
      <c r="G1635" s="5">
        <v>696.13</v>
      </c>
      <c r="H1635" s="8">
        <v>0.06</v>
      </c>
      <c r="I1635" t="s">
        <v>1829</v>
      </c>
      <c r="J1635" s="5">
        <v>654.36219999999992</v>
      </c>
      <c r="K1635" t="str">
        <f>VLOOKUP($C1635,Customer_Dim_Cleaned!$A$2:$H$501,2,FALSE)</f>
        <v>Jacob Hopkins</v>
      </c>
      <c r="L1635" t="str">
        <f>VLOOKUP($D1635,Product_Dim_Cleaned!$A$2:$F$101,2,FALSE)</f>
        <v>Men's Sports Shorts</v>
      </c>
      <c r="M1635" t="str">
        <f>VLOOKUP($E1635,Store_Dim_Cleaned!$A$2:$E$21,2,FALSE)</f>
        <v>Frederick-Wright</v>
      </c>
    </row>
    <row r="1636" spans="1:13" x14ac:dyDescent="0.3">
      <c r="A1636" t="s">
        <v>3460</v>
      </c>
      <c r="B1636" s="6">
        <v>45341</v>
      </c>
      <c r="C1636" t="s">
        <v>369</v>
      </c>
      <c r="D1636" t="s">
        <v>1650</v>
      </c>
      <c r="E1636" t="s">
        <v>1776</v>
      </c>
      <c r="F1636">
        <v>4</v>
      </c>
      <c r="G1636" s="5">
        <v>194.39</v>
      </c>
      <c r="H1636" s="8">
        <v>0.25</v>
      </c>
      <c r="I1636" t="s">
        <v>1824</v>
      </c>
      <c r="J1636" s="5">
        <v>583.16999999999996</v>
      </c>
      <c r="K1636" t="str">
        <f>VLOOKUP($C1636,Customer_Dim_Cleaned!$A$2:$H$501,2,FALSE)</f>
        <v>Christopher Lester</v>
      </c>
      <c r="L1636" t="str">
        <f>VLOOKUP($D1636,Product_Dim_Cleaned!$A$2:$F$101,2,FALSE)</f>
        <v>HDMI Cable – 2m</v>
      </c>
      <c r="M1636" t="str">
        <f>VLOOKUP($E1636,Store_Dim_Cleaned!$A$2:$E$21,2,FALSE)</f>
        <v>Benson-Elliott</v>
      </c>
    </row>
    <row r="1637" spans="1:13" x14ac:dyDescent="0.3">
      <c r="A1637" t="s">
        <v>3461</v>
      </c>
      <c r="B1637" s="6">
        <v>45430</v>
      </c>
      <c r="C1637" t="s">
        <v>1038</v>
      </c>
      <c r="D1637" t="s">
        <v>1614</v>
      </c>
      <c r="E1637" t="s">
        <v>1757</v>
      </c>
      <c r="F1637">
        <v>1</v>
      </c>
      <c r="G1637" s="5">
        <v>339.7</v>
      </c>
      <c r="H1637" s="8">
        <v>0.1</v>
      </c>
      <c r="I1637" t="s">
        <v>1824</v>
      </c>
      <c r="J1637" s="5">
        <v>305.73</v>
      </c>
      <c r="K1637" t="str">
        <f>VLOOKUP($C1637,Customer_Dim_Cleaned!$A$2:$H$501,2,FALSE)</f>
        <v>Pamela Mcguire</v>
      </c>
      <c r="L1637" t="str">
        <f>VLOOKUP($D1637,Product_Dim_Cleaned!$A$2:$F$101,2,FALSE)</f>
        <v>Modern Wall Clock</v>
      </c>
      <c r="M1637" t="str">
        <f>VLOOKUP($E1637,Store_Dim_Cleaned!$A$2:$E$21,2,FALSE)</f>
        <v>Martinez, Adkins and Johnson</v>
      </c>
    </row>
    <row r="1638" spans="1:13" x14ac:dyDescent="0.3">
      <c r="A1638" t="s">
        <v>3462</v>
      </c>
      <c r="B1638" s="6">
        <v>45912</v>
      </c>
      <c r="C1638" t="s">
        <v>185</v>
      </c>
      <c r="D1638" t="s">
        <v>1684</v>
      </c>
      <c r="E1638" t="s">
        <v>1797</v>
      </c>
      <c r="F1638">
        <v>4</v>
      </c>
      <c r="G1638" s="5">
        <v>463.16</v>
      </c>
      <c r="H1638" s="8">
        <v>0.27</v>
      </c>
      <c r="I1638" t="s">
        <v>1826</v>
      </c>
      <c r="J1638" s="5">
        <v>1352.4272000000001</v>
      </c>
      <c r="K1638" t="str">
        <f>VLOOKUP($C1638,Customer_Dim_Cleaned!$A$2:$H$501,2,FALSE)</f>
        <v>April Mullins</v>
      </c>
      <c r="L1638" t="str">
        <f>VLOOKUP($D1638,Product_Dim_Cleaned!$A$2:$F$101,2,FALSE)</f>
        <v>Wooden Nightstand</v>
      </c>
      <c r="M1638" t="str">
        <f>VLOOKUP($E1638,Store_Dim_Cleaned!$A$2:$E$21,2,FALSE)</f>
        <v>Gardner, Humphrey and Contreras</v>
      </c>
    </row>
    <row r="1639" spans="1:13" x14ac:dyDescent="0.3">
      <c r="A1639" t="s">
        <v>3463</v>
      </c>
      <c r="B1639" s="6">
        <v>45709</v>
      </c>
      <c r="C1639" t="s">
        <v>378</v>
      </c>
      <c r="D1639" t="s">
        <v>1555</v>
      </c>
      <c r="E1639" t="s">
        <v>1789</v>
      </c>
      <c r="F1639">
        <v>2</v>
      </c>
      <c r="G1639" s="5">
        <v>824.91</v>
      </c>
      <c r="H1639" s="8">
        <v>0.09</v>
      </c>
      <c r="I1639" t="s">
        <v>1824</v>
      </c>
      <c r="J1639" s="5">
        <v>1501.3362</v>
      </c>
      <c r="K1639" t="str">
        <f>VLOOKUP($C1639,Customer_Dim_Cleaned!$A$2:$H$501,2,FALSE)</f>
        <v>Erica Carney</v>
      </c>
      <c r="L1639" t="str">
        <f>VLOOKUP($D1639,Product_Dim_Cleaned!$A$2:$F$101,2,FALSE)</f>
        <v>Men's Leather Belt</v>
      </c>
      <c r="M1639" t="str">
        <f>VLOOKUP($E1639,Store_Dim_Cleaned!$A$2:$E$21,2,FALSE)</f>
        <v>Hill, Wagner and Ballard</v>
      </c>
    </row>
    <row r="1640" spans="1:13" x14ac:dyDescent="0.3">
      <c r="A1640" t="s">
        <v>3464</v>
      </c>
      <c r="B1640" s="6">
        <v>45520</v>
      </c>
      <c r="C1640" t="s">
        <v>258</v>
      </c>
      <c r="D1640" t="s">
        <v>1555</v>
      </c>
      <c r="E1640" t="s">
        <v>1761</v>
      </c>
      <c r="F1640">
        <v>4</v>
      </c>
      <c r="G1640" s="5">
        <v>796.89</v>
      </c>
      <c r="H1640" s="8">
        <v>0.17</v>
      </c>
      <c r="I1640" t="s">
        <v>1824</v>
      </c>
      <c r="J1640" s="5">
        <v>2645.6747999999998</v>
      </c>
      <c r="K1640" t="str">
        <f>VLOOKUP($C1640,Customer_Dim_Cleaned!$A$2:$H$501,2,FALSE)</f>
        <v>Eric Singh</v>
      </c>
      <c r="L1640" t="str">
        <f>VLOOKUP($D1640,Product_Dim_Cleaned!$A$2:$F$101,2,FALSE)</f>
        <v>Men's Leather Belt</v>
      </c>
      <c r="M1640" t="str">
        <f>VLOOKUP($E1640,Store_Dim_Cleaned!$A$2:$E$21,2,FALSE)</f>
        <v>Black-Horn</v>
      </c>
    </row>
    <row r="1641" spans="1:13" x14ac:dyDescent="0.3">
      <c r="A1641" t="s">
        <v>3465</v>
      </c>
      <c r="B1641" s="6">
        <v>45478</v>
      </c>
      <c r="C1641" t="s">
        <v>770</v>
      </c>
      <c r="D1641" t="s">
        <v>1600</v>
      </c>
      <c r="E1641" t="s">
        <v>1807</v>
      </c>
      <c r="F1641">
        <v>3</v>
      </c>
      <c r="G1641" s="5">
        <v>543.92999999999995</v>
      </c>
      <c r="H1641" s="8">
        <v>0.3</v>
      </c>
      <c r="I1641" t="s">
        <v>1829</v>
      </c>
      <c r="J1641" s="5">
        <v>1142.2529999999999</v>
      </c>
      <c r="K1641" t="str">
        <f>VLOOKUP($C1641,Customer_Dim_Cleaned!$A$2:$H$501,2,FALSE)</f>
        <v>William Hull</v>
      </c>
      <c r="L1641" t="str">
        <f>VLOOKUP($D1641,Product_Dim_Cleaned!$A$2:$F$101,2,FALSE)</f>
        <v>Wireless Bluetooth Speaker</v>
      </c>
      <c r="M1641" t="str">
        <f>VLOOKUP($E1641,Store_Dim_Cleaned!$A$2:$E$21,2,FALSE)</f>
        <v>Holloway Ltd</v>
      </c>
    </row>
    <row r="1642" spans="1:13" x14ac:dyDescent="0.3">
      <c r="A1642" t="s">
        <v>3466</v>
      </c>
      <c r="B1642" s="6">
        <v>45496</v>
      </c>
      <c r="C1642" t="s">
        <v>574</v>
      </c>
      <c r="D1642" t="s">
        <v>1576</v>
      </c>
      <c r="E1642" t="s">
        <v>1779</v>
      </c>
      <c r="F1642">
        <v>2</v>
      </c>
      <c r="G1642" s="5">
        <v>44.65</v>
      </c>
      <c r="H1642" s="8">
        <v>0.03</v>
      </c>
      <c r="I1642" t="s">
        <v>1826</v>
      </c>
      <c r="J1642" s="5">
        <v>86.620999999999995</v>
      </c>
      <c r="K1642" t="str">
        <f>VLOOKUP($C1642,Customer_Dim_Cleaned!$A$2:$H$501,2,FALSE)</f>
        <v>Teresa Stokes</v>
      </c>
      <c r="L1642" t="str">
        <f>VLOOKUP($D1642,Product_Dim_Cleaned!$A$2:$F$101,2,FALSE)</f>
        <v>Decorative Wall Mirror</v>
      </c>
      <c r="M1642" t="str">
        <f>VLOOKUP($E1642,Store_Dim_Cleaned!$A$2:$E$21,2,FALSE)</f>
        <v>Martinez-Mullins</v>
      </c>
    </row>
    <row r="1643" spans="1:13" x14ac:dyDescent="0.3">
      <c r="A1643" t="s">
        <v>3467</v>
      </c>
      <c r="B1643" s="6">
        <v>45742</v>
      </c>
      <c r="C1643" t="s">
        <v>800</v>
      </c>
      <c r="D1643" t="s">
        <v>1660</v>
      </c>
      <c r="E1643" t="s">
        <v>1752</v>
      </c>
      <c r="F1643">
        <v>4</v>
      </c>
      <c r="G1643" s="5">
        <v>827.39</v>
      </c>
      <c r="H1643" s="8">
        <v>0.06</v>
      </c>
      <c r="I1643" t="s">
        <v>1829</v>
      </c>
      <c r="J1643" s="5">
        <v>3110.9863999999998</v>
      </c>
      <c r="K1643" t="str">
        <f>VLOOKUP($C1643,Customer_Dim_Cleaned!$A$2:$H$501,2,FALSE)</f>
        <v>Veronica Newman</v>
      </c>
      <c r="L1643" t="str">
        <f>VLOOKUP($D1643,Product_Dim_Cleaned!$A$2:$F$101,2,FALSE)</f>
        <v>Premium Blanket Throw</v>
      </c>
      <c r="M1643" t="str">
        <f>VLOOKUP($E1643,Store_Dim_Cleaned!$A$2:$E$21,2,FALSE)</f>
        <v>Rivera-Warner</v>
      </c>
    </row>
    <row r="1644" spans="1:13" x14ac:dyDescent="0.3">
      <c r="A1644" t="s">
        <v>3468</v>
      </c>
      <c r="B1644" s="6">
        <v>45301</v>
      </c>
      <c r="C1644" t="s">
        <v>972</v>
      </c>
      <c r="D1644" t="s">
        <v>1576</v>
      </c>
      <c r="E1644" t="s">
        <v>1794</v>
      </c>
      <c r="F1644">
        <v>2</v>
      </c>
      <c r="G1644" s="5">
        <v>403.2</v>
      </c>
      <c r="H1644" s="8">
        <v>0.21</v>
      </c>
      <c r="I1644" t="s">
        <v>1826</v>
      </c>
      <c r="J1644" s="5">
        <v>637.05600000000004</v>
      </c>
      <c r="K1644" t="str">
        <f>VLOOKUP($C1644,Customer_Dim_Cleaned!$A$2:$H$501,2,FALSE)</f>
        <v>Jennifer Zamora</v>
      </c>
      <c r="L1644" t="str">
        <f>VLOOKUP($D1644,Product_Dim_Cleaned!$A$2:$F$101,2,FALSE)</f>
        <v>Decorative Wall Mirror</v>
      </c>
      <c r="M1644" t="str">
        <f>VLOOKUP($E1644,Store_Dim_Cleaned!$A$2:$E$21,2,FALSE)</f>
        <v>Thomas, Bridges and Harris</v>
      </c>
    </row>
    <row r="1645" spans="1:13" x14ac:dyDescent="0.3">
      <c r="A1645" t="s">
        <v>3469</v>
      </c>
      <c r="B1645" s="6">
        <v>45547</v>
      </c>
      <c r="C1645" t="s">
        <v>78</v>
      </c>
      <c r="D1645" t="s">
        <v>1720</v>
      </c>
      <c r="E1645" t="s">
        <v>1797</v>
      </c>
      <c r="F1645">
        <v>4</v>
      </c>
      <c r="G1645" s="5">
        <v>292.31</v>
      </c>
      <c r="H1645" s="8">
        <v>0.27</v>
      </c>
      <c r="I1645" t="s">
        <v>1826</v>
      </c>
      <c r="J1645" s="5">
        <v>853.54520000000002</v>
      </c>
      <c r="K1645" t="str">
        <f>VLOOKUP($C1645,Customer_Dim_Cleaned!$A$2:$H$501,2,FALSE)</f>
        <v>Adam Cruz</v>
      </c>
      <c r="L1645" t="str">
        <f>VLOOKUP($D1645,Product_Dim_Cleaned!$A$2:$F$101,2,FALSE)</f>
        <v>Kitchen Cutting Board</v>
      </c>
      <c r="M1645" t="str">
        <f>VLOOKUP($E1645,Store_Dim_Cleaned!$A$2:$E$21,2,FALSE)</f>
        <v>Gardner, Humphrey and Contreras</v>
      </c>
    </row>
    <row r="1646" spans="1:13" x14ac:dyDescent="0.3">
      <c r="A1646" t="s">
        <v>3470</v>
      </c>
      <c r="B1646" s="6">
        <v>45806</v>
      </c>
      <c r="C1646" t="s">
        <v>1513</v>
      </c>
      <c r="D1646" t="s">
        <v>1549</v>
      </c>
      <c r="E1646" t="s">
        <v>1789</v>
      </c>
      <c r="F1646">
        <v>1</v>
      </c>
      <c r="G1646" s="5">
        <v>948.33</v>
      </c>
      <c r="H1646" s="8">
        <v>0.11</v>
      </c>
      <c r="I1646" t="s">
        <v>1824</v>
      </c>
      <c r="J1646" s="5">
        <v>844.01370000000009</v>
      </c>
      <c r="K1646" t="str">
        <f>VLOOKUP($C1646,Customer_Dim_Cleaned!$A$2:$H$501,2,FALSE)</f>
        <v>Darrell Miller</v>
      </c>
      <c r="L1646" t="str">
        <f>VLOOKUP($D1646,Product_Dim_Cleaned!$A$2:$F$101,2,FALSE)</f>
        <v>Women's Casual Hoodie</v>
      </c>
      <c r="M1646" t="str">
        <f>VLOOKUP($E1646,Store_Dim_Cleaned!$A$2:$E$21,2,FALSE)</f>
        <v>Hill, Wagner and Ballard</v>
      </c>
    </row>
    <row r="1647" spans="1:13" x14ac:dyDescent="0.3">
      <c r="A1647" t="s">
        <v>3471</v>
      </c>
      <c r="B1647" s="6">
        <v>45294</v>
      </c>
      <c r="C1647" t="s">
        <v>1077</v>
      </c>
      <c r="D1647" t="s">
        <v>1626</v>
      </c>
      <c r="E1647" t="s">
        <v>1773</v>
      </c>
      <c r="F1647">
        <v>1</v>
      </c>
      <c r="G1647" s="5">
        <v>702.27</v>
      </c>
      <c r="H1647" s="8">
        <v>0.17</v>
      </c>
      <c r="I1647" t="s">
        <v>1829</v>
      </c>
      <c r="J1647" s="5">
        <v>582.88409999999999</v>
      </c>
      <c r="K1647" t="str">
        <f>VLOOKUP($C1647,Customer_Dim_Cleaned!$A$2:$H$501,2,FALSE)</f>
        <v>Ryan Moore</v>
      </c>
      <c r="L1647" t="str">
        <f>VLOOKUP($D1647,Product_Dim_Cleaned!$A$2:$F$101,2,FALSE)</f>
        <v>Portable Power Bank</v>
      </c>
      <c r="M1647" t="str">
        <f>VLOOKUP($E1647,Store_Dim_Cleaned!$A$2:$E$21,2,FALSE)</f>
        <v>Gray Ltd</v>
      </c>
    </row>
    <row r="1648" spans="1:13" x14ac:dyDescent="0.3">
      <c r="A1648" t="s">
        <v>3472</v>
      </c>
      <c r="B1648" s="6">
        <v>45875</v>
      </c>
      <c r="C1648" t="s">
        <v>160</v>
      </c>
      <c r="D1648" t="s">
        <v>1608</v>
      </c>
      <c r="E1648" t="s">
        <v>1766</v>
      </c>
      <c r="F1648">
        <v>2</v>
      </c>
      <c r="G1648" s="5">
        <v>379.28</v>
      </c>
      <c r="H1648" s="8">
        <v>0.26</v>
      </c>
      <c r="I1648" t="s">
        <v>1824</v>
      </c>
      <c r="J1648" s="5">
        <v>561.33439999999996</v>
      </c>
      <c r="K1648" t="str">
        <f>VLOOKUP($C1648,Customer_Dim_Cleaned!$A$2:$H$501,2,FALSE)</f>
        <v>James Gibbs</v>
      </c>
      <c r="L1648" t="str">
        <f>VLOOKUP($D1648,Product_Dim_Cleaned!$A$2:$F$101,2,FALSE)</f>
        <v>Stainless Steel Cutlery Set</v>
      </c>
      <c r="M1648" t="str">
        <f>VLOOKUP($E1648,Store_Dim_Cleaned!$A$2:$E$21,2,FALSE)</f>
        <v>Johnson-Wright</v>
      </c>
    </row>
    <row r="1649" spans="1:13" x14ac:dyDescent="0.3">
      <c r="A1649" t="s">
        <v>3473</v>
      </c>
      <c r="B1649" s="6">
        <v>45669</v>
      </c>
      <c r="C1649" t="s">
        <v>452</v>
      </c>
      <c r="D1649" t="s">
        <v>1642</v>
      </c>
      <c r="E1649" t="s">
        <v>1752</v>
      </c>
      <c r="F1649">
        <v>4</v>
      </c>
      <c r="G1649" s="5">
        <v>92.35</v>
      </c>
      <c r="H1649" s="8">
        <v>0.15</v>
      </c>
      <c r="I1649" t="s">
        <v>1824</v>
      </c>
      <c r="J1649" s="5">
        <v>313.99</v>
      </c>
      <c r="K1649" t="str">
        <f>VLOOKUP($C1649,Customer_Dim_Cleaned!$A$2:$H$501,2,FALSE)</f>
        <v>Miguel Reynolds</v>
      </c>
      <c r="L1649" t="str">
        <f>VLOOKUP($D1649,Product_Dim_Cleaned!$A$2:$F$101,2,FALSE)</f>
        <v>Makeup Brush Set</v>
      </c>
      <c r="M1649" t="str">
        <f>VLOOKUP($E1649,Store_Dim_Cleaned!$A$2:$E$21,2,FALSE)</f>
        <v>Rivera-Warner</v>
      </c>
    </row>
    <row r="1650" spans="1:13" x14ac:dyDescent="0.3">
      <c r="A1650" t="s">
        <v>3474</v>
      </c>
      <c r="B1650" s="6">
        <v>45606</v>
      </c>
      <c r="C1650" t="s">
        <v>711</v>
      </c>
      <c r="D1650" t="s">
        <v>1626</v>
      </c>
      <c r="E1650" t="s">
        <v>1794</v>
      </c>
      <c r="F1650">
        <v>4</v>
      </c>
      <c r="G1650" s="5">
        <v>721.54</v>
      </c>
      <c r="H1650" s="8">
        <v>0.21</v>
      </c>
      <c r="I1650" t="s">
        <v>1824</v>
      </c>
      <c r="J1650" s="5">
        <v>2280.0664000000002</v>
      </c>
      <c r="K1650" t="str">
        <f>VLOOKUP($C1650,Customer_Dim_Cleaned!$A$2:$H$501,2,FALSE)</f>
        <v>Jordan Wells</v>
      </c>
      <c r="L1650" t="str">
        <f>VLOOKUP($D1650,Product_Dim_Cleaned!$A$2:$F$101,2,FALSE)</f>
        <v>Portable Power Bank</v>
      </c>
      <c r="M1650" t="str">
        <f>VLOOKUP($E1650,Store_Dim_Cleaned!$A$2:$E$21,2,FALSE)</f>
        <v>Thomas, Bridges and Harris</v>
      </c>
    </row>
    <row r="1651" spans="1:13" x14ac:dyDescent="0.3">
      <c r="A1651" t="s">
        <v>3475</v>
      </c>
      <c r="B1651" s="6">
        <v>45787</v>
      </c>
      <c r="C1651" t="s">
        <v>202</v>
      </c>
      <c r="D1651" t="s">
        <v>1624</v>
      </c>
      <c r="E1651" t="s">
        <v>1786</v>
      </c>
      <c r="F1651">
        <v>1</v>
      </c>
      <c r="G1651" s="5">
        <v>228.69</v>
      </c>
      <c r="H1651" s="8">
        <v>0.14000000000000001</v>
      </c>
      <c r="I1651" t="s">
        <v>1824</v>
      </c>
      <c r="J1651" s="5">
        <v>196.67339999999999</v>
      </c>
      <c r="K1651" t="str">
        <f>VLOOKUP($C1651,Customer_Dim_Cleaned!$A$2:$H$501,2,FALSE)</f>
        <v>Sharon Brown</v>
      </c>
      <c r="L1651" t="str">
        <f>VLOOKUP($D1651,Product_Dim_Cleaned!$A$2:$F$101,2,FALSE)</f>
        <v>Sports Water Hydration Pack</v>
      </c>
      <c r="M1651" t="str">
        <f>VLOOKUP($E1651,Store_Dim_Cleaned!$A$2:$E$21,2,FALSE)</f>
        <v>Moore, Padilla and Butler</v>
      </c>
    </row>
    <row r="1652" spans="1:13" x14ac:dyDescent="0.3">
      <c r="A1652" t="s">
        <v>3476</v>
      </c>
      <c r="B1652" s="6">
        <v>45929</v>
      </c>
      <c r="C1652" t="s">
        <v>1112</v>
      </c>
      <c r="D1652" t="s">
        <v>1654</v>
      </c>
      <c r="E1652" t="s">
        <v>1789</v>
      </c>
      <c r="F1652">
        <v>1</v>
      </c>
      <c r="G1652" s="5">
        <v>899.09</v>
      </c>
      <c r="H1652" s="8">
        <v>0.2</v>
      </c>
      <c r="I1652" t="s">
        <v>1826</v>
      </c>
      <c r="J1652" s="5">
        <v>719.27200000000005</v>
      </c>
      <c r="K1652" t="str">
        <f>VLOOKUP($C1652,Customer_Dim_Cleaned!$A$2:$H$501,2,FALSE)</f>
        <v>Carlos Flores</v>
      </c>
      <c r="L1652" t="str">
        <f>VLOOKUP($D1652,Product_Dim_Cleaned!$A$2:$F$101,2,FALSE)</f>
        <v>Men's Track Pants</v>
      </c>
      <c r="M1652" t="str">
        <f>VLOOKUP($E1652,Store_Dim_Cleaned!$A$2:$E$21,2,FALSE)</f>
        <v>Hill, Wagner and Ballard</v>
      </c>
    </row>
    <row r="1653" spans="1:13" x14ac:dyDescent="0.3">
      <c r="A1653" t="s">
        <v>3477</v>
      </c>
      <c r="B1653" s="6">
        <v>45379</v>
      </c>
      <c r="C1653" t="s">
        <v>1199</v>
      </c>
      <c r="D1653" t="s">
        <v>1562</v>
      </c>
      <c r="E1653" t="s">
        <v>1782</v>
      </c>
      <c r="F1653">
        <v>4</v>
      </c>
      <c r="G1653" s="5">
        <v>195.75</v>
      </c>
      <c r="H1653" s="8">
        <v>0.17</v>
      </c>
      <c r="I1653" t="s">
        <v>1824</v>
      </c>
      <c r="J1653" s="5">
        <v>649.89</v>
      </c>
      <c r="K1653" t="str">
        <f>VLOOKUP($C1653,Customer_Dim_Cleaned!$A$2:$H$501,2,FALSE)</f>
        <v>Andrew Mason</v>
      </c>
      <c r="L1653" t="str">
        <f>VLOOKUP($D1653,Product_Dim_Cleaned!$A$2:$F$101,2,FALSE)</f>
        <v>Wireless Bluetooth Earbuds</v>
      </c>
      <c r="M1653" t="str">
        <f>VLOOKUP($E1653,Store_Dim_Cleaned!$A$2:$E$21,2,FALSE)</f>
        <v>Bean, Jones and Park</v>
      </c>
    </row>
    <row r="1654" spans="1:13" x14ac:dyDescent="0.3">
      <c r="A1654" t="s">
        <v>3478</v>
      </c>
      <c r="B1654" s="6">
        <v>45532</v>
      </c>
      <c r="C1654" t="s">
        <v>1322</v>
      </c>
      <c r="D1654" t="s">
        <v>1734</v>
      </c>
      <c r="E1654" t="s">
        <v>1801</v>
      </c>
      <c r="F1654">
        <v>3</v>
      </c>
      <c r="G1654" s="5">
        <v>199.13</v>
      </c>
      <c r="H1654" s="8">
        <v>0.24</v>
      </c>
      <c r="I1654" t="s">
        <v>1824</v>
      </c>
      <c r="J1654" s="5">
        <v>454.01639999999998</v>
      </c>
      <c r="K1654" t="str">
        <f>VLOOKUP($C1654,Customer_Dim_Cleaned!$A$2:$H$501,2,FALSE)</f>
        <v>Jeanette Nichols</v>
      </c>
      <c r="L1654" t="str">
        <f>VLOOKUP($D1654,Product_Dim_Cleaned!$A$2:$F$101,2,FALSE)</f>
        <v>USB-C Laptop Charger</v>
      </c>
      <c r="M1654" t="str">
        <f>VLOOKUP($E1654,Store_Dim_Cleaned!$A$2:$E$21,2,FALSE)</f>
        <v>Shelton PLC</v>
      </c>
    </row>
    <row r="1655" spans="1:13" x14ac:dyDescent="0.3">
      <c r="A1655" t="s">
        <v>3479</v>
      </c>
      <c r="B1655" s="6">
        <v>45466</v>
      </c>
      <c r="C1655" t="s">
        <v>535</v>
      </c>
      <c r="D1655" t="s">
        <v>1592</v>
      </c>
      <c r="E1655" t="s">
        <v>1799</v>
      </c>
      <c r="F1655">
        <v>2</v>
      </c>
      <c r="G1655" s="5">
        <v>833.62</v>
      </c>
      <c r="H1655" s="8">
        <v>0.18</v>
      </c>
      <c r="I1655" t="s">
        <v>1824</v>
      </c>
      <c r="J1655" s="5">
        <v>1367.1368</v>
      </c>
      <c r="K1655" t="str">
        <f>VLOOKUP($C1655,Customer_Dim_Cleaned!$A$2:$H$501,2,FALSE)</f>
        <v>John Lawson</v>
      </c>
      <c r="L1655" t="str">
        <f>VLOOKUP($D1655,Product_Dim_Cleaned!$A$2:$F$101,2,FALSE)</f>
        <v>Carbon Fiber Tennis Racket</v>
      </c>
      <c r="M1655" t="str">
        <f>VLOOKUP($E1655,Store_Dim_Cleaned!$A$2:$E$21,2,FALSE)</f>
        <v>Mcdonald Inc</v>
      </c>
    </row>
    <row r="1656" spans="1:13" x14ac:dyDescent="0.3">
      <c r="A1656" t="s">
        <v>3480</v>
      </c>
      <c r="B1656" s="6">
        <v>45395</v>
      </c>
      <c r="C1656" t="s">
        <v>1489</v>
      </c>
      <c r="D1656" t="s">
        <v>1698</v>
      </c>
      <c r="E1656" t="s">
        <v>1752</v>
      </c>
      <c r="F1656">
        <v>1</v>
      </c>
      <c r="G1656" s="5">
        <v>676.26</v>
      </c>
      <c r="H1656" s="8">
        <v>0.14000000000000001</v>
      </c>
      <c r="I1656" t="s">
        <v>1824</v>
      </c>
      <c r="J1656" s="5">
        <v>581.58359999999993</v>
      </c>
      <c r="K1656" t="str">
        <f>VLOOKUP($C1656,Customer_Dim_Cleaned!$A$2:$H$501,2,FALSE)</f>
        <v>Jessica Castro</v>
      </c>
      <c r="L1656" t="str">
        <f>VLOOKUP($D1656,Product_Dim_Cleaned!$A$2:$F$101,2,FALSE)</f>
        <v>Women's Ankle Boots</v>
      </c>
      <c r="M1656" t="str">
        <f>VLOOKUP($E1656,Store_Dim_Cleaned!$A$2:$E$21,2,FALSE)</f>
        <v>Rivera-Warner</v>
      </c>
    </row>
    <row r="1657" spans="1:13" x14ac:dyDescent="0.3">
      <c r="A1657" t="s">
        <v>3481</v>
      </c>
      <c r="B1657" s="6">
        <v>45708</v>
      </c>
      <c r="C1657" t="s">
        <v>130</v>
      </c>
      <c r="D1657" t="s">
        <v>1668</v>
      </c>
      <c r="E1657" t="s">
        <v>1786</v>
      </c>
      <c r="F1657">
        <v>2</v>
      </c>
      <c r="G1657" s="5">
        <v>666.49</v>
      </c>
      <c r="H1657" s="8">
        <v>0.06</v>
      </c>
      <c r="I1657" t="s">
        <v>1824</v>
      </c>
      <c r="J1657" s="5">
        <v>1253.0011999999999</v>
      </c>
      <c r="K1657" t="str">
        <f>VLOOKUP($C1657,Customer_Dim_Cleaned!$A$2:$H$501,2,FALSE)</f>
        <v>Mike Jennings</v>
      </c>
      <c r="L1657" t="str">
        <f>VLOOKUP($D1657,Product_Dim_Cleaned!$A$2:$F$101,2,FALSE)</f>
        <v>Luxury Perfume Spray</v>
      </c>
      <c r="M1657" t="str">
        <f>VLOOKUP($E1657,Store_Dim_Cleaned!$A$2:$E$21,2,FALSE)</f>
        <v>Moore, Padilla and Butler</v>
      </c>
    </row>
    <row r="1658" spans="1:13" x14ac:dyDescent="0.3">
      <c r="A1658" t="s">
        <v>3482</v>
      </c>
      <c r="B1658" s="6">
        <v>45735</v>
      </c>
      <c r="C1658" t="s">
        <v>1419</v>
      </c>
      <c r="D1658" t="s">
        <v>1578</v>
      </c>
      <c r="E1658" t="s">
        <v>1769</v>
      </c>
      <c r="F1658">
        <v>3</v>
      </c>
      <c r="G1658" s="5">
        <v>471.19</v>
      </c>
      <c r="H1658" s="8">
        <v>0.28000000000000003</v>
      </c>
      <c r="I1658" t="s">
        <v>1829</v>
      </c>
      <c r="J1658" s="5">
        <v>1017.7704</v>
      </c>
      <c r="K1658" t="str">
        <f>VLOOKUP($C1658,Customer_Dim_Cleaned!$A$2:$H$501,2,FALSE)</f>
        <v>Justin Johnson</v>
      </c>
      <c r="L1658" t="str">
        <f>VLOOKUP($D1658,Product_Dim_Cleaned!$A$2:$F$101,2,FALSE)</f>
        <v>4K Home Projector</v>
      </c>
      <c r="M1658" t="str">
        <f>VLOOKUP($E1658,Store_Dim_Cleaned!$A$2:$E$21,2,FALSE)</f>
        <v>Alexander Group</v>
      </c>
    </row>
    <row r="1659" spans="1:13" x14ac:dyDescent="0.3">
      <c r="A1659" t="s">
        <v>3483</v>
      </c>
      <c r="B1659" s="6">
        <v>45237</v>
      </c>
      <c r="C1659" t="s">
        <v>414</v>
      </c>
      <c r="D1659" t="s">
        <v>1562</v>
      </c>
      <c r="E1659" t="s">
        <v>1766</v>
      </c>
      <c r="F1659">
        <v>4</v>
      </c>
      <c r="G1659" s="5">
        <v>555.65</v>
      </c>
      <c r="H1659" s="8">
        <v>0.25</v>
      </c>
      <c r="I1659" t="s">
        <v>1829</v>
      </c>
      <c r="J1659" s="5">
        <v>1666.95</v>
      </c>
      <c r="K1659" t="str">
        <f>VLOOKUP($C1659,Customer_Dim_Cleaned!$A$2:$H$501,2,FALSE)</f>
        <v>Michael Jones</v>
      </c>
      <c r="L1659" t="str">
        <f>VLOOKUP($D1659,Product_Dim_Cleaned!$A$2:$F$101,2,FALSE)</f>
        <v>Wireless Bluetooth Earbuds</v>
      </c>
      <c r="M1659" t="str">
        <f>VLOOKUP($E1659,Store_Dim_Cleaned!$A$2:$E$21,2,FALSE)</f>
        <v>Johnson-Wright</v>
      </c>
    </row>
    <row r="1660" spans="1:13" x14ac:dyDescent="0.3">
      <c r="A1660" t="s">
        <v>3484</v>
      </c>
      <c r="B1660" s="6">
        <v>45282</v>
      </c>
      <c r="C1660" t="s">
        <v>141</v>
      </c>
      <c r="D1660" t="s">
        <v>1738</v>
      </c>
      <c r="E1660" t="s">
        <v>1799</v>
      </c>
      <c r="F1660">
        <v>2</v>
      </c>
      <c r="G1660" s="5">
        <v>100.42</v>
      </c>
      <c r="H1660" s="8">
        <v>0.06</v>
      </c>
      <c r="I1660" t="s">
        <v>1824</v>
      </c>
      <c r="J1660" s="5">
        <v>188.78960000000001</v>
      </c>
      <c r="K1660" t="str">
        <f>VLOOKUP($C1660,Customer_Dim_Cleaned!$A$2:$H$501,2,FALSE)</f>
        <v>Rachel Myers</v>
      </c>
      <c r="L1660" t="str">
        <f>VLOOKUP($D1660,Product_Dim_Cleaned!$A$2:$F$101,2,FALSE)</f>
        <v>Sports Stopwatch Basic</v>
      </c>
      <c r="M1660" t="str">
        <f>VLOOKUP($E1660,Store_Dim_Cleaned!$A$2:$E$21,2,FALSE)</f>
        <v>Mcdonald Inc</v>
      </c>
    </row>
    <row r="1661" spans="1:13" x14ac:dyDescent="0.3">
      <c r="A1661" t="s">
        <v>3485</v>
      </c>
      <c r="B1661" s="6">
        <v>45337</v>
      </c>
      <c r="C1661" t="s">
        <v>191</v>
      </c>
      <c r="D1661" t="s">
        <v>1744</v>
      </c>
      <c r="E1661" t="s">
        <v>1810</v>
      </c>
      <c r="F1661">
        <v>3</v>
      </c>
      <c r="G1661" s="5">
        <v>981.69</v>
      </c>
      <c r="H1661" s="8">
        <v>0.05</v>
      </c>
      <c r="I1661" t="s">
        <v>1829</v>
      </c>
      <c r="J1661" s="5">
        <v>2797.8164999999999</v>
      </c>
      <c r="K1661" t="str">
        <f>VLOOKUP($C1661,Customer_Dim_Cleaned!$A$2:$H$501,2,FALSE)</f>
        <v>Matthew Hunter Jr.</v>
      </c>
      <c r="L1661" t="str">
        <f>VLOOKUP($D1661,Product_Dim_Cleaned!$A$2:$F$101,2,FALSE)</f>
        <v>Portable Bluetooth Speaker</v>
      </c>
      <c r="M1661" t="str">
        <f>VLOOKUP($E1661,Store_Dim_Cleaned!$A$2:$E$21,2,FALSE)</f>
        <v>Guerrero-Schmitt</v>
      </c>
    </row>
    <row r="1662" spans="1:13" x14ac:dyDescent="0.3">
      <c r="A1662" t="s">
        <v>3486</v>
      </c>
      <c r="B1662" s="6">
        <v>45310</v>
      </c>
      <c r="C1662" t="s">
        <v>1029</v>
      </c>
      <c r="D1662" t="s">
        <v>1568</v>
      </c>
      <c r="E1662" t="s">
        <v>1804</v>
      </c>
      <c r="F1662">
        <v>2</v>
      </c>
      <c r="G1662" s="5">
        <v>848.87</v>
      </c>
      <c r="H1662" s="8">
        <v>0.09</v>
      </c>
      <c r="I1662" t="s">
        <v>1829</v>
      </c>
      <c r="J1662" s="5">
        <v>1544.9434000000001</v>
      </c>
      <c r="K1662" t="str">
        <f>VLOOKUP($C1662,Customer_Dim_Cleaned!$A$2:$H$501,2,FALSE)</f>
        <v>Reginald Willis</v>
      </c>
      <c r="L1662" t="str">
        <f>VLOOKUP($D1662,Product_Dim_Cleaned!$A$2:$F$101,2,FALSE)</f>
        <v>Ceramic Kitchen Bowl Set</v>
      </c>
      <c r="M1662" t="str">
        <f>VLOOKUP($E1662,Store_Dim_Cleaned!$A$2:$E$21,2,FALSE)</f>
        <v>Frederick-Wright</v>
      </c>
    </row>
    <row r="1663" spans="1:13" x14ac:dyDescent="0.3">
      <c r="A1663" t="s">
        <v>3487</v>
      </c>
      <c r="B1663" s="6">
        <v>45230</v>
      </c>
      <c r="C1663" t="s">
        <v>1172</v>
      </c>
      <c r="D1663" t="s">
        <v>1740</v>
      </c>
      <c r="E1663" t="s">
        <v>1789</v>
      </c>
      <c r="F1663">
        <v>3</v>
      </c>
      <c r="G1663" s="5">
        <v>582.32000000000005</v>
      </c>
      <c r="H1663" s="8">
        <v>0</v>
      </c>
      <c r="I1663" t="s">
        <v>1826</v>
      </c>
      <c r="J1663" s="5">
        <v>1746.96</v>
      </c>
      <c r="K1663" t="str">
        <f>VLOOKUP($C1663,Customer_Dim_Cleaned!$A$2:$H$501,2,FALSE)</f>
        <v>Joshua Bell</v>
      </c>
      <c r="L1663" t="str">
        <f>VLOOKUP($D1663,Product_Dim_Cleaned!$A$2:$F$101,2,FALSE)</f>
        <v>Women's Formal Blazer</v>
      </c>
      <c r="M1663" t="str">
        <f>VLOOKUP($E1663,Store_Dim_Cleaned!$A$2:$E$21,2,FALSE)</f>
        <v>Hill, Wagner and Ballard</v>
      </c>
    </row>
    <row r="1664" spans="1:13" x14ac:dyDescent="0.3">
      <c r="A1664" t="s">
        <v>3488</v>
      </c>
      <c r="B1664" s="6">
        <v>45341</v>
      </c>
      <c r="C1664" t="s">
        <v>568</v>
      </c>
      <c r="D1664" t="s">
        <v>1646</v>
      </c>
      <c r="E1664" t="s">
        <v>1807</v>
      </c>
      <c r="F1664">
        <v>2</v>
      </c>
      <c r="G1664" s="5">
        <v>869.43</v>
      </c>
      <c r="H1664" s="8">
        <v>0.24</v>
      </c>
      <c r="I1664" t="s">
        <v>1829</v>
      </c>
      <c r="J1664" s="5">
        <v>1321.5336</v>
      </c>
      <c r="K1664" t="str">
        <f>VLOOKUP($C1664,Customer_Dim_Cleaned!$A$2:$H$501,2,FALSE)</f>
        <v>Amy Wilson</v>
      </c>
      <c r="L1664" t="str">
        <f>VLOOKUP($D1664,Product_Dim_Cleaned!$A$2:$F$101,2,FALSE)</f>
        <v>Men's Roll-On Perfume</v>
      </c>
      <c r="M1664" t="str">
        <f>VLOOKUP($E1664,Store_Dim_Cleaned!$A$2:$E$21,2,FALSE)</f>
        <v>Holloway Ltd</v>
      </c>
    </row>
    <row r="1665" spans="1:13" x14ac:dyDescent="0.3">
      <c r="A1665" t="s">
        <v>3489</v>
      </c>
      <c r="B1665" s="6">
        <v>45440</v>
      </c>
      <c r="C1665" t="s">
        <v>93</v>
      </c>
      <c r="D1665" t="s">
        <v>1656</v>
      </c>
      <c r="E1665" t="s">
        <v>1769</v>
      </c>
      <c r="F1665">
        <v>1</v>
      </c>
      <c r="G1665" s="5">
        <v>62.26</v>
      </c>
      <c r="H1665" s="8">
        <v>0.03</v>
      </c>
      <c r="I1665" t="s">
        <v>1829</v>
      </c>
      <c r="J1665" s="5">
        <v>60.392200000000003</v>
      </c>
      <c r="K1665" t="str">
        <f>VLOOKUP($C1665,Customer_Dim_Cleaned!$A$2:$H$501,2,FALSE)</f>
        <v>Jeff Martinez</v>
      </c>
      <c r="L1665" t="str">
        <f>VLOOKUP($D1665,Product_Dim_Cleaned!$A$2:$F$101,2,FALSE)</f>
        <v>Sports Stopwatch Pro</v>
      </c>
      <c r="M1665" t="str">
        <f>VLOOKUP($E1665,Store_Dim_Cleaned!$A$2:$E$21,2,FALSE)</f>
        <v>Alexander Group</v>
      </c>
    </row>
    <row r="1666" spans="1:13" x14ac:dyDescent="0.3">
      <c r="A1666" t="s">
        <v>3490</v>
      </c>
      <c r="B1666" s="6">
        <v>45798</v>
      </c>
      <c r="C1666" t="s">
        <v>511</v>
      </c>
      <c r="D1666" t="s">
        <v>1626</v>
      </c>
      <c r="E1666" t="s">
        <v>1799</v>
      </c>
      <c r="F1666">
        <v>3</v>
      </c>
      <c r="G1666" s="5">
        <v>343.97</v>
      </c>
      <c r="H1666" s="8">
        <v>0.04</v>
      </c>
      <c r="I1666" t="s">
        <v>1829</v>
      </c>
      <c r="J1666" s="5">
        <v>990.6336</v>
      </c>
      <c r="K1666" t="str">
        <f>VLOOKUP($C1666,Customer_Dim_Cleaned!$A$2:$H$501,2,FALSE)</f>
        <v>Patrick Roberts</v>
      </c>
      <c r="L1666" t="str">
        <f>VLOOKUP($D1666,Product_Dim_Cleaned!$A$2:$F$101,2,FALSE)</f>
        <v>Portable Power Bank</v>
      </c>
      <c r="M1666" t="str">
        <f>VLOOKUP($E1666,Store_Dim_Cleaned!$A$2:$E$21,2,FALSE)</f>
        <v>Mcdonald Inc</v>
      </c>
    </row>
    <row r="1667" spans="1:13" x14ac:dyDescent="0.3">
      <c r="A1667" t="s">
        <v>3491</v>
      </c>
      <c r="B1667" s="6">
        <v>45293</v>
      </c>
      <c r="C1667" t="s">
        <v>957</v>
      </c>
      <c r="D1667" t="s">
        <v>1596</v>
      </c>
      <c r="E1667" t="s">
        <v>1794</v>
      </c>
      <c r="F1667">
        <v>3</v>
      </c>
      <c r="G1667" s="5">
        <v>304.67</v>
      </c>
      <c r="H1667" s="8">
        <v>0.11</v>
      </c>
      <c r="I1667" t="s">
        <v>1824</v>
      </c>
      <c r="J1667" s="5">
        <v>813.46889999999996</v>
      </c>
      <c r="K1667" t="str">
        <f>VLOOKUP($C1667,Customer_Dim_Cleaned!$A$2:$H$501,2,FALSE)</f>
        <v>John Sloan</v>
      </c>
      <c r="L1667" t="str">
        <f>VLOOKUP($D1667,Product_Dim_Cleaned!$A$2:$F$101,2,FALSE)</f>
        <v>Foldable Camping Chair</v>
      </c>
      <c r="M1667" t="str">
        <f>VLOOKUP($E1667,Store_Dim_Cleaned!$A$2:$E$21,2,FALSE)</f>
        <v>Thomas, Bridges and Harris</v>
      </c>
    </row>
    <row r="1668" spans="1:13" x14ac:dyDescent="0.3">
      <c r="A1668" t="s">
        <v>3492</v>
      </c>
      <c r="B1668" s="6">
        <v>45296</v>
      </c>
      <c r="C1668" t="s">
        <v>1142</v>
      </c>
      <c r="D1668" t="s">
        <v>1602</v>
      </c>
      <c r="E1668" t="s">
        <v>1786</v>
      </c>
      <c r="F1668">
        <v>4</v>
      </c>
      <c r="G1668" s="5">
        <v>208.34</v>
      </c>
      <c r="H1668" s="8">
        <v>0.01</v>
      </c>
      <c r="I1668" t="s">
        <v>1826</v>
      </c>
      <c r="J1668" s="5">
        <v>825.02639999999997</v>
      </c>
      <c r="K1668" t="str">
        <f>VLOOKUP($C1668,Customer_Dim_Cleaned!$A$2:$H$501,2,FALSE)</f>
        <v>Brandon Mcbride</v>
      </c>
      <c r="L1668" t="str">
        <f>VLOOKUP($D1668,Product_Dim_Cleaned!$A$2:$F$101,2,FALSE)</f>
        <v>Decorative Floor Vase</v>
      </c>
      <c r="M1668" t="str">
        <f>VLOOKUP($E1668,Store_Dim_Cleaned!$A$2:$E$21,2,FALSE)</f>
        <v>Moore, Padilla and Butler</v>
      </c>
    </row>
    <row r="1669" spans="1:13" x14ac:dyDescent="0.3">
      <c r="A1669" t="s">
        <v>3493</v>
      </c>
      <c r="B1669" s="6">
        <v>45860</v>
      </c>
      <c r="C1669" t="s">
        <v>984</v>
      </c>
      <c r="D1669" t="s">
        <v>1720</v>
      </c>
      <c r="E1669" t="s">
        <v>1757</v>
      </c>
      <c r="F1669">
        <v>1</v>
      </c>
      <c r="G1669" s="5">
        <v>119.04</v>
      </c>
      <c r="H1669" s="8">
        <v>0.13</v>
      </c>
      <c r="I1669" t="s">
        <v>1829</v>
      </c>
      <c r="J1669" s="5">
        <v>103.56480000000001</v>
      </c>
      <c r="K1669" t="str">
        <f>VLOOKUP($C1669,Customer_Dim_Cleaned!$A$2:$H$501,2,FALSE)</f>
        <v>Jason Mullins</v>
      </c>
      <c r="L1669" t="str">
        <f>VLOOKUP($D1669,Product_Dim_Cleaned!$A$2:$F$101,2,FALSE)</f>
        <v>Kitchen Cutting Board</v>
      </c>
      <c r="M1669" t="str">
        <f>VLOOKUP($E1669,Store_Dim_Cleaned!$A$2:$E$21,2,FALSE)</f>
        <v>Martinez, Adkins and Johnson</v>
      </c>
    </row>
    <row r="1670" spans="1:13" x14ac:dyDescent="0.3">
      <c r="A1670" t="s">
        <v>3494</v>
      </c>
      <c r="B1670" s="6">
        <v>45843</v>
      </c>
      <c r="C1670" t="s">
        <v>1011</v>
      </c>
      <c r="D1670" t="s">
        <v>1636</v>
      </c>
      <c r="E1670" t="s">
        <v>1786</v>
      </c>
      <c r="F1670">
        <v>4</v>
      </c>
      <c r="G1670" s="5">
        <v>791.65</v>
      </c>
      <c r="H1670" s="8">
        <v>0.06</v>
      </c>
      <c r="I1670" t="s">
        <v>1829</v>
      </c>
      <c r="J1670" s="5">
        <v>2976.6039999999998</v>
      </c>
      <c r="K1670" t="str">
        <f>VLOOKUP($C1670,Customer_Dim_Cleaned!$A$2:$H$501,2,FALSE)</f>
        <v>Darren Burton</v>
      </c>
      <c r="L1670" t="str">
        <f>VLOOKUP($D1670,Product_Dim_Cleaned!$A$2:$F$101,2,FALSE)</f>
        <v>Adjustable Jump Rope</v>
      </c>
      <c r="M1670" t="str">
        <f>VLOOKUP($E1670,Store_Dim_Cleaned!$A$2:$E$21,2,FALSE)</f>
        <v>Moore, Padilla and Butler</v>
      </c>
    </row>
    <row r="1671" spans="1:13" x14ac:dyDescent="0.3">
      <c r="A1671" t="s">
        <v>3495</v>
      </c>
      <c r="B1671" s="6">
        <v>45862</v>
      </c>
      <c r="C1671" t="s">
        <v>198</v>
      </c>
      <c r="D1671" t="s">
        <v>1576</v>
      </c>
      <c r="E1671" t="s">
        <v>1761</v>
      </c>
      <c r="F1671">
        <v>2</v>
      </c>
      <c r="G1671" s="5">
        <v>414.86</v>
      </c>
      <c r="H1671" s="8">
        <v>0.23</v>
      </c>
      <c r="I1671" t="s">
        <v>1824</v>
      </c>
      <c r="J1671" s="5">
        <v>638.88440000000003</v>
      </c>
      <c r="K1671" t="str">
        <f>VLOOKUP($C1671,Customer_Dim_Cleaned!$A$2:$H$501,2,FALSE)</f>
        <v>Debra Liu</v>
      </c>
      <c r="L1671" t="str">
        <f>VLOOKUP($D1671,Product_Dim_Cleaned!$A$2:$F$101,2,FALSE)</f>
        <v>Decorative Wall Mirror</v>
      </c>
      <c r="M1671" t="str">
        <f>VLOOKUP($E1671,Store_Dim_Cleaned!$A$2:$E$21,2,FALSE)</f>
        <v>Black-Horn</v>
      </c>
    </row>
    <row r="1672" spans="1:13" x14ac:dyDescent="0.3">
      <c r="A1672" t="s">
        <v>3496</v>
      </c>
      <c r="B1672" s="6">
        <v>45385</v>
      </c>
      <c r="C1672" t="s">
        <v>1472</v>
      </c>
      <c r="D1672" t="s">
        <v>1624</v>
      </c>
      <c r="E1672" t="s">
        <v>1794</v>
      </c>
      <c r="F1672">
        <v>2</v>
      </c>
      <c r="G1672" s="5">
        <v>960.81</v>
      </c>
      <c r="H1672" s="8">
        <v>0.28000000000000003</v>
      </c>
      <c r="I1672" t="s">
        <v>1826</v>
      </c>
      <c r="J1672" s="5">
        <v>1383.5663999999999</v>
      </c>
      <c r="K1672" t="str">
        <f>VLOOKUP($C1672,Customer_Dim_Cleaned!$A$2:$H$501,2,FALSE)</f>
        <v>Earl Smith Dds</v>
      </c>
      <c r="L1672" t="str">
        <f>VLOOKUP($D1672,Product_Dim_Cleaned!$A$2:$F$101,2,FALSE)</f>
        <v>Sports Water Hydration Pack</v>
      </c>
      <c r="M1672" t="str">
        <f>VLOOKUP($E1672,Store_Dim_Cleaned!$A$2:$E$21,2,FALSE)</f>
        <v>Thomas, Bridges and Harris</v>
      </c>
    </row>
    <row r="1673" spans="1:13" x14ac:dyDescent="0.3">
      <c r="A1673" t="s">
        <v>3497</v>
      </c>
      <c r="B1673" s="6">
        <v>45668</v>
      </c>
      <c r="C1673" t="s">
        <v>690</v>
      </c>
      <c r="D1673" t="s">
        <v>1648</v>
      </c>
      <c r="E1673" t="s">
        <v>1769</v>
      </c>
      <c r="F1673">
        <v>4</v>
      </c>
      <c r="G1673" s="5">
        <v>943.36</v>
      </c>
      <c r="H1673" s="8">
        <v>0.18</v>
      </c>
      <c r="I1673" t="s">
        <v>1826</v>
      </c>
      <c r="J1673" s="5">
        <v>3094.2208000000001</v>
      </c>
      <c r="K1673" t="str">
        <f>VLOOKUP($C1673,Customer_Dim_Cleaned!$A$2:$H$501,2,FALSE)</f>
        <v>Blake Harrison</v>
      </c>
      <c r="L1673" t="str">
        <f>VLOOKUP($D1673,Product_Dim_Cleaned!$A$2:$F$101,2,FALSE)</f>
        <v>Boxing Hand Wraps</v>
      </c>
      <c r="M1673" t="str">
        <f>VLOOKUP($E1673,Store_Dim_Cleaned!$A$2:$E$21,2,FALSE)</f>
        <v>Alexander Group</v>
      </c>
    </row>
    <row r="1674" spans="1:13" x14ac:dyDescent="0.3">
      <c r="A1674" t="s">
        <v>3498</v>
      </c>
      <c r="B1674" s="6">
        <v>45561</v>
      </c>
      <c r="C1674" t="s">
        <v>693</v>
      </c>
      <c r="D1674" t="s">
        <v>1551</v>
      </c>
      <c r="E1674" t="s">
        <v>1797</v>
      </c>
      <c r="F1674">
        <v>1</v>
      </c>
      <c r="G1674" s="5">
        <v>830.42</v>
      </c>
      <c r="H1674" s="8">
        <v>0.26</v>
      </c>
      <c r="I1674" t="s">
        <v>1829</v>
      </c>
      <c r="J1674" s="5">
        <v>614.51080000000002</v>
      </c>
      <c r="K1674" t="str">
        <f>VLOOKUP($C1674,Customer_Dim_Cleaned!$A$2:$H$501,2,FALSE)</f>
        <v>Stuart Johnson</v>
      </c>
      <c r="L1674" t="str">
        <f>VLOOKUP($D1674,Product_Dim_Cleaned!$A$2:$F$101,2,FALSE)</f>
        <v>Men's Running Jacket</v>
      </c>
      <c r="M1674" t="str">
        <f>VLOOKUP($E1674,Store_Dim_Cleaned!$A$2:$E$21,2,FALSE)</f>
        <v>Gardner, Humphrey and Contreras</v>
      </c>
    </row>
    <row r="1675" spans="1:13" x14ac:dyDescent="0.3">
      <c r="A1675" t="s">
        <v>3499</v>
      </c>
      <c r="B1675" s="6">
        <v>45637</v>
      </c>
      <c r="C1675" t="s">
        <v>1107</v>
      </c>
      <c r="D1675" t="s">
        <v>1682</v>
      </c>
      <c r="E1675" t="s">
        <v>1807</v>
      </c>
      <c r="F1675">
        <v>1</v>
      </c>
      <c r="G1675" s="5">
        <v>762.55</v>
      </c>
      <c r="H1675" s="8">
        <v>0.19</v>
      </c>
      <c r="I1675" t="s">
        <v>1824</v>
      </c>
      <c r="J1675" s="5">
        <v>617.66549999999995</v>
      </c>
      <c r="K1675" t="str">
        <f>VLOOKUP($C1675,Customer_Dim_Cleaned!$A$2:$H$501,2,FALSE)</f>
        <v>Laura Green</v>
      </c>
      <c r="L1675" t="str">
        <f>VLOOKUP($D1675,Product_Dim_Cleaned!$A$2:$F$101,2,FALSE)</f>
        <v>Smart LED Light Strip</v>
      </c>
      <c r="M1675" t="str">
        <f>VLOOKUP($E1675,Store_Dim_Cleaned!$A$2:$E$21,2,FALSE)</f>
        <v>Holloway Ltd</v>
      </c>
    </row>
    <row r="1676" spans="1:13" x14ac:dyDescent="0.3">
      <c r="A1676" t="s">
        <v>3500</v>
      </c>
      <c r="B1676" s="6">
        <v>45839</v>
      </c>
      <c r="C1676" t="s">
        <v>1077</v>
      </c>
      <c r="D1676" t="s">
        <v>1696</v>
      </c>
      <c r="E1676" t="s">
        <v>1810</v>
      </c>
      <c r="F1676">
        <v>2</v>
      </c>
      <c r="G1676" s="5">
        <v>464.43</v>
      </c>
      <c r="H1676" s="8">
        <v>0.24</v>
      </c>
      <c r="I1676" t="s">
        <v>1829</v>
      </c>
      <c r="J1676" s="5">
        <v>705.93360000000007</v>
      </c>
      <c r="K1676" t="str">
        <f>VLOOKUP($C1676,Customer_Dim_Cleaned!$A$2:$H$501,2,FALSE)</f>
        <v>Ryan Moore</v>
      </c>
      <c r="L1676" t="str">
        <f>VLOOKUP($D1676,Product_Dim_Cleaned!$A$2:$F$101,2,FALSE)</f>
        <v>Bluetooth Car Audio System</v>
      </c>
      <c r="M1676" t="str">
        <f>VLOOKUP($E1676,Store_Dim_Cleaned!$A$2:$E$21,2,FALSE)</f>
        <v>Guerrero-Schmitt</v>
      </c>
    </row>
    <row r="1677" spans="1:13" x14ac:dyDescent="0.3">
      <c r="A1677" t="s">
        <v>3501</v>
      </c>
      <c r="B1677" s="6">
        <v>45851</v>
      </c>
      <c r="C1677" t="s">
        <v>75</v>
      </c>
      <c r="D1677" t="s">
        <v>1676</v>
      </c>
      <c r="E1677" t="s">
        <v>1810</v>
      </c>
      <c r="F1677">
        <v>1</v>
      </c>
      <c r="G1677" s="5">
        <v>711.08</v>
      </c>
      <c r="H1677" s="8">
        <v>0.24</v>
      </c>
      <c r="I1677" t="s">
        <v>1826</v>
      </c>
      <c r="J1677" s="5">
        <v>540.42079999999999</v>
      </c>
      <c r="K1677" t="str">
        <f>VLOOKUP($C1677,Customer_Dim_Cleaned!$A$2:$H$501,2,FALSE)</f>
        <v>John Scott</v>
      </c>
      <c r="L1677" t="str">
        <f>VLOOKUP($D1677,Product_Dim_Cleaned!$A$2:$F$101,2,FALSE)</f>
        <v>Matte Lipstick Set</v>
      </c>
      <c r="M1677" t="str">
        <f>VLOOKUP($E1677,Store_Dim_Cleaned!$A$2:$E$21,2,FALSE)</f>
        <v>Guerrero-Schmitt</v>
      </c>
    </row>
    <row r="1678" spans="1:13" x14ac:dyDescent="0.3">
      <c r="A1678" t="s">
        <v>3502</v>
      </c>
      <c r="B1678" s="6">
        <v>45656</v>
      </c>
      <c r="C1678" t="s">
        <v>803</v>
      </c>
      <c r="D1678" t="s">
        <v>1638</v>
      </c>
      <c r="E1678" t="s">
        <v>1799</v>
      </c>
      <c r="F1678">
        <v>2</v>
      </c>
      <c r="G1678" s="5">
        <v>984.96</v>
      </c>
      <c r="H1678" s="8">
        <v>0.16</v>
      </c>
      <c r="I1678" t="s">
        <v>1826</v>
      </c>
      <c r="J1678" s="5">
        <v>1654.7328</v>
      </c>
      <c r="K1678" t="str">
        <f>VLOOKUP($C1678,Customer_Dim_Cleaned!$A$2:$H$501,2,FALSE)</f>
        <v>Tyler Garner</v>
      </c>
      <c r="L1678" t="str">
        <f>VLOOKUP($D1678,Product_Dim_Cleaned!$A$2:$F$101,2,FALSE)</f>
        <v>High-Grip Football</v>
      </c>
      <c r="M1678" t="str">
        <f>VLOOKUP($E1678,Store_Dim_Cleaned!$A$2:$E$21,2,FALSE)</f>
        <v>Mcdonald Inc</v>
      </c>
    </row>
    <row r="1679" spans="1:13" x14ac:dyDescent="0.3">
      <c r="A1679" t="s">
        <v>3503</v>
      </c>
      <c r="B1679" s="6">
        <v>45759</v>
      </c>
      <c r="C1679" t="s">
        <v>1077</v>
      </c>
      <c r="D1679" t="s">
        <v>1624</v>
      </c>
      <c r="E1679" t="s">
        <v>1794</v>
      </c>
      <c r="F1679">
        <v>1</v>
      </c>
      <c r="G1679" s="5">
        <v>21.14</v>
      </c>
      <c r="H1679" s="8">
        <v>0.06</v>
      </c>
      <c r="I1679" t="s">
        <v>1829</v>
      </c>
      <c r="J1679" s="5">
        <v>19.871600000000001</v>
      </c>
      <c r="K1679" t="str">
        <f>VLOOKUP($C1679,Customer_Dim_Cleaned!$A$2:$H$501,2,FALSE)</f>
        <v>Ryan Moore</v>
      </c>
      <c r="L1679" t="str">
        <f>VLOOKUP($D1679,Product_Dim_Cleaned!$A$2:$F$101,2,FALSE)</f>
        <v>Sports Water Hydration Pack</v>
      </c>
      <c r="M1679" t="str">
        <f>VLOOKUP($E1679,Store_Dim_Cleaned!$A$2:$E$21,2,FALSE)</f>
        <v>Thomas, Bridges and Harris</v>
      </c>
    </row>
    <row r="1680" spans="1:13" x14ac:dyDescent="0.3">
      <c r="A1680" t="s">
        <v>3504</v>
      </c>
      <c r="B1680" s="6">
        <v>45679</v>
      </c>
      <c r="C1680" t="s">
        <v>375</v>
      </c>
      <c r="D1680" t="s">
        <v>1744</v>
      </c>
      <c r="E1680" t="s">
        <v>1782</v>
      </c>
      <c r="F1680">
        <v>1</v>
      </c>
      <c r="G1680" s="5">
        <v>343.03</v>
      </c>
      <c r="H1680" s="8">
        <v>0.16</v>
      </c>
      <c r="I1680" t="s">
        <v>1824</v>
      </c>
      <c r="J1680" s="5">
        <v>288.14519999999999</v>
      </c>
      <c r="K1680" t="str">
        <f>VLOOKUP($C1680,Customer_Dim_Cleaned!$A$2:$H$501,2,FALSE)</f>
        <v>Howard Summers</v>
      </c>
      <c r="L1680" t="str">
        <f>VLOOKUP($D1680,Product_Dim_Cleaned!$A$2:$F$101,2,FALSE)</f>
        <v>Portable Bluetooth Speaker</v>
      </c>
      <c r="M1680" t="str">
        <f>VLOOKUP($E1680,Store_Dim_Cleaned!$A$2:$E$21,2,FALSE)</f>
        <v>Bean, Jones and Park</v>
      </c>
    </row>
    <row r="1681" spans="1:13" x14ac:dyDescent="0.3">
      <c r="A1681" t="s">
        <v>3505</v>
      </c>
      <c r="B1681" s="6">
        <v>45237</v>
      </c>
      <c r="C1681" t="s">
        <v>791</v>
      </c>
      <c r="D1681" t="s">
        <v>1588</v>
      </c>
      <c r="E1681" t="s">
        <v>1810</v>
      </c>
      <c r="F1681">
        <v>3</v>
      </c>
      <c r="G1681" s="5">
        <v>94.83</v>
      </c>
      <c r="H1681" s="8">
        <v>0.16</v>
      </c>
      <c r="I1681" t="s">
        <v>1829</v>
      </c>
      <c r="J1681" s="5">
        <v>238.9716</v>
      </c>
      <c r="K1681" t="str">
        <f>VLOOKUP($C1681,Customer_Dim_Cleaned!$A$2:$H$501,2,FALSE)</f>
        <v>Douglas Rhodes</v>
      </c>
      <c r="L1681" t="str">
        <f>VLOOKUP($D1681,Product_Dim_Cleaned!$A$2:$F$101,2,FALSE)</f>
        <v>Outdoor Sports Water Bottle</v>
      </c>
      <c r="M1681" t="str">
        <f>VLOOKUP($E1681,Store_Dim_Cleaned!$A$2:$E$21,2,FALSE)</f>
        <v>Guerrero-Schmitt</v>
      </c>
    </row>
    <row r="1682" spans="1:13" x14ac:dyDescent="0.3">
      <c r="A1682" t="s">
        <v>3506</v>
      </c>
      <c r="B1682" s="6">
        <v>45790</v>
      </c>
      <c r="C1682" t="s">
        <v>82</v>
      </c>
      <c r="D1682" t="s">
        <v>1686</v>
      </c>
      <c r="E1682" t="s">
        <v>1813</v>
      </c>
      <c r="F1682">
        <v>3</v>
      </c>
      <c r="G1682" s="5">
        <v>74.66</v>
      </c>
      <c r="H1682" s="8">
        <v>0.03</v>
      </c>
      <c r="I1682" t="s">
        <v>1826</v>
      </c>
      <c r="J1682" s="5">
        <v>217.26060000000001</v>
      </c>
      <c r="K1682" t="str">
        <f>VLOOKUP($C1682,Customer_Dim_Cleaned!$A$2:$H$501,2,FALSE)</f>
        <v>Rhonda Moss</v>
      </c>
      <c r="L1682" t="str">
        <f>VLOOKUP($D1682,Product_Dim_Cleaned!$A$2:$F$101,2,FALSE)</f>
        <v>Men's Sports Shorts</v>
      </c>
      <c r="M1682" t="str">
        <f>VLOOKUP($E1682,Store_Dim_Cleaned!$A$2:$E$21,2,FALSE)</f>
        <v>Mann-Austin</v>
      </c>
    </row>
    <row r="1683" spans="1:13" x14ac:dyDescent="0.3">
      <c r="A1683" t="s">
        <v>3507</v>
      </c>
      <c r="B1683" s="6">
        <v>45268</v>
      </c>
      <c r="C1683" t="s">
        <v>464</v>
      </c>
      <c r="D1683" t="s">
        <v>1622</v>
      </c>
      <c r="E1683" t="s">
        <v>1801</v>
      </c>
      <c r="F1683">
        <v>3</v>
      </c>
      <c r="G1683" s="5">
        <v>281.95999999999998</v>
      </c>
      <c r="H1683" s="8">
        <v>0.01</v>
      </c>
      <c r="I1683" t="s">
        <v>1829</v>
      </c>
      <c r="J1683" s="5">
        <v>837.42119999999989</v>
      </c>
      <c r="K1683" t="str">
        <f>VLOOKUP($C1683,Customer_Dim_Cleaned!$A$2:$H$501,2,FALSE)</f>
        <v>Patrick Coleman</v>
      </c>
      <c r="L1683" t="str">
        <f>VLOOKUP($D1683,Product_Dim_Cleaned!$A$2:$F$101,2,FALSE)</f>
        <v>Men's Casual Sneakers</v>
      </c>
      <c r="M1683" t="str">
        <f>VLOOKUP($E1683,Store_Dim_Cleaned!$A$2:$E$21,2,FALSE)</f>
        <v>Shelton PLC</v>
      </c>
    </row>
    <row r="1684" spans="1:13" x14ac:dyDescent="0.3">
      <c r="A1684" t="s">
        <v>3508</v>
      </c>
      <c r="B1684" s="6">
        <v>45664</v>
      </c>
      <c r="C1684" t="s">
        <v>758</v>
      </c>
      <c r="D1684" t="s">
        <v>1690</v>
      </c>
      <c r="E1684" t="s">
        <v>1810</v>
      </c>
      <c r="F1684">
        <v>4</v>
      </c>
      <c r="G1684" s="5">
        <v>622.27</v>
      </c>
      <c r="H1684" s="8">
        <v>0.02</v>
      </c>
      <c r="I1684" t="s">
        <v>1826</v>
      </c>
      <c r="J1684" s="5">
        <v>2439.2984000000001</v>
      </c>
      <c r="K1684" t="str">
        <f>VLOOKUP($C1684,Customer_Dim_Cleaned!$A$2:$H$501,2,FALSE)</f>
        <v>Joshua Wilson</v>
      </c>
      <c r="L1684" t="str">
        <f>VLOOKUP($D1684,Product_Dim_Cleaned!$A$2:$F$101,2,FALSE)</f>
        <v>Hair Repair Oil Treatment</v>
      </c>
      <c r="M1684" t="str">
        <f>VLOOKUP($E1684,Store_Dim_Cleaned!$A$2:$E$21,2,FALSE)</f>
        <v>Guerrero-Schmitt</v>
      </c>
    </row>
    <row r="1685" spans="1:13" x14ac:dyDescent="0.3">
      <c r="A1685" t="s">
        <v>3509</v>
      </c>
      <c r="B1685" s="6">
        <v>45475</v>
      </c>
      <c r="C1685" t="s">
        <v>363</v>
      </c>
      <c r="D1685" t="s">
        <v>1622</v>
      </c>
      <c r="E1685" t="s">
        <v>1779</v>
      </c>
      <c r="F1685">
        <v>2</v>
      </c>
      <c r="G1685" s="5">
        <v>78.27</v>
      </c>
      <c r="H1685" s="8">
        <v>0.28999999999999998</v>
      </c>
      <c r="I1685" t="s">
        <v>1829</v>
      </c>
      <c r="J1685" s="5">
        <v>111.1434</v>
      </c>
      <c r="K1685" t="str">
        <f>VLOOKUP($C1685,Customer_Dim_Cleaned!$A$2:$H$501,2,FALSE)</f>
        <v>Sarah Schneider</v>
      </c>
      <c r="L1685" t="str">
        <f>VLOOKUP($D1685,Product_Dim_Cleaned!$A$2:$F$101,2,FALSE)</f>
        <v>Men's Casual Sneakers</v>
      </c>
      <c r="M1685" t="str">
        <f>VLOOKUP($E1685,Store_Dim_Cleaned!$A$2:$E$21,2,FALSE)</f>
        <v>Martinez-Mullins</v>
      </c>
    </row>
    <row r="1686" spans="1:13" x14ac:dyDescent="0.3">
      <c r="A1686" t="s">
        <v>3510</v>
      </c>
      <c r="B1686" s="6">
        <v>45845</v>
      </c>
      <c r="C1686" t="s">
        <v>59</v>
      </c>
      <c r="D1686" t="s">
        <v>1672</v>
      </c>
      <c r="E1686" t="s">
        <v>1797</v>
      </c>
      <c r="F1686">
        <v>4</v>
      </c>
      <c r="G1686" s="5">
        <v>676.58</v>
      </c>
      <c r="H1686" s="8">
        <v>0.23</v>
      </c>
      <c r="I1686" t="s">
        <v>1829</v>
      </c>
      <c r="J1686" s="5">
        <v>2083.8663999999999</v>
      </c>
      <c r="K1686" t="str">
        <f>VLOOKUP($C1686,Customer_Dim_Cleaned!$A$2:$H$501,2,FALSE)</f>
        <v>Kenneth Lambert</v>
      </c>
      <c r="L1686" t="str">
        <f>VLOOKUP($D1686,Product_Dim_Cleaned!$A$2:$F$101,2,FALSE)</f>
        <v>Laptop Cooling Pad</v>
      </c>
      <c r="M1686" t="str">
        <f>VLOOKUP($E1686,Store_Dim_Cleaned!$A$2:$E$21,2,FALSE)</f>
        <v>Gardner, Humphrey and Contreras</v>
      </c>
    </row>
    <row r="1687" spans="1:13" x14ac:dyDescent="0.3">
      <c r="A1687" t="s">
        <v>3511</v>
      </c>
      <c r="B1687" s="6">
        <v>45446</v>
      </c>
      <c r="C1687" t="s">
        <v>1495</v>
      </c>
      <c r="D1687" t="s">
        <v>1610</v>
      </c>
      <c r="E1687" t="s">
        <v>1757</v>
      </c>
      <c r="F1687">
        <v>2</v>
      </c>
      <c r="G1687" s="5">
        <v>938.6</v>
      </c>
      <c r="H1687" s="8">
        <v>0.04</v>
      </c>
      <c r="I1687" t="s">
        <v>1826</v>
      </c>
      <c r="J1687" s="5">
        <v>1802.1120000000001</v>
      </c>
      <c r="K1687" t="str">
        <f>VLOOKUP($C1687,Customer_Dim_Cleaned!$A$2:$H$501,2,FALSE)</f>
        <v>Eric Lee</v>
      </c>
      <c r="L1687" t="str">
        <f>VLOOKUP($D1687,Product_Dim_Cleaned!$A$2:$F$101,2,FALSE)</f>
        <v>Basketball</v>
      </c>
      <c r="M1687" t="str">
        <f>VLOOKUP($E1687,Store_Dim_Cleaned!$A$2:$E$21,2,FALSE)</f>
        <v>Martinez, Adkins and Johnson</v>
      </c>
    </row>
    <row r="1688" spans="1:13" x14ac:dyDescent="0.3">
      <c r="A1688" t="s">
        <v>3512</v>
      </c>
      <c r="B1688" s="6">
        <v>45761</v>
      </c>
      <c r="C1688" t="s">
        <v>1112</v>
      </c>
      <c r="D1688" t="s">
        <v>1574</v>
      </c>
      <c r="E1688" t="s">
        <v>1799</v>
      </c>
      <c r="F1688">
        <v>2</v>
      </c>
      <c r="G1688" s="5">
        <v>859.47</v>
      </c>
      <c r="H1688" s="8">
        <v>0.01</v>
      </c>
      <c r="I1688" t="s">
        <v>1824</v>
      </c>
      <c r="J1688" s="5">
        <v>1701.7506000000001</v>
      </c>
      <c r="K1688" t="str">
        <f>VLOOKUP($C1688,Customer_Dim_Cleaned!$A$2:$H$501,2,FALSE)</f>
        <v>Carlos Flores</v>
      </c>
      <c r="L1688" t="str">
        <f>VLOOKUP($D1688,Product_Dim_Cleaned!$A$2:$F$101,2,FALSE)</f>
        <v>USB-C Fast Charger</v>
      </c>
      <c r="M1688" t="str">
        <f>VLOOKUP($E1688,Store_Dim_Cleaned!$A$2:$E$21,2,FALSE)</f>
        <v>Mcdonald Inc</v>
      </c>
    </row>
    <row r="1689" spans="1:13" x14ac:dyDescent="0.3">
      <c r="A1689" t="s">
        <v>3513</v>
      </c>
      <c r="B1689" s="6">
        <v>45363</v>
      </c>
      <c r="C1689" t="s">
        <v>214</v>
      </c>
      <c r="D1689" t="s">
        <v>1602</v>
      </c>
      <c r="E1689" t="s">
        <v>1799</v>
      </c>
      <c r="F1689">
        <v>3</v>
      </c>
      <c r="G1689" s="5">
        <v>672.98</v>
      </c>
      <c r="H1689" s="8">
        <v>0.23</v>
      </c>
      <c r="I1689" t="s">
        <v>1826</v>
      </c>
      <c r="J1689" s="5">
        <v>1554.5838000000001</v>
      </c>
      <c r="K1689" t="str">
        <f>VLOOKUP($C1689,Customer_Dim_Cleaned!$A$2:$H$501,2,FALSE)</f>
        <v>Jay Patel</v>
      </c>
      <c r="L1689" t="str">
        <f>VLOOKUP($D1689,Product_Dim_Cleaned!$A$2:$F$101,2,FALSE)</f>
        <v>Decorative Floor Vase</v>
      </c>
      <c r="M1689" t="str">
        <f>VLOOKUP($E1689,Store_Dim_Cleaned!$A$2:$E$21,2,FALSE)</f>
        <v>Mcdonald Inc</v>
      </c>
    </row>
    <row r="1690" spans="1:13" x14ac:dyDescent="0.3">
      <c r="A1690" t="s">
        <v>3514</v>
      </c>
      <c r="B1690" s="6">
        <v>45420</v>
      </c>
      <c r="C1690" t="s">
        <v>672</v>
      </c>
      <c r="D1690" t="s">
        <v>1660</v>
      </c>
      <c r="E1690" t="s">
        <v>1810</v>
      </c>
      <c r="F1690">
        <v>1</v>
      </c>
      <c r="G1690" s="5">
        <v>75.8</v>
      </c>
      <c r="H1690" s="8">
        <v>0.28999999999999998</v>
      </c>
      <c r="I1690" t="s">
        <v>1826</v>
      </c>
      <c r="J1690" s="5">
        <v>53.817999999999998</v>
      </c>
      <c r="K1690" t="str">
        <f>VLOOKUP($C1690,Customer_Dim_Cleaned!$A$2:$H$501,2,FALSE)</f>
        <v>Ronald Jones</v>
      </c>
      <c r="L1690" t="str">
        <f>VLOOKUP($D1690,Product_Dim_Cleaned!$A$2:$F$101,2,FALSE)</f>
        <v>Premium Blanket Throw</v>
      </c>
      <c r="M1690" t="str">
        <f>VLOOKUP($E1690,Store_Dim_Cleaned!$A$2:$E$21,2,FALSE)</f>
        <v>Guerrero-Schmitt</v>
      </c>
    </row>
    <row r="1691" spans="1:13" x14ac:dyDescent="0.3">
      <c r="A1691" t="s">
        <v>3515</v>
      </c>
      <c r="B1691" s="6">
        <v>45536</v>
      </c>
      <c r="C1691" t="s">
        <v>137</v>
      </c>
      <c r="D1691" t="s">
        <v>1582</v>
      </c>
      <c r="E1691" t="s">
        <v>1801</v>
      </c>
      <c r="F1691">
        <v>4</v>
      </c>
      <c r="G1691" s="5">
        <v>742.15</v>
      </c>
      <c r="H1691" s="8">
        <v>0.1</v>
      </c>
      <c r="I1691" t="s">
        <v>1829</v>
      </c>
      <c r="J1691" s="5">
        <v>2671.74</v>
      </c>
      <c r="K1691" t="str">
        <f>VLOOKUP($C1691,Customer_Dim_Cleaned!$A$2:$H$501,2,FALSE)</f>
        <v>Christopher Olson</v>
      </c>
      <c r="L1691" t="str">
        <f>VLOOKUP($D1691,Product_Dim_Cleaned!$A$2:$F$101,2,FALSE)</f>
        <v>Soccer Training Cone Set</v>
      </c>
      <c r="M1691" t="str">
        <f>VLOOKUP($E1691,Store_Dim_Cleaned!$A$2:$E$21,2,FALSE)</f>
        <v>Shelton PLC</v>
      </c>
    </row>
    <row r="1692" spans="1:13" x14ac:dyDescent="0.3">
      <c r="A1692" t="s">
        <v>3516</v>
      </c>
      <c r="B1692" s="6">
        <v>45445</v>
      </c>
      <c r="C1692" t="s">
        <v>264</v>
      </c>
      <c r="D1692" t="s">
        <v>1608</v>
      </c>
      <c r="E1692" t="s">
        <v>1779</v>
      </c>
      <c r="F1692">
        <v>1</v>
      </c>
      <c r="G1692" s="5">
        <v>637.39</v>
      </c>
      <c r="H1692" s="8">
        <v>0.22</v>
      </c>
      <c r="I1692" t="s">
        <v>1826</v>
      </c>
      <c r="J1692" s="5">
        <v>497.16419999999999</v>
      </c>
      <c r="K1692" t="str">
        <f>VLOOKUP($C1692,Customer_Dim_Cleaned!$A$2:$H$501,2,FALSE)</f>
        <v>Tonya Burch</v>
      </c>
      <c r="L1692" t="str">
        <f>VLOOKUP($D1692,Product_Dim_Cleaned!$A$2:$F$101,2,FALSE)</f>
        <v>Stainless Steel Cutlery Set</v>
      </c>
      <c r="M1692" t="str">
        <f>VLOOKUP($E1692,Store_Dim_Cleaned!$A$2:$E$21,2,FALSE)</f>
        <v>Martinez-Mullins</v>
      </c>
    </row>
    <row r="1693" spans="1:13" x14ac:dyDescent="0.3">
      <c r="A1693" t="s">
        <v>3517</v>
      </c>
      <c r="B1693" s="6">
        <v>45230</v>
      </c>
      <c r="C1693" t="s">
        <v>1220</v>
      </c>
      <c r="D1693" t="s">
        <v>1557</v>
      </c>
      <c r="E1693" t="s">
        <v>1807</v>
      </c>
      <c r="F1693">
        <v>1</v>
      </c>
      <c r="G1693" s="5">
        <v>631</v>
      </c>
      <c r="H1693" s="8">
        <v>0.04</v>
      </c>
      <c r="I1693" t="s">
        <v>1824</v>
      </c>
      <c r="J1693" s="5">
        <v>605.76</v>
      </c>
      <c r="K1693" t="str">
        <f>VLOOKUP($C1693,Customer_Dim_Cleaned!$A$2:$H$501,2,FALSE)</f>
        <v>Heidi Tyler</v>
      </c>
      <c r="L1693" t="str">
        <f>VLOOKUP($D1693,Product_Dim_Cleaned!$A$2:$F$101,2,FALSE)</f>
        <v>Herbal Face Moisturizer</v>
      </c>
      <c r="M1693" t="str">
        <f>VLOOKUP($E1693,Store_Dim_Cleaned!$A$2:$E$21,2,FALSE)</f>
        <v>Holloway Ltd</v>
      </c>
    </row>
    <row r="1694" spans="1:13" x14ac:dyDescent="0.3">
      <c r="A1694" t="s">
        <v>3518</v>
      </c>
      <c r="B1694" s="6">
        <v>45916</v>
      </c>
      <c r="C1694" t="s">
        <v>1226</v>
      </c>
      <c r="D1694" t="s">
        <v>1708</v>
      </c>
      <c r="E1694" t="s">
        <v>1766</v>
      </c>
      <c r="F1694">
        <v>4</v>
      </c>
      <c r="G1694" s="5">
        <v>983.98</v>
      </c>
      <c r="H1694" s="8">
        <v>0.11</v>
      </c>
      <c r="I1694" t="s">
        <v>1829</v>
      </c>
      <c r="J1694" s="5">
        <v>3502.9688000000001</v>
      </c>
      <c r="K1694" t="str">
        <f>VLOOKUP($C1694,Customer_Dim_Cleaned!$A$2:$H$501,2,FALSE)</f>
        <v>Michael Mcneil</v>
      </c>
      <c r="L1694" t="str">
        <f>VLOOKUP($D1694,Product_Dim_Cleaned!$A$2:$F$101,2,FALSE)</f>
        <v>Wall-Mounted Spice Rack</v>
      </c>
      <c r="M1694" t="str">
        <f>VLOOKUP($E1694,Store_Dim_Cleaned!$A$2:$E$21,2,FALSE)</f>
        <v>Johnson-Wright</v>
      </c>
    </row>
    <row r="1695" spans="1:13" x14ac:dyDescent="0.3">
      <c r="A1695" t="s">
        <v>3519</v>
      </c>
      <c r="B1695" s="6">
        <v>45353</v>
      </c>
      <c r="C1695" t="s">
        <v>205</v>
      </c>
      <c r="D1695" t="s">
        <v>1658</v>
      </c>
      <c r="E1695" t="s">
        <v>1792</v>
      </c>
      <c r="F1695">
        <v>4</v>
      </c>
      <c r="G1695" s="5">
        <v>73.69</v>
      </c>
      <c r="H1695" s="8">
        <v>0.08</v>
      </c>
      <c r="I1695" t="s">
        <v>1824</v>
      </c>
      <c r="J1695" s="5">
        <v>271.17919999999998</v>
      </c>
      <c r="K1695" t="str">
        <f>VLOOKUP($C1695,Customer_Dim_Cleaned!$A$2:$H$501,2,FALSE)</f>
        <v>Katherine Dorsey</v>
      </c>
      <c r="L1695" t="str">
        <f>VLOOKUP($D1695,Product_Dim_Cleaned!$A$2:$F$101,2,FALSE)</f>
        <v>Ceramic Plant Pot</v>
      </c>
      <c r="M1695" t="str">
        <f>VLOOKUP($E1695,Store_Dim_Cleaned!$A$2:$E$21,2,FALSE)</f>
        <v>Aguirre-Keller</v>
      </c>
    </row>
    <row r="1696" spans="1:13" x14ac:dyDescent="0.3">
      <c r="A1696" t="s">
        <v>3520</v>
      </c>
      <c r="B1696" s="6">
        <v>45490</v>
      </c>
      <c r="C1696" t="s">
        <v>1343</v>
      </c>
      <c r="D1696" t="s">
        <v>1570</v>
      </c>
      <c r="E1696" t="s">
        <v>1779</v>
      </c>
      <c r="F1696">
        <v>3</v>
      </c>
      <c r="G1696" s="5">
        <v>110.99</v>
      </c>
      <c r="H1696" s="8">
        <v>0.21</v>
      </c>
      <c r="I1696" t="s">
        <v>1824</v>
      </c>
      <c r="J1696" s="5">
        <v>263.04629999999997</v>
      </c>
      <c r="K1696" t="str">
        <f>VLOOKUP($C1696,Customer_Dim_Cleaned!$A$2:$H$501,2,FALSE)</f>
        <v>Thomas Moore</v>
      </c>
      <c r="L1696" t="str">
        <f>VLOOKUP($D1696,Product_Dim_Cleaned!$A$2:$F$101,2,FALSE)</f>
        <v>HD Smart TV Stick</v>
      </c>
      <c r="M1696" t="str">
        <f>VLOOKUP($E1696,Store_Dim_Cleaned!$A$2:$E$21,2,FALSE)</f>
        <v>Martinez-Mullins</v>
      </c>
    </row>
    <row r="1697" spans="1:13" x14ac:dyDescent="0.3">
      <c r="A1697" t="s">
        <v>3521</v>
      </c>
      <c r="B1697" s="6">
        <v>45850</v>
      </c>
      <c r="C1697" t="s">
        <v>301</v>
      </c>
      <c r="D1697" t="s">
        <v>1568</v>
      </c>
      <c r="E1697" t="s">
        <v>1779</v>
      </c>
      <c r="F1697">
        <v>1</v>
      </c>
      <c r="G1697" s="5">
        <v>66.86</v>
      </c>
      <c r="H1697" s="8">
        <v>0.22</v>
      </c>
      <c r="I1697" t="s">
        <v>1829</v>
      </c>
      <c r="J1697" s="5">
        <v>52.150799999999997</v>
      </c>
      <c r="K1697" t="str">
        <f>VLOOKUP($C1697,Customer_Dim_Cleaned!$A$2:$H$501,2,FALSE)</f>
        <v>Thomas Robinson</v>
      </c>
      <c r="L1697" t="str">
        <f>VLOOKUP($D1697,Product_Dim_Cleaned!$A$2:$F$101,2,FALSE)</f>
        <v>Ceramic Kitchen Bowl Set</v>
      </c>
      <c r="M1697" t="str">
        <f>VLOOKUP($E1697,Store_Dim_Cleaned!$A$2:$E$21,2,FALSE)</f>
        <v>Martinez-Mullins</v>
      </c>
    </row>
    <row r="1698" spans="1:13" x14ac:dyDescent="0.3">
      <c r="A1698" t="s">
        <v>3522</v>
      </c>
      <c r="B1698" s="6">
        <v>45515</v>
      </c>
      <c r="C1698" t="s">
        <v>1295</v>
      </c>
      <c r="D1698" t="s">
        <v>1682</v>
      </c>
      <c r="E1698" t="s">
        <v>1810</v>
      </c>
      <c r="F1698">
        <v>1</v>
      </c>
      <c r="G1698" s="5">
        <v>980.26</v>
      </c>
      <c r="H1698" s="8">
        <v>0.14000000000000001</v>
      </c>
      <c r="I1698" t="s">
        <v>1826</v>
      </c>
      <c r="J1698" s="5">
        <v>843.02359999999999</v>
      </c>
      <c r="K1698" t="str">
        <f>VLOOKUP($C1698,Customer_Dim_Cleaned!$A$2:$H$501,2,FALSE)</f>
        <v>Karen King</v>
      </c>
      <c r="L1698" t="str">
        <f>VLOOKUP($D1698,Product_Dim_Cleaned!$A$2:$F$101,2,FALSE)</f>
        <v>Smart LED Light Strip</v>
      </c>
      <c r="M1698" t="str">
        <f>VLOOKUP($E1698,Store_Dim_Cleaned!$A$2:$E$21,2,FALSE)</f>
        <v>Guerrero-Schmitt</v>
      </c>
    </row>
    <row r="1699" spans="1:13" x14ac:dyDescent="0.3">
      <c r="A1699" t="s">
        <v>3523</v>
      </c>
      <c r="B1699" s="6">
        <v>45322</v>
      </c>
      <c r="C1699" t="s">
        <v>147</v>
      </c>
      <c r="D1699" t="s">
        <v>1584</v>
      </c>
      <c r="E1699" t="s">
        <v>1810</v>
      </c>
      <c r="F1699">
        <v>1</v>
      </c>
      <c r="G1699" s="5">
        <v>235.28</v>
      </c>
      <c r="H1699" s="8">
        <v>0.05</v>
      </c>
      <c r="I1699" t="s">
        <v>1826</v>
      </c>
      <c r="J1699" s="5">
        <v>223.51599999999999</v>
      </c>
      <c r="K1699" t="str">
        <f>VLOOKUP($C1699,Customer_Dim_Cleaned!$A$2:$H$501,2,FALSE)</f>
        <v>Christopher Carter</v>
      </c>
      <c r="L1699" t="str">
        <f>VLOOKUP($D1699,Product_Dim_Cleaned!$A$2:$F$101,2,FALSE)</f>
        <v>Women's Denim Jeans</v>
      </c>
      <c r="M1699" t="str">
        <f>VLOOKUP($E1699,Store_Dim_Cleaned!$A$2:$E$21,2,FALSE)</f>
        <v>Guerrero-Schmitt</v>
      </c>
    </row>
    <row r="1700" spans="1:13" x14ac:dyDescent="0.3">
      <c r="A1700" t="s">
        <v>3524</v>
      </c>
      <c r="B1700" s="6">
        <v>45542</v>
      </c>
      <c r="C1700" t="s">
        <v>1292</v>
      </c>
      <c r="D1700" t="s">
        <v>1543</v>
      </c>
      <c r="E1700" t="s">
        <v>1801</v>
      </c>
      <c r="F1700">
        <v>3</v>
      </c>
      <c r="G1700" s="5">
        <v>407.39</v>
      </c>
      <c r="H1700" s="8">
        <v>0.08</v>
      </c>
      <c r="I1700" t="s">
        <v>1826</v>
      </c>
      <c r="J1700" s="5">
        <v>1124.3964000000001</v>
      </c>
      <c r="K1700" t="str">
        <f>VLOOKUP($C1700,Customer_Dim_Cleaned!$A$2:$H$501,2,FALSE)</f>
        <v>Jennifer Myers</v>
      </c>
      <c r="L1700" t="str">
        <f>VLOOKUP($D1700,Product_Dim_Cleaned!$A$2:$F$101,2,FALSE)</f>
        <v>Brother Laser Printer</v>
      </c>
      <c r="M1700" t="str">
        <f>VLOOKUP($E1700,Store_Dim_Cleaned!$A$2:$E$21,2,FALSE)</f>
        <v>Shelton PLC</v>
      </c>
    </row>
    <row r="1701" spans="1:13" x14ac:dyDescent="0.3">
      <c r="A1701" t="s">
        <v>3525</v>
      </c>
      <c r="B1701" s="6">
        <v>45675</v>
      </c>
      <c r="C1701" t="s">
        <v>251</v>
      </c>
      <c r="D1701" t="s">
        <v>1602</v>
      </c>
      <c r="E1701" t="s">
        <v>1799</v>
      </c>
      <c r="F1701">
        <v>4</v>
      </c>
      <c r="G1701" s="5">
        <v>459.83</v>
      </c>
      <c r="H1701" s="8">
        <v>0.12</v>
      </c>
      <c r="I1701" t="s">
        <v>1829</v>
      </c>
      <c r="J1701" s="5">
        <v>1618.6016</v>
      </c>
      <c r="K1701" t="str">
        <f>VLOOKUP($C1701,Customer_Dim_Cleaned!$A$2:$H$501,2,FALSE)</f>
        <v>Mr. Mark Beasley</v>
      </c>
      <c r="L1701" t="str">
        <f>VLOOKUP($D1701,Product_Dim_Cleaned!$A$2:$F$101,2,FALSE)</f>
        <v>Decorative Floor Vase</v>
      </c>
      <c r="M1701" t="str">
        <f>VLOOKUP($E1701,Store_Dim_Cleaned!$A$2:$E$21,2,FALSE)</f>
        <v>Mcdonald Inc</v>
      </c>
    </row>
    <row r="1702" spans="1:13" x14ac:dyDescent="0.3">
      <c r="A1702" t="s">
        <v>3526</v>
      </c>
      <c r="B1702" s="6">
        <v>45333</v>
      </c>
      <c r="C1702" t="s">
        <v>496</v>
      </c>
      <c r="D1702" t="s">
        <v>1734</v>
      </c>
      <c r="E1702" t="s">
        <v>1769</v>
      </c>
      <c r="F1702">
        <v>3</v>
      </c>
      <c r="G1702" s="5">
        <v>706.6</v>
      </c>
      <c r="H1702" s="8">
        <v>0.17</v>
      </c>
      <c r="I1702" t="s">
        <v>1826</v>
      </c>
      <c r="J1702" s="5">
        <v>1759.434</v>
      </c>
      <c r="K1702" t="str">
        <f>VLOOKUP($C1702,Customer_Dim_Cleaned!$A$2:$H$501,2,FALSE)</f>
        <v>Rhonda Young</v>
      </c>
      <c r="L1702" t="str">
        <f>VLOOKUP($D1702,Product_Dim_Cleaned!$A$2:$F$101,2,FALSE)</f>
        <v>USB-C Laptop Charger</v>
      </c>
      <c r="M1702" t="str">
        <f>VLOOKUP($E1702,Store_Dim_Cleaned!$A$2:$E$21,2,FALSE)</f>
        <v>Alexander Group</v>
      </c>
    </row>
    <row r="1703" spans="1:13" x14ac:dyDescent="0.3">
      <c r="A1703" t="s">
        <v>3527</v>
      </c>
      <c r="B1703" s="6">
        <v>45819</v>
      </c>
      <c r="C1703" t="s">
        <v>1425</v>
      </c>
      <c r="D1703" t="s">
        <v>1730</v>
      </c>
      <c r="E1703" t="s">
        <v>1813</v>
      </c>
      <c r="F1703">
        <v>3</v>
      </c>
      <c r="G1703" s="5">
        <v>811.16</v>
      </c>
      <c r="H1703" s="8">
        <v>0.1</v>
      </c>
      <c r="I1703" t="s">
        <v>1829</v>
      </c>
      <c r="J1703" s="5">
        <v>2190.1320000000001</v>
      </c>
      <c r="K1703" t="str">
        <f>VLOOKUP($C1703,Customer_Dim_Cleaned!$A$2:$H$501,2,FALSE)</f>
        <v>Beth Martin</v>
      </c>
      <c r="L1703" t="str">
        <f>VLOOKUP($D1703,Product_Dim_Cleaned!$A$2:$F$101,2,FALSE)</f>
        <v>Women's High Heels</v>
      </c>
      <c r="M1703" t="str">
        <f>VLOOKUP($E1703,Store_Dim_Cleaned!$A$2:$E$21,2,FALSE)</f>
        <v>Mann-Austin</v>
      </c>
    </row>
    <row r="1704" spans="1:13" x14ac:dyDescent="0.3">
      <c r="A1704" t="s">
        <v>3528</v>
      </c>
      <c r="B1704" s="6">
        <v>45268</v>
      </c>
      <c r="C1704" t="s">
        <v>705</v>
      </c>
      <c r="D1704" t="s">
        <v>1622</v>
      </c>
      <c r="E1704" t="s">
        <v>1779</v>
      </c>
      <c r="F1704">
        <v>2</v>
      </c>
      <c r="G1704" s="5">
        <v>985.79</v>
      </c>
      <c r="H1704" s="8">
        <v>0.04</v>
      </c>
      <c r="I1704" t="s">
        <v>1826</v>
      </c>
      <c r="J1704" s="5">
        <v>1892.7167999999999</v>
      </c>
      <c r="K1704" t="str">
        <f>VLOOKUP($C1704,Customer_Dim_Cleaned!$A$2:$H$501,2,FALSE)</f>
        <v>Kathy Copeland</v>
      </c>
      <c r="L1704" t="str">
        <f>VLOOKUP($D1704,Product_Dim_Cleaned!$A$2:$F$101,2,FALSE)</f>
        <v>Men's Casual Sneakers</v>
      </c>
      <c r="M1704" t="str">
        <f>VLOOKUP($E1704,Store_Dim_Cleaned!$A$2:$E$21,2,FALSE)</f>
        <v>Martinez-Mullins</v>
      </c>
    </row>
    <row r="1705" spans="1:13" x14ac:dyDescent="0.3">
      <c r="A1705" t="s">
        <v>3529</v>
      </c>
      <c r="B1705" s="6">
        <v>45521</v>
      </c>
      <c r="C1705" t="s">
        <v>616</v>
      </c>
      <c r="D1705" t="s">
        <v>1614</v>
      </c>
      <c r="E1705" t="s">
        <v>1799</v>
      </c>
      <c r="F1705">
        <v>1</v>
      </c>
      <c r="G1705" s="5">
        <v>255.02</v>
      </c>
      <c r="H1705" s="8">
        <v>0.3</v>
      </c>
      <c r="I1705" t="s">
        <v>1824</v>
      </c>
      <c r="J1705" s="5">
        <v>178.51400000000001</v>
      </c>
      <c r="K1705" t="str">
        <f>VLOOKUP($C1705,Customer_Dim_Cleaned!$A$2:$H$501,2,FALSE)</f>
        <v>Dr. Suzanne Bullock</v>
      </c>
      <c r="L1705" t="str">
        <f>VLOOKUP($D1705,Product_Dim_Cleaned!$A$2:$F$101,2,FALSE)</f>
        <v>Modern Wall Clock</v>
      </c>
      <c r="M1705" t="str">
        <f>VLOOKUP($E1705,Store_Dim_Cleaned!$A$2:$E$21,2,FALSE)</f>
        <v>Mcdonald Inc</v>
      </c>
    </row>
    <row r="1706" spans="1:13" x14ac:dyDescent="0.3">
      <c r="A1706" t="s">
        <v>3530</v>
      </c>
      <c r="B1706" s="6">
        <v>45693</v>
      </c>
      <c r="C1706" t="s">
        <v>341</v>
      </c>
      <c r="D1706" t="s">
        <v>1586</v>
      </c>
      <c r="E1706" t="s">
        <v>1782</v>
      </c>
      <c r="F1706">
        <v>1</v>
      </c>
      <c r="G1706" s="5">
        <v>153.57</v>
      </c>
      <c r="H1706" s="8">
        <v>0.01</v>
      </c>
      <c r="I1706" t="s">
        <v>1826</v>
      </c>
      <c r="J1706" s="5">
        <v>152.0343</v>
      </c>
      <c r="K1706" t="str">
        <f>VLOOKUP($C1706,Customer_Dim_Cleaned!$A$2:$H$501,2,FALSE)</f>
        <v>Amy Fowler</v>
      </c>
      <c r="L1706" t="str">
        <f>VLOOKUP($D1706,Product_Dim_Cleaned!$A$2:$F$101,2,FALSE)</f>
        <v>Knee Support Brace</v>
      </c>
      <c r="M1706" t="str">
        <f>VLOOKUP($E1706,Store_Dim_Cleaned!$A$2:$E$21,2,FALSE)</f>
        <v>Bean, Jones and Park</v>
      </c>
    </row>
    <row r="1707" spans="1:13" x14ac:dyDescent="0.3">
      <c r="A1707" t="s">
        <v>3531</v>
      </c>
      <c r="B1707" s="6">
        <v>45734</v>
      </c>
      <c r="C1707" t="s">
        <v>809</v>
      </c>
      <c r="D1707" t="s">
        <v>1634</v>
      </c>
      <c r="E1707" t="s">
        <v>1810</v>
      </c>
      <c r="F1707">
        <v>3</v>
      </c>
      <c r="G1707" s="5">
        <v>962.98</v>
      </c>
      <c r="H1707" s="8">
        <v>0.21</v>
      </c>
      <c r="I1707" t="s">
        <v>1824</v>
      </c>
      <c r="J1707" s="5">
        <v>2282.2626</v>
      </c>
      <c r="K1707" t="str">
        <f>VLOOKUP($C1707,Customer_Dim_Cleaned!$A$2:$H$501,2,FALSE)</f>
        <v>Dr. Ashley Yates Md</v>
      </c>
      <c r="L1707" t="str">
        <f>VLOOKUP($D1707,Product_Dim_Cleaned!$A$2:$F$101,2,FALSE)</f>
        <v>USB External Hard Drive</v>
      </c>
      <c r="M1707" t="str">
        <f>VLOOKUP($E1707,Store_Dim_Cleaned!$A$2:$E$21,2,FALSE)</f>
        <v>Guerrero-Schmitt</v>
      </c>
    </row>
    <row r="1708" spans="1:13" x14ac:dyDescent="0.3">
      <c r="A1708" t="s">
        <v>3532</v>
      </c>
      <c r="B1708" s="6">
        <v>45377</v>
      </c>
      <c r="C1708" t="s">
        <v>214</v>
      </c>
      <c r="D1708" t="s">
        <v>1636</v>
      </c>
      <c r="E1708" t="s">
        <v>1782</v>
      </c>
      <c r="F1708">
        <v>3</v>
      </c>
      <c r="G1708" s="5">
        <v>884.46</v>
      </c>
      <c r="H1708" s="8">
        <v>0.25</v>
      </c>
      <c r="I1708" t="s">
        <v>1824</v>
      </c>
      <c r="J1708" s="5">
        <v>1990.0350000000001</v>
      </c>
      <c r="K1708" t="str">
        <f>VLOOKUP($C1708,Customer_Dim_Cleaned!$A$2:$H$501,2,FALSE)</f>
        <v>Jay Patel</v>
      </c>
      <c r="L1708" t="str">
        <f>VLOOKUP($D1708,Product_Dim_Cleaned!$A$2:$F$101,2,FALSE)</f>
        <v>Adjustable Jump Rope</v>
      </c>
      <c r="M1708" t="str">
        <f>VLOOKUP($E1708,Store_Dim_Cleaned!$A$2:$E$21,2,FALSE)</f>
        <v>Bean, Jones and Park</v>
      </c>
    </row>
    <row r="1709" spans="1:13" x14ac:dyDescent="0.3">
      <c r="A1709" t="s">
        <v>3533</v>
      </c>
      <c r="B1709" s="6">
        <v>45778</v>
      </c>
      <c r="C1709" t="s">
        <v>1355</v>
      </c>
      <c r="D1709" t="s">
        <v>1682</v>
      </c>
      <c r="E1709" t="s">
        <v>1789</v>
      </c>
      <c r="F1709">
        <v>4</v>
      </c>
      <c r="G1709" s="5">
        <v>359.71</v>
      </c>
      <c r="H1709" s="8">
        <v>0.05</v>
      </c>
      <c r="I1709" t="s">
        <v>1826</v>
      </c>
      <c r="J1709" s="5">
        <v>1366.8979999999999</v>
      </c>
      <c r="K1709" t="str">
        <f>VLOOKUP($C1709,Customer_Dim_Cleaned!$A$2:$H$501,2,FALSE)</f>
        <v>Melinda Rivera</v>
      </c>
      <c r="L1709" t="str">
        <f>VLOOKUP($D1709,Product_Dim_Cleaned!$A$2:$F$101,2,FALSE)</f>
        <v>Smart LED Light Strip</v>
      </c>
      <c r="M1709" t="str">
        <f>VLOOKUP($E1709,Store_Dim_Cleaned!$A$2:$E$21,2,FALSE)</f>
        <v>Hill, Wagner and Ballard</v>
      </c>
    </row>
    <row r="1710" spans="1:13" x14ac:dyDescent="0.3">
      <c r="A1710" t="s">
        <v>3534</v>
      </c>
      <c r="B1710" s="6">
        <v>45715</v>
      </c>
      <c r="C1710" t="s">
        <v>195</v>
      </c>
      <c r="D1710" t="s">
        <v>1648</v>
      </c>
      <c r="E1710" t="s">
        <v>1769</v>
      </c>
      <c r="F1710">
        <v>3</v>
      </c>
      <c r="G1710" s="5">
        <v>766.47</v>
      </c>
      <c r="H1710" s="8">
        <v>0.18</v>
      </c>
      <c r="I1710" t="s">
        <v>1824</v>
      </c>
      <c r="J1710" s="5">
        <v>1885.5162</v>
      </c>
      <c r="K1710" t="str">
        <f>VLOOKUP($C1710,Customer_Dim_Cleaned!$A$2:$H$501,2,FALSE)</f>
        <v>Sarah Rodgers</v>
      </c>
      <c r="L1710" t="str">
        <f>VLOOKUP($D1710,Product_Dim_Cleaned!$A$2:$F$101,2,FALSE)</f>
        <v>Boxing Hand Wraps</v>
      </c>
      <c r="M1710" t="str">
        <f>VLOOKUP($E1710,Store_Dim_Cleaned!$A$2:$E$21,2,FALSE)</f>
        <v>Alexander Group</v>
      </c>
    </row>
    <row r="1711" spans="1:13" x14ac:dyDescent="0.3">
      <c r="A1711" t="s">
        <v>3535</v>
      </c>
      <c r="B1711" s="6">
        <v>45492</v>
      </c>
      <c r="C1711" t="s">
        <v>722</v>
      </c>
      <c r="D1711" t="s">
        <v>1660</v>
      </c>
      <c r="E1711" t="s">
        <v>1810</v>
      </c>
      <c r="F1711">
        <v>1</v>
      </c>
      <c r="G1711" s="5">
        <v>772.07</v>
      </c>
      <c r="H1711" s="8">
        <v>0.26</v>
      </c>
      <c r="I1711" t="s">
        <v>1826</v>
      </c>
      <c r="J1711" s="5">
        <v>571.33180000000004</v>
      </c>
      <c r="K1711" t="str">
        <f>VLOOKUP($C1711,Customer_Dim_Cleaned!$A$2:$H$501,2,FALSE)</f>
        <v>Robert Harris</v>
      </c>
      <c r="L1711" t="str">
        <f>VLOOKUP($D1711,Product_Dim_Cleaned!$A$2:$F$101,2,FALSE)</f>
        <v>Premium Blanket Throw</v>
      </c>
      <c r="M1711" t="str">
        <f>VLOOKUP($E1711,Store_Dim_Cleaned!$A$2:$E$21,2,FALSE)</f>
        <v>Guerrero-Schmitt</v>
      </c>
    </row>
    <row r="1712" spans="1:13" x14ac:dyDescent="0.3">
      <c r="A1712" t="s">
        <v>3536</v>
      </c>
      <c r="B1712" s="6">
        <v>45292</v>
      </c>
      <c r="C1712" t="s">
        <v>881</v>
      </c>
      <c r="D1712" t="s">
        <v>1586</v>
      </c>
      <c r="E1712" t="s">
        <v>1773</v>
      </c>
      <c r="F1712">
        <v>3</v>
      </c>
      <c r="G1712" s="5">
        <v>108.31</v>
      </c>
      <c r="H1712" s="8">
        <v>0.26</v>
      </c>
      <c r="I1712" t="s">
        <v>1829</v>
      </c>
      <c r="J1712" s="5">
        <v>240.44820000000001</v>
      </c>
      <c r="K1712" t="str">
        <f>VLOOKUP($C1712,Customer_Dim_Cleaned!$A$2:$H$501,2,FALSE)</f>
        <v>Jeffrey Gomez</v>
      </c>
      <c r="L1712" t="str">
        <f>VLOOKUP($D1712,Product_Dim_Cleaned!$A$2:$F$101,2,FALSE)</f>
        <v>Knee Support Brace</v>
      </c>
      <c r="M1712" t="str">
        <f>VLOOKUP($E1712,Store_Dim_Cleaned!$A$2:$E$21,2,FALSE)</f>
        <v>Gray Ltd</v>
      </c>
    </row>
    <row r="1713" spans="1:13" x14ac:dyDescent="0.3">
      <c r="A1713" t="s">
        <v>3537</v>
      </c>
      <c r="B1713" s="6">
        <v>45316</v>
      </c>
      <c r="C1713" t="s">
        <v>708</v>
      </c>
      <c r="D1713" t="s">
        <v>1706</v>
      </c>
      <c r="E1713" t="s">
        <v>1776</v>
      </c>
      <c r="F1713">
        <v>1</v>
      </c>
      <c r="G1713" s="5">
        <v>502.53</v>
      </c>
      <c r="H1713" s="8">
        <v>0</v>
      </c>
      <c r="I1713" t="s">
        <v>1826</v>
      </c>
      <c r="J1713" s="5">
        <v>502.53</v>
      </c>
      <c r="K1713" t="str">
        <f>VLOOKUP($C1713,Customer_Dim_Cleaned!$A$2:$H$501,2,FALSE)</f>
        <v>Julia Jackson</v>
      </c>
      <c r="L1713" t="str">
        <f>VLOOKUP($D1713,Product_Dim_Cleaned!$A$2:$F$101,2,FALSE)</f>
        <v>Decorative Lamp Shade</v>
      </c>
      <c r="M1713" t="str">
        <f>VLOOKUP($E1713,Store_Dim_Cleaned!$A$2:$E$21,2,FALSE)</f>
        <v>Benson-Elliott</v>
      </c>
    </row>
    <row r="1714" spans="1:13" x14ac:dyDescent="0.3">
      <c r="A1714" t="s">
        <v>3538</v>
      </c>
      <c r="B1714" s="6">
        <v>45548</v>
      </c>
      <c r="C1714" t="s">
        <v>278</v>
      </c>
      <c r="D1714" t="s">
        <v>1546</v>
      </c>
      <c r="E1714" t="s">
        <v>1804</v>
      </c>
      <c r="F1714">
        <v>2</v>
      </c>
      <c r="G1714" s="5">
        <v>508.52</v>
      </c>
      <c r="H1714" s="8">
        <v>0.11</v>
      </c>
      <c r="I1714" t="s">
        <v>1829</v>
      </c>
      <c r="J1714" s="5">
        <v>905.16559999999993</v>
      </c>
      <c r="K1714" t="str">
        <f>VLOOKUP($C1714,Customer_Dim_Cleaned!$A$2:$H$501,2,FALSE)</f>
        <v>Nathan Campbell</v>
      </c>
      <c r="L1714" t="str">
        <f>VLOOKUP($D1714,Product_Dim_Cleaned!$A$2:$F$101,2,FALSE)</f>
        <v>Men's Graphic T-Shirt</v>
      </c>
      <c r="M1714" t="str">
        <f>VLOOKUP($E1714,Store_Dim_Cleaned!$A$2:$E$21,2,FALSE)</f>
        <v>Frederick-Wright</v>
      </c>
    </row>
    <row r="1715" spans="1:13" x14ac:dyDescent="0.3">
      <c r="A1715" t="s">
        <v>3539</v>
      </c>
      <c r="B1715" s="6">
        <v>45572</v>
      </c>
      <c r="C1715" t="s">
        <v>1443</v>
      </c>
      <c r="D1715" t="s">
        <v>1696</v>
      </c>
      <c r="E1715" t="s">
        <v>1766</v>
      </c>
      <c r="F1715">
        <v>1</v>
      </c>
      <c r="G1715" s="5">
        <v>492</v>
      </c>
      <c r="H1715" s="8">
        <v>0.26</v>
      </c>
      <c r="I1715" t="s">
        <v>1826</v>
      </c>
      <c r="J1715" s="5">
        <v>364.08</v>
      </c>
      <c r="K1715" t="str">
        <f>VLOOKUP($C1715,Customer_Dim_Cleaned!$A$2:$H$501,2,FALSE)</f>
        <v>Gregory Curtis</v>
      </c>
      <c r="L1715" t="str">
        <f>VLOOKUP($D1715,Product_Dim_Cleaned!$A$2:$F$101,2,FALSE)</f>
        <v>Bluetooth Car Audio System</v>
      </c>
      <c r="M1715" t="str">
        <f>VLOOKUP($E1715,Store_Dim_Cleaned!$A$2:$E$21,2,FALSE)</f>
        <v>Johnson-Wright</v>
      </c>
    </row>
    <row r="1716" spans="1:13" x14ac:dyDescent="0.3">
      <c r="A1716" t="s">
        <v>3540</v>
      </c>
      <c r="B1716" s="6">
        <v>45347</v>
      </c>
      <c r="C1716" t="s">
        <v>1492</v>
      </c>
      <c r="D1716" t="s">
        <v>1622</v>
      </c>
      <c r="E1716" t="s">
        <v>1799</v>
      </c>
      <c r="F1716">
        <v>4</v>
      </c>
      <c r="G1716" s="5">
        <v>746.36</v>
      </c>
      <c r="H1716" s="8">
        <v>0.02</v>
      </c>
      <c r="I1716" t="s">
        <v>1824</v>
      </c>
      <c r="J1716" s="5">
        <v>2925.7312000000002</v>
      </c>
      <c r="K1716" t="str">
        <f>VLOOKUP($C1716,Customer_Dim_Cleaned!$A$2:$H$501,2,FALSE)</f>
        <v>Sara Ingram</v>
      </c>
      <c r="L1716" t="str">
        <f>VLOOKUP($D1716,Product_Dim_Cleaned!$A$2:$F$101,2,FALSE)</f>
        <v>Men's Casual Sneakers</v>
      </c>
      <c r="M1716" t="str">
        <f>VLOOKUP($E1716,Store_Dim_Cleaned!$A$2:$E$21,2,FALSE)</f>
        <v>Mcdonald Inc</v>
      </c>
    </row>
    <row r="1717" spans="1:13" x14ac:dyDescent="0.3">
      <c r="A1717" t="s">
        <v>3541</v>
      </c>
      <c r="B1717" s="6">
        <v>45823</v>
      </c>
      <c r="C1717" t="s">
        <v>1343</v>
      </c>
      <c r="D1717" t="s">
        <v>1572</v>
      </c>
      <c r="E1717" t="s">
        <v>1757</v>
      </c>
      <c r="F1717">
        <v>1</v>
      </c>
      <c r="G1717" s="5">
        <v>120.83</v>
      </c>
      <c r="H1717" s="8">
        <v>0.08</v>
      </c>
      <c r="I1717" t="s">
        <v>1824</v>
      </c>
      <c r="J1717" s="5">
        <v>111.1636</v>
      </c>
      <c r="K1717" t="str">
        <f>VLOOKUP($C1717,Customer_Dim_Cleaned!$A$2:$H$501,2,FALSE)</f>
        <v>Thomas Moore</v>
      </c>
      <c r="L1717" t="str">
        <f>VLOOKUP($D1717,Product_Dim_Cleaned!$A$2:$F$101,2,FALSE)</f>
        <v>Hair Strengthening Shampoo</v>
      </c>
      <c r="M1717" t="str">
        <f>VLOOKUP($E1717,Store_Dim_Cleaned!$A$2:$E$21,2,FALSE)</f>
        <v>Martinez, Adkins and Johnson</v>
      </c>
    </row>
    <row r="1718" spans="1:13" x14ac:dyDescent="0.3">
      <c r="A1718" t="s">
        <v>3542</v>
      </c>
      <c r="B1718" s="6">
        <v>45394</v>
      </c>
      <c r="C1718" t="s">
        <v>1243</v>
      </c>
      <c r="D1718" t="s">
        <v>1702</v>
      </c>
      <c r="E1718" t="s">
        <v>1810</v>
      </c>
      <c r="F1718">
        <v>2</v>
      </c>
      <c r="G1718" s="5">
        <v>68.31</v>
      </c>
      <c r="H1718" s="8">
        <v>0.28999999999999998</v>
      </c>
      <c r="I1718" t="s">
        <v>1829</v>
      </c>
      <c r="J1718" s="5">
        <v>97.000199999999992</v>
      </c>
      <c r="K1718" t="str">
        <f>VLOOKUP($C1718,Customer_Dim_Cleaned!$A$2:$H$501,2,FALSE)</f>
        <v>John Donaldson</v>
      </c>
      <c r="L1718" t="str">
        <f>VLOOKUP($D1718,Product_Dim_Cleaned!$A$2:$F$101,2,FALSE)</f>
        <v>WiFi Mesh Router</v>
      </c>
      <c r="M1718" t="str">
        <f>VLOOKUP($E1718,Store_Dim_Cleaned!$A$2:$E$21,2,FALSE)</f>
        <v>Guerrero-Schmitt</v>
      </c>
    </row>
    <row r="1719" spans="1:13" x14ac:dyDescent="0.3">
      <c r="A1719" t="s">
        <v>3543</v>
      </c>
      <c r="B1719" s="6">
        <v>45265</v>
      </c>
      <c r="C1719" t="s">
        <v>230</v>
      </c>
      <c r="D1719" t="s">
        <v>1592</v>
      </c>
      <c r="E1719" t="s">
        <v>1810</v>
      </c>
      <c r="F1719">
        <v>2</v>
      </c>
      <c r="G1719" s="5">
        <v>761.71</v>
      </c>
      <c r="H1719" s="8">
        <v>0.02</v>
      </c>
      <c r="I1719" t="s">
        <v>1826</v>
      </c>
      <c r="J1719" s="5">
        <v>1492.9516000000001</v>
      </c>
      <c r="K1719" t="str">
        <f>VLOOKUP($C1719,Customer_Dim_Cleaned!$A$2:$H$501,2,FALSE)</f>
        <v>James Bean</v>
      </c>
      <c r="L1719" t="str">
        <f>VLOOKUP($D1719,Product_Dim_Cleaned!$A$2:$F$101,2,FALSE)</f>
        <v>Carbon Fiber Tennis Racket</v>
      </c>
      <c r="M1719" t="str">
        <f>VLOOKUP($E1719,Store_Dim_Cleaned!$A$2:$E$21,2,FALSE)</f>
        <v>Guerrero-Schmitt</v>
      </c>
    </row>
    <row r="1720" spans="1:13" x14ac:dyDescent="0.3">
      <c r="A1720" t="s">
        <v>3544</v>
      </c>
      <c r="B1720" s="6">
        <v>45261</v>
      </c>
      <c r="C1720" t="s">
        <v>244</v>
      </c>
      <c r="D1720" t="s">
        <v>1704</v>
      </c>
      <c r="E1720" t="s">
        <v>1766</v>
      </c>
      <c r="F1720">
        <v>4</v>
      </c>
      <c r="G1720" s="5">
        <v>346.37</v>
      </c>
      <c r="H1720" s="8">
        <v>0.18</v>
      </c>
      <c r="I1720" t="s">
        <v>1829</v>
      </c>
      <c r="J1720" s="5">
        <v>1136.0935999999999</v>
      </c>
      <c r="K1720" t="str">
        <f>VLOOKUP($C1720,Customer_Dim_Cleaned!$A$2:$H$501,2,FALSE)</f>
        <v>Cody Diaz</v>
      </c>
      <c r="L1720" t="str">
        <f>VLOOKUP($D1720,Product_Dim_Cleaned!$A$2:$F$101,2,FALSE)</f>
        <v>Essential Oil Diffuser</v>
      </c>
      <c r="M1720" t="str">
        <f>VLOOKUP($E1720,Store_Dim_Cleaned!$A$2:$E$21,2,FALSE)</f>
        <v>Johnson-Wright</v>
      </c>
    </row>
    <row r="1721" spans="1:13" x14ac:dyDescent="0.3">
      <c r="A1721" t="s">
        <v>3545</v>
      </c>
      <c r="B1721" s="6">
        <v>45702</v>
      </c>
      <c r="C1721" t="s">
        <v>40</v>
      </c>
      <c r="D1721" t="s">
        <v>1658</v>
      </c>
      <c r="E1721" t="s">
        <v>1794</v>
      </c>
      <c r="F1721">
        <v>1</v>
      </c>
      <c r="G1721" s="5">
        <v>846.3</v>
      </c>
      <c r="H1721" s="8">
        <v>0.14000000000000001</v>
      </c>
      <c r="I1721" t="s">
        <v>1826</v>
      </c>
      <c r="J1721" s="5">
        <v>727.81799999999998</v>
      </c>
      <c r="K1721" t="str">
        <f>VLOOKUP($C1721,Customer_Dim_Cleaned!$A$2:$H$501,2,FALSE)</f>
        <v>Daniel Boyd</v>
      </c>
      <c r="L1721" t="str">
        <f>VLOOKUP($D1721,Product_Dim_Cleaned!$A$2:$F$101,2,FALSE)</f>
        <v>Ceramic Plant Pot</v>
      </c>
      <c r="M1721" t="str">
        <f>VLOOKUP($E1721,Store_Dim_Cleaned!$A$2:$E$21,2,FALSE)</f>
        <v>Thomas, Bridges and Harris</v>
      </c>
    </row>
    <row r="1722" spans="1:13" x14ac:dyDescent="0.3">
      <c r="A1722" t="s">
        <v>3546</v>
      </c>
      <c r="B1722" s="6">
        <v>45624</v>
      </c>
      <c r="C1722" t="s">
        <v>1340</v>
      </c>
      <c r="D1722" t="s">
        <v>1543</v>
      </c>
      <c r="E1722" t="s">
        <v>1813</v>
      </c>
      <c r="F1722">
        <v>1</v>
      </c>
      <c r="G1722" s="5">
        <v>458.97</v>
      </c>
      <c r="H1722" s="8">
        <v>0.1</v>
      </c>
      <c r="I1722" t="s">
        <v>1826</v>
      </c>
      <c r="J1722" s="5">
        <v>413.07299999999998</v>
      </c>
      <c r="K1722" t="str">
        <f>VLOOKUP($C1722,Customer_Dim_Cleaned!$A$2:$H$501,2,FALSE)</f>
        <v>Summer Weiss</v>
      </c>
      <c r="L1722" t="str">
        <f>VLOOKUP($D1722,Product_Dim_Cleaned!$A$2:$F$101,2,FALSE)</f>
        <v>Brother Laser Printer</v>
      </c>
      <c r="M1722" t="str">
        <f>VLOOKUP($E1722,Store_Dim_Cleaned!$A$2:$E$21,2,FALSE)</f>
        <v>Mann-Austin</v>
      </c>
    </row>
    <row r="1723" spans="1:13" x14ac:dyDescent="0.3">
      <c r="A1723" t="s">
        <v>3547</v>
      </c>
      <c r="B1723" s="6">
        <v>45736</v>
      </c>
      <c r="C1723" t="s">
        <v>917</v>
      </c>
      <c r="D1723" t="s">
        <v>1634</v>
      </c>
      <c r="E1723" t="s">
        <v>1779</v>
      </c>
      <c r="F1723">
        <v>2</v>
      </c>
      <c r="G1723" s="5">
        <v>536.61</v>
      </c>
      <c r="H1723" s="8">
        <v>0.14000000000000001</v>
      </c>
      <c r="I1723" t="s">
        <v>1824</v>
      </c>
      <c r="J1723" s="5">
        <v>922.9692</v>
      </c>
      <c r="K1723" t="str">
        <f>VLOOKUP($C1723,Customer_Dim_Cleaned!$A$2:$H$501,2,FALSE)</f>
        <v>Jennifer Figueroa</v>
      </c>
      <c r="L1723" t="str">
        <f>VLOOKUP($D1723,Product_Dim_Cleaned!$A$2:$F$101,2,FALSE)</f>
        <v>USB External Hard Drive</v>
      </c>
      <c r="M1723" t="str">
        <f>VLOOKUP($E1723,Store_Dim_Cleaned!$A$2:$E$21,2,FALSE)</f>
        <v>Martinez-Mullins</v>
      </c>
    </row>
    <row r="1724" spans="1:13" x14ac:dyDescent="0.3">
      <c r="A1724" t="s">
        <v>3548</v>
      </c>
      <c r="B1724" s="6">
        <v>45709</v>
      </c>
      <c r="C1724" t="s">
        <v>1304</v>
      </c>
      <c r="D1724" t="s">
        <v>1664</v>
      </c>
      <c r="E1724" t="s">
        <v>1752</v>
      </c>
      <c r="F1724">
        <v>3</v>
      </c>
      <c r="G1724" s="5">
        <v>130.41</v>
      </c>
      <c r="H1724" s="8">
        <v>0.14000000000000001</v>
      </c>
      <c r="I1724" t="s">
        <v>1826</v>
      </c>
      <c r="J1724" s="5">
        <v>336.45780000000002</v>
      </c>
      <c r="K1724" t="str">
        <f>VLOOKUP($C1724,Customer_Dim_Cleaned!$A$2:$H$501,2,FALSE)</f>
        <v>Dr. Tamara White Md</v>
      </c>
      <c r="L1724" t="str">
        <f>VLOOKUP($D1724,Product_Dim_Cleaned!$A$2:$F$101,2,FALSE)</f>
        <v>Womens Cotton Scarf</v>
      </c>
      <c r="M1724" t="str">
        <f>VLOOKUP($E1724,Store_Dim_Cleaned!$A$2:$E$21,2,FALSE)</f>
        <v>Rivera-Warner</v>
      </c>
    </row>
    <row r="1725" spans="1:13" x14ac:dyDescent="0.3">
      <c r="A1725" t="s">
        <v>3549</v>
      </c>
      <c r="B1725" s="6">
        <v>45738</v>
      </c>
      <c r="C1725" t="s">
        <v>1524</v>
      </c>
      <c r="D1725" t="s">
        <v>1726</v>
      </c>
      <c r="E1725" t="s">
        <v>1794</v>
      </c>
      <c r="F1725">
        <v>4</v>
      </c>
      <c r="G1725" s="5">
        <v>706.67</v>
      </c>
      <c r="H1725" s="8">
        <v>0.01</v>
      </c>
      <c r="I1725" t="s">
        <v>1824</v>
      </c>
      <c r="J1725" s="5">
        <v>2798.4132</v>
      </c>
      <c r="K1725" t="str">
        <f>VLOOKUP($C1725,Customer_Dim_Cleaned!$A$2:$H$501,2,FALSE)</f>
        <v>Christopher Ford</v>
      </c>
      <c r="L1725" t="str">
        <f>VLOOKUP($D1725,Product_Dim_Cleaned!$A$2:$F$101,2,FALSE)</f>
        <v>Face Foundation Kit</v>
      </c>
      <c r="M1725" t="str">
        <f>VLOOKUP($E1725,Store_Dim_Cleaned!$A$2:$E$21,2,FALSE)</f>
        <v>Thomas, Bridges and Harris</v>
      </c>
    </row>
    <row r="1726" spans="1:13" x14ac:dyDescent="0.3">
      <c r="A1726" t="s">
        <v>3550</v>
      </c>
      <c r="B1726" s="6">
        <v>45685</v>
      </c>
      <c r="C1726" t="s">
        <v>1223</v>
      </c>
      <c r="D1726" t="s">
        <v>1602</v>
      </c>
      <c r="E1726" t="s">
        <v>1766</v>
      </c>
      <c r="F1726">
        <v>3</v>
      </c>
      <c r="G1726" s="5">
        <v>523.45000000000005</v>
      </c>
      <c r="H1726" s="8">
        <v>0.17</v>
      </c>
      <c r="I1726" t="s">
        <v>1824</v>
      </c>
      <c r="J1726" s="5">
        <v>1303.3905</v>
      </c>
      <c r="K1726" t="str">
        <f>VLOOKUP($C1726,Customer_Dim_Cleaned!$A$2:$H$501,2,FALSE)</f>
        <v>Jacqueline Payne</v>
      </c>
      <c r="L1726" t="str">
        <f>VLOOKUP($D1726,Product_Dim_Cleaned!$A$2:$F$101,2,FALSE)</f>
        <v>Decorative Floor Vase</v>
      </c>
      <c r="M1726" t="str">
        <f>VLOOKUP($E1726,Store_Dim_Cleaned!$A$2:$E$21,2,FALSE)</f>
        <v>Johnson-Wright</v>
      </c>
    </row>
    <row r="1727" spans="1:13" x14ac:dyDescent="0.3">
      <c r="A1727" t="s">
        <v>3551</v>
      </c>
      <c r="B1727" s="6">
        <v>45701</v>
      </c>
      <c r="C1727" t="s">
        <v>48</v>
      </c>
      <c r="D1727" t="s">
        <v>1730</v>
      </c>
      <c r="E1727" t="s">
        <v>1810</v>
      </c>
      <c r="F1727">
        <v>3</v>
      </c>
      <c r="G1727" s="5">
        <v>482.2</v>
      </c>
      <c r="H1727" s="8">
        <v>0.23</v>
      </c>
      <c r="I1727" t="s">
        <v>1829</v>
      </c>
      <c r="J1727" s="5">
        <v>1113.8820000000001</v>
      </c>
      <c r="K1727" t="str">
        <f>VLOOKUP($C1727,Customer_Dim_Cleaned!$A$2:$H$501,2,FALSE)</f>
        <v>Ms. Maria Leach</v>
      </c>
      <c r="L1727" t="str">
        <f>VLOOKUP($D1727,Product_Dim_Cleaned!$A$2:$F$101,2,FALSE)</f>
        <v>Women's High Heels</v>
      </c>
      <c r="M1727" t="str">
        <f>VLOOKUP($E1727,Store_Dim_Cleaned!$A$2:$E$21,2,FALSE)</f>
        <v>Guerrero-Schmitt</v>
      </c>
    </row>
    <row r="1728" spans="1:13" x14ac:dyDescent="0.3">
      <c r="A1728" t="s">
        <v>3552</v>
      </c>
      <c r="B1728" s="6">
        <v>45745</v>
      </c>
      <c r="C1728" t="s">
        <v>428</v>
      </c>
      <c r="D1728" t="s">
        <v>1674</v>
      </c>
      <c r="E1728" t="s">
        <v>1773</v>
      </c>
      <c r="F1728">
        <v>4</v>
      </c>
      <c r="G1728" s="5">
        <v>688.86</v>
      </c>
      <c r="H1728" s="8">
        <v>0.02</v>
      </c>
      <c r="I1728" t="s">
        <v>1829</v>
      </c>
      <c r="J1728" s="5">
        <v>2700.3312000000001</v>
      </c>
      <c r="K1728" t="str">
        <f>VLOOKUP($C1728,Customer_Dim_Cleaned!$A$2:$H$501,2,FALSE)</f>
        <v>Donald Lee</v>
      </c>
      <c r="L1728" t="str">
        <f>VLOOKUP($D1728,Product_Dim_Cleaned!$A$2:$F$101,2,FALSE)</f>
        <v>Organic Sunscreen Lotion</v>
      </c>
      <c r="M1728" t="str">
        <f>VLOOKUP($E1728,Store_Dim_Cleaned!$A$2:$E$21,2,FALSE)</f>
        <v>Gray Ltd</v>
      </c>
    </row>
    <row r="1729" spans="1:13" x14ac:dyDescent="0.3">
      <c r="A1729" t="s">
        <v>3553</v>
      </c>
      <c r="B1729" s="6">
        <v>45214</v>
      </c>
      <c r="C1729" t="s">
        <v>100</v>
      </c>
      <c r="D1729" t="s">
        <v>1572</v>
      </c>
      <c r="E1729" t="s">
        <v>1752</v>
      </c>
      <c r="F1729">
        <v>1</v>
      </c>
      <c r="G1729" s="5">
        <v>145.47999999999999</v>
      </c>
      <c r="H1729" s="8">
        <v>0.1</v>
      </c>
      <c r="I1729" t="s">
        <v>1829</v>
      </c>
      <c r="J1729" s="5">
        <v>130.93199999999999</v>
      </c>
      <c r="K1729" t="str">
        <f>VLOOKUP($C1729,Customer_Dim_Cleaned!$A$2:$H$501,2,FALSE)</f>
        <v>Jonathan Steele</v>
      </c>
      <c r="L1729" t="str">
        <f>VLOOKUP($D1729,Product_Dim_Cleaned!$A$2:$F$101,2,FALSE)</f>
        <v>Hair Strengthening Shampoo</v>
      </c>
      <c r="M1729" t="str">
        <f>VLOOKUP($E1729,Store_Dim_Cleaned!$A$2:$E$21,2,FALSE)</f>
        <v>Rivera-Warner</v>
      </c>
    </row>
    <row r="1730" spans="1:13" x14ac:dyDescent="0.3">
      <c r="A1730" t="s">
        <v>3554</v>
      </c>
      <c r="B1730" s="6">
        <v>45547</v>
      </c>
      <c r="C1730" t="s">
        <v>198</v>
      </c>
      <c r="D1730" t="s">
        <v>1610</v>
      </c>
      <c r="E1730" t="s">
        <v>1792</v>
      </c>
      <c r="F1730">
        <v>4</v>
      </c>
      <c r="G1730" s="5">
        <v>862.25</v>
      </c>
      <c r="H1730" s="8">
        <v>0.28000000000000003</v>
      </c>
      <c r="I1730" t="s">
        <v>1826</v>
      </c>
      <c r="J1730" s="5">
        <v>2483.2800000000002</v>
      </c>
      <c r="K1730" t="str">
        <f>VLOOKUP($C1730,Customer_Dim_Cleaned!$A$2:$H$501,2,FALSE)</f>
        <v>Debra Liu</v>
      </c>
      <c r="L1730" t="str">
        <f>VLOOKUP($D1730,Product_Dim_Cleaned!$A$2:$F$101,2,FALSE)</f>
        <v>Basketball</v>
      </c>
      <c r="M1730" t="str">
        <f>VLOOKUP($E1730,Store_Dim_Cleaned!$A$2:$E$21,2,FALSE)</f>
        <v>Aguirre-Keller</v>
      </c>
    </row>
    <row r="1731" spans="1:13" x14ac:dyDescent="0.3">
      <c r="A1731" t="s">
        <v>3555</v>
      </c>
      <c r="B1731" s="6">
        <v>45296</v>
      </c>
      <c r="C1731" t="s">
        <v>926</v>
      </c>
      <c r="D1731" t="s">
        <v>1546</v>
      </c>
      <c r="E1731" t="s">
        <v>1799</v>
      </c>
      <c r="F1731">
        <v>4</v>
      </c>
      <c r="G1731" s="5">
        <v>146.12</v>
      </c>
      <c r="H1731" s="8">
        <v>0.12</v>
      </c>
      <c r="I1731" t="s">
        <v>1829</v>
      </c>
      <c r="J1731" s="5">
        <v>514.3424</v>
      </c>
      <c r="K1731" t="str">
        <f>VLOOKUP($C1731,Customer_Dim_Cleaned!$A$2:$H$501,2,FALSE)</f>
        <v>Ricardo Jones</v>
      </c>
      <c r="L1731" t="str">
        <f>VLOOKUP($D1731,Product_Dim_Cleaned!$A$2:$F$101,2,FALSE)</f>
        <v>Men's Graphic T-Shirt</v>
      </c>
      <c r="M1731" t="str">
        <f>VLOOKUP($E1731,Store_Dim_Cleaned!$A$2:$E$21,2,FALSE)</f>
        <v>Mcdonald Inc</v>
      </c>
    </row>
    <row r="1732" spans="1:13" x14ac:dyDescent="0.3">
      <c r="A1732" t="s">
        <v>3556</v>
      </c>
      <c r="B1732" s="6">
        <v>45549</v>
      </c>
      <c r="C1732" t="s">
        <v>1472</v>
      </c>
      <c r="D1732" t="s">
        <v>1610</v>
      </c>
      <c r="E1732" t="s">
        <v>1810</v>
      </c>
      <c r="F1732">
        <v>2</v>
      </c>
      <c r="G1732" s="5">
        <v>695.02</v>
      </c>
      <c r="H1732" s="8">
        <v>0.3</v>
      </c>
      <c r="I1732" t="s">
        <v>1829</v>
      </c>
      <c r="J1732" s="5">
        <v>973.02799999999991</v>
      </c>
      <c r="K1732" t="str">
        <f>VLOOKUP($C1732,Customer_Dim_Cleaned!$A$2:$H$501,2,FALSE)</f>
        <v>Earl Smith Dds</v>
      </c>
      <c r="L1732" t="str">
        <f>VLOOKUP($D1732,Product_Dim_Cleaned!$A$2:$F$101,2,FALSE)</f>
        <v>Basketball</v>
      </c>
      <c r="M1732" t="str">
        <f>VLOOKUP($E1732,Store_Dim_Cleaned!$A$2:$E$21,2,FALSE)</f>
        <v>Guerrero-Schmitt</v>
      </c>
    </row>
    <row r="1733" spans="1:13" x14ac:dyDescent="0.3">
      <c r="A1733" t="s">
        <v>3557</v>
      </c>
      <c r="B1733" s="6">
        <v>45231</v>
      </c>
      <c r="C1733" t="s">
        <v>711</v>
      </c>
      <c r="D1733" t="s">
        <v>1736</v>
      </c>
      <c r="E1733" t="s">
        <v>1789</v>
      </c>
      <c r="F1733">
        <v>2</v>
      </c>
      <c r="G1733" s="5">
        <v>886.67</v>
      </c>
      <c r="H1733" s="8">
        <v>0.24</v>
      </c>
      <c r="I1733" t="s">
        <v>1826</v>
      </c>
      <c r="J1733" s="5">
        <v>1347.7384</v>
      </c>
      <c r="K1733" t="str">
        <f>VLOOKUP($C1733,Customer_Dim_Cleaned!$A$2:$H$501,2,FALSE)</f>
        <v>Jordan Wells</v>
      </c>
      <c r="L1733" t="str">
        <f>VLOOKUP($D1733,Product_Dim_Cleaned!$A$2:$F$101,2,FALSE)</f>
        <v>Vitamin E Body Lotion</v>
      </c>
      <c r="M1733" t="str">
        <f>VLOOKUP($E1733,Store_Dim_Cleaned!$A$2:$E$21,2,FALSE)</f>
        <v>Hill, Wagner and Ballard</v>
      </c>
    </row>
    <row r="1734" spans="1:13" x14ac:dyDescent="0.3">
      <c r="A1734" t="s">
        <v>3558</v>
      </c>
      <c r="B1734" s="6">
        <v>45628</v>
      </c>
      <c r="C1734" t="s">
        <v>205</v>
      </c>
      <c r="D1734" t="s">
        <v>1680</v>
      </c>
      <c r="E1734" t="s">
        <v>1810</v>
      </c>
      <c r="F1734">
        <v>2</v>
      </c>
      <c r="G1734" s="5">
        <v>864.09</v>
      </c>
      <c r="H1734" s="8">
        <v>0.06</v>
      </c>
      <c r="I1734" t="s">
        <v>1829</v>
      </c>
      <c r="J1734" s="5">
        <v>1624.4892</v>
      </c>
      <c r="K1734" t="str">
        <f>VLOOKUP($C1734,Customer_Dim_Cleaned!$A$2:$H$501,2,FALSE)</f>
        <v>Katherine Dorsey</v>
      </c>
      <c r="L1734" t="str">
        <f>VLOOKUP($D1734,Product_Dim_Cleaned!$A$2:$F$101,2,FALSE)</f>
        <v>Women's Hair Dryer Brush</v>
      </c>
      <c r="M1734" t="str">
        <f>VLOOKUP($E1734,Store_Dim_Cleaned!$A$2:$E$21,2,FALSE)</f>
        <v>Guerrero-Schmitt</v>
      </c>
    </row>
    <row r="1735" spans="1:13" x14ac:dyDescent="0.3">
      <c r="A1735" t="s">
        <v>3559</v>
      </c>
      <c r="B1735" s="6">
        <v>45862</v>
      </c>
      <c r="C1735" t="s">
        <v>23</v>
      </c>
      <c r="D1735" t="s">
        <v>1572</v>
      </c>
      <c r="E1735" t="s">
        <v>1786</v>
      </c>
      <c r="F1735">
        <v>1</v>
      </c>
      <c r="G1735" s="5">
        <v>437.65</v>
      </c>
      <c r="H1735" s="8">
        <v>0.02</v>
      </c>
      <c r="I1735" t="s">
        <v>1826</v>
      </c>
      <c r="J1735" s="5">
        <v>428.89699999999999</v>
      </c>
      <c r="K1735" t="str">
        <f>VLOOKUP($C1735,Customer_Dim_Cleaned!$A$2:$H$501,2,FALSE)</f>
        <v>Jeremy Harris</v>
      </c>
      <c r="L1735" t="str">
        <f>VLOOKUP($D1735,Product_Dim_Cleaned!$A$2:$F$101,2,FALSE)</f>
        <v>Hair Strengthening Shampoo</v>
      </c>
      <c r="M1735" t="str">
        <f>VLOOKUP($E1735,Store_Dim_Cleaned!$A$2:$E$21,2,FALSE)</f>
        <v>Moore, Padilla and Butler</v>
      </c>
    </row>
    <row r="1736" spans="1:13" x14ac:dyDescent="0.3">
      <c r="A1736" t="s">
        <v>3560</v>
      </c>
      <c r="B1736" s="6">
        <v>45843</v>
      </c>
      <c r="C1736" t="s">
        <v>660</v>
      </c>
      <c r="D1736" t="s">
        <v>1620</v>
      </c>
      <c r="E1736" t="s">
        <v>1797</v>
      </c>
      <c r="F1736">
        <v>2</v>
      </c>
      <c r="G1736" s="5">
        <v>208.09</v>
      </c>
      <c r="H1736" s="8">
        <v>0.27</v>
      </c>
      <c r="I1736" t="s">
        <v>1824</v>
      </c>
      <c r="J1736" s="5">
        <v>303.81139999999999</v>
      </c>
      <c r="K1736" t="str">
        <f>VLOOKUP($C1736,Customer_Dim_Cleaned!$A$2:$H$501,2,FALSE)</f>
        <v>Christina Garcia</v>
      </c>
      <c r="L1736" t="str">
        <f>VLOOKUP($D1736,Product_Dim_Cleaned!$A$2:$F$101,2,FALSE)</f>
        <v>Women's Summer Dress</v>
      </c>
      <c r="M1736" t="str">
        <f>VLOOKUP($E1736,Store_Dim_Cleaned!$A$2:$E$21,2,FALSE)</f>
        <v>Gardner, Humphrey and Contreras</v>
      </c>
    </row>
    <row r="1737" spans="1:13" x14ac:dyDescent="0.3">
      <c r="A1737" t="s">
        <v>3561</v>
      </c>
      <c r="B1737" s="6">
        <v>45482</v>
      </c>
      <c r="C1737" t="s">
        <v>205</v>
      </c>
      <c r="D1737" t="s">
        <v>1734</v>
      </c>
      <c r="E1737" t="s">
        <v>1807</v>
      </c>
      <c r="F1737">
        <v>4</v>
      </c>
      <c r="G1737" s="5">
        <v>825.78</v>
      </c>
      <c r="H1737" s="8">
        <v>0.02</v>
      </c>
      <c r="I1737" t="s">
        <v>1824</v>
      </c>
      <c r="J1737" s="5">
        <v>3237.0576000000001</v>
      </c>
      <c r="K1737" t="str">
        <f>VLOOKUP($C1737,Customer_Dim_Cleaned!$A$2:$H$501,2,FALSE)</f>
        <v>Katherine Dorsey</v>
      </c>
      <c r="L1737" t="str">
        <f>VLOOKUP($D1737,Product_Dim_Cleaned!$A$2:$F$101,2,FALSE)</f>
        <v>USB-C Laptop Charger</v>
      </c>
      <c r="M1737" t="str">
        <f>VLOOKUP($E1737,Store_Dim_Cleaned!$A$2:$E$21,2,FALSE)</f>
        <v>Holloway Ltd</v>
      </c>
    </row>
    <row r="1738" spans="1:13" x14ac:dyDescent="0.3">
      <c r="A1738" t="s">
        <v>3562</v>
      </c>
      <c r="B1738" s="6">
        <v>45313</v>
      </c>
      <c r="C1738" t="s">
        <v>405</v>
      </c>
      <c r="D1738" t="s">
        <v>1598</v>
      </c>
      <c r="E1738" t="s">
        <v>1807</v>
      </c>
      <c r="F1738">
        <v>3</v>
      </c>
      <c r="G1738" s="5">
        <v>849.77</v>
      </c>
      <c r="H1738" s="8">
        <v>0.12</v>
      </c>
      <c r="I1738" t="s">
        <v>1826</v>
      </c>
      <c r="J1738" s="5">
        <v>2243.3928000000001</v>
      </c>
      <c r="K1738" t="str">
        <f>VLOOKUP($C1738,Customer_Dim_Cleaned!$A$2:$H$501,2,FALSE)</f>
        <v>Anthony Phillips</v>
      </c>
      <c r="L1738" t="str">
        <f>VLOOKUP($D1738,Product_Dim_Cleaned!$A$2:$F$101,2,FALSE)</f>
        <v>Women's Scarf Set</v>
      </c>
      <c r="M1738" t="str">
        <f>VLOOKUP($E1738,Store_Dim_Cleaned!$A$2:$E$21,2,FALSE)</f>
        <v>Holloway Ltd</v>
      </c>
    </row>
    <row r="1739" spans="1:13" x14ac:dyDescent="0.3">
      <c r="A1739" t="s">
        <v>3563</v>
      </c>
      <c r="B1739" s="6">
        <v>45314</v>
      </c>
      <c r="C1739" t="s">
        <v>1080</v>
      </c>
      <c r="D1739" t="s">
        <v>1668</v>
      </c>
      <c r="E1739" t="s">
        <v>1769</v>
      </c>
      <c r="F1739">
        <v>1</v>
      </c>
      <c r="G1739" s="5">
        <v>88.78</v>
      </c>
      <c r="H1739" s="8">
        <v>0.18</v>
      </c>
      <c r="I1739" t="s">
        <v>1824</v>
      </c>
      <c r="J1739" s="5">
        <v>72.799600000000012</v>
      </c>
      <c r="K1739" t="str">
        <f>VLOOKUP($C1739,Customer_Dim_Cleaned!$A$2:$H$501,2,FALSE)</f>
        <v>Evelyn Brown</v>
      </c>
      <c r="L1739" t="str">
        <f>VLOOKUP($D1739,Product_Dim_Cleaned!$A$2:$F$101,2,FALSE)</f>
        <v>Luxury Perfume Spray</v>
      </c>
      <c r="M1739" t="str">
        <f>VLOOKUP($E1739,Store_Dim_Cleaned!$A$2:$E$21,2,FALSE)</f>
        <v>Alexander Group</v>
      </c>
    </row>
    <row r="1740" spans="1:13" x14ac:dyDescent="0.3">
      <c r="A1740" t="s">
        <v>3564</v>
      </c>
      <c r="B1740" s="6">
        <v>45526</v>
      </c>
      <c r="C1740" t="s">
        <v>628</v>
      </c>
      <c r="D1740" t="s">
        <v>1704</v>
      </c>
      <c r="E1740" t="s">
        <v>1769</v>
      </c>
      <c r="F1740">
        <v>4</v>
      </c>
      <c r="G1740" s="5">
        <v>507.22</v>
      </c>
      <c r="H1740" s="8">
        <v>0.14000000000000001</v>
      </c>
      <c r="I1740" t="s">
        <v>1826</v>
      </c>
      <c r="J1740" s="5">
        <v>1744.8368</v>
      </c>
      <c r="K1740" t="str">
        <f>VLOOKUP($C1740,Customer_Dim_Cleaned!$A$2:$H$501,2,FALSE)</f>
        <v>Todd Poole</v>
      </c>
      <c r="L1740" t="str">
        <f>VLOOKUP($D1740,Product_Dim_Cleaned!$A$2:$F$101,2,FALSE)</f>
        <v>Essential Oil Diffuser</v>
      </c>
      <c r="M1740" t="str">
        <f>VLOOKUP($E1740,Store_Dim_Cleaned!$A$2:$E$21,2,FALSE)</f>
        <v>Alexander Group</v>
      </c>
    </row>
    <row r="1741" spans="1:13" x14ac:dyDescent="0.3">
      <c r="A1741" t="s">
        <v>3565</v>
      </c>
      <c r="B1741" s="6">
        <v>45887</v>
      </c>
      <c r="C1741" t="s">
        <v>996</v>
      </c>
      <c r="D1741" t="s">
        <v>1740</v>
      </c>
      <c r="E1741" t="s">
        <v>1752</v>
      </c>
      <c r="F1741">
        <v>3</v>
      </c>
      <c r="G1741" s="5">
        <v>330.98</v>
      </c>
      <c r="H1741" s="8">
        <v>0.11</v>
      </c>
      <c r="I1741" t="s">
        <v>1824</v>
      </c>
      <c r="J1741" s="5">
        <v>883.71660000000008</v>
      </c>
      <c r="K1741" t="str">
        <f>VLOOKUP($C1741,Customer_Dim_Cleaned!$A$2:$H$501,2,FALSE)</f>
        <v>Robert House</v>
      </c>
      <c r="L1741" t="str">
        <f>VLOOKUP($D1741,Product_Dim_Cleaned!$A$2:$F$101,2,FALSE)</f>
        <v>Women's Formal Blazer</v>
      </c>
      <c r="M1741" t="str">
        <f>VLOOKUP($E1741,Store_Dim_Cleaned!$A$2:$E$21,2,FALSE)</f>
        <v>Rivera-Warner</v>
      </c>
    </row>
    <row r="1742" spans="1:13" x14ac:dyDescent="0.3">
      <c r="A1742" t="s">
        <v>3566</v>
      </c>
      <c r="B1742" s="6">
        <v>45562</v>
      </c>
      <c r="C1742" t="s">
        <v>195</v>
      </c>
      <c r="D1742" t="s">
        <v>1622</v>
      </c>
      <c r="E1742" t="s">
        <v>1813</v>
      </c>
      <c r="F1742">
        <v>4</v>
      </c>
      <c r="G1742" s="5">
        <v>442.87</v>
      </c>
      <c r="H1742" s="8">
        <v>0.08</v>
      </c>
      <c r="I1742" t="s">
        <v>1824</v>
      </c>
      <c r="J1742" s="5">
        <v>1629.7616</v>
      </c>
      <c r="K1742" t="str">
        <f>VLOOKUP($C1742,Customer_Dim_Cleaned!$A$2:$H$501,2,FALSE)</f>
        <v>Sarah Rodgers</v>
      </c>
      <c r="L1742" t="str">
        <f>VLOOKUP($D1742,Product_Dim_Cleaned!$A$2:$F$101,2,FALSE)</f>
        <v>Men's Casual Sneakers</v>
      </c>
      <c r="M1742" t="str">
        <f>VLOOKUP($E1742,Store_Dim_Cleaned!$A$2:$E$21,2,FALSE)</f>
        <v>Mann-Austin</v>
      </c>
    </row>
    <row r="1743" spans="1:13" x14ac:dyDescent="0.3">
      <c r="A1743" t="s">
        <v>3567</v>
      </c>
      <c r="B1743" s="6">
        <v>45880</v>
      </c>
      <c r="C1743" t="s">
        <v>48</v>
      </c>
      <c r="D1743" t="s">
        <v>1740</v>
      </c>
      <c r="E1743" t="s">
        <v>1761</v>
      </c>
      <c r="F1743">
        <v>2</v>
      </c>
      <c r="G1743" s="5">
        <v>939.66</v>
      </c>
      <c r="H1743" s="8">
        <v>0.14000000000000001</v>
      </c>
      <c r="I1743" t="s">
        <v>1826</v>
      </c>
      <c r="J1743" s="5">
        <v>1616.2152000000001</v>
      </c>
      <c r="K1743" t="str">
        <f>VLOOKUP($C1743,Customer_Dim_Cleaned!$A$2:$H$501,2,FALSE)</f>
        <v>Ms. Maria Leach</v>
      </c>
      <c r="L1743" t="str">
        <f>VLOOKUP($D1743,Product_Dim_Cleaned!$A$2:$F$101,2,FALSE)</f>
        <v>Women's Formal Blazer</v>
      </c>
      <c r="M1743" t="str">
        <f>VLOOKUP($E1743,Store_Dim_Cleaned!$A$2:$E$21,2,FALSE)</f>
        <v>Black-Horn</v>
      </c>
    </row>
    <row r="1744" spans="1:13" x14ac:dyDescent="0.3">
      <c r="A1744" t="s">
        <v>3568</v>
      </c>
      <c r="B1744" s="6">
        <v>45556</v>
      </c>
      <c r="C1744" t="s">
        <v>929</v>
      </c>
      <c r="D1744" t="s">
        <v>1694</v>
      </c>
      <c r="E1744" t="s">
        <v>1766</v>
      </c>
      <c r="F1744">
        <v>1</v>
      </c>
      <c r="G1744" s="5">
        <v>24.13</v>
      </c>
      <c r="H1744" s="8">
        <v>0</v>
      </c>
      <c r="I1744" t="s">
        <v>1824</v>
      </c>
      <c r="J1744" s="5">
        <v>24.13</v>
      </c>
      <c r="K1744" t="str">
        <f>VLOOKUP($C1744,Customer_Dim_Cleaned!$A$2:$H$501,2,FALSE)</f>
        <v>Gloria Taylor</v>
      </c>
      <c r="L1744" t="str">
        <f>VLOOKUP($D1744,Product_Dim_Cleaned!$A$2:$F$101,2,FALSE)</f>
        <v>Shin Guards – Adult</v>
      </c>
      <c r="M1744" t="str">
        <f>VLOOKUP($E1744,Store_Dim_Cleaned!$A$2:$E$21,2,FALSE)</f>
        <v>Johnson-Wright</v>
      </c>
    </row>
    <row r="1745" spans="1:13" x14ac:dyDescent="0.3">
      <c r="A1745" t="s">
        <v>3569</v>
      </c>
      <c r="B1745" s="6">
        <v>45355</v>
      </c>
      <c r="C1745" t="s">
        <v>1139</v>
      </c>
      <c r="D1745" t="s">
        <v>1630</v>
      </c>
      <c r="E1745" t="s">
        <v>1766</v>
      </c>
      <c r="F1745">
        <v>3</v>
      </c>
      <c r="G1745" s="5">
        <v>239.54</v>
      </c>
      <c r="H1745" s="8">
        <v>0.28999999999999998</v>
      </c>
      <c r="I1745" t="s">
        <v>1829</v>
      </c>
      <c r="J1745" s="5">
        <v>510.22019999999998</v>
      </c>
      <c r="K1745" t="str">
        <f>VLOOKUP($C1745,Customer_Dim_Cleaned!$A$2:$H$501,2,FALSE)</f>
        <v>Chloe Aguilar</v>
      </c>
      <c r="L1745" t="str">
        <f>VLOOKUP($D1745,Product_Dim_Cleaned!$A$2:$F$101,2,FALSE)</f>
        <v>Yoga Exercise Mat</v>
      </c>
      <c r="M1745" t="str">
        <f>VLOOKUP($E1745,Store_Dim_Cleaned!$A$2:$E$21,2,FALSE)</f>
        <v>Johnson-Wright</v>
      </c>
    </row>
    <row r="1746" spans="1:13" x14ac:dyDescent="0.3">
      <c r="A1746" t="s">
        <v>3570</v>
      </c>
      <c r="B1746" s="6">
        <v>45244</v>
      </c>
      <c r="C1746" t="s">
        <v>1484</v>
      </c>
      <c r="D1746" t="s">
        <v>1640</v>
      </c>
      <c r="E1746" t="s">
        <v>1799</v>
      </c>
      <c r="F1746">
        <v>1</v>
      </c>
      <c r="G1746" s="5">
        <v>588.53</v>
      </c>
      <c r="H1746" s="8">
        <v>0.1</v>
      </c>
      <c r="I1746" t="s">
        <v>1824</v>
      </c>
      <c r="J1746" s="5">
        <v>529.67700000000002</v>
      </c>
      <c r="K1746" t="str">
        <f>VLOOKUP($C1746,Customer_Dim_Cleaned!$A$2:$H$501,2,FALSE)</f>
        <v>Sheri Joyce</v>
      </c>
      <c r="L1746" t="str">
        <f>VLOOKUP($D1746,Product_Dim_Cleaned!$A$2:$F$101,2,FALSE)</f>
        <v>Men's Winter Jacket</v>
      </c>
      <c r="M1746" t="str">
        <f>VLOOKUP($E1746,Store_Dim_Cleaned!$A$2:$E$21,2,FALSE)</f>
        <v>Mcdonald Inc</v>
      </c>
    </row>
    <row r="1747" spans="1:13" x14ac:dyDescent="0.3">
      <c r="A1747" t="s">
        <v>3571</v>
      </c>
      <c r="B1747" s="6">
        <v>45863</v>
      </c>
      <c r="C1747" t="s">
        <v>914</v>
      </c>
      <c r="D1747" t="s">
        <v>1668</v>
      </c>
      <c r="E1747" t="s">
        <v>1801</v>
      </c>
      <c r="F1747">
        <v>1</v>
      </c>
      <c r="G1747" s="5">
        <v>145.96</v>
      </c>
      <c r="H1747" s="8">
        <v>0.3</v>
      </c>
      <c r="I1747" t="s">
        <v>1824</v>
      </c>
      <c r="J1747" s="5">
        <v>102.172</v>
      </c>
      <c r="K1747" t="str">
        <f>VLOOKUP($C1747,Customer_Dim_Cleaned!$A$2:$H$501,2,FALSE)</f>
        <v>Misty Ferguson</v>
      </c>
      <c r="L1747" t="str">
        <f>VLOOKUP($D1747,Product_Dim_Cleaned!$A$2:$F$101,2,FALSE)</f>
        <v>Luxury Perfume Spray</v>
      </c>
      <c r="M1747" t="str">
        <f>VLOOKUP($E1747,Store_Dim_Cleaned!$A$2:$E$21,2,FALSE)</f>
        <v>Shelton PLC</v>
      </c>
    </row>
    <row r="1748" spans="1:13" x14ac:dyDescent="0.3">
      <c r="A1748" t="s">
        <v>3572</v>
      </c>
      <c r="B1748" s="6">
        <v>45573</v>
      </c>
      <c r="C1748" t="s">
        <v>360</v>
      </c>
      <c r="D1748" t="s">
        <v>1688</v>
      </c>
      <c r="E1748" t="s">
        <v>1769</v>
      </c>
      <c r="F1748">
        <v>4</v>
      </c>
      <c r="G1748" s="5">
        <v>640.91</v>
      </c>
      <c r="H1748" s="8">
        <v>0.06</v>
      </c>
      <c r="I1748" t="s">
        <v>1824</v>
      </c>
      <c r="J1748" s="5">
        <v>2409.8216000000002</v>
      </c>
      <c r="K1748" t="str">
        <f>VLOOKUP($C1748,Customer_Dim_Cleaned!$A$2:$H$501,2,FALSE)</f>
        <v>Colleen Maynard</v>
      </c>
      <c r="L1748" t="str">
        <f>VLOOKUP($D1748,Product_Dim_Cleaned!$A$2:$F$101,2,FALSE)</f>
        <v>Kitchen Storage Rack</v>
      </c>
      <c r="M1748" t="str">
        <f>VLOOKUP($E1748,Store_Dim_Cleaned!$A$2:$E$21,2,FALSE)</f>
        <v>Alexander Group</v>
      </c>
    </row>
    <row r="1749" spans="1:13" x14ac:dyDescent="0.3">
      <c r="A1749" t="s">
        <v>3573</v>
      </c>
      <c r="B1749" s="6">
        <v>45792</v>
      </c>
      <c r="C1749" t="s">
        <v>164</v>
      </c>
      <c r="D1749" t="s">
        <v>1676</v>
      </c>
      <c r="E1749" t="s">
        <v>1792</v>
      </c>
      <c r="F1749">
        <v>3</v>
      </c>
      <c r="G1749" s="5">
        <v>773.86</v>
      </c>
      <c r="H1749" s="8">
        <v>0.22</v>
      </c>
      <c r="I1749" t="s">
        <v>1824</v>
      </c>
      <c r="J1749" s="5">
        <v>1810.8324</v>
      </c>
      <c r="K1749" t="str">
        <f>VLOOKUP($C1749,Customer_Dim_Cleaned!$A$2:$H$501,2,FALSE)</f>
        <v>William Martin</v>
      </c>
      <c r="L1749" t="str">
        <f>VLOOKUP($D1749,Product_Dim_Cleaned!$A$2:$F$101,2,FALSE)</f>
        <v>Matte Lipstick Set</v>
      </c>
      <c r="M1749" t="str">
        <f>VLOOKUP($E1749,Store_Dim_Cleaned!$A$2:$E$21,2,FALSE)</f>
        <v>Aguirre-Keller</v>
      </c>
    </row>
    <row r="1750" spans="1:13" x14ac:dyDescent="0.3">
      <c r="A1750" t="s">
        <v>3574</v>
      </c>
      <c r="B1750" s="6">
        <v>45744</v>
      </c>
      <c r="C1750" t="s">
        <v>1428</v>
      </c>
      <c r="D1750" t="s">
        <v>1610</v>
      </c>
      <c r="E1750" t="s">
        <v>1801</v>
      </c>
      <c r="F1750">
        <v>2</v>
      </c>
      <c r="G1750" s="5">
        <v>31.28</v>
      </c>
      <c r="H1750" s="8">
        <v>0.2</v>
      </c>
      <c r="I1750" t="s">
        <v>1829</v>
      </c>
      <c r="J1750" s="5">
        <v>50.048000000000002</v>
      </c>
      <c r="K1750" t="str">
        <f>VLOOKUP($C1750,Customer_Dim_Cleaned!$A$2:$H$501,2,FALSE)</f>
        <v>Samantha Lee</v>
      </c>
      <c r="L1750" t="str">
        <f>VLOOKUP($D1750,Product_Dim_Cleaned!$A$2:$F$101,2,FALSE)</f>
        <v>Basketball</v>
      </c>
      <c r="M1750" t="str">
        <f>VLOOKUP($E1750,Store_Dim_Cleaned!$A$2:$E$21,2,FALSE)</f>
        <v>Shelton PLC</v>
      </c>
    </row>
    <row r="1751" spans="1:13" x14ac:dyDescent="0.3">
      <c r="A1751" t="s">
        <v>3575</v>
      </c>
      <c r="B1751" s="6">
        <v>45842</v>
      </c>
      <c r="C1751" t="s">
        <v>1166</v>
      </c>
      <c r="D1751" t="s">
        <v>1712</v>
      </c>
      <c r="E1751" t="s">
        <v>1776</v>
      </c>
      <c r="F1751">
        <v>4</v>
      </c>
      <c r="G1751" s="5">
        <v>389.22</v>
      </c>
      <c r="H1751" s="8">
        <v>0.18</v>
      </c>
      <c r="I1751" t="s">
        <v>1824</v>
      </c>
      <c r="J1751" s="5">
        <v>1276.6415999999999</v>
      </c>
      <c r="K1751" t="str">
        <f>VLOOKUP($C1751,Customer_Dim_Cleaned!$A$2:$H$501,2,FALSE)</f>
        <v>James Orozco</v>
      </c>
      <c r="L1751" t="str">
        <f>VLOOKUP($D1751,Product_Dim_Cleaned!$A$2:$F$101,2,FALSE)</f>
        <v>Fitness Resistance Bands</v>
      </c>
      <c r="M1751" t="str">
        <f>VLOOKUP($E1751,Store_Dim_Cleaned!$A$2:$E$21,2,FALSE)</f>
        <v>Benson-Elliott</v>
      </c>
    </row>
    <row r="1752" spans="1:13" x14ac:dyDescent="0.3">
      <c r="A1752" t="s">
        <v>3576</v>
      </c>
      <c r="B1752" s="6">
        <v>45502</v>
      </c>
      <c r="C1752" t="s">
        <v>71</v>
      </c>
      <c r="D1752" t="s">
        <v>1676</v>
      </c>
      <c r="E1752" t="s">
        <v>1801</v>
      </c>
      <c r="F1752">
        <v>3</v>
      </c>
      <c r="G1752" s="5">
        <v>543.44000000000005</v>
      </c>
      <c r="H1752" s="8">
        <v>0.13</v>
      </c>
      <c r="I1752" t="s">
        <v>1826</v>
      </c>
      <c r="J1752" s="5">
        <v>1418.3784000000001</v>
      </c>
      <c r="K1752" t="str">
        <f>VLOOKUP($C1752,Customer_Dim_Cleaned!$A$2:$H$501,2,FALSE)</f>
        <v>Laura Alvarez</v>
      </c>
      <c r="L1752" t="str">
        <f>VLOOKUP($D1752,Product_Dim_Cleaned!$A$2:$F$101,2,FALSE)</f>
        <v>Matte Lipstick Set</v>
      </c>
      <c r="M1752" t="str">
        <f>VLOOKUP($E1752,Store_Dim_Cleaned!$A$2:$E$21,2,FALSE)</f>
        <v>Shelton PLC</v>
      </c>
    </row>
    <row r="1753" spans="1:13" x14ac:dyDescent="0.3">
      <c r="A1753" t="s">
        <v>3577</v>
      </c>
      <c r="B1753" s="6">
        <v>45296</v>
      </c>
      <c r="C1753" t="s">
        <v>821</v>
      </c>
      <c r="D1753" t="s">
        <v>1742</v>
      </c>
      <c r="E1753" t="s">
        <v>1813</v>
      </c>
      <c r="F1753">
        <v>4</v>
      </c>
      <c r="G1753" s="5">
        <v>715.42</v>
      </c>
      <c r="H1753" s="8">
        <v>0.28999999999999998</v>
      </c>
      <c r="I1753" t="s">
        <v>1826</v>
      </c>
      <c r="J1753" s="5">
        <v>2031.7927999999999</v>
      </c>
      <c r="K1753" t="str">
        <f>VLOOKUP($C1753,Customer_Dim_Cleaned!$A$2:$H$501,2,FALSE)</f>
        <v>Christopher David</v>
      </c>
      <c r="L1753" t="str">
        <f>VLOOKUP($D1753,Product_Dim_Cleaned!$A$2:$F$101,2,FALSE)</f>
        <v>Cricket Bat</v>
      </c>
      <c r="M1753" t="str">
        <f>VLOOKUP($E1753,Store_Dim_Cleaned!$A$2:$E$21,2,FALSE)</f>
        <v>Mann-Austin</v>
      </c>
    </row>
    <row r="1754" spans="1:13" x14ac:dyDescent="0.3">
      <c r="A1754" t="s">
        <v>3578</v>
      </c>
      <c r="B1754" s="6">
        <v>45886</v>
      </c>
      <c r="C1754" t="s">
        <v>195</v>
      </c>
      <c r="D1754" t="s">
        <v>1572</v>
      </c>
      <c r="E1754" t="s">
        <v>1769</v>
      </c>
      <c r="F1754">
        <v>4</v>
      </c>
      <c r="G1754" s="5">
        <v>676.14</v>
      </c>
      <c r="H1754" s="8">
        <v>0.11</v>
      </c>
      <c r="I1754" t="s">
        <v>1829</v>
      </c>
      <c r="J1754" s="5">
        <v>2407.0583999999999</v>
      </c>
      <c r="K1754" t="str">
        <f>VLOOKUP($C1754,Customer_Dim_Cleaned!$A$2:$H$501,2,FALSE)</f>
        <v>Sarah Rodgers</v>
      </c>
      <c r="L1754" t="str">
        <f>VLOOKUP($D1754,Product_Dim_Cleaned!$A$2:$F$101,2,FALSE)</f>
        <v>Hair Strengthening Shampoo</v>
      </c>
      <c r="M1754" t="str">
        <f>VLOOKUP($E1754,Store_Dim_Cleaned!$A$2:$E$21,2,FALSE)</f>
        <v>Alexander Group</v>
      </c>
    </row>
    <row r="1755" spans="1:13" x14ac:dyDescent="0.3">
      <c r="A1755" t="s">
        <v>3579</v>
      </c>
      <c r="B1755" s="6">
        <v>45425</v>
      </c>
      <c r="C1755" t="s">
        <v>321</v>
      </c>
      <c r="D1755" t="s">
        <v>1626</v>
      </c>
      <c r="E1755" t="s">
        <v>1757</v>
      </c>
      <c r="F1755">
        <v>4</v>
      </c>
      <c r="G1755" s="5">
        <v>352.72</v>
      </c>
      <c r="H1755" s="8">
        <v>0.25</v>
      </c>
      <c r="I1755" t="s">
        <v>1824</v>
      </c>
      <c r="J1755" s="5">
        <v>1058.1600000000001</v>
      </c>
      <c r="K1755" t="str">
        <f>VLOOKUP($C1755,Customer_Dim_Cleaned!$A$2:$H$501,2,FALSE)</f>
        <v>Jamie Yoder</v>
      </c>
      <c r="L1755" t="str">
        <f>VLOOKUP($D1755,Product_Dim_Cleaned!$A$2:$F$101,2,FALSE)</f>
        <v>Portable Power Bank</v>
      </c>
      <c r="M1755" t="str">
        <f>VLOOKUP($E1755,Store_Dim_Cleaned!$A$2:$E$21,2,FALSE)</f>
        <v>Martinez, Adkins and Johnson</v>
      </c>
    </row>
    <row r="1756" spans="1:13" x14ac:dyDescent="0.3">
      <c r="A1756" t="s">
        <v>3580</v>
      </c>
      <c r="B1756" s="6">
        <v>45797</v>
      </c>
      <c r="C1756" t="s">
        <v>574</v>
      </c>
      <c r="D1756" t="s">
        <v>1570</v>
      </c>
      <c r="E1756" t="s">
        <v>1794</v>
      </c>
      <c r="F1756">
        <v>1</v>
      </c>
      <c r="G1756" s="5">
        <v>470.18</v>
      </c>
      <c r="H1756" s="8">
        <v>0.19</v>
      </c>
      <c r="I1756" t="s">
        <v>1826</v>
      </c>
      <c r="J1756" s="5">
        <v>380.84580000000011</v>
      </c>
      <c r="K1756" t="str">
        <f>VLOOKUP($C1756,Customer_Dim_Cleaned!$A$2:$H$501,2,FALSE)</f>
        <v>Teresa Stokes</v>
      </c>
      <c r="L1756" t="str">
        <f>VLOOKUP($D1756,Product_Dim_Cleaned!$A$2:$F$101,2,FALSE)</f>
        <v>HD Smart TV Stick</v>
      </c>
      <c r="M1756" t="str">
        <f>VLOOKUP($E1756,Store_Dim_Cleaned!$A$2:$E$21,2,FALSE)</f>
        <v>Thomas, Bridges and Harris</v>
      </c>
    </row>
    <row r="1757" spans="1:13" x14ac:dyDescent="0.3">
      <c r="A1757" t="s">
        <v>3581</v>
      </c>
      <c r="B1757" s="6">
        <v>45898</v>
      </c>
      <c r="C1757" t="s">
        <v>740</v>
      </c>
      <c r="D1757" t="s">
        <v>1680</v>
      </c>
      <c r="E1757" t="s">
        <v>1792</v>
      </c>
      <c r="F1757">
        <v>1</v>
      </c>
      <c r="G1757" s="5">
        <v>891.79</v>
      </c>
      <c r="H1757" s="8">
        <v>0.03</v>
      </c>
      <c r="I1757" t="s">
        <v>1824</v>
      </c>
      <c r="J1757" s="5">
        <v>865.03629999999998</v>
      </c>
      <c r="K1757" t="str">
        <f>VLOOKUP($C1757,Customer_Dim_Cleaned!$A$2:$H$501,2,FALSE)</f>
        <v>Timothy Sanders</v>
      </c>
      <c r="L1757" t="str">
        <f>VLOOKUP($D1757,Product_Dim_Cleaned!$A$2:$F$101,2,FALSE)</f>
        <v>Women's Hair Dryer Brush</v>
      </c>
      <c r="M1757" t="str">
        <f>VLOOKUP($E1757,Store_Dim_Cleaned!$A$2:$E$21,2,FALSE)</f>
        <v>Aguirre-Keller</v>
      </c>
    </row>
    <row r="1758" spans="1:13" x14ac:dyDescent="0.3">
      <c r="A1758" t="s">
        <v>3582</v>
      </c>
      <c r="B1758" s="6">
        <v>45390</v>
      </c>
      <c r="C1758" t="s">
        <v>1092</v>
      </c>
      <c r="D1758" t="s">
        <v>1726</v>
      </c>
      <c r="E1758" t="s">
        <v>1807</v>
      </c>
      <c r="F1758">
        <v>2</v>
      </c>
      <c r="G1758" s="5">
        <v>433.07</v>
      </c>
      <c r="H1758" s="8">
        <v>0.25</v>
      </c>
      <c r="I1758" t="s">
        <v>1829</v>
      </c>
      <c r="J1758" s="5">
        <v>649.60500000000002</v>
      </c>
      <c r="K1758" t="str">
        <f>VLOOKUP($C1758,Customer_Dim_Cleaned!$A$2:$H$501,2,FALSE)</f>
        <v>Sherry Cabrera</v>
      </c>
      <c r="L1758" t="str">
        <f>VLOOKUP($D1758,Product_Dim_Cleaned!$A$2:$F$101,2,FALSE)</f>
        <v>Face Foundation Kit</v>
      </c>
      <c r="M1758" t="str">
        <f>VLOOKUP($E1758,Store_Dim_Cleaned!$A$2:$E$21,2,FALSE)</f>
        <v>Holloway Ltd</v>
      </c>
    </row>
    <row r="1759" spans="1:13" x14ac:dyDescent="0.3">
      <c r="A1759" t="s">
        <v>3583</v>
      </c>
      <c r="B1759" s="6">
        <v>45355</v>
      </c>
      <c r="C1759" t="s">
        <v>59</v>
      </c>
      <c r="D1759" t="s">
        <v>1680</v>
      </c>
      <c r="E1759" t="s">
        <v>1813</v>
      </c>
      <c r="F1759">
        <v>3</v>
      </c>
      <c r="G1759" s="5">
        <v>626.71</v>
      </c>
      <c r="H1759" s="8">
        <v>7.0000000000000007E-2</v>
      </c>
      <c r="I1759" t="s">
        <v>1829</v>
      </c>
      <c r="J1759" s="5">
        <v>1748.5209</v>
      </c>
      <c r="K1759" t="str">
        <f>VLOOKUP($C1759,Customer_Dim_Cleaned!$A$2:$H$501,2,FALSE)</f>
        <v>Kenneth Lambert</v>
      </c>
      <c r="L1759" t="str">
        <f>VLOOKUP($D1759,Product_Dim_Cleaned!$A$2:$F$101,2,FALSE)</f>
        <v>Women's Hair Dryer Brush</v>
      </c>
      <c r="M1759" t="str">
        <f>VLOOKUP($E1759,Store_Dim_Cleaned!$A$2:$E$21,2,FALSE)</f>
        <v>Mann-Austin</v>
      </c>
    </row>
    <row r="1760" spans="1:13" x14ac:dyDescent="0.3">
      <c r="A1760" t="s">
        <v>3584</v>
      </c>
      <c r="B1760" s="6">
        <v>45916</v>
      </c>
      <c r="C1760" t="s">
        <v>278</v>
      </c>
      <c r="D1760" t="s">
        <v>1620</v>
      </c>
      <c r="E1760" t="s">
        <v>1752</v>
      </c>
      <c r="F1760">
        <v>2</v>
      </c>
      <c r="G1760" s="5">
        <v>324.18</v>
      </c>
      <c r="H1760" s="8">
        <v>0.06</v>
      </c>
      <c r="I1760" t="s">
        <v>1829</v>
      </c>
      <c r="J1760" s="5">
        <v>609.45839999999998</v>
      </c>
      <c r="K1760" t="str">
        <f>VLOOKUP($C1760,Customer_Dim_Cleaned!$A$2:$H$501,2,FALSE)</f>
        <v>Nathan Campbell</v>
      </c>
      <c r="L1760" t="str">
        <f>VLOOKUP($D1760,Product_Dim_Cleaned!$A$2:$F$101,2,FALSE)</f>
        <v>Women's Summer Dress</v>
      </c>
      <c r="M1760" t="str">
        <f>VLOOKUP($E1760,Store_Dim_Cleaned!$A$2:$E$21,2,FALSE)</f>
        <v>Rivera-Warner</v>
      </c>
    </row>
    <row r="1761" spans="1:13" x14ac:dyDescent="0.3">
      <c r="A1761" t="s">
        <v>3585</v>
      </c>
      <c r="B1761" s="6">
        <v>45448</v>
      </c>
      <c r="C1761" t="s">
        <v>63</v>
      </c>
      <c r="D1761" t="s">
        <v>1576</v>
      </c>
      <c r="E1761" t="s">
        <v>1807</v>
      </c>
      <c r="F1761">
        <v>4</v>
      </c>
      <c r="G1761" s="5">
        <v>839.74</v>
      </c>
      <c r="H1761" s="8">
        <v>0.13</v>
      </c>
      <c r="I1761" t="s">
        <v>1826</v>
      </c>
      <c r="J1761" s="5">
        <v>2922.2952</v>
      </c>
      <c r="K1761" t="str">
        <f>VLOOKUP($C1761,Customer_Dim_Cleaned!$A$2:$H$501,2,FALSE)</f>
        <v>Nathan Hernandez</v>
      </c>
      <c r="L1761" t="str">
        <f>VLOOKUP($D1761,Product_Dim_Cleaned!$A$2:$F$101,2,FALSE)</f>
        <v>Decorative Wall Mirror</v>
      </c>
      <c r="M1761" t="str">
        <f>VLOOKUP($E1761,Store_Dim_Cleaned!$A$2:$E$21,2,FALSE)</f>
        <v>Holloway Ltd</v>
      </c>
    </row>
    <row r="1762" spans="1:13" x14ac:dyDescent="0.3">
      <c r="A1762" t="s">
        <v>3586</v>
      </c>
      <c r="B1762" s="6">
        <v>45402</v>
      </c>
      <c r="C1762" t="s">
        <v>523</v>
      </c>
      <c r="D1762" t="s">
        <v>1672</v>
      </c>
      <c r="E1762" t="s">
        <v>1801</v>
      </c>
      <c r="F1762">
        <v>3</v>
      </c>
      <c r="G1762" s="5">
        <v>252.63</v>
      </c>
      <c r="H1762" s="8">
        <v>0.28000000000000003</v>
      </c>
      <c r="I1762" t="s">
        <v>1824</v>
      </c>
      <c r="J1762" s="5">
        <v>545.68079999999998</v>
      </c>
      <c r="K1762" t="str">
        <f>VLOOKUP($C1762,Customer_Dim_Cleaned!$A$2:$H$501,2,FALSE)</f>
        <v>Maria Sanchez</v>
      </c>
      <c r="L1762" t="str">
        <f>VLOOKUP($D1762,Product_Dim_Cleaned!$A$2:$F$101,2,FALSE)</f>
        <v>Laptop Cooling Pad</v>
      </c>
      <c r="M1762" t="str">
        <f>VLOOKUP($E1762,Store_Dim_Cleaned!$A$2:$E$21,2,FALSE)</f>
        <v>Shelton PLC</v>
      </c>
    </row>
    <row r="1763" spans="1:13" x14ac:dyDescent="0.3">
      <c r="A1763" t="s">
        <v>3587</v>
      </c>
      <c r="B1763" s="6">
        <v>45581</v>
      </c>
      <c r="C1763" t="s">
        <v>815</v>
      </c>
      <c r="D1763" t="s">
        <v>1706</v>
      </c>
      <c r="E1763" t="s">
        <v>1813</v>
      </c>
      <c r="F1763">
        <v>2</v>
      </c>
      <c r="G1763" s="5">
        <v>60.53</v>
      </c>
      <c r="H1763" s="8">
        <v>0.18</v>
      </c>
      <c r="I1763" t="s">
        <v>1824</v>
      </c>
      <c r="J1763" s="5">
        <v>99.269200000000012</v>
      </c>
      <c r="K1763" t="str">
        <f>VLOOKUP($C1763,Customer_Dim_Cleaned!$A$2:$H$501,2,FALSE)</f>
        <v>Damon Perez</v>
      </c>
      <c r="L1763" t="str">
        <f>VLOOKUP($D1763,Product_Dim_Cleaned!$A$2:$F$101,2,FALSE)</f>
        <v>Decorative Lamp Shade</v>
      </c>
      <c r="M1763" t="str">
        <f>VLOOKUP($E1763,Store_Dim_Cleaned!$A$2:$E$21,2,FALSE)</f>
        <v>Mann-Austin</v>
      </c>
    </row>
    <row r="1764" spans="1:13" x14ac:dyDescent="0.3">
      <c r="A1764" t="s">
        <v>3588</v>
      </c>
      <c r="B1764" s="6">
        <v>45610</v>
      </c>
      <c r="C1764" t="s">
        <v>205</v>
      </c>
      <c r="D1764" t="s">
        <v>1716</v>
      </c>
      <c r="E1764" t="s">
        <v>1797</v>
      </c>
      <c r="F1764">
        <v>4</v>
      </c>
      <c r="G1764" s="5">
        <v>341.95</v>
      </c>
      <c r="H1764" s="8">
        <v>0.25</v>
      </c>
      <c r="I1764" t="s">
        <v>1824</v>
      </c>
      <c r="J1764" s="5">
        <v>1025.8499999999999</v>
      </c>
      <c r="K1764" t="str">
        <f>VLOOKUP($C1764,Customer_Dim_Cleaned!$A$2:$H$501,2,FALSE)</f>
        <v>Katherine Dorsey</v>
      </c>
      <c r="L1764" t="str">
        <f>VLOOKUP($D1764,Product_Dim_Cleaned!$A$2:$F$101,2,FALSE)</f>
        <v>Wooden Bookshelf</v>
      </c>
      <c r="M1764" t="str">
        <f>VLOOKUP($E1764,Store_Dim_Cleaned!$A$2:$E$21,2,FALSE)</f>
        <v>Gardner, Humphrey and Contreras</v>
      </c>
    </row>
    <row r="1765" spans="1:13" x14ac:dyDescent="0.3">
      <c r="A1765" t="s">
        <v>3589</v>
      </c>
      <c r="B1765" s="6">
        <v>45438</v>
      </c>
      <c r="C1765" t="s">
        <v>899</v>
      </c>
      <c r="D1765" t="s">
        <v>1592</v>
      </c>
      <c r="E1765" t="s">
        <v>1804</v>
      </c>
      <c r="F1765">
        <v>4</v>
      </c>
      <c r="G1765" s="5">
        <v>300.12</v>
      </c>
      <c r="H1765" s="8">
        <v>0.05</v>
      </c>
      <c r="I1765" t="s">
        <v>1826</v>
      </c>
      <c r="J1765" s="5">
        <v>1140.4559999999999</v>
      </c>
      <c r="K1765" t="str">
        <f>VLOOKUP($C1765,Customer_Dim_Cleaned!$A$2:$H$501,2,FALSE)</f>
        <v>Bryan Garcia</v>
      </c>
      <c r="L1765" t="str">
        <f>VLOOKUP($D1765,Product_Dim_Cleaned!$A$2:$F$101,2,FALSE)</f>
        <v>Carbon Fiber Tennis Racket</v>
      </c>
      <c r="M1765" t="str">
        <f>VLOOKUP($E1765,Store_Dim_Cleaned!$A$2:$E$21,2,FALSE)</f>
        <v>Frederick-Wright</v>
      </c>
    </row>
    <row r="1766" spans="1:13" x14ac:dyDescent="0.3">
      <c r="A1766" t="s">
        <v>3590</v>
      </c>
      <c r="B1766" s="6">
        <v>45705</v>
      </c>
      <c r="C1766" t="s">
        <v>402</v>
      </c>
      <c r="D1766" t="s">
        <v>1604</v>
      </c>
      <c r="E1766" t="s">
        <v>1807</v>
      </c>
      <c r="F1766">
        <v>2</v>
      </c>
      <c r="G1766" s="5">
        <v>289.14</v>
      </c>
      <c r="H1766" s="8">
        <v>0.12</v>
      </c>
      <c r="I1766" t="s">
        <v>1829</v>
      </c>
      <c r="J1766" s="5">
        <v>508.88639999999998</v>
      </c>
      <c r="K1766" t="str">
        <f>VLOOKUP($C1766,Customer_Dim_Cleaned!$A$2:$H$501,2,FALSE)</f>
        <v>Tyler Conrad</v>
      </c>
      <c r="L1766" t="str">
        <f>VLOOKUP($D1766,Product_Dim_Cleaned!$A$2:$F$101,2,FALSE)</f>
        <v>Sports Stopwatch Timer</v>
      </c>
      <c r="M1766" t="str">
        <f>VLOOKUP($E1766,Store_Dim_Cleaned!$A$2:$E$21,2,FALSE)</f>
        <v>Holloway Ltd</v>
      </c>
    </row>
    <row r="1767" spans="1:13" x14ac:dyDescent="0.3">
      <c r="A1767" t="s">
        <v>3591</v>
      </c>
      <c r="B1767" s="6">
        <v>45695</v>
      </c>
      <c r="C1767" t="s">
        <v>175</v>
      </c>
      <c r="D1767" t="s">
        <v>1598</v>
      </c>
      <c r="E1767" t="s">
        <v>1752</v>
      </c>
      <c r="F1767">
        <v>2</v>
      </c>
      <c r="G1767" s="5">
        <v>596.84</v>
      </c>
      <c r="H1767" s="8">
        <v>0.01</v>
      </c>
      <c r="I1767" t="s">
        <v>1826</v>
      </c>
      <c r="J1767" s="5">
        <v>1181.7431999999999</v>
      </c>
      <c r="K1767" t="str">
        <f>VLOOKUP($C1767,Customer_Dim_Cleaned!$A$2:$H$501,2,FALSE)</f>
        <v>Jordan Jackson Dds</v>
      </c>
      <c r="L1767" t="str">
        <f>VLOOKUP($D1767,Product_Dim_Cleaned!$A$2:$F$101,2,FALSE)</f>
        <v>Women's Scarf Set</v>
      </c>
      <c r="M1767" t="str">
        <f>VLOOKUP($E1767,Store_Dim_Cleaned!$A$2:$E$21,2,FALSE)</f>
        <v>Rivera-Warner</v>
      </c>
    </row>
    <row r="1768" spans="1:13" x14ac:dyDescent="0.3">
      <c r="A1768" t="s">
        <v>3592</v>
      </c>
      <c r="B1768" s="6">
        <v>45571</v>
      </c>
      <c r="C1768" t="s">
        <v>1352</v>
      </c>
      <c r="D1768" t="s">
        <v>1586</v>
      </c>
      <c r="E1768" t="s">
        <v>1782</v>
      </c>
      <c r="F1768">
        <v>4</v>
      </c>
      <c r="G1768" s="5">
        <v>466.24</v>
      </c>
      <c r="H1768" s="8">
        <v>0.16</v>
      </c>
      <c r="I1768" t="s">
        <v>1824</v>
      </c>
      <c r="J1768" s="5">
        <v>1566.5663999999999</v>
      </c>
      <c r="K1768" t="str">
        <f>VLOOKUP($C1768,Customer_Dim_Cleaned!$A$2:$H$501,2,FALSE)</f>
        <v>Sharon Simpson</v>
      </c>
      <c r="L1768" t="str">
        <f>VLOOKUP($D1768,Product_Dim_Cleaned!$A$2:$F$101,2,FALSE)</f>
        <v>Knee Support Brace</v>
      </c>
      <c r="M1768" t="str">
        <f>VLOOKUP($E1768,Store_Dim_Cleaned!$A$2:$E$21,2,FALSE)</f>
        <v>Bean, Jones and Park</v>
      </c>
    </row>
    <row r="1769" spans="1:13" x14ac:dyDescent="0.3">
      <c r="A1769" t="s">
        <v>3593</v>
      </c>
      <c r="B1769" s="6">
        <v>45544</v>
      </c>
      <c r="C1769" t="s">
        <v>806</v>
      </c>
      <c r="D1769" t="s">
        <v>1574</v>
      </c>
      <c r="E1769" t="s">
        <v>1804</v>
      </c>
      <c r="F1769">
        <v>2</v>
      </c>
      <c r="G1769" s="5">
        <v>330.59</v>
      </c>
      <c r="H1769" s="8">
        <v>0.14000000000000001</v>
      </c>
      <c r="I1769" t="s">
        <v>1824</v>
      </c>
      <c r="J1769" s="5">
        <v>568.61479999999995</v>
      </c>
      <c r="K1769" t="str">
        <f>VLOOKUP($C1769,Customer_Dim_Cleaned!$A$2:$H$501,2,FALSE)</f>
        <v>John Mccoy</v>
      </c>
      <c r="L1769" t="str">
        <f>VLOOKUP($D1769,Product_Dim_Cleaned!$A$2:$F$101,2,FALSE)</f>
        <v>USB-C Fast Charger</v>
      </c>
      <c r="M1769" t="str">
        <f>VLOOKUP($E1769,Store_Dim_Cleaned!$A$2:$E$21,2,FALSE)</f>
        <v>Frederick-Wright</v>
      </c>
    </row>
    <row r="1770" spans="1:13" x14ac:dyDescent="0.3">
      <c r="A1770" t="s">
        <v>3594</v>
      </c>
      <c r="B1770" s="6">
        <v>45654</v>
      </c>
      <c r="C1770" t="s">
        <v>1516</v>
      </c>
      <c r="D1770" t="s">
        <v>1592</v>
      </c>
      <c r="E1770" t="s">
        <v>1776</v>
      </c>
      <c r="F1770">
        <v>2</v>
      </c>
      <c r="G1770" s="5">
        <v>616.42999999999995</v>
      </c>
      <c r="H1770" s="8">
        <v>0.02</v>
      </c>
      <c r="I1770" t="s">
        <v>1829</v>
      </c>
      <c r="J1770" s="5">
        <v>1208.2028</v>
      </c>
      <c r="K1770" t="str">
        <f>VLOOKUP($C1770,Customer_Dim_Cleaned!$A$2:$H$501,2,FALSE)</f>
        <v>Amanda Powell</v>
      </c>
      <c r="L1770" t="str">
        <f>VLOOKUP($D1770,Product_Dim_Cleaned!$A$2:$F$101,2,FALSE)</f>
        <v>Carbon Fiber Tennis Racket</v>
      </c>
      <c r="M1770" t="str">
        <f>VLOOKUP($E1770,Store_Dim_Cleaned!$A$2:$E$21,2,FALSE)</f>
        <v>Benson-Elliott</v>
      </c>
    </row>
    <row r="1771" spans="1:13" x14ac:dyDescent="0.3">
      <c r="A1771" t="s">
        <v>3595</v>
      </c>
      <c r="B1771" s="6">
        <v>45589</v>
      </c>
      <c r="C1771" t="s">
        <v>1254</v>
      </c>
      <c r="D1771" t="s">
        <v>1674</v>
      </c>
      <c r="E1771" t="s">
        <v>1776</v>
      </c>
      <c r="F1771">
        <v>3</v>
      </c>
      <c r="G1771" s="5">
        <v>195.89</v>
      </c>
      <c r="H1771" s="8">
        <v>0.16</v>
      </c>
      <c r="I1771" t="s">
        <v>1826</v>
      </c>
      <c r="J1771" s="5">
        <v>493.64280000000002</v>
      </c>
      <c r="K1771" t="str">
        <f>VLOOKUP($C1771,Customer_Dim_Cleaned!$A$2:$H$501,2,FALSE)</f>
        <v>Justin Ingram</v>
      </c>
      <c r="L1771" t="str">
        <f>VLOOKUP($D1771,Product_Dim_Cleaned!$A$2:$F$101,2,FALSE)</f>
        <v>Organic Sunscreen Lotion</v>
      </c>
      <c r="M1771" t="str">
        <f>VLOOKUP($E1771,Store_Dim_Cleaned!$A$2:$E$21,2,FALSE)</f>
        <v>Benson-Elliott</v>
      </c>
    </row>
    <row r="1772" spans="1:13" x14ac:dyDescent="0.3">
      <c r="A1772" t="s">
        <v>3596</v>
      </c>
      <c r="B1772" s="6">
        <v>45487</v>
      </c>
      <c r="C1772" t="s">
        <v>1077</v>
      </c>
      <c r="D1772" t="s">
        <v>1560</v>
      </c>
      <c r="E1772" t="s">
        <v>1789</v>
      </c>
      <c r="F1772">
        <v>4</v>
      </c>
      <c r="G1772" s="5">
        <v>614.76</v>
      </c>
      <c r="H1772" s="8">
        <v>0.16</v>
      </c>
      <c r="I1772" t="s">
        <v>1824</v>
      </c>
      <c r="J1772" s="5">
        <v>2065.5936000000002</v>
      </c>
      <c r="K1772" t="str">
        <f>VLOOKUP($C1772,Customer_Dim_Cleaned!$A$2:$H$501,2,FALSE)</f>
        <v>Ryan Moore</v>
      </c>
      <c r="L1772" t="str">
        <f>VLOOKUP($D1772,Product_Dim_Cleaned!$A$2:$F$101,2,FALSE)</f>
        <v>LED Table Lamp</v>
      </c>
      <c r="M1772" t="str">
        <f>VLOOKUP($E1772,Store_Dim_Cleaned!$A$2:$E$21,2,FALSE)</f>
        <v>Hill, Wagner and Ballard</v>
      </c>
    </row>
    <row r="1773" spans="1:13" x14ac:dyDescent="0.3">
      <c r="A1773" t="s">
        <v>3597</v>
      </c>
      <c r="B1773" s="6">
        <v>45418</v>
      </c>
      <c r="C1773" t="s">
        <v>1257</v>
      </c>
      <c r="D1773" t="s">
        <v>1706</v>
      </c>
      <c r="E1773" t="s">
        <v>1779</v>
      </c>
      <c r="F1773">
        <v>1</v>
      </c>
      <c r="G1773" s="5">
        <v>224.49</v>
      </c>
      <c r="H1773" s="8">
        <v>0.11</v>
      </c>
      <c r="I1773" t="s">
        <v>1826</v>
      </c>
      <c r="J1773" s="5">
        <v>199.7961</v>
      </c>
      <c r="K1773" t="str">
        <f>VLOOKUP($C1773,Customer_Dim_Cleaned!$A$2:$H$501,2,FALSE)</f>
        <v>David Ross</v>
      </c>
      <c r="L1773" t="str">
        <f>VLOOKUP($D1773,Product_Dim_Cleaned!$A$2:$F$101,2,FALSE)</f>
        <v>Decorative Lamp Shade</v>
      </c>
      <c r="M1773" t="str">
        <f>VLOOKUP($E1773,Store_Dim_Cleaned!$A$2:$E$21,2,FALSE)</f>
        <v>Martinez-Mullins</v>
      </c>
    </row>
    <row r="1774" spans="1:13" x14ac:dyDescent="0.3">
      <c r="A1774" t="s">
        <v>3598</v>
      </c>
      <c r="B1774" s="6">
        <v>45338</v>
      </c>
      <c r="C1774" t="s">
        <v>1115</v>
      </c>
      <c r="D1774" t="s">
        <v>1658</v>
      </c>
      <c r="E1774" t="s">
        <v>1794</v>
      </c>
      <c r="F1774">
        <v>1</v>
      </c>
      <c r="G1774" s="5">
        <v>967.76</v>
      </c>
      <c r="H1774" s="8">
        <v>0.09</v>
      </c>
      <c r="I1774" t="s">
        <v>1824</v>
      </c>
      <c r="J1774" s="5">
        <v>880.66160000000002</v>
      </c>
      <c r="K1774" t="str">
        <f>VLOOKUP($C1774,Customer_Dim_Cleaned!$A$2:$H$501,2,FALSE)</f>
        <v>Steve Hunt</v>
      </c>
      <c r="L1774" t="str">
        <f>VLOOKUP($D1774,Product_Dim_Cleaned!$A$2:$F$101,2,FALSE)</f>
        <v>Ceramic Plant Pot</v>
      </c>
      <c r="M1774" t="str">
        <f>VLOOKUP($E1774,Store_Dim_Cleaned!$A$2:$E$21,2,FALSE)</f>
        <v>Thomas, Bridges and Harris</v>
      </c>
    </row>
    <row r="1775" spans="1:13" x14ac:dyDescent="0.3">
      <c r="A1775" t="s">
        <v>3599</v>
      </c>
      <c r="B1775" s="6">
        <v>45507</v>
      </c>
      <c r="C1775" t="s">
        <v>247</v>
      </c>
      <c r="D1775" t="s">
        <v>1630</v>
      </c>
      <c r="E1775" t="s">
        <v>1813</v>
      </c>
      <c r="F1775">
        <v>2</v>
      </c>
      <c r="G1775" s="5">
        <v>56.52</v>
      </c>
      <c r="H1775" s="8">
        <v>0.17</v>
      </c>
      <c r="I1775" t="s">
        <v>1826</v>
      </c>
      <c r="J1775" s="5">
        <v>93.8232</v>
      </c>
      <c r="K1775" t="str">
        <f>VLOOKUP($C1775,Customer_Dim_Cleaned!$A$2:$H$501,2,FALSE)</f>
        <v>Amber Mcclain</v>
      </c>
      <c r="L1775" t="str">
        <f>VLOOKUP($D1775,Product_Dim_Cleaned!$A$2:$F$101,2,FALSE)</f>
        <v>Yoga Exercise Mat</v>
      </c>
      <c r="M1775" t="str">
        <f>VLOOKUP($E1775,Store_Dim_Cleaned!$A$2:$E$21,2,FALSE)</f>
        <v>Mann-Austin</v>
      </c>
    </row>
    <row r="1776" spans="1:13" x14ac:dyDescent="0.3">
      <c r="A1776" t="s">
        <v>3600</v>
      </c>
      <c r="B1776" s="6">
        <v>45275</v>
      </c>
      <c r="C1776" t="s">
        <v>1507</v>
      </c>
      <c r="D1776" t="s">
        <v>1682</v>
      </c>
      <c r="E1776" t="s">
        <v>1757</v>
      </c>
      <c r="F1776">
        <v>4</v>
      </c>
      <c r="G1776" s="5">
        <v>921.84</v>
      </c>
      <c r="H1776" s="8">
        <v>0.04</v>
      </c>
      <c r="I1776" t="s">
        <v>1824</v>
      </c>
      <c r="J1776" s="5">
        <v>3539.8656000000001</v>
      </c>
      <c r="K1776" t="str">
        <f>VLOOKUP($C1776,Customer_Dim_Cleaned!$A$2:$H$501,2,FALSE)</f>
        <v>Scott Harris</v>
      </c>
      <c r="L1776" t="str">
        <f>VLOOKUP($D1776,Product_Dim_Cleaned!$A$2:$F$101,2,FALSE)</f>
        <v>Smart LED Light Strip</v>
      </c>
      <c r="M1776" t="str">
        <f>VLOOKUP($E1776,Store_Dim_Cleaned!$A$2:$E$21,2,FALSE)</f>
        <v>Martinez, Adkins and Johnson</v>
      </c>
    </row>
    <row r="1777" spans="1:13" x14ac:dyDescent="0.3">
      <c r="A1777" t="s">
        <v>3601</v>
      </c>
      <c r="B1777" s="6">
        <v>45319</v>
      </c>
      <c r="C1777" t="s">
        <v>1032</v>
      </c>
      <c r="D1777" t="s">
        <v>1720</v>
      </c>
      <c r="E1777" t="s">
        <v>1804</v>
      </c>
      <c r="F1777">
        <v>3</v>
      </c>
      <c r="G1777" s="5">
        <v>738.47</v>
      </c>
      <c r="H1777" s="8">
        <v>0.28000000000000003</v>
      </c>
      <c r="I1777" t="s">
        <v>1824</v>
      </c>
      <c r="J1777" s="5">
        <v>1595.0952</v>
      </c>
      <c r="K1777" t="str">
        <f>VLOOKUP($C1777,Customer_Dim_Cleaned!$A$2:$H$501,2,FALSE)</f>
        <v>Mario Harvey Jr.</v>
      </c>
      <c r="L1777" t="str">
        <f>VLOOKUP($D1777,Product_Dim_Cleaned!$A$2:$F$101,2,FALSE)</f>
        <v>Kitchen Cutting Board</v>
      </c>
      <c r="M1777" t="str">
        <f>VLOOKUP($E1777,Store_Dim_Cleaned!$A$2:$E$21,2,FALSE)</f>
        <v>Frederick-Wright</v>
      </c>
    </row>
    <row r="1778" spans="1:13" x14ac:dyDescent="0.3">
      <c r="A1778" t="s">
        <v>3602</v>
      </c>
      <c r="B1778" s="6">
        <v>45620</v>
      </c>
      <c r="C1778" t="s">
        <v>1032</v>
      </c>
      <c r="D1778" t="s">
        <v>1555</v>
      </c>
      <c r="E1778" t="s">
        <v>1752</v>
      </c>
      <c r="F1778">
        <v>4</v>
      </c>
      <c r="G1778" s="5">
        <v>477.83</v>
      </c>
      <c r="H1778" s="8">
        <v>0.05</v>
      </c>
      <c r="I1778" t="s">
        <v>1829</v>
      </c>
      <c r="J1778" s="5">
        <v>1815.7539999999999</v>
      </c>
      <c r="K1778" t="str">
        <f>VLOOKUP($C1778,Customer_Dim_Cleaned!$A$2:$H$501,2,FALSE)</f>
        <v>Mario Harvey Jr.</v>
      </c>
      <c r="L1778" t="str">
        <f>VLOOKUP($D1778,Product_Dim_Cleaned!$A$2:$F$101,2,FALSE)</f>
        <v>Men's Leather Belt</v>
      </c>
      <c r="M1778" t="str">
        <f>VLOOKUP($E1778,Store_Dim_Cleaned!$A$2:$E$21,2,FALSE)</f>
        <v>Rivera-Warner</v>
      </c>
    </row>
    <row r="1779" spans="1:13" x14ac:dyDescent="0.3">
      <c r="A1779" t="s">
        <v>3603</v>
      </c>
      <c r="B1779" s="6">
        <v>45831</v>
      </c>
      <c r="C1779" t="s">
        <v>559</v>
      </c>
      <c r="D1779" t="s">
        <v>1632</v>
      </c>
      <c r="E1779" t="s">
        <v>1794</v>
      </c>
      <c r="F1779">
        <v>3</v>
      </c>
      <c r="G1779" s="5">
        <v>605.83000000000004</v>
      </c>
      <c r="H1779" s="8">
        <v>0.28000000000000003</v>
      </c>
      <c r="I1779" t="s">
        <v>1829</v>
      </c>
      <c r="J1779" s="5">
        <v>1308.5927999999999</v>
      </c>
      <c r="K1779" t="str">
        <f>VLOOKUP($C1779,Customer_Dim_Cleaned!$A$2:$H$501,2,FALSE)</f>
        <v>Daniel Contreras</v>
      </c>
      <c r="L1779" t="str">
        <f>VLOOKUP($D1779,Product_Dim_Cleaned!$A$2:$F$101,2,FALSE)</f>
        <v>Smart Home WiFi Camera</v>
      </c>
      <c r="M1779" t="str">
        <f>VLOOKUP($E1779,Store_Dim_Cleaned!$A$2:$E$21,2,FALSE)</f>
        <v>Thomas, Bridges and Harris</v>
      </c>
    </row>
    <row r="1780" spans="1:13" x14ac:dyDescent="0.3">
      <c r="A1780" t="s">
        <v>3604</v>
      </c>
      <c r="B1780" s="6">
        <v>45373</v>
      </c>
      <c r="C1780" t="s">
        <v>247</v>
      </c>
      <c r="D1780" t="s">
        <v>1634</v>
      </c>
      <c r="E1780" t="s">
        <v>1766</v>
      </c>
      <c r="F1780">
        <v>2</v>
      </c>
      <c r="G1780" s="5">
        <v>521.44000000000005</v>
      </c>
      <c r="H1780" s="8">
        <v>0.25</v>
      </c>
      <c r="I1780" t="s">
        <v>1829</v>
      </c>
      <c r="J1780" s="5">
        <v>782.16000000000008</v>
      </c>
      <c r="K1780" t="str">
        <f>VLOOKUP($C1780,Customer_Dim_Cleaned!$A$2:$H$501,2,FALSE)</f>
        <v>Amber Mcclain</v>
      </c>
      <c r="L1780" t="str">
        <f>VLOOKUP($D1780,Product_Dim_Cleaned!$A$2:$F$101,2,FALSE)</f>
        <v>USB External Hard Drive</v>
      </c>
      <c r="M1780" t="str">
        <f>VLOOKUP($E1780,Store_Dim_Cleaned!$A$2:$E$21,2,FALSE)</f>
        <v>Johnson-Wright</v>
      </c>
    </row>
    <row r="1781" spans="1:13" x14ac:dyDescent="0.3">
      <c r="A1781" t="s">
        <v>3605</v>
      </c>
      <c r="B1781" s="6">
        <v>45863</v>
      </c>
      <c r="C1781" t="s">
        <v>1166</v>
      </c>
      <c r="D1781" t="s">
        <v>1568</v>
      </c>
      <c r="E1781" t="s">
        <v>1779</v>
      </c>
      <c r="F1781">
        <v>4</v>
      </c>
      <c r="G1781" s="5">
        <v>499.02</v>
      </c>
      <c r="H1781" s="8">
        <v>0.06</v>
      </c>
      <c r="I1781" t="s">
        <v>1824</v>
      </c>
      <c r="J1781" s="5">
        <v>1876.3152</v>
      </c>
      <c r="K1781" t="str">
        <f>VLOOKUP($C1781,Customer_Dim_Cleaned!$A$2:$H$501,2,FALSE)</f>
        <v>James Orozco</v>
      </c>
      <c r="L1781" t="str">
        <f>VLOOKUP($D1781,Product_Dim_Cleaned!$A$2:$F$101,2,FALSE)</f>
        <v>Ceramic Kitchen Bowl Set</v>
      </c>
      <c r="M1781" t="str">
        <f>VLOOKUP($E1781,Store_Dim_Cleaned!$A$2:$E$21,2,FALSE)</f>
        <v>Martinez-Mullins</v>
      </c>
    </row>
    <row r="1782" spans="1:13" x14ac:dyDescent="0.3">
      <c r="A1782" t="s">
        <v>3606</v>
      </c>
      <c r="B1782" s="6">
        <v>45758</v>
      </c>
      <c r="C1782" t="s">
        <v>514</v>
      </c>
      <c r="D1782" t="s">
        <v>1553</v>
      </c>
      <c r="E1782" t="s">
        <v>1810</v>
      </c>
      <c r="F1782">
        <v>4</v>
      </c>
      <c r="G1782" s="5">
        <v>299.45999999999998</v>
      </c>
      <c r="H1782" s="8">
        <v>0.18</v>
      </c>
      <c r="I1782" t="s">
        <v>1829</v>
      </c>
      <c r="J1782" s="5">
        <v>982.22879999999998</v>
      </c>
      <c r="K1782" t="str">
        <f>VLOOKUP($C1782,Customer_Dim_Cleaned!$A$2:$H$501,2,FALSE)</f>
        <v>Joseph Faulkner</v>
      </c>
      <c r="L1782" t="str">
        <f>VLOOKUP($D1782,Product_Dim_Cleaned!$A$2:$F$101,2,FALSE)</f>
        <v>Women's Yoga Pants</v>
      </c>
      <c r="M1782" t="str">
        <f>VLOOKUP($E1782,Store_Dim_Cleaned!$A$2:$E$21,2,FALSE)</f>
        <v>Guerrero-Schmitt</v>
      </c>
    </row>
    <row r="1783" spans="1:13" x14ac:dyDescent="0.3">
      <c r="A1783" t="s">
        <v>3607</v>
      </c>
      <c r="B1783" s="6">
        <v>45285</v>
      </c>
      <c r="C1783" t="s">
        <v>1411</v>
      </c>
      <c r="D1783" t="s">
        <v>1626</v>
      </c>
      <c r="E1783" t="s">
        <v>1752</v>
      </c>
      <c r="F1783">
        <v>1</v>
      </c>
      <c r="G1783" s="5">
        <v>609.29</v>
      </c>
      <c r="H1783" s="8">
        <v>0.15</v>
      </c>
      <c r="I1783" t="s">
        <v>1824</v>
      </c>
      <c r="J1783" s="5">
        <v>517.89649999999995</v>
      </c>
      <c r="K1783" t="str">
        <f>VLOOKUP($C1783,Customer_Dim_Cleaned!$A$2:$H$501,2,FALSE)</f>
        <v>Christina Robertson</v>
      </c>
      <c r="L1783" t="str">
        <f>VLOOKUP($D1783,Product_Dim_Cleaned!$A$2:$F$101,2,FALSE)</f>
        <v>Portable Power Bank</v>
      </c>
      <c r="M1783" t="str">
        <f>VLOOKUP($E1783,Store_Dim_Cleaned!$A$2:$E$21,2,FALSE)</f>
        <v>Rivera-Warner</v>
      </c>
    </row>
    <row r="1784" spans="1:13" x14ac:dyDescent="0.3">
      <c r="A1784" t="s">
        <v>3608</v>
      </c>
      <c r="B1784" s="6">
        <v>45656</v>
      </c>
      <c r="C1784" t="s">
        <v>360</v>
      </c>
      <c r="D1784" t="s">
        <v>1549</v>
      </c>
      <c r="E1784" t="s">
        <v>1782</v>
      </c>
      <c r="F1784">
        <v>1</v>
      </c>
      <c r="G1784" s="5">
        <v>213.74</v>
      </c>
      <c r="H1784" s="8">
        <v>7.0000000000000007E-2</v>
      </c>
      <c r="I1784" t="s">
        <v>1829</v>
      </c>
      <c r="J1784" s="5">
        <v>198.7782</v>
      </c>
      <c r="K1784" t="str">
        <f>VLOOKUP($C1784,Customer_Dim_Cleaned!$A$2:$H$501,2,FALSE)</f>
        <v>Colleen Maynard</v>
      </c>
      <c r="L1784" t="str">
        <f>VLOOKUP($D1784,Product_Dim_Cleaned!$A$2:$F$101,2,FALSE)</f>
        <v>Women's Casual Hoodie</v>
      </c>
      <c r="M1784" t="str">
        <f>VLOOKUP($E1784,Store_Dim_Cleaned!$A$2:$E$21,2,FALSE)</f>
        <v>Bean, Jones and Park</v>
      </c>
    </row>
    <row r="1785" spans="1:13" x14ac:dyDescent="0.3">
      <c r="A1785" t="s">
        <v>3609</v>
      </c>
      <c r="B1785" s="6">
        <v>45718</v>
      </c>
      <c r="C1785" t="s">
        <v>514</v>
      </c>
      <c r="D1785" t="s">
        <v>1658</v>
      </c>
      <c r="E1785" t="s">
        <v>1804</v>
      </c>
      <c r="F1785">
        <v>4</v>
      </c>
      <c r="G1785" s="5">
        <v>613.16999999999996</v>
      </c>
      <c r="H1785" s="8">
        <v>0.26</v>
      </c>
      <c r="I1785" t="s">
        <v>1824</v>
      </c>
      <c r="J1785" s="5">
        <v>1814.9831999999999</v>
      </c>
      <c r="K1785" t="str">
        <f>VLOOKUP($C1785,Customer_Dim_Cleaned!$A$2:$H$501,2,FALSE)</f>
        <v>Joseph Faulkner</v>
      </c>
      <c r="L1785" t="str">
        <f>VLOOKUP($D1785,Product_Dim_Cleaned!$A$2:$F$101,2,FALSE)</f>
        <v>Ceramic Plant Pot</v>
      </c>
      <c r="M1785" t="str">
        <f>VLOOKUP($E1785,Store_Dim_Cleaned!$A$2:$E$21,2,FALSE)</f>
        <v>Frederick-Wright</v>
      </c>
    </row>
    <row r="1786" spans="1:13" x14ac:dyDescent="0.3">
      <c r="A1786" t="s">
        <v>3610</v>
      </c>
      <c r="B1786" s="6">
        <v>45293</v>
      </c>
      <c r="C1786" t="s">
        <v>1118</v>
      </c>
      <c r="D1786" t="s">
        <v>1666</v>
      </c>
      <c r="E1786" t="s">
        <v>1792</v>
      </c>
      <c r="F1786">
        <v>2</v>
      </c>
      <c r="G1786" s="5">
        <v>687.36</v>
      </c>
      <c r="H1786" s="8">
        <v>7.0000000000000007E-2</v>
      </c>
      <c r="I1786" t="s">
        <v>1829</v>
      </c>
      <c r="J1786" s="5">
        <v>1278.4896000000001</v>
      </c>
      <c r="K1786" t="str">
        <f>VLOOKUP($C1786,Customer_Dim_Cleaned!$A$2:$H$501,2,FALSE)</f>
        <v>Manuel Castillo</v>
      </c>
      <c r="L1786" t="str">
        <f>VLOOKUP($D1786,Product_Dim_Cleaned!$A$2:$F$101,2,FALSE)</f>
        <v>Men's Hair Styling Gel</v>
      </c>
      <c r="M1786" t="str">
        <f>VLOOKUP($E1786,Store_Dim_Cleaned!$A$2:$E$21,2,FALSE)</f>
        <v>Aguirre-Keller</v>
      </c>
    </row>
    <row r="1787" spans="1:13" x14ac:dyDescent="0.3">
      <c r="A1787" t="s">
        <v>3611</v>
      </c>
      <c r="B1787" s="6">
        <v>45915</v>
      </c>
      <c r="C1787" t="s">
        <v>1026</v>
      </c>
      <c r="D1787" t="s">
        <v>1682</v>
      </c>
      <c r="E1787" t="s">
        <v>1797</v>
      </c>
      <c r="F1787">
        <v>3</v>
      </c>
      <c r="G1787" s="5">
        <v>115.39</v>
      </c>
      <c r="H1787" s="8">
        <v>0.02</v>
      </c>
      <c r="I1787" t="s">
        <v>1826</v>
      </c>
      <c r="J1787" s="5">
        <v>339.2466</v>
      </c>
      <c r="K1787" t="str">
        <f>VLOOKUP($C1787,Customer_Dim_Cleaned!$A$2:$H$501,2,FALSE)</f>
        <v>Robert King</v>
      </c>
      <c r="L1787" t="str">
        <f>VLOOKUP($D1787,Product_Dim_Cleaned!$A$2:$F$101,2,FALSE)</f>
        <v>Smart LED Light Strip</v>
      </c>
      <c r="M1787" t="str">
        <f>VLOOKUP($E1787,Store_Dim_Cleaned!$A$2:$E$21,2,FALSE)</f>
        <v>Gardner, Humphrey and Contreras</v>
      </c>
    </row>
    <row r="1788" spans="1:13" x14ac:dyDescent="0.3">
      <c r="A1788" t="s">
        <v>3612</v>
      </c>
      <c r="B1788" s="6">
        <v>45359</v>
      </c>
      <c r="C1788" t="s">
        <v>592</v>
      </c>
      <c r="D1788" t="s">
        <v>1596</v>
      </c>
      <c r="E1788" t="s">
        <v>1794</v>
      </c>
      <c r="F1788">
        <v>2</v>
      </c>
      <c r="G1788" s="5">
        <v>722.06</v>
      </c>
      <c r="H1788" s="8">
        <v>7.0000000000000007E-2</v>
      </c>
      <c r="I1788" t="s">
        <v>1824</v>
      </c>
      <c r="J1788" s="5">
        <v>1343.0316</v>
      </c>
      <c r="K1788" t="str">
        <f>VLOOKUP($C1788,Customer_Dim_Cleaned!$A$2:$H$501,2,FALSE)</f>
        <v>Nicholas Bradshaw</v>
      </c>
      <c r="L1788" t="str">
        <f>VLOOKUP($D1788,Product_Dim_Cleaned!$A$2:$F$101,2,FALSE)</f>
        <v>Foldable Camping Chair</v>
      </c>
      <c r="M1788" t="str">
        <f>VLOOKUP($E1788,Store_Dim_Cleaned!$A$2:$E$21,2,FALSE)</f>
        <v>Thomas, Bridges and Harris</v>
      </c>
    </row>
    <row r="1789" spans="1:13" x14ac:dyDescent="0.3">
      <c r="A1789" t="s">
        <v>3613</v>
      </c>
      <c r="B1789" s="6">
        <v>45652</v>
      </c>
      <c r="C1789" t="s">
        <v>1319</v>
      </c>
      <c r="D1789" t="s">
        <v>1560</v>
      </c>
      <c r="E1789" t="s">
        <v>1801</v>
      </c>
      <c r="F1789">
        <v>1</v>
      </c>
      <c r="G1789" s="5">
        <v>384.57</v>
      </c>
      <c r="H1789" s="8">
        <v>0.06</v>
      </c>
      <c r="I1789" t="s">
        <v>1826</v>
      </c>
      <c r="J1789" s="5">
        <v>361.49579999999997</v>
      </c>
      <c r="K1789" t="str">
        <f>VLOOKUP($C1789,Customer_Dim_Cleaned!$A$2:$H$501,2,FALSE)</f>
        <v>Bryce Hawkins</v>
      </c>
      <c r="L1789" t="str">
        <f>VLOOKUP($D1789,Product_Dim_Cleaned!$A$2:$F$101,2,FALSE)</f>
        <v>LED Table Lamp</v>
      </c>
      <c r="M1789" t="str">
        <f>VLOOKUP($E1789,Store_Dim_Cleaned!$A$2:$E$21,2,FALSE)</f>
        <v>Shelton PLC</v>
      </c>
    </row>
    <row r="1790" spans="1:13" x14ac:dyDescent="0.3">
      <c r="A1790" t="s">
        <v>3614</v>
      </c>
      <c r="B1790" s="6">
        <v>45735</v>
      </c>
      <c r="C1790" t="s">
        <v>684</v>
      </c>
      <c r="D1790" t="s">
        <v>1562</v>
      </c>
      <c r="E1790" t="s">
        <v>1797</v>
      </c>
      <c r="F1790">
        <v>2</v>
      </c>
      <c r="G1790" s="5">
        <v>194.09</v>
      </c>
      <c r="H1790" s="8">
        <v>0.18</v>
      </c>
      <c r="I1790" t="s">
        <v>1826</v>
      </c>
      <c r="J1790" s="5">
        <v>318.30759999999998</v>
      </c>
      <c r="K1790" t="str">
        <f>VLOOKUP($C1790,Customer_Dim_Cleaned!$A$2:$H$501,2,FALSE)</f>
        <v>Antonio Jones</v>
      </c>
      <c r="L1790" t="str">
        <f>VLOOKUP($D1790,Product_Dim_Cleaned!$A$2:$F$101,2,FALSE)</f>
        <v>Wireless Bluetooth Earbuds</v>
      </c>
      <c r="M1790" t="str">
        <f>VLOOKUP($E1790,Store_Dim_Cleaned!$A$2:$E$21,2,FALSE)</f>
        <v>Gardner, Humphrey and Contreras</v>
      </c>
    </row>
    <row r="1791" spans="1:13" x14ac:dyDescent="0.3">
      <c r="A1791" t="s">
        <v>3615</v>
      </c>
      <c r="B1791" s="6">
        <v>45579</v>
      </c>
      <c r="C1791" t="s">
        <v>571</v>
      </c>
      <c r="D1791" t="s">
        <v>1724</v>
      </c>
      <c r="E1791" t="s">
        <v>1766</v>
      </c>
      <c r="F1791">
        <v>2</v>
      </c>
      <c r="G1791" s="5">
        <v>403.91</v>
      </c>
      <c r="H1791" s="8">
        <v>7.0000000000000007E-2</v>
      </c>
      <c r="I1791" t="s">
        <v>1824</v>
      </c>
      <c r="J1791" s="5">
        <v>751.27260000000001</v>
      </c>
      <c r="K1791" t="str">
        <f>VLOOKUP($C1791,Customer_Dim_Cleaned!$A$2:$H$501,2,FALSE)</f>
        <v>Thomas Rhodes</v>
      </c>
      <c r="L1791" t="str">
        <f>VLOOKUP($D1791,Product_Dim_Cleaned!$A$2:$F$101,2,FALSE)</f>
        <v>Sports Wrist Sweatbands</v>
      </c>
      <c r="M1791" t="str">
        <f>VLOOKUP($E1791,Store_Dim_Cleaned!$A$2:$E$21,2,FALSE)</f>
        <v>Johnson-Wright</v>
      </c>
    </row>
    <row r="1792" spans="1:13" x14ac:dyDescent="0.3">
      <c r="A1792" t="s">
        <v>3616</v>
      </c>
      <c r="B1792" s="6">
        <v>45721</v>
      </c>
      <c r="C1792" t="s">
        <v>278</v>
      </c>
      <c r="D1792" t="s">
        <v>1582</v>
      </c>
      <c r="E1792" t="s">
        <v>1799</v>
      </c>
      <c r="F1792">
        <v>1</v>
      </c>
      <c r="G1792" s="5">
        <v>878.69</v>
      </c>
      <c r="H1792" s="8">
        <v>0.3</v>
      </c>
      <c r="I1792" t="s">
        <v>1826</v>
      </c>
      <c r="J1792" s="5">
        <v>615.08299999999997</v>
      </c>
      <c r="K1792" t="str">
        <f>VLOOKUP($C1792,Customer_Dim_Cleaned!$A$2:$H$501,2,FALSE)</f>
        <v>Nathan Campbell</v>
      </c>
      <c r="L1792" t="str">
        <f>VLOOKUP($D1792,Product_Dim_Cleaned!$A$2:$F$101,2,FALSE)</f>
        <v>Soccer Training Cone Set</v>
      </c>
      <c r="M1792" t="str">
        <f>VLOOKUP($E1792,Store_Dim_Cleaned!$A$2:$E$21,2,FALSE)</f>
        <v>Mcdonald Inc</v>
      </c>
    </row>
    <row r="1793" spans="1:13" x14ac:dyDescent="0.3">
      <c r="A1793" t="s">
        <v>3617</v>
      </c>
      <c r="B1793" s="6">
        <v>45446</v>
      </c>
      <c r="C1793" t="s">
        <v>1190</v>
      </c>
      <c r="D1793" t="s">
        <v>1614</v>
      </c>
      <c r="E1793" t="s">
        <v>1801</v>
      </c>
      <c r="F1793">
        <v>1</v>
      </c>
      <c r="G1793" s="5">
        <v>161.16999999999999</v>
      </c>
      <c r="H1793" s="8">
        <v>0.05</v>
      </c>
      <c r="I1793" t="s">
        <v>1824</v>
      </c>
      <c r="J1793" s="5">
        <v>153.11150000000001</v>
      </c>
      <c r="K1793" t="str">
        <f>VLOOKUP($C1793,Customer_Dim_Cleaned!$A$2:$H$501,2,FALSE)</f>
        <v>Erika Padilla</v>
      </c>
      <c r="L1793" t="str">
        <f>VLOOKUP($D1793,Product_Dim_Cleaned!$A$2:$F$101,2,FALSE)</f>
        <v>Modern Wall Clock</v>
      </c>
      <c r="M1793" t="str">
        <f>VLOOKUP($E1793,Store_Dim_Cleaned!$A$2:$E$21,2,FALSE)</f>
        <v>Shelton PLC</v>
      </c>
    </row>
    <row r="1794" spans="1:13" x14ac:dyDescent="0.3">
      <c r="A1794" t="s">
        <v>3618</v>
      </c>
      <c r="B1794" s="6">
        <v>45387</v>
      </c>
      <c r="C1794" t="s">
        <v>696</v>
      </c>
      <c r="D1794" t="s">
        <v>1694</v>
      </c>
      <c r="E1794" t="s">
        <v>1799</v>
      </c>
      <c r="F1794">
        <v>2</v>
      </c>
      <c r="G1794" s="5">
        <v>720.15</v>
      </c>
      <c r="H1794" s="8">
        <v>0.22</v>
      </c>
      <c r="I1794" t="s">
        <v>1829</v>
      </c>
      <c r="J1794" s="5">
        <v>1123.434</v>
      </c>
      <c r="K1794" t="str">
        <f>VLOOKUP($C1794,Customer_Dim_Cleaned!$A$2:$H$501,2,FALSE)</f>
        <v>Eric Todd</v>
      </c>
      <c r="L1794" t="str">
        <f>VLOOKUP($D1794,Product_Dim_Cleaned!$A$2:$F$101,2,FALSE)</f>
        <v>Shin Guards – Adult</v>
      </c>
      <c r="M1794" t="str">
        <f>VLOOKUP($E1794,Store_Dim_Cleaned!$A$2:$E$21,2,FALSE)</f>
        <v>Mcdonald Inc</v>
      </c>
    </row>
    <row r="1795" spans="1:13" x14ac:dyDescent="0.3">
      <c r="A1795" t="s">
        <v>3619</v>
      </c>
      <c r="B1795" s="6">
        <v>45222</v>
      </c>
      <c r="C1795" t="s">
        <v>1089</v>
      </c>
      <c r="D1795" t="s">
        <v>1600</v>
      </c>
      <c r="E1795" t="s">
        <v>1782</v>
      </c>
      <c r="F1795">
        <v>1</v>
      </c>
      <c r="G1795" s="5">
        <v>361.8</v>
      </c>
      <c r="H1795" s="8">
        <v>0.02</v>
      </c>
      <c r="I1795" t="s">
        <v>1829</v>
      </c>
      <c r="J1795" s="5">
        <v>354.56400000000002</v>
      </c>
      <c r="K1795" t="str">
        <f>VLOOKUP($C1795,Customer_Dim_Cleaned!$A$2:$H$501,2,FALSE)</f>
        <v>Justin Mason Dds</v>
      </c>
      <c r="L1795" t="str">
        <f>VLOOKUP($D1795,Product_Dim_Cleaned!$A$2:$F$101,2,FALSE)</f>
        <v>Wireless Bluetooth Speaker</v>
      </c>
      <c r="M1795" t="str">
        <f>VLOOKUP($E1795,Store_Dim_Cleaned!$A$2:$E$21,2,FALSE)</f>
        <v>Bean, Jones and Park</v>
      </c>
    </row>
    <row r="1796" spans="1:13" x14ac:dyDescent="0.3">
      <c r="A1796" t="s">
        <v>3620</v>
      </c>
      <c r="B1796" s="6">
        <v>45402</v>
      </c>
      <c r="C1796" t="s">
        <v>740</v>
      </c>
      <c r="D1796" t="s">
        <v>1738</v>
      </c>
      <c r="E1796" t="s">
        <v>1776</v>
      </c>
      <c r="F1796">
        <v>1</v>
      </c>
      <c r="G1796" s="5">
        <v>779.84</v>
      </c>
      <c r="H1796" s="8">
        <v>0.28999999999999998</v>
      </c>
      <c r="I1796" t="s">
        <v>1826</v>
      </c>
      <c r="J1796" s="5">
        <v>553.68640000000005</v>
      </c>
      <c r="K1796" t="str">
        <f>VLOOKUP($C1796,Customer_Dim_Cleaned!$A$2:$H$501,2,FALSE)</f>
        <v>Timothy Sanders</v>
      </c>
      <c r="L1796" t="str">
        <f>VLOOKUP($D1796,Product_Dim_Cleaned!$A$2:$F$101,2,FALSE)</f>
        <v>Sports Stopwatch Basic</v>
      </c>
      <c r="M1796" t="str">
        <f>VLOOKUP($E1796,Store_Dim_Cleaned!$A$2:$E$21,2,FALSE)</f>
        <v>Benson-Elliott</v>
      </c>
    </row>
    <row r="1797" spans="1:13" x14ac:dyDescent="0.3">
      <c r="A1797" t="s">
        <v>3621</v>
      </c>
      <c r="B1797" s="6">
        <v>45455</v>
      </c>
      <c r="C1797" t="s">
        <v>27</v>
      </c>
      <c r="D1797" t="s">
        <v>1740</v>
      </c>
      <c r="E1797" t="s">
        <v>1769</v>
      </c>
      <c r="F1797">
        <v>2</v>
      </c>
      <c r="G1797" s="5">
        <v>649.89</v>
      </c>
      <c r="H1797" s="8">
        <v>0.17</v>
      </c>
      <c r="I1797" t="s">
        <v>1829</v>
      </c>
      <c r="J1797" s="5">
        <v>1078.8173999999999</v>
      </c>
      <c r="K1797" t="str">
        <f>VLOOKUP($C1797,Customer_Dim_Cleaned!$A$2:$H$501,2,FALSE)</f>
        <v>Caroline Collins</v>
      </c>
      <c r="L1797" t="str">
        <f>VLOOKUP($D1797,Product_Dim_Cleaned!$A$2:$F$101,2,FALSE)</f>
        <v>Women's Formal Blazer</v>
      </c>
      <c r="M1797" t="str">
        <f>VLOOKUP($E1797,Store_Dim_Cleaned!$A$2:$E$21,2,FALSE)</f>
        <v>Alexander Group</v>
      </c>
    </row>
    <row r="1798" spans="1:13" x14ac:dyDescent="0.3">
      <c r="A1798" t="s">
        <v>3622</v>
      </c>
      <c r="B1798" s="6">
        <v>45877</v>
      </c>
      <c r="C1798" t="s">
        <v>666</v>
      </c>
      <c r="D1798" t="s">
        <v>1654</v>
      </c>
      <c r="E1798" t="s">
        <v>1776</v>
      </c>
      <c r="F1798">
        <v>1</v>
      </c>
      <c r="G1798" s="5">
        <v>952.73</v>
      </c>
      <c r="H1798" s="8">
        <v>0.17</v>
      </c>
      <c r="I1798" t="s">
        <v>1824</v>
      </c>
      <c r="J1798" s="5">
        <v>790.76589999999999</v>
      </c>
      <c r="K1798" t="str">
        <f>VLOOKUP($C1798,Customer_Dim_Cleaned!$A$2:$H$501,2,FALSE)</f>
        <v>Tiffany Herrera</v>
      </c>
      <c r="L1798" t="str">
        <f>VLOOKUP($D1798,Product_Dim_Cleaned!$A$2:$F$101,2,FALSE)</f>
        <v>Men's Track Pants</v>
      </c>
      <c r="M1798" t="str">
        <f>VLOOKUP($E1798,Store_Dim_Cleaned!$A$2:$E$21,2,FALSE)</f>
        <v>Benson-Elliott</v>
      </c>
    </row>
    <row r="1799" spans="1:13" x14ac:dyDescent="0.3">
      <c r="A1799" t="s">
        <v>3623</v>
      </c>
      <c r="B1799" s="6">
        <v>45875</v>
      </c>
      <c r="C1799" t="s">
        <v>304</v>
      </c>
      <c r="D1799" t="s">
        <v>1746</v>
      </c>
      <c r="E1799" t="s">
        <v>1804</v>
      </c>
      <c r="F1799">
        <v>4</v>
      </c>
      <c r="G1799" s="5">
        <v>820.78</v>
      </c>
      <c r="H1799" s="8">
        <v>0.25</v>
      </c>
      <c r="I1799" t="s">
        <v>1824</v>
      </c>
      <c r="J1799" s="5">
        <v>2462.34</v>
      </c>
      <c r="K1799" t="str">
        <f>VLOOKUP($C1799,Customer_Dim_Cleaned!$A$2:$H$501,2,FALSE)</f>
        <v>Christy Hoffman</v>
      </c>
      <c r="L1799" t="str">
        <f>VLOOKUP($D1799,Product_Dim_Cleaned!$A$2:$F$101,2,FALSE)</f>
        <v>Stainless Steel Cookware Set</v>
      </c>
      <c r="M1799" t="str">
        <f>VLOOKUP($E1799,Store_Dim_Cleaned!$A$2:$E$21,2,FALSE)</f>
        <v>Frederick-Wright</v>
      </c>
    </row>
    <row r="1800" spans="1:13" x14ac:dyDescent="0.3">
      <c r="A1800" t="s">
        <v>3624</v>
      </c>
      <c r="B1800" s="6">
        <v>45592</v>
      </c>
      <c r="C1800" t="s">
        <v>1074</v>
      </c>
      <c r="D1800" t="s">
        <v>1624</v>
      </c>
      <c r="E1800" t="s">
        <v>1766</v>
      </c>
      <c r="F1800">
        <v>4</v>
      </c>
      <c r="G1800" s="5">
        <v>247.55</v>
      </c>
      <c r="H1800" s="8">
        <v>0.05</v>
      </c>
      <c r="I1800" t="s">
        <v>1824</v>
      </c>
      <c r="J1800" s="5">
        <v>940.69</v>
      </c>
      <c r="K1800" t="str">
        <f>VLOOKUP($C1800,Customer_Dim_Cleaned!$A$2:$H$501,2,FALSE)</f>
        <v>Michelle Cunningham</v>
      </c>
      <c r="L1800" t="str">
        <f>VLOOKUP($D1800,Product_Dim_Cleaned!$A$2:$F$101,2,FALSE)</f>
        <v>Sports Water Hydration Pack</v>
      </c>
      <c r="M1800" t="str">
        <f>VLOOKUP($E1800,Store_Dim_Cleaned!$A$2:$E$21,2,FALSE)</f>
        <v>Johnson-Wright</v>
      </c>
    </row>
    <row r="1801" spans="1:13" x14ac:dyDescent="0.3">
      <c r="A1801" t="s">
        <v>3625</v>
      </c>
      <c r="B1801" s="6">
        <v>45369</v>
      </c>
      <c r="C1801" t="s">
        <v>732</v>
      </c>
      <c r="D1801" t="s">
        <v>1746</v>
      </c>
      <c r="E1801" t="s">
        <v>1782</v>
      </c>
      <c r="F1801">
        <v>3</v>
      </c>
      <c r="G1801" s="5">
        <v>561.44000000000005</v>
      </c>
      <c r="H1801" s="8">
        <v>0.2</v>
      </c>
      <c r="I1801" t="s">
        <v>1829</v>
      </c>
      <c r="J1801" s="5">
        <v>1347.4559999999999</v>
      </c>
      <c r="K1801" t="str">
        <f>VLOOKUP($C1801,Customer_Dim_Cleaned!$A$2:$H$501,2,FALSE)</f>
        <v>Gregory Pham</v>
      </c>
      <c r="L1801" t="str">
        <f>VLOOKUP($D1801,Product_Dim_Cleaned!$A$2:$F$101,2,FALSE)</f>
        <v>Stainless Steel Cookware Set</v>
      </c>
      <c r="M1801" t="str">
        <f>VLOOKUP($E1801,Store_Dim_Cleaned!$A$2:$E$21,2,FALSE)</f>
        <v>Bean, Jones and Park</v>
      </c>
    </row>
    <row r="1802" spans="1:13" x14ac:dyDescent="0.3">
      <c r="A1802" t="s">
        <v>3626</v>
      </c>
      <c r="B1802" s="6">
        <v>45249</v>
      </c>
      <c r="C1802" t="s">
        <v>893</v>
      </c>
      <c r="D1802" t="s">
        <v>1692</v>
      </c>
      <c r="E1802" t="s">
        <v>1782</v>
      </c>
      <c r="F1802">
        <v>4</v>
      </c>
      <c r="G1802" s="5">
        <v>214.37</v>
      </c>
      <c r="H1802" s="8">
        <v>0.11</v>
      </c>
      <c r="I1802" t="s">
        <v>1829</v>
      </c>
      <c r="J1802" s="5">
        <v>763.15719999999999</v>
      </c>
      <c r="K1802" t="str">
        <f>VLOOKUP($C1802,Customer_Dim_Cleaned!$A$2:$H$501,2,FALSE)</f>
        <v>Brittany Watson</v>
      </c>
      <c r="L1802" t="str">
        <f>VLOOKUP($D1802,Product_Dim_Cleaned!$A$2:$F$101,2,FALSE)</f>
        <v>Professional Jump Rope</v>
      </c>
      <c r="M1802" t="str">
        <f>VLOOKUP($E1802,Store_Dim_Cleaned!$A$2:$E$21,2,FALSE)</f>
        <v>Bean, Jones and Park</v>
      </c>
    </row>
    <row r="1803" spans="1:13" x14ac:dyDescent="0.3">
      <c r="A1803" t="s">
        <v>3627</v>
      </c>
      <c r="B1803" s="6">
        <v>45741</v>
      </c>
      <c r="C1803" t="s">
        <v>1295</v>
      </c>
      <c r="D1803" t="s">
        <v>1582</v>
      </c>
      <c r="E1803" t="s">
        <v>1804</v>
      </c>
      <c r="F1803">
        <v>3</v>
      </c>
      <c r="G1803" s="5">
        <v>123.74</v>
      </c>
      <c r="H1803" s="8">
        <v>0.23</v>
      </c>
      <c r="I1803" t="s">
        <v>1826</v>
      </c>
      <c r="J1803" s="5">
        <v>285.83940000000001</v>
      </c>
      <c r="K1803" t="str">
        <f>VLOOKUP($C1803,Customer_Dim_Cleaned!$A$2:$H$501,2,FALSE)</f>
        <v>Karen King</v>
      </c>
      <c r="L1803" t="str">
        <f>VLOOKUP($D1803,Product_Dim_Cleaned!$A$2:$F$101,2,FALSE)</f>
        <v>Soccer Training Cone Set</v>
      </c>
      <c r="M1803" t="str">
        <f>VLOOKUP($E1803,Store_Dim_Cleaned!$A$2:$E$21,2,FALSE)</f>
        <v>Frederick-Wright</v>
      </c>
    </row>
    <row r="1804" spans="1:13" x14ac:dyDescent="0.3">
      <c r="A1804" t="s">
        <v>3628</v>
      </c>
      <c r="B1804" s="6">
        <v>45427</v>
      </c>
      <c r="C1804" t="s">
        <v>63</v>
      </c>
      <c r="D1804" t="s">
        <v>1682</v>
      </c>
      <c r="E1804" t="s">
        <v>1792</v>
      </c>
      <c r="F1804">
        <v>4</v>
      </c>
      <c r="G1804" s="5">
        <v>645.71</v>
      </c>
      <c r="H1804" s="8">
        <v>0.1</v>
      </c>
      <c r="I1804" t="s">
        <v>1826</v>
      </c>
      <c r="J1804" s="5">
        <v>2324.556</v>
      </c>
      <c r="K1804" t="str">
        <f>VLOOKUP($C1804,Customer_Dim_Cleaned!$A$2:$H$501,2,FALSE)</f>
        <v>Nathan Hernandez</v>
      </c>
      <c r="L1804" t="str">
        <f>VLOOKUP($D1804,Product_Dim_Cleaned!$A$2:$F$101,2,FALSE)</f>
        <v>Smart LED Light Strip</v>
      </c>
      <c r="M1804" t="str">
        <f>VLOOKUP($E1804,Store_Dim_Cleaned!$A$2:$E$21,2,FALSE)</f>
        <v>Aguirre-Keller</v>
      </c>
    </row>
    <row r="1805" spans="1:13" x14ac:dyDescent="0.3">
      <c r="A1805" t="s">
        <v>3629</v>
      </c>
      <c r="B1805" s="6">
        <v>45736</v>
      </c>
      <c r="C1805" t="s">
        <v>134</v>
      </c>
      <c r="D1805" t="s">
        <v>1590</v>
      </c>
      <c r="E1805" t="s">
        <v>1794</v>
      </c>
      <c r="F1805">
        <v>3</v>
      </c>
      <c r="G1805" s="5">
        <v>587.12</v>
      </c>
      <c r="H1805" s="8">
        <v>0.3</v>
      </c>
      <c r="I1805" t="s">
        <v>1824</v>
      </c>
      <c r="J1805" s="5">
        <v>1232.952</v>
      </c>
      <c r="K1805" t="str">
        <f>VLOOKUP($C1805,Customer_Dim_Cleaned!$A$2:$H$501,2,FALSE)</f>
        <v>Robert Jones Dds</v>
      </c>
      <c r="L1805" t="str">
        <f>VLOOKUP($D1805,Product_Dim_Cleaned!$A$2:$F$101,2,FALSE)</f>
        <v>Multi-Purpose Storage Box</v>
      </c>
      <c r="M1805" t="str">
        <f>VLOOKUP($E1805,Store_Dim_Cleaned!$A$2:$E$21,2,FALSE)</f>
        <v>Thomas, Bridges and Harris</v>
      </c>
    </row>
    <row r="1806" spans="1:13" x14ac:dyDescent="0.3">
      <c r="A1806" t="s">
        <v>3630</v>
      </c>
      <c r="B1806" s="6">
        <v>45941</v>
      </c>
      <c r="C1806" t="s">
        <v>773</v>
      </c>
      <c r="D1806" t="s">
        <v>1598</v>
      </c>
      <c r="E1806" t="s">
        <v>1810</v>
      </c>
      <c r="F1806">
        <v>1</v>
      </c>
      <c r="G1806" s="5">
        <v>401.18</v>
      </c>
      <c r="H1806" s="8">
        <v>0.15</v>
      </c>
      <c r="I1806" t="s">
        <v>1829</v>
      </c>
      <c r="J1806" s="5">
        <v>341.00299999999999</v>
      </c>
      <c r="K1806" t="str">
        <f>VLOOKUP($C1806,Customer_Dim_Cleaned!$A$2:$H$501,2,FALSE)</f>
        <v>Mr. William Horton</v>
      </c>
      <c r="L1806" t="str">
        <f>VLOOKUP($D1806,Product_Dim_Cleaned!$A$2:$F$101,2,FALSE)</f>
        <v>Women's Scarf Set</v>
      </c>
      <c r="M1806" t="str">
        <f>VLOOKUP($E1806,Store_Dim_Cleaned!$A$2:$E$21,2,FALSE)</f>
        <v>Guerrero-Schmitt</v>
      </c>
    </row>
    <row r="1807" spans="1:13" x14ac:dyDescent="0.3">
      <c r="A1807" t="s">
        <v>3631</v>
      </c>
      <c r="B1807" s="6">
        <v>45486</v>
      </c>
      <c r="C1807" t="s">
        <v>1145</v>
      </c>
      <c r="D1807" t="s">
        <v>1664</v>
      </c>
      <c r="E1807" t="s">
        <v>1810</v>
      </c>
      <c r="F1807">
        <v>3</v>
      </c>
      <c r="G1807" s="5">
        <v>658.33</v>
      </c>
      <c r="H1807" s="8">
        <v>0.12</v>
      </c>
      <c r="I1807" t="s">
        <v>1829</v>
      </c>
      <c r="J1807" s="5">
        <v>1737.9911999999999</v>
      </c>
      <c r="K1807" t="str">
        <f>VLOOKUP($C1807,Customer_Dim_Cleaned!$A$2:$H$501,2,FALSE)</f>
        <v>Mallory Allen</v>
      </c>
      <c r="L1807" t="str">
        <f>VLOOKUP($D1807,Product_Dim_Cleaned!$A$2:$F$101,2,FALSE)</f>
        <v>Womens Cotton Scarf</v>
      </c>
      <c r="M1807" t="str">
        <f>VLOOKUP($E1807,Store_Dim_Cleaned!$A$2:$E$21,2,FALSE)</f>
        <v>Guerrero-Schmitt</v>
      </c>
    </row>
    <row r="1808" spans="1:13" x14ac:dyDescent="0.3">
      <c r="A1808" t="s">
        <v>3632</v>
      </c>
      <c r="B1808" s="6">
        <v>45474</v>
      </c>
      <c r="C1808" t="s">
        <v>657</v>
      </c>
      <c r="D1808" t="s">
        <v>1646</v>
      </c>
      <c r="E1808" t="s">
        <v>1792</v>
      </c>
      <c r="F1808">
        <v>4</v>
      </c>
      <c r="G1808" s="5">
        <v>450.3</v>
      </c>
      <c r="H1808" s="8">
        <v>0.02</v>
      </c>
      <c r="I1808" t="s">
        <v>1824</v>
      </c>
      <c r="J1808" s="5">
        <v>1765.1759999999999</v>
      </c>
      <c r="K1808" t="str">
        <f>VLOOKUP($C1808,Customer_Dim_Cleaned!$A$2:$H$501,2,FALSE)</f>
        <v>Mary Boyd</v>
      </c>
      <c r="L1808" t="str">
        <f>VLOOKUP($D1808,Product_Dim_Cleaned!$A$2:$F$101,2,FALSE)</f>
        <v>Men's Roll-On Perfume</v>
      </c>
      <c r="M1808" t="str">
        <f>VLOOKUP($E1808,Store_Dim_Cleaned!$A$2:$E$21,2,FALSE)</f>
        <v>Aguirre-Keller</v>
      </c>
    </row>
    <row r="1809" spans="1:13" x14ac:dyDescent="0.3">
      <c r="A1809" t="s">
        <v>3633</v>
      </c>
      <c r="B1809" s="6">
        <v>45757</v>
      </c>
      <c r="C1809" t="s">
        <v>490</v>
      </c>
      <c r="D1809" t="s">
        <v>1736</v>
      </c>
      <c r="E1809" t="s">
        <v>1789</v>
      </c>
      <c r="F1809">
        <v>4</v>
      </c>
      <c r="G1809" s="5">
        <v>33.630000000000003</v>
      </c>
      <c r="H1809" s="8">
        <v>0.05</v>
      </c>
      <c r="I1809" t="s">
        <v>1824</v>
      </c>
      <c r="J1809" s="5">
        <v>127.794</v>
      </c>
      <c r="K1809" t="str">
        <f>VLOOKUP($C1809,Customer_Dim_Cleaned!$A$2:$H$501,2,FALSE)</f>
        <v>Cameron Simpson</v>
      </c>
      <c r="L1809" t="str">
        <f>VLOOKUP($D1809,Product_Dim_Cleaned!$A$2:$F$101,2,FALSE)</f>
        <v>Vitamin E Body Lotion</v>
      </c>
      <c r="M1809" t="str">
        <f>VLOOKUP($E1809,Store_Dim_Cleaned!$A$2:$E$21,2,FALSE)</f>
        <v>Hill, Wagner and Ballard</v>
      </c>
    </row>
    <row r="1810" spans="1:13" x14ac:dyDescent="0.3">
      <c r="A1810" t="s">
        <v>3634</v>
      </c>
      <c r="B1810" s="6">
        <v>45475</v>
      </c>
      <c r="C1810" t="s">
        <v>141</v>
      </c>
      <c r="D1810" t="s">
        <v>1580</v>
      </c>
      <c r="E1810" t="s">
        <v>1752</v>
      </c>
      <c r="F1810">
        <v>3</v>
      </c>
      <c r="G1810" s="5">
        <v>168.89</v>
      </c>
      <c r="H1810" s="8">
        <v>0.03</v>
      </c>
      <c r="I1810" t="s">
        <v>1829</v>
      </c>
      <c r="J1810" s="5">
        <v>491.46989999999988</v>
      </c>
      <c r="K1810" t="str">
        <f>VLOOKUP($C1810,Customer_Dim_Cleaned!$A$2:$H$501,2,FALSE)</f>
        <v>Rachel Myers</v>
      </c>
      <c r="L1810" t="str">
        <f>VLOOKUP($D1810,Product_Dim_Cleaned!$A$2:$F$101,2,FALSE)</f>
        <v>Beard Grooming Kit</v>
      </c>
      <c r="M1810" t="str">
        <f>VLOOKUP($E1810,Store_Dim_Cleaned!$A$2:$E$21,2,FALSE)</f>
        <v>Rivera-Warner</v>
      </c>
    </row>
    <row r="1811" spans="1:13" x14ac:dyDescent="0.3">
      <c r="A1811" t="s">
        <v>3635</v>
      </c>
      <c r="B1811" s="6">
        <v>45546</v>
      </c>
      <c r="C1811" t="s">
        <v>341</v>
      </c>
      <c r="D1811" t="s">
        <v>1668</v>
      </c>
      <c r="E1811" t="s">
        <v>1792</v>
      </c>
      <c r="F1811">
        <v>1</v>
      </c>
      <c r="G1811" s="5">
        <v>141.85</v>
      </c>
      <c r="H1811" s="8">
        <v>0.06</v>
      </c>
      <c r="I1811" t="s">
        <v>1826</v>
      </c>
      <c r="J1811" s="5">
        <v>133.339</v>
      </c>
      <c r="K1811" t="str">
        <f>VLOOKUP($C1811,Customer_Dim_Cleaned!$A$2:$H$501,2,FALSE)</f>
        <v>Amy Fowler</v>
      </c>
      <c r="L1811" t="str">
        <f>VLOOKUP($D1811,Product_Dim_Cleaned!$A$2:$F$101,2,FALSE)</f>
        <v>Luxury Perfume Spray</v>
      </c>
      <c r="M1811" t="str">
        <f>VLOOKUP($E1811,Store_Dim_Cleaned!$A$2:$E$21,2,FALSE)</f>
        <v>Aguirre-Keller</v>
      </c>
    </row>
    <row r="1812" spans="1:13" x14ac:dyDescent="0.3">
      <c r="A1812" t="s">
        <v>3636</v>
      </c>
      <c r="B1812" s="6">
        <v>45520</v>
      </c>
      <c r="C1812" t="s">
        <v>966</v>
      </c>
      <c r="D1812" t="s">
        <v>1618</v>
      </c>
      <c r="E1812" t="s">
        <v>1779</v>
      </c>
      <c r="F1812">
        <v>1</v>
      </c>
      <c r="G1812" s="5">
        <v>617.4</v>
      </c>
      <c r="H1812" s="8">
        <v>0.21</v>
      </c>
      <c r="I1812" t="s">
        <v>1824</v>
      </c>
      <c r="J1812" s="5">
        <v>487.74599999999998</v>
      </c>
      <c r="K1812" t="str">
        <f>VLOOKUP($C1812,Customer_Dim_Cleaned!$A$2:$H$501,2,FALSE)</f>
        <v>Angela Robinson</v>
      </c>
      <c r="L1812" t="str">
        <f>VLOOKUP($D1812,Product_Dim_Cleaned!$A$2:$F$101,2,FALSE)</f>
        <v>Bedroom Table Lamp</v>
      </c>
      <c r="M1812" t="str">
        <f>VLOOKUP($E1812,Store_Dim_Cleaned!$A$2:$E$21,2,FALSE)</f>
        <v>Martinez-Mullins</v>
      </c>
    </row>
    <row r="1813" spans="1:13" x14ac:dyDescent="0.3">
      <c r="A1813" t="s">
        <v>3637</v>
      </c>
      <c r="B1813" s="6">
        <v>45534</v>
      </c>
      <c r="C1813" t="s">
        <v>496</v>
      </c>
      <c r="D1813" t="s">
        <v>1654</v>
      </c>
      <c r="E1813" t="s">
        <v>1757</v>
      </c>
      <c r="F1813">
        <v>3</v>
      </c>
      <c r="G1813" s="5">
        <v>841.47</v>
      </c>
      <c r="H1813" s="8">
        <v>0.15</v>
      </c>
      <c r="I1813" t="s">
        <v>1829</v>
      </c>
      <c r="J1813" s="5">
        <v>2145.7485000000001</v>
      </c>
      <c r="K1813" t="str">
        <f>VLOOKUP($C1813,Customer_Dim_Cleaned!$A$2:$H$501,2,FALSE)</f>
        <v>Rhonda Young</v>
      </c>
      <c r="L1813" t="str">
        <f>VLOOKUP($D1813,Product_Dim_Cleaned!$A$2:$F$101,2,FALSE)</f>
        <v>Men's Track Pants</v>
      </c>
      <c r="M1813" t="str">
        <f>VLOOKUP($E1813,Store_Dim_Cleaned!$A$2:$E$21,2,FALSE)</f>
        <v>Martinez, Adkins and Johnson</v>
      </c>
    </row>
    <row r="1814" spans="1:13" x14ac:dyDescent="0.3">
      <c r="A1814" t="s">
        <v>3638</v>
      </c>
      <c r="B1814" s="6">
        <v>45334</v>
      </c>
      <c r="C1814" t="s">
        <v>221</v>
      </c>
      <c r="D1814" t="s">
        <v>1590</v>
      </c>
      <c r="E1814" t="s">
        <v>1797</v>
      </c>
      <c r="F1814">
        <v>2</v>
      </c>
      <c r="G1814" s="5">
        <v>960.41</v>
      </c>
      <c r="H1814" s="8">
        <v>0.18</v>
      </c>
      <c r="I1814" t="s">
        <v>1824</v>
      </c>
      <c r="J1814" s="5">
        <v>1575.0724</v>
      </c>
      <c r="K1814" t="str">
        <f>VLOOKUP($C1814,Customer_Dim_Cleaned!$A$2:$H$501,2,FALSE)</f>
        <v>Alyssa Vargas</v>
      </c>
      <c r="L1814" t="str">
        <f>VLOOKUP($D1814,Product_Dim_Cleaned!$A$2:$F$101,2,FALSE)</f>
        <v>Multi-Purpose Storage Box</v>
      </c>
      <c r="M1814" t="str">
        <f>VLOOKUP($E1814,Store_Dim_Cleaned!$A$2:$E$21,2,FALSE)</f>
        <v>Gardner, Humphrey and Contreras</v>
      </c>
    </row>
    <row r="1815" spans="1:13" x14ac:dyDescent="0.3">
      <c r="A1815" t="s">
        <v>3639</v>
      </c>
      <c r="B1815" s="6">
        <v>45289</v>
      </c>
      <c r="C1815" t="s">
        <v>1395</v>
      </c>
      <c r="D1815" t="s">
        <v>1698</v>
      </c>
      <c r="E1815" t="s">
        <v>1810</v>
      </c>
      <c r="F1815">
        <v>3</v>
      </c>
      <c r="G1815" s="5">
        <v>717.22</v>
      </c>
      <c r="H1815" s="8">
        <v>0.24</v>
      </c>
      <c r="I1815" t="s">
        <v>1826</v>
      </c>
      <c r="J1815" s="5">
        <v>1635.2616</v>
      </c>
      <c r="K1815" t="str">
        <f>VLOOKUP($C1815,Customer_Dim_Cleaned!$A$2:$H$501,2,FALSE)</f>
        <v>Ashley Roberts</v>
      </c>
      <c r="L1815" t="str">
        <f>VLOOKUP($D1815,Product_Dim_Cleaned!$A$2:$F$101,2,FALSE)</f>
        <v>Women's Ankle Boots</v>
      </c>
      <c r="M1815" t="str">
        <f>VLOOKUP($E1815,Store_Dim_Cleaned!$A$2:$E$21,2,FALSE)</f>
        <v>Guerrero-Schmitt</v>
      </c>
    </row>
    <row r="1816" spans="1:13" x14ac:dyDescent="0.3">
      <c r="A1816" t="s">
        <v>3640</v>
      </c>
      <c r="B1816" s="6">
        <v>45832</v>
      </c>
      <c r="C1816" t="s">
        <v>402</v>
      </c>
      <c r="D1816" t="s">
        <v>1572</v>
      </c>
      <c r="E1816" t="s">
        <v>1752</v>
      </c>
      <c r="F1816">
        <v>1</v>
      </c>
      <c r="G1816" s="5">
        <v>281.83</v>
      </c>
      <c r="H1816" s="8">
        <v>0.16</v>
      </c>
      <c r="I1816" t="s">
        <v>1829</v>
      </c>
      <c r="J1816" s="5">
        <v>236.7372</v>
      </c>
      <c r="K1816" t="str">
        <f>VLOOKUP($C1816,Customer_Dim_Cleaned!$A$2:$H$501,2,FALSE)</f>
        <v>Tyler Conrad</v>
      </c>
      <c r="L1816" t="str">
        <f>VLOOKUP($D1816,Product_Dim_Cleaned!$A$2:$F$101,2,FALSE)</f>
        <v>Hair Strengthening Shampoo</v>
      </c>
      <c r="M1816" t="str">
        <f>VLOOKUP($E1816,Store_Dim_Cleaned!$A$2:$E$21,2,FALSE)</f>
        <v>Rivera-Warner</v>
      </c>
    </row>
    <row r="1817" spans="1:13" x14ac:dyDescent="0.3">
      <c r="A1817" t="s">
        <v>3641</v>
      </c>
      <c r="B1817" s="6">
        <v>45400</v>
      </c>
      <c r="C1817" t="s">
        <v>666</v>
      </c>
      <c r="D1817" t="s">
        <v>1666</v>
      </c>
      <c r="E1817" t="s">
        <v>1799</v>
      </c>
      <c r="F1817">
        <v>1</v>
      </c>
      <c r="G1817" s="5">
        <v>509.08</v>
      </c>
      <c r="H1817" s="8">
        <v>0.04</v>
      </c>
      <c r="I1817" t="s">
        <v>1826</v>
      </c>
      <c r="J1817" s="5">
        <v>488.71679999999998</v>
      </c>
      <c r="K1817" t="str">
        <f>VLOOKUP($C1817,Customer_Dim_Cleaned!$A$2:$H$501,2,FALSE)</f>
        <v>Tiffany Herrera</v>
      </c>
      <c r="L1817" t="str">
        <f>VLOOKUP($D1817,Product_Dim_Cleaned!$A$2:$F$101,2,FALSE)</f>
        <v>Men's Hair Styling Gel</v>
      </c>
      <c r="M1817" t="str">
        <f>VLOOKUP($E1817,Store_Dim_Cleaned!$A$2:$E$21,2,FALSE)</f>
        <v>Mcdonald Inc</v>
      </c>
    </row>
    <row r="1818" spans="1:13" x14ac:dyDescent="0.3">
      <c r="A1818" t="s">
        <v>3642</v>
      </c>
      <c r="B1818" s="6">
        <v>45930</v>
      </c>
      <c r="C1818" t="s">
        <v>1246</v>
      </c>
      <c r="D1818" t="s">
        <v>1740</v>
      </c>
      <c r="E1818" t="s">
        <v>1761</v>
      </c>
      <c r="F1818">
        <v>4</v>
      </c>
      <c r="G1818" s="5">
        <v>827.09</v>
      </c>
      <c r="H1818" s="8">
        <v>0.3</v>
      </c>
      <c r="I1818" t="s">
        <v>1824</v>
      </c>
      <c r="J1818" s="5">
        <v>2315.8519999999999</v>
      </c>
      <c r="K1818" t="str">
        <f>VLOOKUP($C1818,Customer_Dim_Cleaned!$A$2:$H$501,2,FALSE)</f>
        <v>Mark Rogers</v>
      </c>
      <c r="L1818" t="str">
        <f>VLOOKUP($D1818,Product_Dim_Cleaned!$A$2:$F$101,2,FALSE)</f>
        <v>Women's Formal Blazer</v>
      </c>
      <c r="M1818" t="str">
        <f>VLOOKUP($E1818,Store_Dim_Cleaned!$A$2:$E$21,2,FALSE)</f>
        <v>Black-Horn</v>
      </c>
    </row>
    <row r="1819" spans="1:13" x14ac:dyDescent="0.3">
      <c r="A1819" t="s">
        <v>3643</v>
      </c>
      <c r="B1819" s="6">
        <v>45935</v>
      </c>
      <c r="C1819" t="s">
        <v>684</v>
      </c>
      <c r="D1819" t="s">
        <v>1606</v>
      </c>
      <c r="E1819" t="s">
        <v>1769</v>
      </c>
      <c r="F1819">
        <v>2</v>
      </c>
      <c r="G1819" s="5">
        <v>823.36</v>
      </c>
      <c r="H1819" s="8">
        <v>0.23</v>
      </c>
      <c r="I1819" t="s">
        <v>1824</v>
      </c>
      <c r="J1819" s="5">
        <v>1267.9744000000001</v>
      </c>
      <c r="K1819" t="str">
        <f>VLOOKUP($C1819,Customer_Dim_Cleaned!$A$2:$H$501,2,FALSE)</f>
        <v>Antonio Jones</v>
      </c>
      <c r="L1819" t="str">
        <f>VLOOKUP($D1819,Product_Dim_Cleaned!$A$2:$F$101,2,FALSE)</f>
        <v>Fabric Sofa Throw Blanket</v>
      </c>
      <c r="M1819" t="str">
        <f>VLOOKUP($E1819,Store_Dim_Cleaned!$A$2:$E$21,2,FALSE)</f>
        <v>Alexander Group</v>
      </c>
    </row>
    <row r="1820" spans="1:13" x14ac:dyDescent="0.3">
      <c r="A1820" t="s">
        <v>3644</v>
      </c>
      <c r="B1820" s="6">
        <v>45814</v>
      </c>
      <c r="C1820" t="s">
        <v>467</v>
      </c>
      <c r="D1820" t="s">
        <v>1600</v>
      </c>
      <c r="E1820" t="s">
        <v>1773</v>
      </c>
      <c r="F1820">
        <v>4</v>
      </c>
      <c r="G1820" s="5">
        <v>282.18</v>
      </c>
      <c r="H1820" s="8">
        <v>0.13</v>
      </c>
      <c r="I1820" t="s">
        <v>1829</v>
      </c>
      <c r="J1820" s="5">
        <v>981.9864</v>
      </c>
      <c r="K1820" t="str">
        <f>VLOOKUP($C1820,Customer_Dim_Cleaned!$A$2:$H$501,2,FALSE)</f>
        <v>Rick Dominguez</v>
      </c>
      <c r="L1820" t="str">
        <f>VLOOKUP($D1820,Product_Dim_Cleaned!$A$2:$F$101,2,FALSE)</f>
        <v>Wireless Bluetooth Speaker</v>
      </c>
      <c r="M1820" t="str">
        <f>VLOOKUP($E1820,Store_Dim_Cleaned!$A$2:$E$21,2,FALSE)</f>
        <v>Gray Ltd</v>
      </c>
    </row>
    <row r="1821" spans="1:13" x14ac:dyDescent="0.3">
      <c r="A1821" t="s">
        <v>3645</v>
      </c>
      <c r="B1821" s="6">
        <v>45323</v>
      </c>
      <c r="C1821" t="s">
        <v>571</v>
      </c>
      <c r="D1821" t="s">
        <v>1590</v>
      </c>
      <c r="E1821" t="s">
        <v>1757</v>
      </c>
      <c r="F1821">
        <v>1</v>
      </c>
      <c r="G1821" s="5">
        <v>486.39</v>
      </c>
      <c r="H1821" s="8">
        <v>0.09</v>
      </c>
      <c r="I1821" t="s">
        <v>1829</v>
      </c>
      <c r="J1821" s="5">
        <v>442.61489999999998</v>
      </c>
      <c r="K1821" t="str">
        <f>VLOOKUP($C1821,Customer_Dim_Cleaned!$A$2:$H$501,2,FALSE)</f>
        <v>Thomas Rhodes</v>
      </c>
      <c r="L1821" t="str">
        <f>VLOOKUP($D1821,Product_Dim_Cleaned!$A$2:$F$101,2,FALSE)</f>
        <v>Multi-Purpose Storage Box</v>
      </c>
      <c r="M1821" t="str">
        <f>VLOOKUP($E1821,Store_Dim_Cleaned!$A$2:$E$21,2,FALSE)</f>
        <v>Martinez, Adkins and Johnson</v>
      </c>
    </row>
    <row r="1822" spans="1:13" x14ac:dyDescent="0.3">
      <c r="A1822" t="s">
        <v>3646</v>
      </c>
      <c r="B1822" s="6">
        <v>45312</v>
      </c>
      <c r="C1822" t="s">
        <v>172</v>
      </c>
      <c r="D1822" t="s">
        <v>1584</v>
      </c>
      <c r="E1822" t="s">
        <v>1766</v>
      </c>
      <c r="F1822">
        <v>2</v>
      </c>
      <c r="G1822" s="5">
        <v>603.62</v>
      </c>
      <c r="H1822" s="8">
        <v>0.18</v>
      </c>
      <c r="I1822" t="s">
        <v>1829</v>
      </c>
      <c r="J1822" s="5">
        <v>989.93680000000006</v>
      </c>
      <c r="K1822" t="str">
        <f>VLOOKUP($C1822,Customer_Dim_Cleaned!$A$2:$H$501,2,FALSE)</f>
        <v>Denise Williams</v>
      </c>
      <c r="L1822" t="str">
        <f>VLOOKUP($D1822,Product_Dim_Cleaned!$A$2:$F$101,2,FALSE)</f>
        <v>Women's Denim Jeans</v>
      </c>
      <c r="M1822" t="str">
        <f>VLOOKUP($E1822,Store_Dim_Cleaned!$A$2:$E$21,2,FALSE)</f>
        <v>Johnson-Wright</v>
      </c>
    </row>
    <row r="1823" spans="1:13" x14ac:dyDescent="0.3">
      <c r="A1823" t="s">
        <v>3647</v>
      </c>
      <c r="B1823" s="6">
        <v>45554</v>
      </c>
      <c r="C1823" t="s">
        <v>496</v>
      </c>
      <c r="D1823" t="s">
        <v>1622</v>
      </c>
      <c r="E1823" t="s">
        <v>1782</v>
      </c>
      <c r="F1823">
        <v>3</v>
      </c>
      <c r="G1823" s="5">
        <v>204.17</v>
      </c>
      <c r="H1823" s="8">
        <v>0.1</v>
      </c>
      <c r="I1823" t="s">
        <v>1826</v>
      </c>
      <c r="J1823" s="5">
        <v>551.25900000000001</v>
      </c>
      <c r="K1823" t="str">
        <f>VLOOKUP($C1823,Customer_Dim_Cleaned!$A$2:$H$501,2,FALSE)</f>
        <v>Rhonda Young</v>
      </c>
      <c r="L1823" t="str">
        <f>VLOOKUP($D1823,Product_Dim_Cleaned!$A$2:$F$101,2,FALSE)</f>
        <v>Men's Casual Sneakers</v>
      </c>
      <c r="M1823" t="str">
        <f>VLOOKUP($E1823,Store_Dim_Cleaned!$A$2:$E$21,2,FALSE)</f>
        <v>Bean, Jones and Park</v>
      </c>
    </row>
    <row r="1824" spans="1:13" x14ac:dyDescent="0.3">
      <c r="A1824" t="s">
        <v>3648</v>
      </c>
      <c r="B1824" s="6">
        <v>45310</v>
      </c>
      <c r="C1824" t="s">
        <v>467</v>
      </c>
      <c r="D1824" t="s">
        <v>1562</v>
      </c>
      <c r="E1824" t="s">
        <v>1801</v>
      </c>
      <c r="F1824">
        <v>1</v>
      </c>
      <c r="G1824" s="5">
        <v>43.58</v>
      </c>
      <c r="H1824" s="8">
        <v>0.01</v>
      </c>
      <c r="I1824" t="s">
        <v>1829</v>
      </c>
      <c r="J1824" s="5">
        <v>43.144199999999998</v>
      </c>
      <c r="K1824" t="str">
        <f>VLOOKUP($C1824,Customer_Dim_Cleaned!$A$2:$H$501,2,FALSE)</f>
        <v>Rick Dominguez</v>
      </c>
      <c r="L1824" t="str">
        <f>VLOOKUP($D1824,Product_Dim_Cleaned!$A$2:$F$101,2,FALSE)</f>
        <v>Wireless Bluetooth Earbuds</v>
      </c>
      <c r="M1824" t="str">
        <f>VLOOKUP($E1824,Store_Dim_Cleaned!$A$2:$E$21,2,FALSE)</f>
        <v>Shelton PLC</v>
      </c>
    </row>
    <row r="1825" spans="1:13" x14ac:dyDescent="0.3">
      <c r="A1825" t="s">
        <v>3649</v>
      </c>
      <c r="B1825" s="6">
        <v>45594</v>
      </c>
      <c r="C1825" t="s">
        <v>1044</v>
      </c>
      <c r="D1825" t="s">
        <v>1642</v>
      </c>
      <c r="E1825" t="s">
        <v>1761</v>
      </c>
      <c r="F1825">
        <v>3</v>
      </c>
      <c r="G1825" s="5">
        <v>469.33</v>
      </c>
      <c r="H1825" s="8">
        <v>0.14000000000000001</v>
      </c>
      <c r="I1825" t="s">
        <v>1826</v>
      </c>
      <c r="J1825" s="5">
        <v>1210.8714</v>
      </c>
      <c r="K1825" t="str">
        <f>VLOOKUP($C1825,Customer_Dim_Cleaned!$A$2:$H$501,2,FALSE)</f>
        <v>Dr. Lindsay Hanna</v>
      </c>
      <c r="L1825" t="str">
        <f>VLOOKUP($D1825,Product_Dim_Cleaned!$A$2:$F$101,2,FALSE)</f>
        <v>Makeup Brush Set</v>
      </c>
      <c r="M1825" t="str">
        <f>VLOOKUP($E1825,Store_Dim_Cleaned!$A$2:$E$21,2,FALSE)</f>
        <v>Black-Horn</v>
      </c>
    </row>
    <row r="1826" spans="1:13" x14ac:dyDescent="0.3">
      <c r="A1826" t="s">
        <v>3650</v>
      </c>
      <c r="B1826" s="6">
        <v>45840</v>
      </c>
      <c r="C1826" t="s">
        <v>681</v>
      </c>
      <c r="D1826" t="s">
        <v>1562</v>
      </c>
      <c r="E1826" t="s">
        <v>1782</v>
      </c>
      <c r="F1826">
        <v>4</v>
      </c>
      <c r="G1826" s="5">
        <v>836.23</v>
      </c>
      <c r="H1826" s="8">
        <v>0.12</v>
      </c>
      <c r="I1826" t="s">
        <v>1824</v>
      </c>
      <c r="J1826" s="5">
        <v>2943.5295999999998</v>
      </c>
      <c r="K1826" t="str">
        <f>VLOOKUP($C1826,Customer_Dim_Cleaned!$A$2:$H$501,2,FALSE)</f>
        <v>Joan Johnson</v>
      </c>
      <c r="L1826" t="str">
        <f>VLOOKUP($D1826,Product_Dim_Cleaned!$A$2:$F$101,2,FALSE)</f>
        <v>Wireless Bluetooth Earbuds</v>
      </c>
      <c r="M1826" t="str">
        <f>VLOOKUP($E1826,Store_Dim_Cleaned!$A$2:$E$21,2,FALSE)</f>
        <v>Bean, Jones and Park</v>
      </c>
    </row>
    <row r="1827" spans="1:13" x14ac:dyDescent="0.3">
      <c r="A1827" t="s">
        <v>3651</v>
      </c>
      <c r="B1827" s="6">
        <v>45549</v>
      </c>
      <c r="C1827" t="s">
        <v>589</v>
      </c>
      <c r="D1827" t="s">
        <v>1682</v>
      </c>
      <c r="E1827" t="s">
        <v>1813</v>
      </c>
      <c r="F1827">
        <v>2</v>
      </c>
      <c r="G1827" s="5">
        <v>661.53</v>
      </c>
      <c r="H1827" s="8">
        <v>0.2</v>
      </c>
      <c r="I1827" t="s">
        <v>1826</v>
      </c>
      <c r="J1827" s="5">
        <v>1058.4480000000001</v>
      </c>
      <c r="K1827" t="str">
        <f>VLOOKUP($C1827,Customer_Dim_Cleaned!$A$2:$H$501,2,FALSE)</f>
        <v>Michelle Myers</v>
      </c>
      <c r="L1827" t="str">
        <f>VLOOKUP($D1827,Product_Dim_Cleaned!$A$2:$F$101,2,FALSE)</f>
        <v>Smart LED Light Strip</v>
      </c>
      <c r="M1827" t="str">
        <f>VLOOKUP($E1827,Store_Dim_Cleaned!$A$2:$E$21,2,FALSE)</f>
        <v>Mann-Austin</v>
      </c>
    </row>
    <row r="1828" spans="1:13" x14ac:dyDescent="0.3">
      <c r="A1828" t="s">
        <v>3652</v>
      </c>
      <c r="B1828" s="6">
        <v>45903</v>
      </c>
      <c r="C1828" t="s">
        <v>411</v>
      </c>
      <c r="D1828" t="s">
        <v>1660</v>
      </c>
      <c r="E1828" t="s">
        <v>1804</v>
      </c>
      <c r="F1828">
        <v>3</v>
      </c>
      <c r="G1828" s="5">
        <v>753.47</v>
      </c>
      <c r="H1828" s="8">
        <v>0.25</v>
      </c>
      <c r="I1828" t="s">
        <v>1826</v>
      </c>
      <c r="J1828" s="5">
        <v>1695.3074999999999</v>
      </c>
      <c r="K1828" t="str">
        <f>VLOOKUP($C1828,Customer_Dim_Cleaned!$A$2:$H$501,2,FALSE)</f>
        <v>Earl Allen</v>
      </c>
      <c r="L1828" t="str">
        <f>VLOOKUP($D1828,Product_Dim_Cleaned!$A$2:$F$101,2,FALSE)</f>
        <v>Premium Blanket Throw</v>
      </c>
      <c r="M1828" t="str">
        <f>VLOOKUP($E1828,Store_Dim_Cleaned!$A$2:$E$21,2,FALSE)</f>
        <v>Frederick-Wright</v>
      </c>
    </row>
    <row r="1829" spans="1:13" x14ac:dyDescent="0.3">
      <c r="A1829" t="s">
        <v>3653</v>
      </c>
      <c r="B1829" s="6">
        <v>45673</v>
      </c>
      <c r="C1829" t="s">
        <v>523</v>
      </c>
      <c r="D1829" t="s">
        <v>1676</v>
      </c>
      <c r="E1829" t="s">
        <v>1752</v>
      </c>
      <c r="F1829">
        <v>3</v>
      </c>
      <c r="G1829" s="5">
        <v>713.95</v>
      </c>
      <c r="H1829" s="8">
        <v>0</v>
      </c>
      <c r="I1829" t="s">
        <v>1824</v>
      </c>
      <c r="J1829" s="5">
        <v>2141.85</v>
      </c>
      <c r="K1829" t="str">
        <f>VLOOKUP($C1829,Customer_Dim_Cleaned!$A$2:$H$501,2,FALSE)</f>
        <v>Maria Sanchez</v>
      </c>
      <c r="L1829" t="str">
        <f>VLOOKUP($D1829,Product_Dim_Cleaned!$A$2:$F$101,2,FALSE)</f>
        <v>Matte Lipstick Set</v>
      </c>
      <c r="M1829" t="str">
        <f>VLOOKUP($E1829,Store_Dim_Cleaned!$A$2:$E$21,2,FALSE)</f>
        <v>Rivera-Warner</v>
      </c>
    </row>
    <row r="1830" spans="1:13" x14ac:dyDescent="0.3">
      <c r="A1830" t="s">
        <v>3654</v>
      </c>
      <c r="B1830" s="6">
        <v>45395</v>
      </c>
      <c r="C1830" t="s">
        <v>353</v>
      </c>
      <c r="D1830" t="s">
        <v>1570</v>
      </c>
      <c r="E1830" t="s">
        <v>1773</v>
      </c>
      <c r="F1830">
        <v>3</v>
      </c>
      <c r="G1830" s="5">
        <v>596</v>
      </c>
      <c r="H1830" s="8">
        <v>0.28000000000000003</v>
      </c>
      <c r="I1830" t="s">
        <v>1829</v>
      </c>
      <c r="J1830" s="5">
        <v>1287.3599999999999</v>
      </c>
      <c r="K1830" t="str">
        <f>VLOOKUP($C1830,Customer_Dim_Cleaned!$A$2:$H$501,2,FALSE)</f>
        <v>Sheila Wilson</v>
      </c>
      <c r="L1830" t="str">
        <f>VLOOKUP($D1830,Product_Dim_Cleaned!$A$2:$F$101,2,FALSE)</f>
        <v>HD Smart TV Stick</v>
      </c>
      <c r="M1830" t="str">
        <f>VLOOKUP($E1830,Store_Dim_Cleaned!$A$2:$E$21,2,FALSE)</f>
        <v>Gray Ltd</v>
      </c>
    </row>
    <row r="1831" spans="1:13" x14ac:dyDescent="0.3">
      <c r="A1831" t="s">
        <v>3655</v>
      </c>
      <c r="B1831" s="6">
        <v>45379</v>
      </c>
      <c r="C1831" t="s">
        <v>1050</v>
      </c>
      <c r="D1831" t="s">
        <v>1565</v>
      </c>
      <c r="E1831" t="s">
        <v>1786</v>
      </c>
      <c r="F1831">
        <v>2</v>
      </c>
      <c r="G1831" s="5">
        <v>169.46</v>
      </c>
      <c r="H1831" s="8">
        <v>0.03</v>
      </c>
      <c r="I1831" t="s">
        <v>1826</v>
      </c>
      <c r="J1831" s="5">
        <v>328.75240000000002</v>
      </c>
      <c r="K1831" t="str">
        <f>VLOOKUP($C1831,Customer_Dim_Cleaned!$A$2:$H$501,2,FALSE)</f>
        <v>Mr. Christopher Sims</v>
      </c>
      <c r="L1831" t="str">
        <f>VLOOKUP($D1831,Product_Dim_Cleaned!$A$2:$F$101,2,FALSE)</f>
        <v>Adjustable Dumbbell Set</v>
      </c>
      <c r="M1831" t="str">
        <f>VLOOKUP($E1831,Store_Dim_Cleaned!$A$2:$E$21,2,FALSE)</f>
        <v>Moore, Padilla and Butler</v>
      </c>
    </row>
    <row r="1832" spans="1:13" x14ac:dyDescent="0.3">
      <c r="A1832" t="s">
        <v>3656</v>
      </c>
      <c r="B1832" s="6">
        <v>45860</v>
      </c>
      <c r="C1832" t="s">
        <v>948</v>
      </c>
      <c r="D1832" t="s">
        <v>1678</v>
      </c>
      <c r="E1832" t="s">
        <v>1799</v>
      </c>
      <c r="F1832">
        <v>4</v>
      </c>
      <c r="G1832" s="5">
        <v>611.91999999999996</v>
      </c>
      <c r="H1832" s="8">
        <v>0.2</v>
      </c>
      <c r="I1832" t="s">
        <v>1826</v>
      </c>
      <c r="J1832" s="5">
        <v>1958.144</v>
      </c>
      <c r="K1832" t="str">
        <f>VLOOKUP($C1832,Customer_Dim_Cleaned!$A$2:$H$501,2,FALSE)</f>
        <v>Matthew Avery</v>
      </c>
      <c r="L1832" t="str">
        <f>VLOOKUP($D1832,Product_Dim_Cleaned!$A$2:$F$101,2,FALSE)</f>
        <v>Adjustable Dumbbells 20kg</v>
      </c>
      <c r="M1832" t="str">
        <f>VLOOKUP($E1832,Store_Dim_Cleaned!$A$2:$E$21,2,FALSE)</f>
        <v>Mcdonald Inc</v>
      </c>
    </row>
    <row r="1833" spans="1:13" x14ac:dyDescent="0.3">
      <c r="A1833" t="s">
        <v>3657</v>
      </c>
      <c r="B1833" s="6">
        <v>45704</v>
      </c>
      <c r="C1833" t="s">
        <v>23</v>
      </c>
      <c r="D1833" t="s">
        <v>1696</v>
      </c>
      <c r="E1833" t="s">
        <v>1801</v>
      </c>
      <c r="F1833">
        <v>2</v>
      </c>
      <c r="G1833" s="5">
        <v>25.3</v>
      </c>
      <c r="H1833" s="8">
        <v>0.21</v>
      </c>
      <c r="I1833" t="s">
        <v>1824</v>
      </c>
      <c r="J1833" s="5">
        <v>39.973999999999997</v>
      </c>
      <c r="K1833" t="str">
        <f>VLOOKUP($C1833,Customer_Dim_Cleaned!$A$2:$H$501,2,FALSE)</f>
        <v>Jeremy Harris</v>
      </c>
      <c r="L1833" t="str">
        <f>VLOOKUP($D1833,Product_Dim_Cleaned!$A$2:$F$101,2,FALSE)</f>
        <v>Bluetooth Car Audio System</v>
      </c>
      <c r="M1833" t="str">
        <f>VLOOKUP($E1833,Store_Dim_Cleaned!$A$2:$E$21,2,FALSE)</f>
        <v>Shelton PLC</v>
      </c>
    </row>
    <row r="1834" spans="1:13" x14ac:dyDescent="0.3">
      <c r="A1834" t="s">
        <v>3658</v>
      </c>
      <c r="B1834" s="6">
        <v>45327</v>
      </c>
      <c r="C1834" t="s">
        <v>1343</v>
      </c>
      <c r="D1834" t="s">
        <v>1694</v>
      </c>
      <c r="E1834" t="s">
        <v>1789</v>
      </c>
      <c r="F1834">
        <v>4</v>
      </c>
      <c r="G1834" s="5">
        <v>166.93</v>
      </c>
      <c r="H1834" s="8">
        <v>0.02</v>
      </c>
      <c r="I1834" t="s">
        <v>1826</v>
      </c>
      <c r="J1834" s="5">
        <v>654.36559999999997</v>
      </c>
      <c r="K1834" t="str">
        <f>VLOOKUP($C1834,Customer_Dim_Cleaned!$A$2:$H$501,2,FALSE)</f>
        <v>Thomas Moore</v>
      </c>
      <c r="L1834" t="str">
        <f>VLOOKUP($D1834,Product_Dim_Cleaned!$A$2:$F$101,2,FALSE)</f>
        <v>Shin Guards – Adult</v>
      </c>
      <c r="M1834" t="str">
        <f>VLOOKUP($E1834,Store_Dim_Cleaned!$A$2:$E$21,2,FALSE)</f>
        <v>Hill, Wagner and Ballard</v>
      </c>
    </row>
    <row r="1835" spans="1:13" x14ac:dyDescent="0.3">
      <c r="A1835" t="s">
        <v>3659</v>
      </c>
      <c r="B1835" s="6">
        <v>45721</v>
      </c>
      <c r="C1835" t="s">
        <v>890</v>
      </c>
      <c r="D1835" t="s">
        <v>1668</v>
      </c>
      <c r="E1835" t="s">
        <v>1792</v>
      </c>
      <c r="F1835">
        <v>4</v>
      </c>
      <c r="G1835" s="5">
        <v>861.55</v>
      </c>
      <c r="H1835" s="8">
        <v>0.12</v>
      </c>
      <c r="I1835" t="s">
        <v>1824</v>
      </c>
      <c r="J1835" s="5">
        <v>3032.6559999999999</v>
      </c>
      <c r="K1835" t="str">
        <f>VLOOKUP($C1835,Customer_Dim_Cleaned!$A$2:$H$501,2,FALSE)</f>
        <v>Antonio Leon</v>
      </c>
      <c r="L1835" t="str">
        <f>VLOOKUP($D1835,Product_Dim_Cleaned!$A$2:$F$101,2,FALSE)</f>
        <v>Luxury Perfume Spray</v>
      </c>
      <c r="M1835" t="str">
        <f>VLOOKUP($E1835,Store_Dim_Cleaned!$A$2:$E$21,2,FALSE)</f>
        <v>Aguirre-Keller</v>
      </c>
    </row>
    <row r="1836" spans="1:13" x14ac:dyDescent="0.3">
      <c r="A1836" t="s">
        <v>3660</v>
      </c>
      <c r="B1836" s="6">
        <v>45842</v>
      </c>
      <c r="C1836" t="s">
        <v>1127</v>
      </c>
      <c r="D1836" t="s">
        <v>1634</v>
      </c>
      <c r="E1836" t="s">
        <v>1773</v>
      </c>
      <c r="F1836">
        <v>3</v>
      </c>
      <c r="G1836" s="5">
        <v>56.17</v>
      </c>
      <c r="H1836" s="8">
        <v>0.01</v>
      </c>
      <c r="I1836" t="s">
        <v>1829</v>
      </c>
      <c r="J1836" s="5">
        <v>166.82490000000001</v>
      </c>
      <c r="K1836" t="str">
        <f>VLOOKUP($C1836,Customer_Dim_Cleaned!$A$2:$H$501,2,FALSE)</f>
        <v>Denise Tate</v>
      </c>
      <c r="L1836" t="str">
        <f>VLOOKUP($D1836,Product_Dim_Cleaned!$A$2:$F$101,2,FALSE)</f>
        <v>USB External Hard Drive</v>
      </c>
      <c r="M1836" t="str">
        <f>VLOOKUP($E1836,Store_Dim_Cleaned!$A$2:$E$21,2,FALSE)</f>
        <v>Gray Ltd</v>
      </c>
    </row>
    <row r="1837" spans="1:13" x14ac:dyDescent="0.3">
      <c r="A1837" t="s">
        <v>3661</v>
      </c>
      <c r="B1837" s="6">
        <v>45862</v>
      </c>
      <c r="C1837" t="s">
        <v>849</v>
      </c>
      <c r="D1837" t="s">
        <v>1578</v>
      </c>
      <c r="E1837" t="s">
        <v>1813</v>
      </c>
      <c r="F1837">
        <v>1</v>
      </c>
      <c r="G1837" s="5">
        <v>582.29</v>
      </c>
      <c r="H1837" s="8">
        <v>0.2</v>
      </c>
      <c r="I1837" t="s">
        <v>1824</v>
      </c>
      <c r="J1837" s="5">
        <v>465.83199999999999</v>
      </c>
      <c r="K1837" t="str">
        <f>VLOOKUP($C1837,Customer_Dim_Cleaned!$A$2:$H$501,2,FALSE)</f>
        <v>Cynthia Payne</v>
      </c>
      <c r="L1837" t="str">
        <f>VLOOKUP($D1837,Product_Dim_Cleaned!$A$2:$F$101,2,FALSE)</f>
        <v>4K Home Projector</v>
      </c>
      <c r="M1837" t="str">
        <f>VLOOKUP($E1837,Store_Dim_Cleaned!$A$2:$E$21,2,FALSE)</f>
        <v>Mann-Austin</v>
      </c>
    </row>
    <row r="1838" spans="1:13" x14ac:dyDescent="0.3">
      <c r="A1838" t="s">
        <v>3662</v>
      </c>
      <c r="B1838" s="6">
        <v>45681</v>
      </c>
      <c r="C1838" t="s">
        <v>833</v>
      </c>
      <c r="D1838" t="s">
        <v>1714</v>
      </c>
      <c r="E1838" t="s">
        <v>1752</v>
      </c>
      <c r="F1838">
        <v>3</v>
      </c>
      <c r="G1838" s="5">
        <v>63.96</v>
      </c>
      <c r="H1838" s="8">
        <v>0.02</v>
      </c>
      <c r="I1838" t="s">
        <v>1824</v>
      </c>
      <c r="J1838" s="5">
        <v>188.04239999999999</v>
      </c>
      <c r="K1838" t="str">
        <f>VLOOKUP($C1838,Customer_Dim_Cleaned!$A$2:$H$501,2,FALSE)</f>
        <v>Carol Bishop</v>
      </c>
      <c r="L1838" t="str">
        <f>VLOOKUP($D1838,Product_Dim_Cleaned!$A$2:$F$101,2,FALSE)</f>
        <v>Hydrating Face Cleanser</v>
      </c>
      <c r="M1838" t="str">
        <f>VLOOKUP($E1838,Store_Dim_Cleaned!$A$2:$E$21,2,FALSE)</f>
        <v>Rivera-Warner</v>
      </c>
    </row>
    <row r="1839" spans="1:13" x14ac:dyDescent="0.3">
      <c r="A1839" t="s">
        <v>3663</v>
      </c>
      <c r="B1839" s="6">
        <v>45392</v>
      </c>
      <c r="C1839" t="s">
        <v>241</v>
      </c>
      <c r="D1839" t="s">
        <v>1565</v>
      </c>
      <c r="E1839" t="s">
        <v>1794</v>
      </c>
      <c r="F1839">
        <v>1</v>
      </c>
      <c r="G1839" s="5">
        <v>829.83</v>
      </c>
      <c r="H1839" s="8">
        <v>0.26</v>
      </c>
      <c r="I1839" t="s">
        <v>1829</v>
      </c>
      <c r="J1839" s="5">
        <v>614.07420000000002</v>
      </c>
      <c r="K1839" t="str">
        <f>VLOOKUP($C1839,Customer_Dim_Cleaned!$A$2:$H$501,2,FALSE)</f>
        <v>Michael Thomas</v>
      </c>
      <c r="L1839" t="str">
        <f>VLOOKUP($D1839,Product_Dim_Cleaned!$A$2:$F$101,2,FALSE)</f>
        <v>Adjustable Dumbbell Set</v>
      </c>
      <c r="M1839" t="str">
        <f>VLOOKUP($E1839,Store_Dim_Cleaned!$A$2:$E$21,2,FALSE)</f>
        <v>Thomas, Bridges and Harris</v>
      </c>
    </row>
    <row r="1840" spans="1:13" x14ac:dyDescent="0.3">
      <c r="A1840" t="s">
        <v>3664</v>
      </c>
      <c r="B1840" s="6">
        <v>45586</v>
      </c>
      <c r="C1840" t="s">
        <v>1157</v>
      </c>
      <c r="D1840" t="s">
        <v>1616</v>
      </c>
      <c r="E1840" t="s">
        <v>1804</v>
      </c>
      <c r="F1840">
        <v>2</v>
      </c>
      <c r="G1840" s="5">
        <v>858.15</v>
      </c>
      <c r="H1840" s="8">
        <v>0.03</v>
      </c>
      <c r="I1840" t="s">
        <v>1824</v>
      </c>
      <c r="J1840" s="5">
        <v>1664.8109999999999</v>
      </c>
      <c r="K1840" t="str">
        <f>VLOOKUP($C1840,Customer_Dim_Cleaned!$A$2:$H$501,2,FALSE)</f>
        <v>James Holloway Jr.</v>
      </c>
      <c r="L1840" t="str">
        <f>VLOOKUP($D1840,Product_Dim_Cleaned!$A$2:$F$101,2,FALSE)</f>
        <v>Gaming Mechanical Keyboard</v>
      </c>
      <c r="M1840" t="str">
        <f>VLOOKUP($E1840,Store_Dim_Cleaned!$A$2:$E$21,2,FALSE)</f>
        <v>Frederick-Wright</v>
      </c>
    </row>
    <row r="1841" spans="1:13" x14ac:dyDescent="0.3">
      <c r="A1841" t="s">
        <v>3665</v>
      </c>
      <c r="B1841" s="6">
        <v>45340</v>
      </c>
      <c r="C1841" t="s">
        <v>1124</v>
      </c>
      <c r="D1841" t="s">
        <v>1694</v>
      </c>
      <c r="E1841" t="s">
        <v>1797</v>
      </c>
      <c r="F1841">
        <v>3</v>
      </c>
      <c r="G1841" s="5">
        <v>717.32</v>
      </c>
      <c r="H1841" s="8">
        <v>0.23</v>
      </c>
      <c r="I1841" t="s">
        <v>1829</v>
      </c>
      <c r="J1841" s="5">
        <v>1657.0092</v>
      </c>
      <c r="K1841" t="str">
        <f>VLOOKUP($C1841,Customer_Dim_Cleaned!$A$2:$H$501,2,FALSE)</f>
        <v>Melanie Lam</v>
      </c>
      <c r="L1841" t="str">
        <f>VLOOKUP($D1841,Product_Dim_Cleaned!$A$2:$F$101,2,FALSE)</f>
        <v>Shin Guards – Adult</v>
      </c>
      <c r="M1841" t="str">
        <f>VLOOKUP($E1841,Store_Dim_Cleaned!$A$2:$E$21,2,FALSE)</f>
        <v>Gardner, Humphrey and Contreras</v>
      </c>
    </row>
    <row r="1842" spans="1:13" x14ac:dyDescent="0.3">
      <c r="A1842" t="s">
        <v>3666</v>
      </c>
      <c r="B1842" s="6">
        <v>45853</v>
      </c>
      <c r="C1842" t="s">
        <v>1328</v>
      </c>
      <c r="D1842" t="s">
        <v>1714</v>
      </c>
      <c r="E1842" t="s">
        <v>1794</v>
      </c>
      <c r="F1842">
        <v>1</v>
      </c>
      <c r="G1842" s="5">
        <v>163.19999999999999</v>
      </c>
      <c r="H1842" s="8">
        <v>0.22</v>
      </c>
      <c r="I1842" t="s">
        <v>1826</v>
      </c>
      <c r="J1842" s="5">
        <v>127.29600000000001</v>
      </c>
      <c r="K1842" t="str">
        <f>VLOOKUP($C1842,Customer_Dim_Cleaned!$A$2:$H$501,2,FALSE)</f>
        <v>Samuel Mullins</v>
      </c>
      <c r="L1842" t="str">
        <f>VLOOKUP($D1842,Product_Dim_Cleaned!$A$2:$F$101,2,FALSE)</f>
        <v>Hydrating Face Cleanser</v>
      </c>
      <c r="M1842" t="str">
        <f>VLOOKUP($E1842,Store_Dim_Cleaned!$A$2:$E$21,2,FALSE)</f>
        <v>Thomas, Bridges and Harris</v>
      </c>
    </row>
    <row r="1843" spans="1:13" x14ac:dyDescent="0.3">
      <c r="A1843" t="s">
        <v>3667</v>
      </c>
      <c r="B1843" s="6">
        <v>45489</v>
      </c>
      <c r="C1843" t="s">
        <v>435</v>
      </c>
      <c r="D1843" t="s">
        <v>1710</v>
      </c>
      <c r="E1843" t="s">
        <v>1794</v>
      </c>
      <c r="F1843">
        <v>2</v>
      </c>
      <c r="G1843" s="5">
        <v>966.71</v>
      </c>
      <c r="H1843" s="8">
        <v>0.11</v>
      </c>
      <c r="I1843" t="s">
        <v>1824</v>
      </c>
      <c r="J1843" s="5">
        <v>1720.7438</v>
      </c>
      <c r="K1843" t="str">
        <f>VLOOKUP($C1843,Customer_Dim_Cleaned!$A$2:$H$501,2,FALSE)</f>
        <v>James Wolfe</v>
      </c>
      <c r="L1843" t="str">
        <f>VLOOKUP($D1843,Product_Dim_Cleaned!$A$2:$F$101,2,FALSE)</f>
        <v>Badminton Racket Set</v>
      </c>
      <c r="M1843" t="str">
        <f>VLOOKUP($E1843,Store_Dim_Cleaned!$A$2:$E$21,2,FALSE)</f>
        <v>Thomas, Bridges and Harris</v>
      </c>
    </row>
    <row r="1844" spans="1:13" x14ac:dyDescent="0.3">
      <c r="A1844" t="s">
        <v>3668</v>
      </c>
      <c r="B1844" s="6">
        <v>45761</v>
      </c>
      <c r="C1844" t="s">
        <v>1092</v>
      </c>
      <c r="D1844" t="s">
        <v>1618</v>
      </c>
      <c r="E1844" t="s">
        <v>1797</v>
      </c>
      <c r="F1844">
        <v>2</v>
      </c>
      <c r="G1844" s="5">
        <v>873.94</v>
      </c>
      <c r="H1844" s="8">
        <v>0.14000000000000001</v>
      </c>
      <c r="I1844" t="s">
        <v>1829</v>
      </c>
      <c r="J1844" s="5">
        <v>1503.1768</v>
      </c>
      <c r="K1844" t="str">
        <f>VLOOKUP($C1844,Customer_Dim_Cleaned!$A$2:$H$501,2,FALSE)</f>
        <v>Sherry Cabrera</v>
      </c>
      <c r="L1844" t="str">
        <f>VLOOKUP($D1844,Product_Dim_Cleaned!$A$2:$F$101,2,FALSE)</f>
        <v>Bedroom Table Lamp</v>
      </c>
      <c r="M1844" t="str">
        <f>VLOOKUP($E1844,Store_Dim_Cleaned!$A$2:$E$21,2,FALSE)</f>
        <v>Gardner, Humphrey and Contreras</v>
      </c>
    </row>
    <row r="1845" spans="1:13" x14ac:dyDescent="0.3">
      <c r="A1845" t="s">
        <v>3669</v>
      </c>
      <c r="B1845" s="6">
        <v>45379</v>
      </c>
      <c r="C1845" t="s">
        <v>502</v>
      </c>
      <c r="D1845" t="s">
        <v>1543</v>
      </c>
      <c r="E1845" t="s">
        <v>1766</v>
      </c>
      <c r="F1845">
        <v>1</v>
      </c>
      <c r="G1845" s="5">
        <v>140.24</v>
      </c>
      <c r="H1845" s="8">
        <v>0.27</v>
      </c>
      <c r="I1845" t="s">
        <v>1824</v>
      </c>
      <c r="J1845" s="5">
        <v>102.37520000000001</v>
      </c>
      <c r="K1845" t="str">
        <f>VLOOKUP($C1845,Customer_Dim_Cleaned!$A$2:$H$501,2,FALSE)</f>
        <v>Denise Griffin</v>
      </c>
      <c r="L1845" t="str">
        <f>VLOOKUP($D1845,Product_Dim_Cleaned!$A$2:$F$101,2,FALSE)</f>
        <v>Brother Laser Printer</v>
      </c>
      <c r="M1845" t="str">
        <f>VLOOKUP($E1845,Store_Dim_Cleaned!$A$2:$E$21,2,FALSE)</f>
        <v>Johnson-Wright</v>
      </c>
    </row>
    <row r="1846" spans="1:13" x14ac:dyDescent="0.3">
      <c r="A1846" t="s">
        <v>3670</v>
      </c>
      <c r="B1846" s="6">
        <v>45716</v>
      </c>
      <c r="C1846" t="s">
        <v>657</v>
      </c>
      <c r="D1846" t="s">
        <v>1634</v>
      </c>
      <c r="E1846" t="s">
        <v>1773</v>
      </c>
      <c r="F1846">
        <v>2</v>
      </c>
      <c r="G1846" s="5">
        <v>549.91999999999996</v>
      </c>
      <c r="H1846" s="8">
        <v>0.28000000000000003</v>
      </c>
      <c r="I1846" t="s">
        <v>1824</v>
      </c>
      <c r="J1846" s="5">
        <v>791.88479999999993</v>
      </c>
      <c r="K1846" t="str">
        <f>VLOOKUP($C1846,Customer_Dim_Cleaned!$A$2:$H$501,2,FALSE)</f>
        <v>Mary Boyd</v>
      </c>
      <c r="L1846" t="str">
        <f>VLOOKUP($D1846,Product_Dim_Cleaned!$A$2:$F$101,2,FALSE)</f>
        <v>USB External Hard Drive</v>
      </c>
      <c r="M1846" t="str">
        <f>VLOOKUP($E1846,Store_Dim_Cleaned!$A$2:$E$21,2,FALSE)</f>
        <v>Gray Ltd</v>
      </c>
    </row>
    <row r="1847" spans="1:13" x14ac:dyDescent="0.3">
      <c r="A1847" t="s">
        <v>3671</v>
      </c>
      <c r="B1847" s="6">
        <v>45364</v>
      </c>
      <c r="C1847" t="s">
        <v>390</v>
      </c>
      <c r="D1847" t="s">
        <v>1582</v>
      </c>
      <c r="E1847" t="s">
        <v>1773</v>
      </c>
      <c r="F1847">
        <v>4</v>
      </c>
      <c r="G1847" s="5">
        <v>715.88</v>
      </c>
      <c r="H1847" s="8">
        <v>0.19</v>
      </c>
      <c r="I1847" t="s">
        <v>1826</v>
      </c>
      <c r="J1847" s="5">
        <v>2319.4512</v>
      </c>
      <c r="K1847" t="str">
        <f>VLOOKUP($C1847,Customer_Dim_Cleaned!$A$2:$H$501,2,FALSE)</f>
        <v>Julie Farmer</v>
      </c>
      <c r="L1847" t="str">
        <f>VLOOKUP($D1847,Product_Dim_Cleaned!$A$2:$F$101,2,FALSE)</f>
        <v>Soccer Training Cone Set</v>
      </c>
      <c r="M1847" t="str">
        <f>VLOOKUP($E1847,Store_Dim_Cleaned!$A$2:$E$21,2,FALSE)</f>
        <v>Gray Ltd</v>
      </c>
    </row>
    <row r="1848" spans="1:13" x14ac:dyDescent="0.3">
      <c r="A1848" t="s">
        <v>3672</v>
      </c>
      <c r="B1848" s="6">
        <v>45752</v>
      </c>
      <c r="C1848" t="s">
        <v>1160</v>
      </c>
      <c r="D1848" t="s">
        <v>1549</v>
      </c>
      <c r="E1848" t="s">
        <v>1782</v>
      </c>
      <c r="F1848">
        <v>3</v>
      </c>
      <c r="G1848" s="5">
        <v>591.9</v>
      </c>
      <c r="H1848" s="8">
        <v>0.27</v>
      </c>
      <c r="I1848" t="s">
        <v>1824</v>
      </c>
      <c r="J1848" s="5">
        <v>1296.261</v>
      </c>
      <c r="K1848" t="str">
        <f>VLOOKUP($C1848,Customer_Dim_Cleaned!$A$2:$H$501,2,FALSE)</f>
        <v>Michael Garner</v>
      </c>
      <c r="L1848" t="str">
        <f>VLOOKUP($D1848,Product_Dim_Cleaned!$A$2:$F$101,2,FALSE)</f>
        <v>Women's Casual Hoodie</v>
      </c>
      <c r="M1848" t="str">
        <f>VLOOKUP($E1848,Store_Dim_Cleaned!$A$2:$E$21,2,FALSE)</f>
        <v>Bean, Jones and Park</v>
      </c>
    </row>
    <row r="1849" spans="1:13" x14ac:dyDescent="0.3">
      <c r="A1849" t="s">
        <v>3673</v>
      </c>
      <c r="B1849" s="6">
        <v>45883</v>
      </c>
      <c r="C1849" t="s">
        <v>1172</v>
      </c>
      <c r="D1849" t="s">
        <v>1592</v>
      </c>
      <c r="E1849" t="s">
        <v>1789</v>
      </c>
      <c r="F1849">
        <v>2</v>
      </c>
      <c r="G1849" s="5">
        <v>523.14</v>
      </c>
      <c r="H1849" s="8">
        <v>0.13</v>
      </c>
      <c r="I1849" t="s">
        <v>1826</v>
      </c>
      <c r="J1849" s="5">
        <v>910.2636</v>
      </c>
      <c r="K1849" t="str">
        <f>VLOOKUP($C1849,Customer_Dim_Cleaned!$A$2:$H$501,2,FALSE)</f>
        <v>Joshua Bell</v>
      </c>
      <c r="L1849" t="str">
        <f>VLOOKUP($D1849,Product_Dim_Cleaned!$A$2:$F$101,2,FALSE)</f>
        <v>Carbon Fiber Tennis Racket</v>
      </c>
      <c r="M1849" t="str">
        <f>VLOOKUP($E1849,Store_Dim_Cleaned!$A$2:$E$21,2,FALSE)</f>
        <v>Hill, Wagner and Ballard</v>
      </c>
    </row>
    <row r="1850" spans="1:13" x14ac:dyDescent="0.3">
      <c r="A1850" t="s">
        <v>3674</v>
      </c>
      <c r="B1850" s="6">
        <v>45477</v>
      </c>
      <c r="C1850" t="s">
        <v>730</v>
      </c>
      <c r="D1850" t="s">
        <v>1686</v>
      </c>
      <c r="E1850" t="s">
        <v>1799</v>
      </c>
      <c r="F1850">
        <v>2</v>
      </c>
      <c r="G1850" s="5">
        <v>478.62</v>
      </c>
      <c r="H1850" s="8">
        <v>0.17</v>
      </c>
      <c r="I1850" t="s">
        <v>1829</v>
      </c>
      <c r="J1850" s="5">
        <v>794.50919999999996</v>
      </c>
      <c r="K1850" t="str">
        <f>VLOOKUP($C1850,Customer_Dim_Cleaned!$A$2:$H$501,2,FALSE)</f>
        <v>Alexis Castaneda</v>
      </c>
      <c r="L1850" t="str">
        <f>VLOOKUP($D1850,Product_Dim_Cleaned!$A$2:$F$101,2,FALSE)</f>
        <v>Men's Sports Shorts</v>
      </c>
      <c r="M1850" t="str">
        <f>VLOOKUP($E1850,Store_Dim_Cleaned!$A$2:$E$21,2,FALSE)</f>
        <v>Mcdonald Inc</v>
      </c>
    </row>
    <row r="1851" spans="1:13" x14ac:dyDescent="0.3">
      <c r="A1851" t="s">
        <v>3675</v>
      </c>
      <c r="B1851" s="6">
        <v>45556</v>
      </c>
      <c r="C1851" t="s">
        <v>945</v>
      </c>
      <c r="D1851" t="s">
        <v>1712</v>
      </c>
      <c r="E1851" t="s">
        <v>1757</v>
      </c>
      <c r="F1851">
        <v>4</v>
      </c>
      <c r="G1851" s="5">
        <v>740.5</v>
      </c>
      <c r="H1851" s="8">
        <v>0.17</v>
      </c>
      <c r="I1851" t="s">
        <v>1826</v>
      </c>
      <c r="J1851" s="5">
        <v>2458.46</v>
      </c>
      <c r="K1851" t="str">
        <f>VLOOKUP($C1851,Customer_Dim_Cleaned!$A$2:$H$501,2,FALSE)</f>
        <v>Stephanie Jacobs</v>
      </c>
      <c r="L1851" t="str">
        <f>VLOOKUP($D1851,Product_Dim_Cleaned!$A$2:$F$101,2,FALSE)</f>
        <v>Fitness Resistance Bands</v>
      </c>
      <c r="M1851" t="str">
        <f>VLOOKUP($E1851,Store_Dim_Cleaned!$A$2:$E$21,2,FALSE)</f>
        <v>Martinez, Adkins and Johnson</v>
      </c>
    </row>
    <row r="1852" spans="1:13" x14ac:dyDescent="0.3">
      <c r="A1852" t="s">
        <v>3676</v>
      </c>
      <c r="B1852" s="6">
        <v>45465</v>
      </c>
      <c r="C1852" t="s">
        <v>393</v>
      </c>
      <c r="D1852" t="s">
        <v>1640</v>
      </c>
      <c r="E1852" t="s">
        <v>1761</v>
      </c>
      <c r="F1852">
        <v>1</v>
      </c>
      <c r="G1852" s="5">
        <v>780.24</v>
      </c>
      <c r="H1852" s="8">
        <v>0.04</v>
      </c>
      <c r="I1852" t="s">
        <v>1829</v>
      </c>
      <c r="J1852" s="5">
        <v>749.03039999999999</v>
      </c>
      <c r="K1852" t="str">
        <f>VLOOKUP($C1852,Customer_Dim_Cleaned!$A$2:$H$501,2,FALSE)</f>
        <v>David Cole</v>
      </c>
      <c r="L1852" t="str">
        <f>VLOOKUP($D1852,Product_Dim_Cleaned!$A$2:$F$101,2,FALSE)</f>
        <v>Men's Winter Jacket</v>
      </c>
      <c r="M1852" t="str">
        <f>VLOOKUP($E1852,Store_Dim_Cleaned!$A$2:$E$21,2,FALSE)</f>
        <v>Black-Horn</v>
      </c>
    </row>
    <row r="1853" spans="1:13" x14ac:dyDescent="0.3">
      <c r="A1853" t="s">
        <v>3677</v>
      </c>
      <c r="B1853" s="6">
        <v>45552</v>
      </c>
      <c r="C1853" t="s">
        <v>378</v>
      </c>
      <c r="D1853" t="s">
        <v>1688</v>
      </c>
      <c r="E1853" t="s">
        <v>1804</v>
      </c>
      <c r="F1853">
        <v>4</v>
      </c>
      <c r="G1853" s="5">
        <v>579.24</v>
      </c>
      <c r="H1853" s="8">
        <v>0.04</v>
      </c>
      <c r="I1853" t="s">
        <v>1829</v>
      </c>
      <c r="J1853" s="5">
        <v>2224.2815999999998</v>
      </c>
      <c r="K1853" t="str">
        <f>VLOOKUP($C1853,Customer_Dim_Cleaned!$A$2:$H$501,2,FALSE)</f>
        <v>Erica Carney</v>
      </c>
      <c r="L1853" t="str">
        <f>VLOOKUP($D1853,Product_Dim_Cleaned!$A$2:$F$101,2,FALSE)</f>
        <v>Kitchen Storage Rack</v>
      </c>
      <c r="M1853" t="str">
        <f>VLOOKUP($E1853,Store_Dim_Cleaned!$A$2:$E$21,2,FALSE)</f>
        <v>Frederick-Wright</v>
      </c>
    </row>
    <row r="1854" spans="1:13" x14ac:dyDescent="0.3">
      <c r="A1854" t="s">
        <v>3678</v>
      </c>
      <c r="B1854" s="6">
        <v>45635</v>
      </c>
      <c r="C1854" t="s">
        <v>1160</v>
      </c>
      <c r="D1854" t="s">
        <v>1546</v>
      </c>
      <c r="E1854" t="s">
        <v>1761</v>
      </c>
      <c r="F1854">
        <v>3</v>
      </c>
      <c r="G1854" s="5">
        <v>268.95</v>
      </c>
      <c r="H1854" s="8">
        <v>0.04</v>
      </c>
      <c r="I1854" t="s">
        <v>1826</v>
      </c>
      <c r="J1854" s="5">
        <v>774.57599999999991</v>
      </c>
      <c r="K1854" t="str">
        <f>VLOOKUP($C1854,Customer_Dim_Cleaned!$A$2:$H$501,2,FALSE)</f>
        <v>Michael Garner</v>
      </c>
      <c r="L1854" t="str">
        <f>VLOOKUP($D1854,Product_Dim_Cleaned!$A$2:$F$101,2,FALSE)</f>
        <v>Men's Graphic T-Shirt</v>
      </c>
      <c r="M1854" t="str">
        <f>VLOOKUP($E1854,Store_Dim_Cleaned!$A$2:$E$21,2,FALSE)</f>
        <v>Black-Horn</v>
      </c>
    </row>
    <row r="1855" spans="1:13" x14ac:dyDescent="0.3">
      <c r="A1855" t="s">
        <v>3679</v>
      </c>
      <c r="B1855" s="6">
        <v>45740</v>
      </c>
      <c r="C1855" t="s">
        <v>963</v>
      </c>
      <c r="D1855" t="s">
        <v>1555</v>
      </c>
      <c r="E1855" t="s">
        <v>1769</v>
      </c>
      <c r="F1855">
        <v>1</v>
      </c>
      <c r="G1855" s="5">
        <v>47.47</v>
      </c>
      <c r="H1855" s="8">
        <v>0.28000000000000003</v>
      </c>
      <c r="I1855" t="s">
        <v>1824</v>
      </c>
      <c r="J1855" s="5">
        <v>34.178400000000003</v>
      </c>
      <c r="K1855" t="str">
        <f>VLOOKUP($C1855,Customer_Dim_Cleaned!$A$2:$H$501,2,FALSE)</f>
        <v>Roberta Green</v>
      </c>
      <c r="L1855" t="str">
        <f>VLOOKUP($D1855,Product_Dim_Cleaned!$A$2:$F$101,2,FALSE)</f>
        <v>Men's Leather Belt</v>
      </c>
      <c r="M1855" t="str">
        <f>VLOOKUP($E1855,Store_Dim_Cleaned!$A$2:$E$21,2,FALSE)</f>
        <v>Alexander Group</v>
      </c>
    </row>
    <row r="1856" spans="1:13" x14ac:dyDescent="0.3">
      <c r="A1856" t="s">
        <v>3680</v>
      </c>
      <c r="B1856" s="6">
        <v>45796</v>
      </c>
      <c r="C1856" t="s">
        <v>821</v>
      </c>
      <c r="D1856" t="s">
        <v>1614</v>
      </c>
      <c r="E1856" t="s">
        <v>1807</v>
      </c>
      <c r="F1856">
        <v>3</v>
      </c>
      <c r="G1856" s="5">
        <v>858.81</v>
      </c>
      <c r="H1856" s="8">
        <v>7.0000000000000007E-2</v>
      </c>
      <c r="I1856" t="s">
        <v>1824</v>
      </c>
      <c r="J1856" s="5">
        <v>2396.0799000000002</v>
      </c>
      <c r="K1856" t="str">
        <f>VLOOKUP($C1856,Customer_Dim_Cleaned!$A$2:$H$501,2,FALSE)</f>
        <v>Christopher David</v>
      </c>
      <c r="L1856" t="str">
        <f>VLOOKUP($D1856,Product_Dim_Cleaned!$A$2:$F$101,2,FALSE)</f>
        <v>Modern Wall Clock</v>
      </c>
      <c r="M1856" t="str">
        <f>VLOOKUP($E1856,Store_Dim_Cleaned!$A$2:$E$21,2,FALSE)</f>
        <v>Holloway Ltd</v>
      </c>
    </row>
    <row r="1857" spans="1:13" x14ac:dyDescent="0.3">
      <c r="A1857" t="s">
        <v>3681</v>
      </c>
      <c r="B1857" s="6">
        <v>45710</v>
      </c>
      <c r="C1857" t="s">
        <v>978</v>
      </c>
      <c r="D1857" t="s">
        <v>1586</v>
      </c>
      <c r="E1857" t="s">
        <v>1789</v>
      </c>
      <c r="F1857">
        <v>3</v>
      </c>
      <c r="G1857" s="5">
        <v>569.98</v>
      </c>
      <c r="H1857" s="8">
        <v>0.05</v>
      </c>
      <c r="I1857" t="s">
        <v>1824</v>
      </c>
      <c r="J1857" s="5">
        <v>1624.443</v>
      </c>
      <c r="K1857" t="str">
        <f>VLOOKUP($C1857,Customer_Dim_Cleaned!$A$2:$H$501,2,FALSE)</f>
        <v>Kara Dodson</v>
      </c>
      <c r="L1857" t="str">
        <f>VLOOKUP($D1857,Product_Dim_Cleaned!$A$2:$F$101,2,FALSE)</f>
        <v>Knee Support Brace</v>
      </c>
      <c r="M1857" t="str">
        <f>VLOOKUP($E1857,Store_Dim_Cleaned!$A$2:$E$21,2,FALSE)</f>
        <v>Hill, Wagner and Ballard</v>
      </c>
    </row>
    <row r="1858" spans="1:13" x14ac:dyDescent="0.3">
      <c r="A1858" t="s">
        <v>3682</v>
      </c>
      <c r="B1858" s="6">
        <v>45596</v>
      </c>
      <c r="C1858" t="s">
        <v>1029</v>
      </c>
      <c r="D1858" t="s">
        <v>1696</v>
      </c>
      <c r="E1858" t="s">
        <v>1794</v>
      </c>
      <c r="F1858">
        <v>3</v>
      </c>
      <c r="G1858" s="5">
        <v>306.52</v>
      </c>
      <c r="H1858" s="8">
        <v>0.01</v>
      </c>
      <c r="I1858" t="s">
        <v>1829</v>
      </c>
      <c r="J1858" s="5">
        <v>910.36439999999993</v>
      </c>
      <c r="K1858" t="str">
        <f>VLOOKUP($C1858,Customer_Dim_Cleaned!$A$2:$H$501,2,FALSE)</f>
        <v>Reginald Willis</v>
      </c>
      <c r="L1858" t="str">
        <f>VLOOKUP($D1858,Product_Dim_Cleaned!$A$2:$F$101,2,FALSE)</f>
        <v>Bluetooth Car Audio System</v>
      </c>
      <c r="M1858" t="str">
        <f>VLOOKUP($E1858,Store_Dim_Cleaned!$A$2:$E$21,2,FALSE)</f>
        <v>Thomas, Bridges and Harris</v>
      </c>
    </row>
    <row r="1859" spans="1:13" x14ac:dyDescent="0.3">
      <c r="A1859" t="s">
        <v>3683</v>
      </c>
      <c r="B1859" s="6">
        <v>45354</v>
      </c>
      <c r="C1859" t="s">
        <v>238</v>
      </c>
      <c r="D1859" t="s">
        <v>1660</v>
      </c>
      <c r="E1859" t="s">
        <v>1797</v>
      </c>
      <c r="F1859">
        <v>3</v>
      </c>
      <c r="G1859" s="5">
        <v>184.67</v>
      </c>
      <c r="H1859" s="8">
        <v>0.03</v>
      </c>
      <c r="I1859" t="s">
        <v>1829</v>
      </c>
      <c r="J1859" s="5">
        <v>537.38969999999995</v>
      </c>
      <c r="K1859" t="str">
        <f>VLOOKUP($C1859,Customer_Dim_Cleaned!$A$2:$H$501,2,FALSE)</f>
        <v>Mr. Mason Butler</v>
      </c>
      <c r="L1859" t="str">
        <f>VLOOKUP($D1859,Product_Dim_Cleaned!$A$2:$F$101,2,FALSE)</f>
        <v>Premium Blanket Throw</v>
      </c>
      <c r="M1859" t="str">
        <f>VLOOKUP($E1859,Store_Dim_Cleaned!$A$2:$E$21,2,FALSE)</f>
        <v>Gardner, Humphrey and Contreras</v>
      </c>
    </row>
    <row r="1860" spans="1:13" x14ac:dyDescent="0.3">
      <c r="A1860" t="s">
        <v>3684</v>
      </c>
      <c r="B1860" s="6">
        <v>45428</v>
      </c>
      <c r="C1860" t="s">
        <v>1484</v>
      </c>
      <c r="D1860" t="s">
        <v>1600</v>
      </c>
      <c r="E1860" t="s">
        <v>1773</v>
      </c>
      <c r="F1860">
        <v>4</v>
      </c>
      <c r="G1860" s="5">
        <v>189.56</v>
      </c>
      <c r="H1860" s="8">
        <v>0</v>
      </c>
      <c r="I1860" t="s">
        <v>1829</v>
      </c>
      <c r="J1860" s="5">
        <v>758.24</v>
      </c>
      <c r="K1860" t="str">
        <f>VLOOKUP($C1860,Customer_Dim_Cleaned!$A$2:$H$501,2,FALSE)</f>
        <v>Sheri Joyce</v>
      </c>
      <c r="L1860" t="str">
        <f>VLOOKUP($D1860,Product_Dim_Cleaned!$A$2:$F$101,2,FALSE)</f>
        <v>Wireless Bluetooth Speaker</v>
      </c>
      <c r="M1860" t="str">
        <f>VLOOKUP($E1860,Store_Dim_Cleaned!$A$2:$E$21,2,FALSE)</f>
        <v>Gray Ltd</v>
      </c>
    </row>
    <row r="1861" spans="1:13" x14ac:dyDescent="0.3">
      <c r="A1861" t="s">
        <v>3685</v>
      </c>
      <c r="B1861" s="6">
        <v>45511</v>
      </c>
      <c r="C1861" t="s">
        <v>678</v>
      </c>
      <c r="D1861" t="s">
        <v>1698</v>
      </c>
      <c r="E1861" t="s">
        <v>1773</v>
      </c>
      <c r="F1861">
        <v>1</v>
      </c>
      <c r="G1861" s="5">
        <v>805.24</v>
      </c>
      <c r="H1861" s="8">
        <v>0.04</v>
      </c>
      <c r="I1861" t="s">
        <v>1826</v>
      </c>
      <c r="J1861" s="5">
        <v>773.03039999999999</v>
      </c>
      <c r="K1861" t="str">
        <f>VLOOKUP($C1861,Customer_Dim_Cleaned!$A$2:$H$501,2,FALSE)</f>
        <v>John Perez</v>
      </c>
      <c r="L1861" t="str">
        <f>VLOOKUP($D1861,Product_Dim_Cleaned!$A$2:$F$101,2,FALSE)</f>
        <v>Women's Ankle Boots</v>
      </c>
      <c r="M1861" t="str">
        <f>VLOOKUP($E1861,Store_Dim_Cleaned!$A$2:$E$21,2,FALSE)</f>
        <v>Gray Ltd</v>
      </c>
    </row>
    <row r="1862" spans="1:13" x14ac:dyDescent="0.3">
      <c r="A1862" t="s">
        <v>3686</v>
      </c>
      <c r="B1862" s="6">
        <v>45549</v>
      </c>
      <c r="C1862" t="s">
        <v>619</v>
      </c>
      <c r="D1862" t="s">
        <v>1656</v>
      </c>
      <c r="E1862" t="s">
        <v>1807</v>
      </c>
      <c r="F1862">
        <v>3</v>
      </c>
      <c r="G1862" s="5">
        <v>683.74</v>
      </c>
      <c r="H1862" s="8">
        <v>0.24</v>
      </c>
      <c r="I1862" t="s">
        <v>1824</v>
      </c>
      <c r="J1862" s="5">
        <v>1558.9272000000001</v>
      </c>
      <c r="K1862" t="str">
        <f>VLOOKUP($C1862,Customer_Dim_Cleaned!$A$2:$H$501,2,FALSE)</f>
        <v>Kimberly Brooks</v>
      </c>
      <c r="L1862" t="str">
        <f>VLOOKUP($D1862,Product_Dim_Cleaned!$A$2:$F$101,2,FALSE)</f>
        <v>Sports Stopwatch Pro</v>
      </c>
      <c r="M1862" t="str">
        <f>VLOOKUP($E1862,Store_Dim_Cleaned!$A$2:$E$21,2,FALSE)</f>
        <v>Holloway Ltd</v>
      </c>
    </row>
    <row r="1863" spans="1:13" x14ac:dyDescent="0.3">
      <c r="A1863" t="s">
        <v>3687</v>
      </c>
      <c r="B1863" s="6">
        <v>45573</v>
      </c>
      <c r="C1863" t="s">
        <v>684</v>
      </c>
      <c r="D1863" t="s">
        <v>1660</v>
      </c>
      <c r="E1863" t="s">
        <v>1810</v>
      </c>
      <c r="F1863">
        <v>3</v>
      </c>
      <c r="G1863" s="5">
        <v>439.21</v>
      </c>
      <c r="H1863" s="8">
        <v>0.28000000000000003</v>
      </c>
      <c r="I1863" t="s">
        <v>1829</v>
      </c>
      <c r="J1863" s="5">
        <v>948.69359999999983</v>
      </c>
      <c r="K1863" t="str">
        <f>VLOOKUP($C1863,Customer_Dim_Cleaned!$A$2:$H$501,2,FALSE)</f>
        <v>Antonio Jones</v>
      </c>
      <c r="L1863" t="str">
        <f>VLOOKUP($D1863,Product_Dim_Cleaned!$A$2:$F$101,2,FALSE)</f>
        <v>Premium Blanket Throw</v>
      </c>
      <c r="M1863" t="str">
        <f>VLOOKUP($E1863,Store_Dim_Cleaned!$A$2:$E$21,2,FALSE)</f>
        <v>Guerrero-Schmitt</v>
      </c>
    </row>
    <row r="1864" spans="1:13" x14ac:dyDescent="0.3">
      <c r="A1864" t="s">
        <v>3688</v>
      </c>
      <c r="B1864" s="6">
        <v>45904</v>
      </c>
      <c r="C1864" t="s">
        <v>414</v>
      </c>
      <c r="D1864" t="s">
        <v>1680</v>
      </c>
      <c r="E1864" t="s">
        <v>1776</v>
      </c>
      <c r="F1864">
        <v>1</v>
      </c>
      <c r="G1864" s="5">
        <v>126.92</v>
      </c>
      <c r="H1864" s="8">
        <v>0.24</v>
      </c>
      <c r="I1864" t="s">
        <v>1829</v>
      </c>
      <c r="J1864" s="5">
        <v>96.459199999999996</v>
      </c>
      <c r="K1864" t="str">
        <f>VLOOKUP($C1864,Customer_Dim_Cleaned!$A$2:$H$501,2,FALSE)</f>
        <v>Michael Jones</v>
      </c>
      <c r="L1864" t="str">
        <f>VLOOKUP($D1864,Product_Dim_Cleaned!$A$2:$F$101,2,FALSE)</f>
        <v>Women's Hair Dryer Brush</v>
      </c>
      <c r="M1864" t="str">
        <f>VLOOKUP($E1864,Store_Dim_Cleaned!$A$2:$E$21,2,FALSE)</f>
        <v>Benson-Elliott</v>
      </c>
    </row>
    <row r="1865" spans="1:13" x14ac:dyDescent="0.3">
      <c r="A1865" t="s">
        <v>3689</v>
      </c>
      <c r="B1865" s="6">
        <v>45489</v>
      </c>
      <c r="C1865" t="s">
        <v>27</v>
      </c>
      <c r="D1865" t="s">
        <v>1694</v>
      </c>
      <c r="E1865" t="s">
        <v>1769</v>
      </c>
      <c r="F1865">
        <v>4</v>
      </c>
      <c r="G1865" s="5">
        <v>834.7</v>
      </c>
      <c r="H1865" s="8">
        <v>0.14000000000000001</v>
      </c>
      <c r="I1865" t="s">
        <v>1824</v>
      </c>
      <c r="J1865" s="5">
        <v>2871.3679999999999</v>
      </c>
      <c r="K1865" t="str">
        <f>VLOOKUP($C1865,Customer_Dim_Cleaned!$A$2:$H$501,2,FALSE)</f>
        <v>Caroline Collins</v>
      </c>
      <c r="L1865" t="str">
        <f>VLOOKUP($D1865,Product_Dim_Cleaned!$A$2:$F$101,2,FALSE)</f>
        <v>Shin Guards – Adult</v>
      </c>
      <c r="M1865" t="str">
        <f>VLOOKUP($E1865,Store_Dim_Cleaned!$A$2:$E$21,2,FALSE)</f>
        <v>Alexander Group</v>
      </c>
    </row>
    <row r="1866" spans="1:13" x14ac:dyDescent="0.3">
      <c r="A1866" t="s">
        <v>3690</v>
      </c>
      <c r="B1866" s="6">
        <v>45909</v>
      </c>
      <c r="C1866" t="s">
        <v>1071</v>
      </c>
      <c r="D1866" t="s">
        <v>1632</v>
      </c>
      <c r="E1866" t="s">
        <v>1792</v>
      </c>
      <c r="F1866">
        <v>2</v>
      </c>
      <c r="G1866" s="5">
        <v>271.88</v>
      </c>
      <c r="H1866" s="8">
        <v>0.11</v>
      </c>
      <c r="I1866" t="s">
        <v>1829</v>
      </c>
      <c r="J1866" s="5">
        <v>483.94639999999998</v>
      </c>
      <c r="K1866" t="str">
        <f>VLOOKUP($C1866,Customer_Dim_Cleaned!$A$2:$H$501,2,FALSE)</f>
        <v>Angela Williams</v>
      </c>
      <c r="L1866" t="str">
        <f>VLOOKUP($D1866,Product_Dim_Cleaned!$A$2:$F$101,2,FALSE)</f>
        <v>Smart Home WiFi Camera</v>
      </c>
      <c r="M1866" t="str">
        <f>VLOOKUP($E1866,Store_Dim_Cleaned!$A$2:$E$21,2,FALSE)</f>
        <v>Aguirre-Keller</v>
      </c>
    </row>
    <row r="1867" spans="1:13" x14ac:dyDescent="0.3">
      <c r="A1867" t="s">
        <v>3691</v>
      </c>
      <c r="B1867" s="6">
        <v>45720</v>
      </c>
      <c r="C1867" t="s">
        <v>1478</v>
      </c>
      <c r="D1867" t="s">
        <v>1570</v>
      </c>
      <c r="E1867" t="s">
        <v>1757</v>
      </c>
      <c r="F1867">
        <v>4</v>
      </c>
      <c r="G1867" s="5">
        <v>972.14</v>
      </c>
      <c r="H1867" s="8">
        <v>0.25</v>
      </c>
      <c r="I1867" t="s">
        <v>1824</v>
      </c>
      <c r="J1867" s="5">
        <v>2916.42</v>
      </c>
      <c r="K1867" t="str">
        <f>VLOOKUP($C1867,Customer_Dim_Cleaned!$A$2:$H$501,2,FALSE)</f>
        <v>Jordan Medina</v>
      </c>
      <c r="L1867" t="str">
        <f>VLOOKUP($D1867,Product_Dim_Cleaned!$A$2:$F$101,2,FALSE)</f>
        <v>HD Smart TV Stick</v>
      </c>
      <c r="M1867" t="str">
        <f>VLOOKUP($E1867,Store_Dim_Cleaned!$A$2:$E$21,2,FALSE)</f>
        <v>Martinez, Adkins and Johnson</v>
      </c>
    </row>
    <row r="1868" spans="1:13" x14ac:dyDescent="0.3">
      <c r="A1868" t="s">
        <v>3692</v>
      </c>
      <c r="B1868" s="6">
        <v>45831</v>
      </c>
      <c r="C1868" t="s">
        <v>335</v>
      </c>
      <c r="D1868" t="s">
        <v>1634</v>
      </c>
      <c r="E1868" t="s">
        <v>1769</v>
      </c>
      <c r="F1868">
        <v>3</v>
      </c>
      <c r="G1868" s="5">
        <v>523.66</v>
      </c>
      <c r="H1868" s="8">
        <v>0.27</v>
      </c>
      <c r="I1868" t="s">
        <v>1826</v>
      </c>
      <c r="J1868" s="5">
        <v>1146.8154</v>
      </c>
      <c r="K1868" t="str">
        <f>VLOOKUP($C1868,Customer_Dim_Cleaned!$A$2:$H$501,2,FALSE)</f>
        <v>Christy Vasquez</v>
      </c>
      <c r="L1868" t="str">
        <f>VLOOKUP($D1868,Product_Dim_Cleaned!$A$2:$F$101,2,FALSE)</f>
        <v>USB External Hard Drive</v>
      </c>
      <c r="M1868" t="str">
        <f>VLOOKUP($E1868,Store_Dim_Cleaned!$A$2:$E$21,2,FALSE)</f>
        <v>Alexander Group</v>
      </c>
    </row>
    <row r="1869" spans="1:13" x14ac:dyDescent="0.3">
      <c r="A1869" t="s">
        <v>3693</v>
      </c>
      <c r="B1869" s="6">
        <v>45602</v>
      </c>
      <c r="C1869" t="s">
        <v>499</v>
      </c>
      <c r="D1869" t="s">
        <v>1676</v>
      </c>
      <c r="E1869" t="s">
        <v>1761</v>
      </c>
      <c r="F1869">
        <v>4</v>
      </c>
      <c r="G1869" s="5">
        <v>838.99</v>
      </c>
      <c r="H1869" s="8">
        <v>0.16</v>
      </c>
      <c r="I1869" t="s">
        <v>1824</v>
      </c>
      <c r="J1869" s="5">
        <v>2819.0064000000002</v>
      </c>
      <c r="K1869" t="str">
        <f>VLOOKUP($C1869,Customer_Dim_Cleaned!$A$2:$H$501,2,FALSE)</f>
        <v>Theresa Campbell</v>
      </c>
      <c r="L1869" t="str">
        <f>VLOOKUP($D1869,Product_Dim_Cleaned!$A$2:$F$101,2,FALSE)</f>
        <v>Matte Lipstick Set</v>
      </c>
      <c r="M1869" t="str">
        <f>VLOOKUP($E1869,Store_Dim_Cleaned!$A$2:$E$21,2,FALSE)</f>
        <v>Black-Horn</v>
      </c>
    </row>
    <row r="1870" spans="1:13" x14ac:dyDescent="0.3">
      <c r="A1870" t="s">
        <v>3694</v>
      </c>
      <c r="B1870" s="6">
        <v>45722</v>
      </c>
      <c r="C1870" t="s">
        <v>461</v>
      </c>
      <c r="D1870" t="s">
        <v>1570</v>
      </c>
      <c r="E1870" t="s">
        <v>1807</v>
      </c>
      <c r="F1870">
        <v>4</v>
      </c>
      <c r="G1870" s="5">
        <v>838.7</v>
      </c>
      <c r="H1870" s="8">
        <v>0.21</v>
      </c>
      <c r="I1870" t="s">
        <v>1829</v>
      </c>
      <c r="J1870" s="5">
        <v>2650.2919999999999</v>
      </c>
      <c r="K1870" t="str">
        <f>VLOOKUP($C1870,Customer_Dim_Cleaned!$A$2:$H$501,2,FALSE)</f>
        <v>Matthew Hanna</v>
      </c>
      <c r="L1870" t="str">
        <f>VLOOKUP($D1870,Product_Dim_Cleaned!$A$2:$F$101,2,FALSE)</f>
        <v>HD Smart TV Stick</v>
      </c>
      <c r="M1870" t="str">
        <f>VLOOKUP($E1870,Store_Dim_Cleaned!$A$2:$E$21,2,FALSE)</f>
        <v>Holloway Ltd</v>
      </c>
    </row>
    <row r="1871" spans="1:13" x14ac:dyDescent="0.3">
      <c r="A1871" t="s">
        <v>3695</v>
      </c>
      <c r="B1871" s="6">
        <v>45794</v>
      </c>
      <c r="C1871" t="s">
        <v>1304</v>
      </c>
      <c r="D1871" t="s">
        <v>1696</v>
      </c>
      <c r="E1871" t="s">
        <v>1782</v>
      </c>
      <c r="F1871">
        <v>3</v>
      </c>
      <c r="G1871" s="5">
        <v>943.24</v>
      </c>
      <c r="H1871" s="8">
        <v>0.21</v>
      </c>
      <c r="I1871" t="s">
        <v>1824</v>
      </c>
      <c r="J1871" s="5">
        <v>2235.4787999999999</v>
      </c>
      <c r="K1871" t="str">
        <f>VLOOKUP($C1871,Customer_Dim_Cleaned!$A$2:$H$501,2,FALSE)</f>
        <v>Dr. Tamara White Md</v>
      </c>
      <c r="L1871" t="str">
        <f>VLOOKUP($D1871,Product_Dim_Cleaned!$A$2:$F$101,2,FALSE)</f>
        <v>Bluetooth Car Audio System</v>
      </c>
      <c r="M1871" t="str">
        <f>VLOOKUP($E1871,Store_Dim_Cleaned!$A$2:$E$21,2,FALSE)</f>
        <v>Bean, Jones and Park</v>
      </c>
    </row>
    <row r="1872" spans="1:13" x14ac:dyDescent="0.3">
      <c r="A1872" t="s">
        <v>3696</v>
      </c>
      <c r="B1872" s="6">
        <v>45659</v>
      </c>
      <c r="C1872" t="s">
        <v>945</v>
      </c>
      <c r="D1872" t="s">
        <v>1543</v>
      </c>
      <c r="E1872" t="s">
        <v>1807</v>
      </c>
      <c r="F1872">
        <v>2</v>
      </c>
      <c r="G1872" s="5">
        <v>310.33</v>
      </c>
      <c r="H1872" s="8">
        <v>0.26</v>
      </c>
      <c r="I1872" t="s">
        <v>1824</v>
      </c>
      <c r="J1872" s="5">
        <v>459.28840000000002</v>
      </c>
      <c r="K1872" t="str">
        <f>VLOOKUP($C1872,Customer_Dim_Cleaned!$A$2:$H$501,2,FALSE)</f>
        <v>Stephanie Jacobs</v>
      </c>
      <c r="L1872" t="str">
        <f>VLOOKUP($D1872,Product_Dim_Cleaned!$A$2:$F$101,2,FALSE)</f>
        <v>Brother Laser Printer</v>
      </c>
      <c r="M1872" t="str">
        <f>VLOOKUP($E1872,Store_Dim_Cleaned!$A$2:$E$21,2,FALSE)</f>
        <v>Holloway Ltd</v>
      </c>
    </row>
    <row r="1873" spans="1:13" x14ac:dyDescent="0.3">
      <c r="A1873" t="s">
        <v>3697</v>
      </c>
      <c r="B1873" s="6">
        <v>45501</v>
      </c>
      <c r="C1873" t="s">
        <v>1086</v>
      </c>
      <c r="D1873" t="s">
        <v>1638</v>
      </c>
      <c r="E1873" t="s">
        <v>1752</v>
      </c>
      <c r="F1873">
        <v>3</v>
      </c>
      <c r="G1873" s="5">
        <v>201.05</v>
      </c>
      <c r="H1873" s="8">
        <v>0.23</v>
      </c>
      <c r="I1873" t="s">
        <v>1826</v>
      </c>
      <c r="J1873" s="5">
        <v>464.42550000000011</v>
      </c>
      <c r="K1873" t="str">
        <f>VLOOKUP($C1873,Customer_Dim_Cleaned!$A$2:$H$501,2,FALSE)</f>
        <v>John Jordan</v>
      </c>
      <c r="L1873" t="str">
        <f>VLOOKUP($D1873,Product_Dim_Cleaned!$A$2:$F$101,2,FALSE)</f>
        <v>High-Grip Football</v>
      </c>
      <c r="M1873" t="str">
        <f>VLOOKUP($E1873,Store_Dim_Cleaned!$A$2:$E$21,2,FALSE)</f>
        <v>Rivera-Warner</v>
      </c>
    </row>
    <row r="1874" spans="1:13" x14ac:dyDescent="0.3">
      <c r="A1874" t="s">
        <v>3698</v>
      </c>
      <c r="B1874" s="6">
        <v>45408</v>
      </c>
      <c r="C1874" t="s">
        <v>806</v>
      </c>
      <c r="D1874" t="s">
        <v>1664</v>
      </c>
      <c r="E1874" t="s">
        <v>1807</v>
      </c>
      <c r="F1874">
        <v>1</v>
      </c>
      <c r="G1874" s="5">
        <v>803.37</v>
      </c>
      <c r="H1874" s="8">
        <v>0.3</v>
      </c>
      <c r="I1874" t="s">
        <v>1826</v>
      </c>
      <c r="J1874" s="5">
        <v>562.35899999999992</v>
      </c>
      <c r="K1874" t="str">
        <f>VLOOKUP($C1874,Customer_Dim_Cleaned!$A$2:$H$501,2,FALSE)</f>
        <v>John Mccoy</v>
      </c>
      <c r="L1874" t="str">
        <f>VLOOKUP($D1874,Product_Dim_Cleaned!$A$2:$F$101,2,FALSE)</f>
        <v>Womens Cotton Scarf</v>
      </c>
      <c r="M1874" t="str">
        <f>VLOOKUP($E1874,Store_Dim_Cleaned!$A$2:$E$21,2,FALSE)</f>
        <v>Holloway Ltd</v>
      </c>
    </row>
    <row r="1875" spans="1:13" x14ac:dyDescent="0.3">
      <c r="A1875" t="s">
        <v>3699</v>
      </c>
      <c r="B1875" s="6">
        <v>45886</v>
      </c>
      <c r="C1875" t="s">
        <v>144</v>
      </c>
      <c r="D1875" t="s">
        <v>1670</v>
      </c>
      <c r="E1875" t="s">
        <v>1801</v>
      </c>
      <c r="F1875">
        <v>3</v>
      </c>
      <c r="G1875" s="5">
        <v>259.98</v>
      </c>
      <c r="H1875" s="8">
        <v>7.0000000000000007E-2</v>
      </c>
      <c r="I1875" t="s">
        <v>1829</v>
      </c>
      <c r="J1875" s="5">
        <v>725.3442</v>
      </c>
      <c r="K1875" t="str">
        <f>VLOOKUP($C1875,Customer_Dim_Cleaned!$A$2:$H$501,2,FALSE)</f>
        <v>Thomas Phillips</v>
      </c>
      <c r="L1875" t="str">
        <f>VLOOKUP($D1875,Product_Dim_Cleaned!$A$2:$F$101,2,FALSE)</f>
        <v>Tennis Ball 3-Pack</v>
      </c>
      <c r="M1875" t="str">
        <f>VLOOKUP($E1875,Store_Dim_Cleaned!$A$2:$E$21,2,FALSE)</f>
        <v>Shelton PLC</v>
      </c>
    </row>
    <row r="1876" spans="1:13" x14ac:dyDescent="0.3">
      <c r="A1876" t="s">
        <v>3700</v>
      </c>
      <c r="B1876" s="6">
        <v>45426</v>
      </c>
      <c r="C1876" t="s">
        <v>428</v>
      </c>
      <c r="D1876" t="s">
        <v>1549</v>
      </c>
      <c r="E1876" t="s">
        <v>1766</v>
      </c>
      <c r="F1876">
        <v>4</v>
      </c>
      <c r="G1876" s="5">
        <v>591.9</v>
      </c>
      <c r="H1876" s="8">
        <v>0.2</v>
      </c>
      <c r="I1876" t="s">
        <v>1826</v>
      </c>
      <c r="J1876" s="5">
        <v>1894.08</v>
      </c>
      <c r="K1876" t="str">
        <f>VLOOKUP($C1876,Customer_Dim_Cleaned!$A$2:$H$501,2,FALSE)</f>
        <v>Donald Lee</v>
      </c>
      <c r="L1876" t="str">
        <f>VLOOKUP($D1876,Product_Dim_Cleaned!$A$2:$F$101,2,FALSE)</f>
        <v>Women's Casual Hoodie</v>
      </c>
      <c r="M1876" t="str">
        <f>VLOOKUP($E1876,Store_Dim_Cleaned!$A$2:$E$21,2,FALSE)</f>
        <v>Johnson-Wright</v>
      </c>
    </row>
    <row r="1877" spans="1:13" x14ac:dyDescent="0.3">
      <c r="A1877" t="s">
        <v>3701</v>
      </c>
      <c r="B1877" s="6">
        <v>45730</v>
      </c>
      <c r="C1877" t="s">
        <v>127</v>
      </c>
      <c r="D1877" t="s">
        <v>1668</v>
      </c>
      <c r="E1877" t="s">
        <v>1794</v>
      </c>
      <c r="F1877">
        <v>2</v>
      </c>
      <c r="G1877" s="5">
        <v>396.9</v>
      </c>
      <c r="H1877" s="8">
        <v>0.18</v>
      </c>
      <c r="I1877" t="s">
        <v>1826</v>
      </c>
      <c r="J1877" s="5">
        <v>650.91600000000005</v>
      </c>
      <c r="K1877" t="str">
        <f>VLOOKUP($C1877,Customer_Dim_Cleaned!$A$2:$H$501,2,FALSE)</f>
        <v>Sarah Vance</v>
      </c>
      <c r="L1877" t="str">
        <f>VLOOKUP($D1877,Product_Dim_Cleaned!$A$2:$F$101,2,FALSE)</f>
        <v>Luxury Perfume Spray</v>
      </c>
      <c r="M1877" t="str">
        <f>VLOOKUP($E1877,Store_Dim_Cleaned!$A$2:$E$21,2,FALSE)</f>
        <v>Thomas, Bridges and Harris</v>
      </c>
    </row>
    <row r="1878" spans="1:13" x14ac:dyDescent="0.3">
      <c r="A1878" t="s">
        <v>3702</v>
      </c>
      <c r="B1878" s="6">
        <v>45731</v>
      </c>
      <c r="C1878" t="s">
        <v>1400</v>
      </c>
      <c r="D1878" t="s">
        <v>1744</v>
      </c>
      <c r="E1878" t="s">
        <v>1761</v>
      </c>
      <c r="F1878">
        <v>1</v>
      </c>
      <c r="G1878" s="5">
        <v>176.84</v>
      </c>
      <c r="H1878" s="8">
        <v>0.19</v>
      </c>
      <c r="I1878" t="s">
        <v>1824</v>
      </c>
      <c r="J1878" s="5">
        <v>143.24039999999999</v>
      </c>
      <c r="K1878" t="str">
        <f>VLOOKUP($C1878,Customer_Dim_Cleaned!$A$2:$H$501,2,FALSE)</f>
        <v>April Phillips</v>
      </c>
      <c r="L1878" t="str">
        <f>VLOOKUP($D1878,Product_Dim_Cleaned!$A$2:$F$101,2,FALSE)</f>
        <v>Portable Bluetooth Speaker</v>
      </c>
      <c r="M1878" t="str">
        <f>VLOOKUP($E1878,Store_Dim_Cleaned!$A$2:$E$21,2,FALSE)</f>
        <v>Black-Horn</v>
      </c>
    </row>
    <row r="1879" spans="1:13" x14ac:dyDescent="0.3">
      <c r="A1879" t="s">
        <v>3703</v>
      </c>
      <c r="B1879" s="6">
        <v>45272</v>
      </c>
      <c r="C1879" t="s">
        <v>812</v>
      </c>
      <c r="D1879" t="s">
        <v>1600</v>
      </c>
      <c r="E1879" t="s">
        <v>1752</v>
      </c>
      <c r="F1879">
        <v>2</v>
      </c>
      <c r="G1879" s="5">
        <v>614.21</v>
      </c>
      <c r="H1879" s="8">
        <v>0.11</v>
      </c>
      <c r="I1879" t="s">
        <v>1826</v>
      </c>
      <c r="J1879" s="5">
        <v>1093.2937999999999</v>
      </c>
      <c r="K1879" t="str">
        <f>VLOOKUP($C1879,Customer_Dim_Cleaned!$A$2:$H$501,2,FALSE)</f>
        <v>Linda Kline</v>
      </c>
      <c r="L1879" t="str">
        <f>VLOOKUP($D1879,Product_Dim_Cleaned!$A$2:$F$101,2,FALSE)</f>
        <v>Wireless Bluetooth Speaker</v>
      </c>
      <c r="M1879" t="str">
        <f>VLOOKUP($E1879,Store_Dim_Cleaned!$A$2:$E$21,2,FALSE)</f>
        <v>Rivera-Warner</v>
      </c>
    </row>
    <row r="1880" spans="1:13" x14ac:dyDescent="0.3">
      <c r="A1880" t="s">
        <v>3704</v>
      </c>
      <c r="B1880" s="6">
        <v>45584</v>
      </c>
      <c r="C1880" t="s">
        <v>381</v>
      </c>
      <c r="D1880" t="s">
        <v>1551</v>
      </c>
      <c r="E1880" t="s">
        <v>1779</v>
      </c>
      <c r="F1880">
        <v>3</v>
      </c>
      <c r="G1880" s="5">
        <v>604.66</v>
      </c>
      <c r="H1880" s="8">
        <v>0.18</v>
      </c>
      <c r="I1880" t="s">
        <v>1829</v>
      </c>
      <c r="J1880" s="5">
        <v>1487.4636</v>
      </c>
      <c r="K1880" t="str">
        <f>VLOOKUP($C1880,Customer_Dim_Cleaned!$A$2:$H$501,2,FALSE)</f>
        <v>Travis Holland</v>
      </c>
      <c r="L1880" t="str">
        <f>VLOOKUP($D1880,Product_Dim_Cleaned!$A$2:$F$101,2,FALSE)</f>
        <v>Men's Running Jacket</v>
      </c>
      <c r="M1880" t="str">
        <f>VLOOKUP($E1880,Store_Dim_Cleaned!$A$2:$E$21,2,FALSE)</f>
        <v>Martinez-Mullins</v>
      </c>
    </row>
    <row r="1881" spans="1:13" x14ac:dyDescent="0.3">
      <c r="A1881" t="s">
        <v>3705</v>
      </c>
      <c r="B1881" s="6">
        <v>45534</v>
      </c>
      <c r="C1881" t="s">
        <v>1530</v>
      </c>
      <c r="D1881" t="s">
        <v>1549</v>
      </c>
      <c r="E1881" t="s">
        <v>1794</v>
      </c>
      <c r="F1881">
        <v>3</v>
      </c>
      <c r="G1881" s="5">
        <v>24.29</v>
      </c>
      <c r="H1881" s="8">
        <v>0.12</v>
      </c>
      <c r="I1881" t="s">
        <v>1826</v>
      </c>
      <c r="J1881" s="5">
        <v>64.125600000000006</v>
      </c>
      <c r="K1881" t="str">
        <f>VLOOKUP($C1881,Customer_Dim_Cleaned!$A$2:$H$501,2,FALSE)</f>
        <v>Traci Gonzalez</v>
      </c>
      <c r="L1881" t="str">
        <f>VLOOKUP($D1881,Product_Dim_Cleaned!$A$2:$F$101,2,FALSE)</f>
        <v>Women's Casual Hoodie</v>
      </c>
      <c r="M1881" t="str">
        <f>VLOOKUP($E1881,Store_Dim_Cleaned!$A$2:$E$21,2,FALSE)</f>
        <v>Thomas, Bridges and Harris</v>
      </c>
    </row>
    <row r="1882" spans="1:13" x14ac:dyDescent="0.3">
      <c r="A1882" t="s">
        <v>3706</v>
      </c>
      <c r="B1882" s="6">
        <v>45482</v>
      </c>
      <c r="C1882" t="s">
        <v>419</v>
      </c>
      <c r="D1882" t="s">
        <v>1674</v>
      </c>
      <c r="E1882" t="s">
        <v>1792</v>
      </c>
      <c r="F1882">
        <v>1</v>
      </c>
      <c r="G1882" s="5">
        <v>503.95</v>
      </c>
      <c r="H1882" s="8">
        <v>0.24</v>
      </c>
      <c r="I1882" t="s">
        <v>1826</v>
      </c>
      <c r="J1882" s="5">
        <v>383.00200000000001</v>
      </c>
      <c r="K1882" t="str">
        <f>VLOOKUP($C1882,Customer_Dim_Cleaned!$A$2:$H$501,2,FALSE)</f>
        <v>Joel Robinson</v>
      </c>
      <c r="L1882" t="str">
        <f>VLOOKUP($D1882,Product_Dim_Cleaned!$A$2:$F$101,2,FALSE)</f>
        <v>Organic Sunscreen Lotion</v>
      </c>
      <c r="M1882" t="str">
        <f>VLOOKUP($E1882,Store_Dim_Cleaned!$A$2:$E$21,2,FALSE)</f>
        <v>Aguirre-Keller</v>
      </c>
    </row>
    <row r="1883" spans="1:13" x14ac:dyDescent="0.3">
      <c r="A1883" t="s">
        <v>3707</v>
      </c>
      <c r="B1883" s="6">
        <v>45475</v>
      </c>
      <c r="C1883" t="s">
        <v>1005</v>
      </c>
      <c r="D1883" t="s">
        <v>1650</v>
      </c>
      <c r="E1883" t="s">
        <v>1799</v>
      </c>
      <c r="F1883">
        <v>4</v>
      </c>
      <c r="G1883" s="5">
        <v>860.78</v>
      </c>
      <c r="H1883" s="8">
        <v>0.03</v>
      </c>
      <c r="I1883" t="s">
        <v>1824</v>
      </c>
      <c r="J1883" s="5">
        <v>3339.8263999999999</v>
      </c>
      <c r="K1883" t="str">
        <f>VLOOKUP($C1883,Customer_Dim_Cleaned!$A$2:$H$501,2,FALSE)</f>
        <v>Casey Simpson</v>
      </c>
      <c r="L1883" t="str">
        <f>VLOOKUP($D1883,Product_Dim_Cleaned!$A$2:$F$101,2,FALSE)</f>
        <v>HDMI Cable – 2m</v>
      </c>
      <c r="M1883" t="str">
        <f>VLOOKUP($E1883,Store_Dim_Cleaned!$A$2:$E$21,2,FALSE)</f>
        <v>Mcdonald Inc</v>
      </c>
    </row>
    <row r="1884" spans="1:13" x14ac:dyDescent="0.3">
      <c r="A1884" t="s">
        <v>3708</v>
      </c>
      <c r="B1884" s="6">
        <v>45234</v>
      </c>
      <c r="C1884" t="s">
        <v>646</v>
      </c>
      <c r="D1884" t="s">
        <v>1632</v>
      </c>
      <c r="E1884" t="s">
        <v>1766</v>
      </c>
      <c r="F1884">
        <v>3</v>
      </c>
      <c r="G1884" s="5">
        <v>41.97</v>
      </c>
      <c r="H1884" s="8">
        <v>0.03</v>
      </c>
      <c r="I1884" t="s">
        <v>1829</v>
      </c>
      <c r="J1884" s="5">
        <v>122.1327</v>
      </c>
      <c r="K1884" t="str">
        <f>VLOOKUP($C1884,Customer_Dim_Cleaned!$A$2:$H$501,2,FALSE)</f>
        <v>Andrea Jacobs</v>
      </c>
      <c r="L1884" t="str">
        <f>VLOOKUP($D1884,Product_Dim_Cleaned!$A$2:$F$101,2,FALSE)</f>
        <v>Smart Home WiFi Camera</v>
      </c>
      <c r="M1884" t="str">
        <f>VLOOKUP($E1884,Store_Dim_Cleaned!$A$2:$E$21,2,FALSE)</f>
        <v>Johnson-Wright</v>
      </c>
    </row>
    <row r="1885" spans="1:13" x14ac:dyDescent="0.3">
      <c r="A1885" t="s">
        <v>3709</v>
      </c>
      <c r="B1885" s="6">
        <v>45397</v>
      </c>
      <c r="C1885" t="s">
        <v>134</v>
      </c>
      <c r="D1885" t="s">
        <v>1578</v>
      </c>
      <c r="E1885" t="s">
        <v>1773</v>
      </c>
      <c r="F1885">
        <v>1</v>
      </c>
      <c r="G1885" s="5">
        <v>649.59</v>
      </c>
      <c r="H1885" s="8">
        <v>0.12</v>
      </c>
      <c r="I1885" t="s">
        <v>1829</v>
      </c>
      <c r="J1885" s="5">
        <v>571.63920000000007</v>
      </c>
      <c r="K1885" t="str">
        <f>VLOOKUP($C1885,Customer_Dim_Cleaned!$A$2:$H$501,2,FALSE)</f>
        <v>Robert Jones Dds</v>
      </c>
      <c r="L1885" t="str">
        <f>VLOOKUP($D1885,Product_Dim_Cleaned!$A$2:$F$101,2,FALSE)</f>
        <v>4K Home Projector</v>
      </c>
      <c r="M1885" t="str">
        <f>VLOOKUP($E1885,Store_Dim_Cleaned!$A$2:$E$21,2,FALSE)</f>
        <v>Gray Ltd</v>
      </c>
    </row>
    <row r="1886" spans="1:13" x14ac:dyDescent="0.3">
      <c r="A1886" t="s">
        <v>3710</v>
      </c>
      <c r="B1886" s="6">
        <v>45502</v>
      </c>
      <c r="C1886" t="s">
        <v>202</v>
      </c>
      <c r="D1886" t="s">
        <v>1674</v>
      </c>
      <c r="E1886" t="s">
        <v>1786</v>
      </c>
      <c r="F1886">
        <v>2</v>
      </c>
      <c r="G1886" s="5">
        <v>386.09</v>
      </c>
      <c r="H1886" s="8">
        <v>0.19</v>
      </c>
      <c r="I1886" t="s">
        <v>1826</v>
      </c>
      <c r="J1886" s="5">
        <v>625.46579999999994</v>
      </c>
      <c r="K1886" t="str">
        <f>VLOOKUP($C1886,Customer_Dim_Cleaned!$A$2:$H$501,2,FALSE)</f>
        <v>Sharon Brown</v>
      </c>
      <c r="L1886" t="str">
        <f>VLOOKUP($D1886,Product_Dim_Cleaned!$A$2:$F$101,2,FALSE)</f>
        <v>Organic Sunscreen Lotion</v>
      </c>
      <c r="M1886" t="str">
        <f>VLOOKUP($E1886,Store_Dim_Cleaned!$A$2:$E$21,2,FALSE)</f>
        <v>Moore, Padilla and Butler</v>
      </c>
    </row>
    <row r="1887" spans="1:13" x14ac:dyDescent="0.3">
      <c r="A1887" t="s">
        <v>3711</v>
      </c>
      <c r="B1887" s="6">
        <v>45644</v>
      </c>
      <c r="C1887" t="s">
        <v>353</v>
      </c>
      <c r="D1887" t="s">
        <v>1650</v>
      </c>
      <c r="E1887" t="s">
        <v>1794</v>
      </c>
      <c r="F1887">
        <v>1</v>
      </c>
      <c r="G1887" s="5">
        <v>891.62</v>
      </c>
      <c r="H1887" s="8">
        <v>0.06</v>
      </c>
      <c r="I1887" t="s">
        <v>1826</v>
      </c>
      <c r="J1887" s="5">
        <v>838.12279999999998</v>
      </c>
      <c r="K1887" t="str">
        <f>VLOOKUP($C1887,Customer_Dim_Cleaned!$A$2:$H$501,2,FALSE)</f>
        <v>Sheila Wilson</v>
      </c>
      <c r="L1887" t="str">
        <f>VLOOKUP($D1887,Product_Dim_Cleaned!$A$2:$F$101,2,FALSE)</f>
        <v>HDMI Cable – 2m</v>
      </c>
      <c r="M1887" t="str">
        <f>VLOOKUP($E1887,Store_Dim_Cleaned!$A$2:$E$21,2,FALSE)</f>
        <v>Thomas, Bridges and Harris</v>
      </c>
    </row>
    <row r="1888" spans="1:13" x14ac:dyDescent="0.3">
      <c r="A1888" t="s">
        <v>3712</v>
      </c>
      <c r="B1888" s="6">
        <v>45617</v>
      </c>
      <c r="C1888" t="s">
        <v>1190</v>
      </c>
      <c r="D1888" t="s">
        <v>1676</v>
      </c>
      <c r="E1888" t="s">
        <v>1801</v>
      </c>
      <c r="F1888">
        <v>2</v>
      </c>
      <c r="G1888" s="5">
        <v>558.9</v>
      </c>
      <c r="H1888" s="8">
        <v>0.05</v>
      </c>
      <c r="I1888" t="s">
        <v>1829</v>
      </c>
      <c r="J1888" s="5">
        <v>1061.9100000000001</v>
      </c>
      <c r="K1888" t="str">
        <f>VLOOKUP($C1888,Customer_Dim_Cleaned!$A$2:$H$501,2,FALSE)</f>
        <v>Erika Padilla</v>
      </c>
      <c r="L1888" t="str">
        <f>VLOOKUP($D1888,Product_Dim_Cleaned!$A$2:$F$101,2,FALSE)</f>
        <v>Matte Lipstick Set</v>
      </c>
      <c r="M1888" t="str">
        <f>VLOOKUP($E1888,Store_Dim_Cleaned!$A$2:$E$21,2,FALSE)</f>
        <v>Shelton PLC</v>
      </c>
    </row>
    <row r="1889" spans="1:13" x14ac:dyDescent="0.3">
      <c r="A1889" t="s">
        <v>3713</v>
      </c>
      <c r="B1889" s="6">
        <v>45797</v>
      </c>
      <c r="C1889" t="s">
        <v>1104</v>
      </c>
      <c r="D1889" t="s">
        <v>1546</v>
      </c>
      <c r="E1889" t="s">
        <v>1766</v>
      </c>
      <c r="F1889">
        <v>2</v>
      </c>
      <c r="G1889" s="5">
        <v>99.04</v>
      </c>
      <c r="H1889" s="8">
        <v>0.26</v>
      </c>
      <c r="I1889" t="s">
        <v>1829</v>
      </c>
      <c r="J1889" s="5">
        <v>146.57919999999999</v>
      </c>
      <c r="K1889" t="str">
        <f>VLOOKUP($C1889,Customer_Dim_Cleaned!$A$2:$H$501,2,FALSE)</f>
        <v>Michael Greene</v>
      </c>
      <c r="L1889" t="str">
        <f>VLOOKUP($D1889,Product_Dim_Cleaned!$A$2:$F$101,2,FALSE)</f>
        <v>Men's Graphic T-Shirt</v>
      </c>
      <c r="M1889" t="str">
        <f>VLOOKUP($E1889,Store_Dim_Cleaned!$A$2:$E$21,2,FALSE)</f>
        <v>Johnson-Wright</v>
      </c>
    </row>
    <row r="1890" spans="1:13" x14ac:dyDescent="0.3">
      <c r="A1890" t="s">
        <v>3714</v>
      </c>
      <c r="B1890" s="6">
        <v>45740</v>
      </c>
      <c r="C1890" t="s">
        <v>923</v>
      </c>
      <c r="D1890" t="s">
        <v>1551</v>
      </c>
      <c r="E1890" t="s">
        <v>1782</v>
      </c>
      <c r="F1890">
        <v>4</v>
      </c>
      <c r="G1890" s="5">
        <v>625.13</v>
      </c>
      <c r="H1890" s="8">
        <v>0.06</v>
      </c>
      <c r="I1890" t="s">
        <v>1824</v>
      </c>
      <c r="J1890" s="5">
        <v>2350.4888000000001</v>
      </c>
      <c r="K1890" t="str">
        <f>VLOOKUP($C1890,Customer_Dim_Cleaned!$A$2:$H$501,2,FALSE)</f>
        <v>James Powell</v>
      </c>
      <c r="L1890" t="str">
        <f>VLOOKUP($D1890,Product_Dim_Cleaned!$A$2:$F$101,2,FALSE)</f>
        <v>Men's Running Jacket</v>
      </c>
      <c r="M1890" t="str">
        <f>VLOOKUP($E1890,Store_Dim_Cleaned!$A$2:$E$21,2,FALSE)</f>
        <v>Bean, Jones and Park</v>
      </c>
    </row>
    <row r="1891" spans="1:13" x14ac:dyDescent="0.3">
      <c r="A1891" t="s">
        <v>3715</v>
      </c>
      <c r="B1891" s="6">
        <v>45824</v>
      </c>
      <c r="C1891" t="s">
        <v>144</v>
      </c>
      <c r="D1891" t="s">
        <v>1628</v>
      </c>
      <c r="E1891" t="s">
        <v>1810</v>
      </c>
      <c r="F1891">
        <v>4</v>
      </c>
      <c r="G1891" s="5">
        <v>38.380000000000003</v>
      </c>
      <c r="H1891" s="8">
        <v>0.16</v>
      </c>
      <c r="I1891" t="s">
        <v>1829</v>
      </c>
      <c r="J1891" s="5">
        <v>128.95679999999999</v>
      </c>
      <c r="K1891" t="str">
        <f>VLOOKUP($C1891,Customer_Dim_Cleaned!$A$2:$H$501,2,FALSE)</f>
        <v>Thomas Phillips</v>
      </c>
      <c r="L1891" t="str">
        <f>VLOOKUP($D1891,Product_Dim_Cleaned!$A$2:$F$101,2,FALSE)</f>
        <v>Noise-Canceling Headphones</v>
      </c>
      <c r="M1891" t="str">
        <f>VLOOKUP($E1891,Store_Dim_Cleaned!$A$2:$E$21,2,FALSE)</f>
        <v>Guerrero-Schmitt</v>
      </c>
    </row>
    <row r="1892" spans="1:13" x14ac:dyDescent="0.3">
      <c r="A1892" t="s">
        <v>3716</v>
      </c>
      <c r="B1892" s="6">
        <v>45404</v>
      </c>
      <c r="C1892" t="s">
        <v>1513</v>
      </c>
      <c r="D1892" t="s">
        <v>1736</v>
      </c>
      <c r="E1892" t="s">
        <v>1789</v>
      </c>
      <c r="F1892">
        <v>4</v>
      </c>
      <c r="G1892" s="5">
        <v>731.72</v>
      </c>
      <c r="H1892" s="8">
        <v>0.22</v>
      </c>
      <c r="I1892" t="s">
        <v>1829</v>
      </c>
      <c r="J1892" s="5">
        <v>2282.9663999999998</v>
      </c>
      <c r="K1892" t="str">
        <f>VLOOKUP($C1892,Customer_Dim_Cleaned!$A$2:$H$501,2,FALSE)</f>
        <v>Darrell Miller</v>
      </c>
      <c r="L1892" t="str">
        <f>VLOOKUP($D1892,Product_Dim_Cleaned!$A$2:$F$101,2,FALSE)</f>
        <v>Vitamin E Body Lotion</v>
      </c>
      <c r="M1892" t="str">
        <f>VLOOKUP($E1892,Store_Dim_Cleaned!$A$2:$E$21,2,FALSE)</f>
        <v>Hill, Wagner and Ballard</v>
      </c>
    </row>
    <row r="1893" spans="1:13" x14ac:dyDescent="0.3">
      <c r="A1893" t="s">
        <v>3717</v>
      </c>
      <c r="B1893" s="6">
        <v>45916</v>
      </c>
      <c r="C1893" t="s">
        <v>1411</v>
      </c>
      <c r="D1893" t="s">
        <v>1710</v>
      </c>
      <c r="E1893" t="s">
        <v>1813</v>
      </c>
      <c r="F1893">
        <v>3</v>
      </c>
      <c r="G1893" s="5">
        <v>825.33</v>
      </c>
      <c r="H1893" s="8">
        <v>0.21</v>
      </c>
      <c r="I1893" t="s">
        <v>1824</v>
      </c>
      <c r="J1893" s="5">
        <v>1956.0320999999999</v>
      </c>
      <c r="K1893" t="str">
        <f>VLOOKUP($C1893,Customer_Dim_Cleaned!$A$2:$H$501,2,FALSE)</f>
        <v>Christina Robertson</v>
      </c>
      <c r="L1893" t="str">
        <f>VLOOKUP($D1893,Product_Dim_Cleaned!$A$2:$F$101,2,FALSE)</f>
        <v>Badminton Racket Set</v>
      </c>
      <c r="M1893" t="str">
        <f>VLOOKUP($E1893,Store_Dim_Cleaned!$A$2:$E$21,2,FALSE)</f>
        <v>Mann-Austin</v>
      </c>
    </row>
    <row r="1894" spans="1:13" x14ac:dyDescent="0.3">
      <c r="A1894" t="s">
        <v>3718</v>
      </c>
      <c r="B1894" s="6">
        <v>45269</v>
      </c>
      <c r="C1894" t="s">
        <v>221</v>
      </c>
      <c r="D1894" t="s">
        <v>1688</v>
      </c>
      <c r="E1894" t="s">
        <v>1799</v>
      </c>
      <c r="F1894">
        <v>2</v>
      </c>
      <c r="G1894" s="5">
        <v>47.3</v>
      </c>
      <c r="H1894" s="8">
        <v>0.01</v>
      </c>
      <c r="I1894" t="s">
        <v>1826</v>
      </c>
      <c r="J1894" s="5">
        <v>93.653999999999996</v>
      </c>
      <c r="K1894" t="str">
        <f>VLOOKUP($C1894,Customer_Dim_Cleaned!$A$2:$H$501,2,FALSE)</f>
        <v>Alyssa Vargas</v>
      </c>
      <c r="L1894" t="str">
        <f>VLOOKUP($D1894,Product_Dim_Cleaned!$A$2:$F$101,2,FALSE)</f>
        <v>Kitchen Storage Rack</v>
      </c>
      <c r="M1894" t="str">
        <f>VLOOKUP($E1894,Store_Dim_Cleaned!$A$2:$E$21,2,FALSE)</f>
        <v>Mcdonald Inc</v>
      </c>
    </row>
    <row r="1895" spans="1:13" x14ac:dyDescent="0.3">
      <c r="A1895" t="s">
        <v>3719</v>
      </c>
      <c r="B1895" s="6">
        <v>45493</v>
      </c>
      <c r="C1895" t="s">
        <v>568</v>
      </c>
      <c r="D1895" t="s">
        <v>1692</v>
      </c>
      <c r="E1895" t="s">
        <v>1807</v>
      </c>
      <c r="F1895">
        <v>1</v>
      </c>
      <c r="G1895" s="5">
        <v>389.12</v>
      </c>
      <c r="H1895" s="8">
        <v>0.18</v>
      </c>
      <c r="I1895" t="s">
        <v>1826</v>
      </c>
      <c r="J1895" s="5">
        <v>319.07839999999999</v>
      </c>
      <c r="K1895" t="str">
        <f>VLOOKUP($C1895,Customer_Dim_Cleaned!$A$2:$H$501,2,FALSE)</f>
        <v>Amy Wilson</v>
      </c>
      <c r="L1895" t="str">
        <f>VLOOKUP($D1895,Product_Dim_Cleaned!$A$2:$F$101,2,FALSE)</f>
        <v>Professional Jump Rope</v>
      </c>
      <c r="M1895" t="str">
        <f>VLOOKUP($E1895,Store_Dim_Cleaned!$A$2:$E$21,2,FALSE)</f>
        <v>Holloway Ltd</v>
      </c>
    </row>
    <row r="1896" spans="1:13" x14ac:dyDescent="0.3">
      <c r="A1896" t="s">
        <v>3720</v>
      </c>
      <c r="B1896" s="6">
        <v>45558</v>
      </c>
      <c r="C1896" t="s">
        <v>1414</v>
      </c>
      <c r="D1896" t="s">
        <v>1712</v>
      </c>
      <c r="E1896" t="s">
        <v>1810</v>
      </c>
      <c r="F1896">
        <v>3</v>
      </c>
      <c r="G1896" s="5">
        <v>543.83000000000004</v>
      </c>
      <c r="H1896" s="8">
        <v>0.05</v>
      </c>
      <c r="I1896" t="s">
        <v>1824</v>
      </c>
      <c r="J1896" s="5">
        <v>1549.9155000000001</v>
      </c>
      <c r="K1896" t="str">
        <f>VLOOKUP($C1896,Customer_Dim_Cleaned!$A$2:$H$501,2,FALSE)</f>
        <v>Kelly Garrett</v>
      </c>
      <c r="L1896" t="str">
        <f>VLOOKUP($D1896,Product_Dim_Cleaned!$A$2:$F$101,2,FALSE)</f>
        <v>Fitness Resistance Bands</v>
      </c>
      <c r="M1896" t="str">
        <f>VLOOKUP($E1896,Store_Dim_Cleaned!$A$2:$E$21,2,FALSE)</f>
        <v>Guerrero-Schmitt</v>
      </c>
    </row>
    <row r="1897" spans="1:13" x14ac:dyDescent="0.3">
      <c r="A1897" t="s">
        <v>3721</v>
      </c>
      <c r="B1897" s="6">
        <v>45423</v>
      </c>
      <c r="C1897" t="s">
        <v>103</v>
      </c>
      <c r="D1897" t="s">
        <v>1576</v>
      </c>
      <c r="E1897" t="s">
        <v>1757</v>
      </c>
      <c r="F1897">
        <v>2</v>
      </c>
      <c r="G1897" s="5">
        <v>660.27</v>
      </c>
      <c r="H1897" s="8">
        <v>0.01</v>
      </c>
      <c r="I1897" t="s">
        <v>1826</v>
      </c>
      <c r="J1897" s="5">
        <v>1307.3345999999999</v>
      </c>
      <c r="K1897" t="str">
        <f>VLOOKUP($C1897,Customer_Dim_Cleaned!$A$2:$H$501,2,FALSE)</f>
        <v>Heather Collins</v>
      </c>
      <c r="L1897" t="str">
        <f>VLOOKUP($D1897,Product_Dim_Cleaned!$A$2:$F$101,2,FALSE)</f>
        <v>Decorative Wall Mirror</v>
      </c>
      <c r="M1897" t="str">
        <f>VLOOKUP($E1897,Store_Dim_Cleaned!$A$2:$E$21,2,FALSE)</f>
        <v>Martinez, Adkins and Johnson</v>
      </c>
    </row>
    <row r="1898" spans="1:13" x14ac:dyDescent="0.3">
      <c r="A1898" t="s">
        <v>3722</v>
      </c>
      <c r="B1898" s="6">
        <v>45780</v>
      </c>
      <c r="C1898" t="s">
        <v>1346</v>
      </c>
      <c r="D1898" t="s">
        <v>1574</v>
      </c>
      <c r="E1898" t="s">
        <v>1782</v>
      </c>
      <c r="F1898">
        <v>4</v>
      </c>
      <c r="G1898" s="5">
        <v>729.31</v>
      </c>
      <c r="H1898" s="8">
        <v>0.03</v>
      </c>
      <c r="I1898" t="s">
        <v>1824</v>
      </c>
      <c r="J1898" s="5">
        <v>2829.7228</v>
      </c>
      <c r="K1898" t="str">
        <f>VLOOKUP($C1898,Customer_Dim_Cleaned!$A$2:$H$501,2,FALSE)</f>
        <v>Monique Castro</v>
      </c>
      <c r="L1898" t="str">
        <f>VLOOKUP($D1898,Product_Dim_Cleaned!$A$2:$F$101,2,FALSE)</f>
        <v>USB-C Fast Charger</v>
      </c>
      <c r="M1898" t="str">
        <f>VLOOKUP($E1898,Store_Dim_Cleaned!$A$2:$E$21,2,FALSE)</f>
        <v>Bean, Jones and Park</v>
      </c>
    </row>
    <row r="1899" spans="1:13" x14ac:dyDescent="0.3">
      <c r="A1899" t="s">
        <v>3723</v>
      </c>
      <c r="B1899" s="6">
        <v>45345</v>
      </c>
      <c r="C1899" t="s">
        <v>1307</v>
      </c>
      <c r="D1899" t="s">
        <v>1722</v>
      </c>
      <c r="E1899" t="s">
        <v>1776</v>
      </c>
      <c r="F1899">
        <v>2</v>
      </c>
      <c r="G1899" s="5">
        <v>152.91</v>
      </c>
      <c r="H1899" s="8">
        <v>0.24</v>
      </c>
      <c r="I1899" t="s">
        <v>1826</v>
      </c>
      <c r="J1899" s="5">
        <v>232.42320000000001</v>
      </c>
      <c r="K1899" t="str">
        <f>VLOOKUP($C1899,Customer_Dim_Cleaned!$A$2:$H$501,2,FALSE)</f>
        <v>Holly Robinson</v>
      </c>
      <c r="L1899" t="str">
        <f>VLOOKUP($D1899,Product_Dim_Cleaned!$A$2:$F$101,2,FALSE)</f>
        <v>LED Bedside Lamp</v>
      </c>
      <c r="M1899" t="str">
        <f>VLOOKUP($E1899,Store_Dim_Cleaned!$A$2:$E$21,2,FALSE)</f>
        <v>Benson-Elliott</v>
      </c>
    </row>
    <row r="1900" spans="1:13" x14ac:dyDescent="0.3">
      <c r="A1900" t="s">
        <v>3724</v>
      </c>
      <c r="B1900" s="6">
        <v>45344</v>
      </c>
      <c r="C1900" t="s">
        <v>1422</v>
      </c>
      <c r="D1900" t="s">
        <v>1696</v>
      </c>
      <c r="E1900" t="s">
        <v>1801</v>
      </c>
      <c r="F1900">
        <v>4</v>
      </c>
      <c r="G1900" s="5">
        <v>592.14</v>
      </c>
      <c r="H1900" s="8">
        <v>0.12</v>
      </c>
      <c r="I1900" t="s">
        <v>1829</v>
      </c>
      <c r="J1900" s="5">
        <v>2084.3328000000001</v>
      </c>
      <c r="K1900" t="str">
        <f>VLOOKUP($C1900,Customer_Dim_Cleaned!$A$2:$H$501,2,FALSE)</f>
        <v>Paul Cox</v>
      </c>
      <c r="L1900" t="str">
        <f>VLOOKUP($D1900,Product_Dim_Cleaned!$A$2:$F$101,2,FALSE)</f>
        <v>Bluetooth Car Audio System</v>
      </c>
      <c r="M1900" t="str">
        <f>VLOOKUP($E1900,Store_Dim_Cleaned!$A$2:$E$21,2,FALSE)</f>
        <v>Shelton PLC</v>
      </c>
    </row>
    <row r="1901" spans="1:13" x14ac:dyDescent="0.3">
      <c r="A1901" t="s">
        <v>3725</v>
      </c>
      <c r="B1901" s="6">
        <v>45525</v>
      </c>
      <c r="C1901" t="s">
        <v>230</v>
      </c>
      <c r="D1901" t="s">
        <v>1704</v>
      </c>
      <c r="E1901" t="s">
        <v>1794</v>
      </c>
      <c r="F1901">
        <v>1</v>
      </c>
      <c r="G1901" s="5">
        <v>984.37</v>
      </c>
      <c r="H1901" s="8">
        <v>0</v>
      </c>
      <c r="I1901" t="s">
        <v>1826</v>
      </c>
      <c r="J1901" s="5">
        <v>984.37</v>
      </c>
      <c r="K1901" t="str">
        <f>VLOOKUP($C1901,Customer_Dim_Cleaned!$A$2:$H$501,2,FALSE)</f>
        <v>James Bean</v>
      </c>
      <c r="L1901" t="str">
        <f>VLOOKUP($D1901,Product_Dim_Cleaned!$A$2:$F$101,2,FALSE)</f>
        <v>Essential Oil Diffuser</v>
      </c>
      <c r="M1901" t="str">
        <f>VLOOKUP($E1901,Store_Dim_Cleaned!$A$2:$E$21,2,FALSE)</f>
        <v>Thomas, Bridges and Harris</v>
      </c>
    </row>
    <row r="1902" spans="1:13" x14ac:dyDescent="0.3">
      <c r="A1902" t="s">
        <v>3726</v>
      </c>
      <c r="B1902" s="6">
        <v>45329</v>
      </c>
      <c r="C1902" t="s">
        <v>926</v>
      </c>
      <c r="D1902" t="s">
        <v>1546</v>
      </c>
      <c r="E1902" t="s">
        <v>1794</v>
      </c>
      <c r="F1902">
        <v>2</v>
      </c>
      <c r="G1902" s="5">
        <v>237.59</v>
      </c>
      <c r="H1902" s="8">
        <v>0.12</v>
      </c>
      <c r="I1902" t="s">
        <v>1824</v>
      </c>
      <c r="J1902" s="5">
        <v>418.15839999999997</v>
      </c>
      <c r="K1902" t="str">
        <f>VLOOKUP($C1902,Customer_Dim_Cleaned!$A$2:$H$501,2,FALSE)</f>
        <v>Ricardo Jones</v>
      </c>
      <c r="L1902" t="str">
        <f>VLOOKUP($D1902,Product_Dim_Cleaned!$A$2:$F$101,2,FALSE)</f>
        <v>Men's Graphic T-Shirt</v>
      </c>
      <c r="M1902" t="str">
        <f>VLOOKUP($E1902,Store_Dim_Cleaned!$A$2:$E$21,2,FALSE)</f>
        <v>Thomas, Bridges and Harris</v>
      </c>
    </row>
    <row r="1903" spans="1:13" x14ac:dyDescent="0.3">
      <c r="A1903" t="s">
        <v>3727</v>
      </c>
      <c r="B1903" s="6">
        <v>45250</v>
      </c>
      <c r="C1903" t="s">
        <v>1337</v>
      </c>
      <c r="D1903" t="s">
        <v>1598</v>
      </c>
      <c r="E1903" t="s">
        <v>1782</v>
      </c>
      <c r="F1903">
        <v>1</v>
      </c>
      <c r="G1903" s="5">
        <v>52.06</v>
      </c>
      <c r="H1903" s="8">
        <v>0.27</v>
      </c>
      <c r="I1903" t="s">
        <v>1829</v>
      </c>
      <c r="J1903" s="5">
        <v>38.003799999999998</v>
      </c>
      <c r="K1903" t="str">
        <f>VLOOKUP($C1903,Customer_Dim_Cleaned!$A$2:$H$501,2,FALSE)</f>
        <v>John Smith</v>
      </c>
      <c r="L1903" t="str">
        <f>VLOOKUP($D1903,Product_Dim_Cleaned!$A$2:$F$101,2,FALSE)</f>
        <v>Women's Scarf Set</v>
      </c>
      <c r="M1903" t="str">
        <f>VLOOKUP($E1903,Store_Dim_Cleaned!$A$2:$E$21,2,FALSE)</f>
        <v>Bean, Jones and Park</v>
      </c>
    </row>
    <row r="1904" spans="1:13" x14ac:dyDescent="0.3">
      <c r="A1904" t="s">
        <v>3728</v>
      </c>
      <c r="B1904" s="6">
        <v>45691</v>
      </c>
      <c r="C1904" t="s">
        <v>1405</v>
      </c>
      <c r="D1904" t="s">
        <v>1551</v>
      </c>
      <c r="E1904" t="s">
        <v>1757</v>
      </c>
      <c r="F1904">
        <v>2</v>
      </c>
      <c r="G1904" s="5">
        <v>594.63</v>
      </c>
      <c r="H1904" s="8">
        <v>0.12</v>
      </c>
      <c r="I1904" t="s">
        <v>1824</v>
      </c>
      <c r="J1904" s="5">
        <v>1046.5488</v>
      </c>
      <c r="K1904" t="str">
        <f>VLOOKUP($C1904,Customer_Dim_Cleaned!$A$2:$H$501,2,FALSE)</f>
        <v>Tyler Weber</v>
      </c>
      <c r="L1904" t="str">
        <f>VLOOKUP($D1904,Product_Dim_Cleaned!$A$2:$F$101,2,FALSE)</f>
        <v>Men's Running Jacket</v>
      </c>
      <c r="M1904" t="str">
        <f>VLOOKUP($E1904,Store_Dim_Cleaned!$A$2:$E$21,2,FALSE)</f>
        <v>Martinez, Adkins and Johnson</v>
      </c>
    </row>
    <row r="1905" spans="1:13" x14ac:dyDescent="0.3">
      <c r="A1905" t="s">
        <v>3729</v>
      </c>
      <c r="B1905" s="6">
        <v>45644</v>
      </c>
      <c r="C1905" t="s">
        <v>556</v>
      </c>
      <c r="D1905" t="s">
        <v>1551</v>
      </c>
      <c r="E1905" t="s">
        <v>1752</v>
      </c>
      <c r="F1905">
        <v>3</v>
      </c>
      <c r="G1905" s="5">
        <v>476.1</v>
      </c>
      <c r="H1905" s="8">
        <v>0.05</v>
      </c>
      <c r="I1905" t="s">
        <v>1829</v>
      </c>
      <c r="J1905" s="5">
        <v>1356.885</v>
      </c>
      <c r="K1905" t="str">
        <f>VLOOKUP($C1905,Customer_Dim_Cleaned!$A$2:$H$501,2,FALSE)</f>
        <v>Antonio Wade</v>
      </c>
      <c r="L1905" t="str">
        <f>VLOOKUP($D1905,Product_Dim_Cleaned!$A$2:$F$101,2,FALSE)</f>
        <v>Men's Running Jacket</v>
      </c>
      <c r="M1905" t="str">
        <f>VLOOKUP($E1905,Store_Dim_Cleaned!$A$2:$E$21,2,FALSE)</f>
        <v>Rivera-Warner</v>
      </c>
    </row>
    <row r="1906" spans="1:13" x14ac:dyDescent="0.3">
      <c r="A1906" t="s">
        <v>3730</v>
      </c>
      <c r="B1906" s="6">
        <v>45514</v>
      </c>
      <c r="C1906" t="s">
        <v>227</v>
      </c>
      <c r="D1906" t="s">
        <v>1670</v>
      </c>
      <c r="E1906" t="s">
        <v>1776</v>
      </c>
      <c r="F1906">
        <v>1</v>
      </c>
      <c r="G1906" s="5">
        <v>546.47</v>
      </c>
      <c r="H1906" s="8">
        <v>0.08</v>
      </c>
      <c r="I1906" t="s">
        <v>1829</v>
      </c>
      <c r="J1906" s="5">
        <v>502.75240000000002</v>
      </c>
      <c r="K1906" t="str">
        <f>VLOOKUP($C1906,Customer_Dim_Cleaned!$A$2:$H$501,2,FALSE)</f>
        <v>Kristin Stein</v>
      </c>
      <c r="L1906" t="str">
        <f>VLOOKUP($D1906,Product_Dim_Cleaned!$A$2:$F$101,2,FALSE)</f>
        <v>Tennis Ball 3-Pack</v>
      </c>
      <c r="M1906" t="str">
        <f>VLOOKUP($E1906,Store_Dim_Cleaned!$A$2:$E$21,2,FALSE)</f>
        <v>Benson-Elliott</v>
      </c>
    </row>
    <row r="1907" spans="1:13" x14ac:dyDescent="0.3">
      <c r="A1907" t="s">
        <v>3731</v>
      </c>
      <c r="B1907" s="6">
        <v>45760</v>
      </c>
      <c r="C1907" t="s">
        <v>582</v>
      </c>
      <c r="D1907" t="s">
        <v>1698</v>
      </c>
      <c r="E1907" t="s">
        <v>1794</v>
      </c>
      <c r="F1907">
        <v>1</v>
      </c>
      <c r="G1907" s="5">
        <v>979.49</v>
      </c>
      <c r="H1907" s="8">
        <v>0.19</v>
      </c>
      <c r="I1907" t="s">
        <v>1829</v>
      </c>
      <c r="J1907" s="5">
        <v>793.38690000000008</v>
      </c>
      <c r="K1907" t="str">
        <f>VLOOKUP($C1907,Customer_Dim_Cleaned!$A$2:$H$501,2,FALSE)</f>
        <v>John Bradford</v>
      </c>
      <c r="L1907" t="str">
        <f>VLOOKUP($D1907,Product_Dim_Cleaned!$A$2:$F$101,2,FALSE)</f>
        <v>Women's Ankle Boots</v>
      </c>
      <c r="M1907" t="str">
        <f>VLOOKUP($E1907,Store_Dim_Cleaned!$A$2:$E$21,2,FALSE)</f>
        <v>Thomas, Bridges and Harris</v>
      </c>
    </row>
    <row r="1908" spans="1:13" x14ac:dyDescent="0.3">
      <c r="A1908" t="s">
        <v>3732</v>
      </c>
      <c r="B1908" s="6">
        <v>45289</v>
      </c>
      <c r="C1908" t="s">
        <v>634</v>
      </c>
      <c r="D1908" t="s">
        <v>1582</v>
      </c>
      <c r="E1908" t="s">
        <v>1761</v>
      </c>
      <c r="F1908">
        <v>3</v>
      </c>
      <c r="G1908" s="5">
        <v>988.53</v>
      </c>
      <c r="H1908" s="8">
        <v>0.3</v>
      </c>
      <c r="I1908" t="s">
        <v>1829</v>
      </c>
      <c r="J1908" s="5">
        <v>2075.913</v>
      </c>
      <c r="K1908" t="str">
        <f>VLOOKUP($C1908,Customer_Dim_Cleaned!$A$2:$H$501,2,FALSE)</f>
        <v>David Roberts</v>
      </c>
      <c r="L1908" t="str">
        <f>VLOOKUP($D1908,Product_Dim_Cleaned!$A$2:$F$101,2,FALSE)</f>
        <v>Soccer Training Cone Set</v>
      </c>
      <c r="M1908" t="str">
        <f>VLOOKUP($E1908,Store_Dim_Cleaned!$A$2:$E$21,2,FALSE)</f>
        <v>Black-Horn</v>
      </c>
    </row>
    <row r="1909" spans="1:13" x14ac:dyDescent="0.3">
      <c r="A1909" t="s">
        <v>3733</v>
      </c>
      <c r="B1909" s="6">
        <v>45704</v>
      </c>
      <c r="C1909" t="s">
        <v>815</v>
      </c>
      <c r="D1909" t="s">
        <v>1700</v>
      </c>
      <c r="E1909" t="s">
        <v>1766</v>
      </c>
      <c r="F1909">
        <v>4</v>
      </c>
      <c r="G1909" s="5">
        <v>849.29</v>
      </c>
      <c r="H1909" s="8">
        <v>0.26</v>
      </c>
      <c r="I1909" t="s">
        <v>1824</v>
      </c>
      <c r="J1909" s="5">
        <v>2513.8984</v>
      </c>
      <c r="K1909" t="str">
        <f>VLOOKUP($C1909,Customer_Dim_Cleaned!$A$2:$H$501,2,FALSE)</f>
        <v>Damon Perez</v>
      </c>
      <c r="L1909" t="str">
        <f>VLOOKUP($D1909,Product_Dim_Cleaned!$A$2:$F$101,2,FALSE)</f>
        <v>Wireless Mouse</v>
      </c>
      <c r="M1909" t="str">
        <f>VLOOKUP($E1909,Store_Dim_Cleaned!$A$2:$E$21,2,FALSE)</f>
        <v>Johnson-Wright</v>
      </c>
    </row>
    <row r="1910" spans="1:13" x14ac:dyDescent="0.3">
      <c r="A1910" t="s">
        <v>3734</v>
      </c>
      <c r="B1910" s="6">
        <v>45318</v>
      </c>
      <c r="C1910" t="s">
        <v>1077</v>
      </c>
      <c r="D1910" t="s">
        <v>1738</v>
      </c>
      <c r="E1910" t="s">
        <v>1799</v>
      </c>
      <c r="F1910">
        <v>2</v>
      </c>
      <c r="G1910" s="5">
        <v>452.29</v>
      </c>
      <c r="H1910" s="8">
        <v>0.01</v>
      </c>
      <c r="I1910" t="s">
        <v>1829</v>
      </c>
      <c r="J1910" s="5">
        <v>895.53420000000006</v>
      </c>
      <c r="K1910" t="str">
        <f>VLOOKUP($C1910,Customer_Dim_Cleaned!$A$2:$H$501,2,FALSE)</f>
        <v>Ryan Moore</v>
      </c>
      <c r="L1910" t="str">
        <f>VLOOKUP($D1910,Product_Dim_Cleaned!$A$2:$F$101,2,FALSE)</f>
        <v>Sports Stopwatch Basic</v>
      </c>
      <c r="M1910" t="str">
        <f>VLOOKUP($E1910,Store_Dim_Cleaned!$A$2:$E$21,2,FALSE)</f>
        <v>Mcdonald Inc</v>
      </c>
    </row>
    <row r="1911" spans="1:13" x14ac:dyDescent="0.3">
      <c r="A1911" t="s">
        <v>3735</v>
      </c>
      <c r="B1911" s="6">
        <v>45495</v>
      </c>
      <c r="C1911" t="s">
        <v>1377</v>
      </c>
      <c r="D1911" t="s">
        <v>1656</v>
      </c>
      <c r="E1911" t="s">
        <v>1810</v>
      </c>
      <c r="F1911">
        <v>2</v>
      </c>
      <c r="G1911" s="5">
        <v>810.81</v>
      </c>
      <c r="H1911" s="8">
        <v>0.11</v>
      </c>
      <c r="I1911" t="s">
        <v>1829</v>
      </c>
      <c r="J1911" s="5">
        <v>1443.2418</v>
      </c>
      <c r="K1911" t="str">
        <f>VLOOKUP($C1911,Customer_Dim_Cleaned!$A$2:$H$501,2,FALSE)</f>
        <v>Gene Lee</v>
      </c>
      <c r="L1911" t="str">
        <f>VLOOKUP($D1911,Product_Dim_Cleaned!$A$2:$F$101,2,FALSE)</f>
        <v>Sports Stopwatch Pro</v>
      </c>
      <c r="M1911" t="str">
        <f>VLOOKUP($E1911,Store_Dim_Cleaned!$A$2:$E$21,2,FALSE)</f>
        <v>Guerrero-Schmitt</v>
      </c>
    </row>
    <row r="1912" spans="1:13" x14ac:dyDescent="0.3">
      <c r="A1912" t="s">
        <v>3736</v>
      </c>
      <c r="B1912" s="6">
        <v>45560</v>
      </c>
      <c r="C1912" t="s">
        <v>127</v>
      </c>
      <c r="D1912" t="s">
        <v>1670</v>
      </c>
      <c r="E1912" t="s">
        <v>1782</v>
      </c>
      <c r="F1912">
        <v>1</v>
      </c>
      <c r="G1912" s="5">
        <v>846.67</v>
      </c>
      <c r="H1912" s="8">
        <v>0.1</v>
      </c>
      <c r="I1912" t="s">
        <v>1829</v>
      </c>
      <c r="J1912" s="5">
        <v>762.00299999999993</v>
      </c>
      <c r="K1912" t="str">
        <f>VLOOKUP($C1912,Customer_Dim_Cleaned!$A$2:$H$501,2,FALSE)</f>
        <v>Sarah Vance</v>
      </c>
      <c r="L1912" t="str">
        <f>VLOOKUP($D1912,Product_Dim_Cleaned!$A$2:$F$101,2,FALSE)</f>
        <v>Tennis Ball 3-Pack</v>
      </c>
      <c r="M1912" t="str">
        <f>VLOOKUP($E1912,Store_Dim_Cleaned!$A$2:$E$21,2,FALSE)</f>
        <v>Bean, Jones and Park</v>
      </c>
    </row>
    <row r="1913" spans="1:13" x14ac:dyDescent="0.3">
      <c r="A1913" t="s">
        <v>3737</v>
      </c>
      <c r="B1913" s="6">
        <v>45367</v>
      </c>
      <c r="C1913" t="s">
        <v>78</v>
      </c>
      <c r="D1913" t="s">
        <v>1596</v>
      </c>
      <c r="E1913" t="s">
        <v>1776</v>
      </c>
      <c r="F1913">
        <v>4</v>
      </c>
      <c r="G1913" s="5">
        <v>73.55</v>
      </c>
      <c r="H1913" s="8">
        <v>0.24</v>
      </c>
      <c r="I1913" t="s">
        <v>1829</v>
      </c>
      <c r="J1913" s="5">
        <v>223.59200000000001</v>
      </c>
      <c r="K1913" t="str">
        <f>VLOOKUP($C1913,Customer_Dim_Cleaned!$A$2:$H$501,2,FALSE)</f>
        <v>Adam Cruz</v>
      </c>
      <c r="L1913" t="str">
        <f>VLOOKUP($D1913,Product_Dim_Cleaned!$A$2:$F$101,2,FALSE)</f>
        <v>Foldable Camping Chair</v>
      </c>
      <c r="M1913" t="str">
        <f>VLOOKUP($E1913,Store_Dim_Cleaned!$A$2:$E$21,2,FALSE)</f>
        <v>Benson-Elliott</v>
      </c>
    </row>
    <row r="1914" spans="1:13" x14ac:dyDescent="0.3">
      <c r="A1914" t="s">
        <v>3738</v>
      </c>
      <c r="B1914" s="6">
        <v>45861</v>
      </c>
      <c r="C1914" t="s">
        <v>884</v>
      </c>
      <c r="D1914" t="s">
        <v>1732</v>
      </c>
      <c r="E1914" t="s">
        <v>1776</v>
      </c>
      <c r="F1914">
        <v>1</v>
      </c>
      <c r="G1914" s="5">
        <v>882.03</v>
      </c>
      <c r="H1914" s="8">
        <v>0.04</v>
      </c>
      <c r="I1914" t="s">
        <v>1829</v>
      </c>
      <c r="J1914" s="5">
        <v>846.74879999999996</v>
      </c>
      <c r="K1914" t="str">
        <f>VLOOKUP($C1914,Customer_Dim_Cleaned!$A$2:$H$501,2,FALSE)</f>
        <v>Stephen Fowler</v>
      </c>
      <c r="L1914" t="str">
        <f>VLOOKUP($D1914,Product_Dim_Cleaned!$A$2:$F$101,2,FALSE)</f>
        <v>Microwave Oven</v>
      </c>
      <c r="M1914" t="str">
        <f>VLOOKUP($E1914,Store_Dim_Cleaned!$A$2:$E$21,2,FALSE)</f>
        <v>Benson-Elliott</v>
      </c>
    </row>
    <row r="1915" spans="1:13" x14ac:dyDescent="0.3">
      <c r="A1915" t="s">
        <v>3739</v>
      </c>
      <c r="B1915" s="6">
        <v>45589</v>
      </c>
      <c r="C1915" t="s">
        <v>44</v>
      </c>
      <c r="D1915" t="s">
        <v>1592</v>
      </c>
      <c r="E1915" t="s">
        <v>1799</v>
      </c>
      <c r="F1915">
        <v>1</v>
      </c>
      <c r="G1915" s="5">
        <v>958.44</v>
      </c>
      <c r="H1915" s="8">
        <v>0.21</v>
      </c>
      <c r="I1915" t="s">
        <v>1824</v>
      </c>
      <c r="J1915" s="5">
        <v>757.16760000000011</v>
      </c>
      <c r="K1915" t="str">
        <f>VLOOKUP($C1915,Customer_Dim_Cleaned!$A$2:$H$501,2,FALSE)</f>
        <v>Melissa Howard</v>
      </c>
      <c r="L1915" t="str">
        <f>VLOOKUP($D1915,Product_Dim_Cleaned!$A$2:$F$101,2,FALSE)</f>
        <v>Carbon Fiber Tennis Racket</v>
      </c>
      <c r="M1915" t="str">
        <f>VLOOKUP($E1915,Store_Dim_Cleaned!$A$2:$E$21,2,FALSE)</f>
        <v>Mcdonald Inc</v>
      </c>
    </row>
    <row r="1916" spans="1:13" x14ac:dyDescent="0.3">
      <c r="A1916" t="s">
        <v>3740</v>
      </c>
      <c r="B1916" s="6">
        <v>45560</v>
      </c>
      <c r="C1916" t="s">
        <v>44</v>
      </c>
      <c r="D1916" t="s">
        <v>1746</v>
      </c>
      <c r="E1916" t="s">
        <v>1761</v>
      </c>
      <c r="F1916">
        <v>1</v>
      </c>
      <c r="G1916" s="5">
        <v>716.29</v>
      </c>
      <c r="H1916" s="8">
        <v>0.01</v>
      </c>
      <c r="I1916" t="s">
        <v>1826</v>
      </c>
      <c r="J1916" s="5">
        <v>709.12709999999993</v>
      </c>
      <c r="K1916" t="str">
        <f>VLOOKUP($C1916,Customer_Dim_Cleaned!$A$2:$H$501,2,FALSE)</f>
        <v>Melissa Howard</v>
      </c>
      <c r="L1916" t="str">
        <f>VLOOKUP($D1916,Product_Dim_Cleaned!$A$2:$F$101,2,FALSE)</f>
        <v>Stainless Steel Cookware Set</v>
      </c>
      <c r="M1916" t="str">
        <f>VLOOKUP($E1916,Store_Dim_Cleaned!$A$2:$E$21,2,FALSE)</f>
        <v>Black-Horn</v>
      </c>
    </row>
    <row r="1917" spans="1:13" x14ac:dyDescent="0.3">
      <c r="A1917" t="s">
        <v>3741</v>
      </c>
      <c r="B1917" s="6">
        <v>45408</v>
      </c>
      <c r="C1917" t="s">
        <v>1017</v>
      </c>
      <c r="D1917" t="s">
        <v>1565</v>
      </c>
      <c r="E1917" t="s">
        <v>1804</v>
      </c>
      <c r="F1917">
        <v>2</v>
      </c>
      <c r="G1917" s="5">
        <v>409.14</v>
      </c>
      <c r="H1917" s="8">
        <v>0.01</v>
      </c>
      <c r="I1917" t="s">
        <v>1826</v>
      </c>
      <c r="J1917" s="5">
        <v>810.09719999999993</v>
      </c>
      <c r="K1917" t="str">
        <f>VLOOKUP($C1917,Customer_Dim_Cleaned!$A$2:$H$501,2,FALSE)</f>
        <v>Kristy Dunlap</v>
      </c>
      <c r="L1917" t="str">
        <f>VLOOKUP($D1917,Product_Dim_Cleaned!$A$2:$F$101,2,FALSE)</f>
        <v>Adjustable Dumbbell Set</v>
      </c>
      <c r="M1917" t="str">
        <f>VLOOKUP($E1917,Store_Dim_Cleaned!$A$2:$E$21,2,FALSE)</f>
        <v>Frederick-Wright</v>
      </c>
    </row>
    <row r="1918" spans="1:13" x14ac:dyDescent="0.3">
      <c r="A1918" t="s">
        <v>3742</v>
      </c>
      <c r="B1918" s="6">
        <v>45714</v>
      </c>
      <c r="C1918" t="s">
        <v>304</v>
      </c>
      <c r="D1918" t="s">
        <v>1746</v>
      </c>
      <c r="E1918" t="s">
        <v>1786</v>
      </c>
      <c r="F1918">
        <v>4</v>
      </c>
      <c r="G1918" s="5">
        <v>261.73</v>
      </c>
      <c r="H1918" s="8">
        <v>0.1</v>
      </c>
      <c r="I1918" t="s">
        <v>1826</v>
      </c>
      <c r="J1918" s="5">
        <v>942.22800000000007</v>
      </c>
      <c r="K1918" t="str">
        <f>VLOOKUP($C1918,Customer_Dim_Cleaned!$A$2:$H$501,2,FALSE)</f>
        <v>Christy Hoffman</v>
      </c>
      <c r="L1918" t="str">
        <f>VLOOKUP($D1918,Product_Dim_Cleaned!$A$2:$F$101,2,FALSE)</f>
        <v>Stainless Steel Cookware Set</v>
      </c>
      <c r="M1918" t="str">
        <f>VLOOKUP($E1918,Store_Dim_Cleaned!$A$2:$E$21,2,FALSE)</f>
        <v>Moore, Padilla and Butler</v>
      </c>
    </row>
    <row r="1919" spans="1:13" x14ac:dyDescent="0.3">
      <c r="A1919" t="s">
        <v>3743</v>
      </c>
      <c r="B1919" s="6">
        <v>45661</v>
      </c>
      <c r="C1919" t="s">
        <v>1437</v>
      </c>
      <c r="D1919" t="s">
        <v>1572</v>
      </c>
      <c r="E1919" t="s">
        <v>1752</v>
      </c>
      <c r="F1919">
        <v>2</v>
      </c>
      <c r="G1919" s="5">
        <v>687.35</v>
      </c>
      <c r="H1919" s="8">
        <v>0.2</v>
      </c>
      <c r="I1919" t="s">
        <v>1829</v>
      </c>
      <c r="J1919" s="5">
        <v>1099.76</v>
      </c>
      <c r="K1919" t="str">
        <f>VLOOKUP($C1919,Customer_Dim_Cleaned!$A$2:$H$501,2,FALSE)</f>
        <v>Cynthia Parrish</v>
      </c>
      <c r="L1919" t="str">
        <f>VLOOKUP($D1919,Product_Dim_Cleaned!$A$2:$F$101,2,FALSE)</f>
        <v>Hair Strengthening Shampoo</v>
      </c>
      <c r="M1919" t="str">
        <f>VLOOKUP($E1919,Store_Dim_Cleaned!$A$2:$E$21,2,FALSE)</f>
        <v>Rivera-Warner</v>
      </c>
    </row>
    <row r="1920" spans="1:13" x14ac:dyDescent="0.3">
      <c r="A1920" t="s">
        <v>3744</v>
      </c>
      <c r="B1920" s="6">
        <v>45921</v>
      </c>
      <c r="C1920" t="s">
        <v>675</v>
      </c>
      <c r="D1920" t="s">
        <v>1716</v>
      </c>
      <c r="E1920" t="s">
        <v>1782</v>
      </c>
      <c r="F1920">
        <v>2</v>
      </c>
      <c r="G1920" s="5">
        <v>30.14</v>
      </c>
      <c r="H1920" s="8">
        <v>0.21</v>
      </c>
      <c r="I1920" t="s">
        <v>1824</v>
      </c>
      <c r="J1920" s="5">
        <v>47.621200000000002</v>
      </c>
      <c r="K1920" t="str">
        <f>VLOOKUP($C1920,Customer_Dim_Cleaned!$A$2:$H$501,2,FALSE)</f>
        <v>Jacqueline Pacheco</v>
      </c>
      <c r="L1920" t="str">
        <f>VLOOKUP($D1920,Product_Dim_Cleaned!$A$2:$F$101,2,FALSE)</f>
        <v>Wooden Bookshelf</v>
      </c>
      <c r="M1920" t="str">
        <f>VLOOKUP($E1920,Store_Dim_Cleaned!$A$2:$E$21,2,FALSE)</f>
        <v>Bean, Jones and Park</v>
      </c>
    </row>
    <row r="1921" spans="1:13" x14ac:dyDescent="0.3">
      <c r="A1921" t="s">
        <v>3745</v>
      </c>
      <c r="B1921" s="6">
        <v>45651</v>
      </c>
      <c r="C1921" t="s">
        <v>353</v>
      </c>
      <c r="D1921" t="s">
        <v>1616</v>
      </c>
      <c r="E1921" t="s">
        <v>1782</v>
      </c>
      <c r="F1921">
        <v>3</v>
      </c>
      <c r="G1921" s="5">
        <v>570.12</v>
      </c>
      <c r="H1921" s="8">
        <v>0.12</v>
      </c>
      <c r="I1921" t="s">
        <v>1826</v>
      </c>
      <c r="J1921" s="5">
        <v>1505.1168</v>
      </c>
      <c r="K1921" t="str">
        <f>VLOOKUP($C1921,Customer_Dim_Cleaned!$A$2:$H$501,2,FALSE)</f>
        <v>Sheila Wilson</v>
      </c>
      <c r="L1921" t="str">
        <f>VLOOKUP($D1921,Product_Dim_Cleaned!$A$2:$F$101,2,FALSE)</f>
        <v>Gaming Mechanical Keyboard</v>
      </c>
      <c r="M1921" t="str">
        <f>VLOOKUP($E1921,Store_Dim_Cleaned!$A$2:$E$21,2,FALSE)</f>
        <v>Bean, Jones and Park</v>
      </c>
    </row>
    <row r="1922" spans="1:13" x14ac:dyDescent="0.3">
      <c r="A1922" t="s">
        <v>3746</v>
      </c>
      <c r="B1922" s="6">
        <v>45883</v>
      </c>
      <c r="C1922" t="s">
        <v>893</v>
      </c>
      <c r="D1922" t="s">
        <v>1702</v>
      </c>
      <c r="E1922" t="s">
        <v>1813</v>
      </c>
      <c r="F1922">
        <v>3</v>
      </c>
      <c r="G1922" s="5">
        <v>401.87</v>
      </c>
      <c r="H1922" s="8">
        <v>0.28999999999999998</v>
      </c>
      <c r="I1922" t="s">
        <v>1829</v>
      </c>
      <c r="J1922" s="5">
        <v>855.98310000000004</v>
      </c>
      <c r="K1922" t="str">
        <f>VLOOKUP($C1922,Customer_Dim_Cleaned!$A$2:$H$501,2,FALSE)</f>
        <v>Brittany Watson</v>
      </c>
      <c r="L1922" t="str">
        <f>VLOOKUP($D1922,Product_Dim_Cleaned!$A$2:$F$101,2,FALSE)</f>
        <v>WiFi Mesh Router</v>
      </c>
      <c r="M1922" t="str">
        <f>VLOOKUP($E1922,Store_Dim_Cleaned!$A$2:$E$21,2,FALSE)</f>
        <v>Mann-Austin</v>
      </c>
    </row>
    <row r="1923" spans="1:13" x14ac:dyDescent="0.3">
      <c r="A1923" t="s">
        <v>3747</v>
      </c>
      <c r="B1923" s="6">
        <v>45624</v>
      </c>
      <c r="C1923" t="s">
        <v>1524</v>
      </c>
      <c r="D1923" t="s">
        <v>1706</v>
      </c>
      <c r="E1923" t="s">
        <v>1794</v>
      </c>
      <c r="F1923">
        <v>4</v>
      </c>
      <c r="G1923" s="5">
        <v>619.35</v>
      </c>
      <c r="H1923" s="8">
        <v>0.3</v>
      </c>
      <c r="I1923" t="s">
        <v>1824</v>
      </c>
      <c r="J1923" s="5">
        <v>1734.18</v>
      </c>
      <c r="K1923" t="str">
        <f>VLOOKUP($C1923,Customer_Dim_Cleaned!$A$2:$H$501,2,FALSE)</f>
        <v>Christopher Ford</v>
      </c>
      <c r="L1923" t="str">
        <f>VLOOKUP($D1923,Product_Dim_Cleaned!$A$2:$F$101,2,FALSE)</f>
        <v>Decorative Lamp Shade</v>
      </c>
      <c r="M1923" t="str">
        <f>VLOOKUP($E1923,Store_Dim_Cleaned!$A$2:$E$21,2,FALSE)</f>
        <v>Thomas, Bridges and Harris</v>
      </c>
    </row>
    <row r="1924" spans="1:13" x14ac:dyDescent="0.3">
      <c r="A1924" t="s">
        <v>3748</v>
      </c>
      <c r="B1924" s="6">
        <v>45276</v>
      </c>
      <c r="C1924" t="s">
        <v>791</v>
      </c>
      <c r="D1924" t="s">
        <v>1640</v>
      </c>
      <c r="E1924" t="s">
        <v>1807</v>
      </c>
      <c r="F1924">
        <v>4</v>
      </c>
      <c r="G1924" s="5">
        <v>569.36</v>
      </c>
      <c r="H1924" s="8">
        <v>0.27</v>
      </c>
      <c r="I1924" t="s">
        <v>1826</v>
      </c>
      <c r="J1924" s="5">
        <v>1662.5311999999999</v>
      </c>
      <c r="K1924" t="str">
        <f>VLOOKUP($C1924,Customer_Dim_Cleaned!$A$2:$H$501,2,FALSE)</f>
        <v>Douglas Rhodes</v>
      </c>
      <c r="L1924" t="str">
        <f>VLOOKUP($D1924,Product_Dim_Cleaned!$A$2:$F$101,2,FALSE)</f>
        <v>Men's Winter Jacket</v>
      </c>
      <c r="M1924" t="str">
        <f>VLOOKUP($E1924,Store_Dim_Cleaned!$A$2:$E$21,2,FALSE)</f>
        <v>Holloway Ltd</v>
      </c>
    </row>
    <row r="1925" spans="1:13" x14ac:dyDescent="0.3">
      <c r="A1925" t="s">
        <v>3749</v>
      </c>
      <c r="B1925" s="6">
        <v>45344</v>
      </c>
      <c r="C1925" t="s">
        <v>1466</v>
      </c>
      <c r="D1925" t="s">
        <v>1602</v>
      </c>
      <c r="E1925" t="s">
        <v>1769</v>
      </c>
      <c r="F1925">
        <v>2</v>
      </c>
      <c r="G1925" s="5">
        <v>846.35</v>
      </c>
      <c r="H1925" s="8">
        <v>0.3</v>
      </c>
      <c r="I1925" t="s">
        <v>1829</v>
      </c>
      <c r="J1925" s="5">
        <v>1184.8900000000001</v>
      </c>
      <c r="K1925" t="str">
        <f>VLOOKUP($C1925,Customer_Dim_Cleaned!$A$2:$H$501,2,FALSE)</f>
        <v>Elizabeth Foster</v>
      </c>
      <c r="L1925" t="str">
        <f>VLOOKUP($D1925,Product_Dim_Cleaned!$A$2:$F$101,2,FALSE)</f>
        <v>Decorative Floor Vase</v>
      </c>
      <c r="M1925" t="str">
        <f>VLOOKUP($E1925,Store_Dim_Cleaned!$A$2:$E$21,2,FALSE)</f>
        <v>Alexander Group</v>
      </c>
    </row>
    <row r="1926" spans="1:13" x14ac:dyDescent="0.3">
      <c r="A1926" t="s">
        <v>3750</v>
      </c>
      <c r="B1926" s="6">
        <v>45849</v>
      </c>
      <c r="C1926" t="s">
        <v>1346</v>
      </c>
      <c r="D1926" t="s">
        <v>1608</v>
      </c>
      <c r="E1926" t="s">
        <v>1761</v>
      </c>
      <c r="F1926">
        <v>1</v>
      </c>
      <c r="G1926" s="5">
        <v>788.45</v>
      </c>
      <c r="H1926" s="8">
        <v>0.28999999999999998</v>
      </c>
      <c r="I1926" t="s">
        <v>1826</v>
      </c>
      <c r="J1926" s="5">
        <v>559.79949999999997</v>
      </c>
      <c r="K1926" t="str">
        <f>VLOOKUP($C1926,Customer_Dim_Cleaned!$A$2:$H$501,2,FALSE)</f>
        <v>Monique Castro</v>
      </c>
      <c r="L1926" t="str">
        <f>VLOOKUP($D1926,Product_Dim_Cleaned!$A$2:$F$101,2,FALSE)</f>
        <v>Stainless Steel Cutlery Set</v>
      </c>
      <c r="M1926" t="str">
        <f>VLOOKUP($E1926,Store_Dim_Cleaned!$A$2:$E$21,2,FALSE)</f>
        <v>Black-Horn</v>
      </c>
    </row>
    <row r="1927" spans="1:13" x14ac:dyDescent="0.3">
      <c r="A1927" t="s">
        <v>3751</v>
      </c>
      <c r="B1927" s="6">
        <v>45880</v>
      </c>
      <c r="C1927" t="s">
        <v>1127</v>
      </c>
      <c r="D1927" t="s">
        <v>1618</v>
      </c>
      <c r="E1927" t="s">
        <v>1794</v>
      </c>
      <c r="F1927">
        <v>2</v>
      </c>
      <c r="G1927" s="5">
        <v>338.81</v>
      </c>
      <c r="H1927" s="8">
        <v>7.0000000000000007E-2</v>
      </c>
      <c r="I1927" t="s">
        <v>1829</v>
      </c>
      <c r="J1927" s="5">
        <v>630.1866</v>
      </c>
      <c r="K1927" t="str">
        <f>VLOOKUP($C1927,Customer_Dim_Cleaned!$A$2:$H$501,2,FALSE)</f>
        <v>Denise Tate</v>
      </c>
      <c r="L1927" t="str">
        <f>VLOOKUP($D1927,Product_Dim_Cleaned!$A$2:$F$101,2,FALSE)</f>
        <v>Bedroom Table Lamp</v>
      </c>
      <c r="M1927" t="str">
        <f>VLOOKUP($E1927,Store_Dim_Cleaned!$A$2:$E$21,2,FALSE)</f>
        <v>Thomas, Bridges and Harris</v>
      </c>
    </row>
    <row r="1928" spans="1:13" x14ac:dyDescent="0.3">
      <c r="A1928" t="s">
        <v>3752</v>
      </c>
      <c r="B1928" s="6">
        <v>45907</v>
      </c>
      <c r="C1928" t="s">
        <v>110</v>
      </c>
      <c r="D1928" t="s">
        <v>1576</v>
      </c>
      <c r="E1928" t="s">
        <v>1773</v>
      </c>
      <c r="F1928">
        <v>4</v>
      </c>
      <c r="G1928" s="5">
        <v>94.48</v>
      </c>
      <c r="H1928" s="8">
        <v>0.06</v>
      </c>
      <c r="I1928" t="s">
        <v>1829</v>
      </c>
      <c r="J1928" s="5">
        <v>355.2448</v>
      </c>
      <c r="K1928" t="str">
        <f>VLOOKUP($C1928,Customer_Dim_Cleaned!$A$2:$H$501,2,FALSE)</f>
        <v>Amber Carlson</v>
      </c>
      <c r="L1928" t="str">
        <f>VLOOKUP($D1928,Product_Dim_Cleaned!$A$2:$F$101,2,FALSE)</f>
        <v>Decorative Wall Mirror</v>
      </c>
      <c r="M1928" t="str">
        <f>VLOOKUP($E1928,Store_Dim_Cleaned!$A$2:$E$21,2,FALSE)</f>
        <v>Gray Ltd</v>
      </c>
    </row>
    <row r="1929" spans="1:13" x14ac:dyDescent="0.3">
      <c r="A1929" t="s">
        <v>3753</v>
      </c>
      <c r="B1929" s="6">
        <v>45545</v>
      </c>
      <c r="C1929" t="s">
        <v>1469</v>
      </c>
      <c r="D1929" t="s">
        <v>1586</v>
      </c>
      <c r="E1929" t="s">
        <v>1797</v>
      </c>
      <c r="F1929">
        <v>3</v>
      </c>
      <c r="G1929" s="5">
        <v>941.85</v>
      </c>
      <c r="H1929" s="8">
        <v>0.16</v>
      </c>
      <c r="I1929" t="s">
        <v>1826</v>
      </c>
      <c r="J1929" s="5">
        <v>2373.462</v>
      </c>
      <c r="K1929" t="str">
        <f>VLOOKUP($C1929,Customer_Dim_Cleaned!$A$2:$H$501,2,FALSE)</f>
        <v>Andrea Harris</v>
      </c>
      <c r="L1929" t="str">
        <f>VLOOKUP($D1929,Product_Dim_Cleaned!$A$2:$F$101,2,FALSE)</f>
        <v>Knee Support Brace</v>
      </c>
      <c r="M1929" t="str">
        <f>VLOOKUP($E1929,Store_Dim_Cleaned!$A$2:$E$21,2,FALSE)</f>
        <v>Gardner, Humphrey and Contreras</v>
      </c>
    </row>
    <row r="1930" spans="1:13" x14ac:dyDescent="0.3">
      <c r="A1930" t="s">
        <v>3754</v>
      </c>
      <c r="B1930" s="6">
        <v>45257</v>
      </c>
      <c r="C1930" t="s">
        <v>538</v>
      </c>
      <c r="D1930" t="s">
        <v>1638</v>
      </c>
      <c r="E1930" t="s">
        <v>1773</v>
      </c>
      <c r="F1930">
        <v>2</v>
      </c>
      <c r="G1930" s="5">
        <v>336.97</v>
      </c>
      <c r="H1930" s="8">
        <v>0.14000000000000001</v>
      </c>
      <c r="I1930" t="s">
        <v>1826</v>
      </c>
      <c r="J1930" s="5">
        <v>579.58840000000009</v>
      </c>
      <c r="K1930" t="str">
        <f>VLOOKUP($C1930,Customer_Dim_Cleaned!$A$2:$H$501,2,FALSE)</f>
        <v>Cynthia Morris</v>
      </c>
      <c r="L1930" t="str">
        <f>VLOOKUP($D1930,Product_Dim_Cleaned!$A$2:$F$101,2,FALSE)</f>
        <v>High-Grip Football</v>
      </c>
      <c r="M1930" t="str">
        <f>VLOOKUP($E1930,Store_Dim_Cleaned!$A$2:$E$21,2,FALSE)</f>
        <v>Gray Ltd</v>
      </c>
    </row>
    <row r="1931" spans="1:13" x14ac:dyDescent="0.3">
      <c r="A1931" t="s">
        <v>3755</v>
      </c>
      <c r="B1931" s="6">
        <v>45466</v>
      </c>
      <c r="C1931" t="s">
        <v>978</v>
      </c>
      <c r="D1931" t="s">
        <v>1555</v>
      </c>
      <c r="E1931" t="s">
        <v>1773</v>
      </c>
      <c r="F1931">
        <v>2</v>
      </c>
      <c r="G1931" s="5">
        <v>344.16</v>
      </c>
      <c r="H1931" s="8">
        <v>0.09</v>
      </c>
      <c r="I1931" t="s">
        <v>1826</v>
      </c>
      <c r="J1931" s="5">
        <v>626.37120000000004</v>
      </c>
      <c r="K1931" t="str">
        <f>VLOOKUP($C1931,Customer_Dim_Cleaned!$A$2:$H$501,2,FALSE)</f>
        <v>Kara Dodson</v>
      </c>
      <c r="L1931" t="str">
        <f>VLOOKUP($D1931,Product_Dim_Cleaned!$A$2:$F$101,2,FALSE)</f>
        <v>Men's Leather Belt</v>
      </c>
      <c r="M1931" t="str">
        <f>VLOOKUP($E1931,Store_Dim_Cleaned!$A$2:$E$21,2,FALSE)</f>
        <v>Gray Ltd</v>
      </c>
    </row>
    <row r="1932" spans="1:13" x14ac:dyDescent="0.3">
      <c r="A1932" t="s">
        <v>3756</v>
      </c>
      <c r="B1932" s="6">
        <v>45847</v>
      </c>
      <c r="C1932" t="s">
        <v>948</v>
      </c>
      <c r="D1932" t="s">
        <v>1644</v>
      </c>
      <c r="E1932" t="s">
        <v>1786</v>
      </c>
      <c r="F1932">
        <v>1</v>
      </c>
      <c r="G1932" s="5">
        <v>841.53</v>
      </c>
      <c r="H1932" s="8">
        <v>0.15</v>
      </c>
      <c r="I1932" t="s">
        <v>1824</v>
      </c>
      <c r="J1932" s="5">
        <v>715.30049999999994</v>
      </c>
      <c r="K1932" t="str">
        <f>VLOOKUP($C1932,Customer_Dim_Cleaned!$A$2:$H$501,2,FALSE)</f>
        <v>Matthew Avery</v>
      </c>
      <c r="L1932" t="str">
        <f>VLOOKUP($D1932,Product_Dim_Cleaned!$A$2:$F$101,2,FALSE)</f>
        <v>Car Dashboard Phone Holder</v>
      </c>
      <c r="M1932" t="str">
        <f>VLOOKUP($E1932,Store_Dim_Cleaned!$A$2:$E$21,2,FALSE)</f>
        <v>Moore, Padilla and Butler</v>
      </c>
    </row>
    <row r="1933" spans="1:13" x14ac:dyDescent="0.3">
      <c r="A1933" t="s">
        <v>3757</v>
      </c>
      <c r="B1933" s="6">
        <v>45825</v>
      </c>
      <c r="C1933" t="s">
        <v>1316</v>
      </c>
      <c r="D1933" t="s">
        <v>1714</v>
      </c>
      <c r="E1933" t="s">
        <v>1807</v>
      </c>
      <c r="F1933">
        <v>3</v>
      </c>
      <c r="G1933" s="5">
        <v>63.36</v>
      </c>
      <c r="H1933" s="8">
        <v>0.28999999999999998</v>
      </c>
      <c r="I1933" t="s">
        <v>1829</v>
      </c>
      <c r="J1933" s="5">
        <v>134.95679999999999</v>
      </c>
      <c r="K1933" t="str">
        <f>VLOOKUP($C1933,Customer_Dim_Cleaned!$A$2:$H$501,2,FALSE)</f>
        <v>Edwin Barnes</v>
      </c>
      <c r="L1933" t="str">
        <f>VLOOKUP($D1933,Product_Dim_Cleaned!$A$2:$F$101,2,FALSE)</f>
        <v>Hydrating Face Cleanser</v>
      </c>
      <c r="M1933" t="str">
        <f>VLOOKUP($E1933,Store_Dim_Cleaned!$A$2:$E$21,2,FALSE)</f>
        <v>Holloway Ltd</v>
      </c>
    </row>
    <row r="1934" spans="1:13" x14ac:dyDescent="0.3">
      <c r="A1934" t="s">
        <v>3758</v>
      </c>
      <c r="B1934" s="6">
        <v>45839</v>
      </c>
      <c r="C1934" t="s">
        <v>1524</v>
      </c>
      <c r="D1934" t="s">
        <v>1704</v>
      </c>
      <c r="E1934" t="s">
        <v>1782</v>
      </c>
      <c r="F1934">
        <v>2</v>
      </c>
      <c r="G1934" s="5">
        <v>552.49</v>
      </c>
      <c r="H1934" s="8">
        <v>0.1</v>
      </c>
      <c r="I1934" t="s">
        <v>1824</v>
      </c>
      <c r="J1934" s="5">
        <v>994.48200000000008</v>
      </c>
      <c r="K1934" t="str">
        <f>VLOOKUP($C1934,Customer_Dim_Cleaned!$A$2:$H$501,2,FALSE)</f>
        <v>Christopher Ford</v>
      </c>
      <c r="L1934" t="str">
        <f>VLOOKUP($D1934,Product_Dim_Cleaned!$A$2:$F$101,2,FALSE)</f>
        <v>Essential Oil Diffuser</v>
      </c>
      <c r="M1934" t="str">
        <f>VLOOKUP($E1934,Store_Dim_Cleaned!$A$2:$E$21,2,FALSE)</f>
        <v>Bean, Jones and Park</v>
      </c>
    </row>
    <row r="1935" spans="1:13" x14ac:dyDescent="0.3">
      <c r="A1935" t="s">
        <v>3759</v>
      </c>
      <c r="B1935" s="6">
        <v>45720</v>
      </c>
      <c r="C1935" t="s">
        <v>758</v>
      </c>
      <c r="D1935" t="s">
        <v>1596</v>
      </c>
      <c r="E1935" t="s">
        <v>1776</v>
      </c>
      <c r="F1935">
        <v>3</v>
      </c>
      <c r="G1935" s="5">
        <v>447.38</v>
      </c>
      <c r="H1935" s="8">
        <v>0.03</v>
      </c>
      <c r="I1935" t="s">
        <v>1824</v>
      </c>
      <c r="J1935" s="5">
        <v>1301.8758</v>
      </c>
      <c r="K1935" t="str">
        <f>VLOOKUP($C1935,Customer_Dim_Cleaned!$A$2:$H$501,2,FALSE)</f>
        <v>Joshua Wilson</v>
      </c>
      <c r="L1935" t="str">
        <f>VLOOKUP($D1935,Product_Dim_Cleaned!$A$2:$F$101,2,FALSE)</f>
        <v>Foldable Camping Chair</v>
      </c>
      <c r="M1935" t="str">
        <f>VLOOKUP($E1935,Store_Dim_Cleaned!$A$2:$E$21,2,FALSE)</f>
        <v>Benson-Elliott</v>
      </c>
    </row>
    <row r="1936" spans="1:13" x14ac:dyDescent="0.3">
      <c r="A1936" t="s">
        <v>3760</v>
      </c>
      <c r="B1936" s="6">
        <v>45250</v>
      </c>
      <c r="C1936" t="s">
        <v>1392</v>
      </c>
      <c r="D1936" t="s">
        <v>1694</v>
      </c>
      <c r="E1936" t="s">
        <v>1813</v>
      </c>
      <c r="F1936">
        <v>1</v>
      </c>
      <c r="G1936" s="5">
        <v>727.7</v>
      </c>
      <c r="H1936" s="8">
        <v>0.21</v>
      </c>
      <c r="I1936" t="s">
        <v>1829</v>
      </c>
      <c r="J1936" s="5">
        <v>574.88300000000004</v>
      </c>
      <c r="K1936" t="str">
        <f>VLOOKUP($C1936,Customer_Dim_Cleaned!$A$2:$H$501,2,FALSE)</f>
        <v>Shane Mills</v>
      </c>
      <c r="L1936" t="str">
        <f>VLOOKUP($D1936,Product_Dim_Cleaned!$A$2:$F$101,2,FALSE)</f>
        <v>Shin Guards – Adult</v>
      </c>
      <c r="M1936" t="str">
        <f>VLOOKUP($E1936,Store_Dim_Cleaned!$A$2:$E$21,2,FALSE)</f>
        <v>Mann-Austin</v>
      </c>
    </row>
    <row r="1937" spans="1:13" x14ac:dyDescent="0.3">
      <c r="A1937" t="s">
        <v>3761</v>
      </c>
      <c r="B1937" s="6">
        <v>45258</v>
      </c>
      <c r="C1937" t="s">
        <v>1352</v>
      </c>
      <c r="D1937" t="s">
        <v>1650</v>
      </c>
      <c r="E1937" t="s">
        <v>1779</v>
      </c>
      <c r="F1937">
        <v>4</v>
      </c>
      <c r="G1937" s="5">
        <v>581.34</v>
      </c>
      <c r="H1937" s="8">
        <v>0.08</v>
      </c>
      <c r="I1937" t="s">
        <v>1824</v>
      </c>
      <c r="J1937" s="5">
        <v>2139.3312000000001</v>
      </c>
      <c r="K1937" t="str">
        <f>VLOOKUP($C1937,Customer_Dim_Cleaned!$A$2:$H$501,2,FALSE)</f>
        <v>Sharon Simpson</v>
      </c>
      <c r="L1937" t="str">
        <f>VLOOKUP($D1937,Product_Dim_Cleaned!$A$2:$F$101,2,FALSE)</f>
        <v>HDMI Cable – 2m</v>
      </c>
      <c r="M1937" t="str">
        <f>VLOOKUP($E1937,Store_Dim_Cleaned!$A$2:$E$21,2,FALSE)</f>
        <v>Martinez-Mullins</v>
      </c>
    </row>
    <row r="1938" spans="1:13" x14ac:dyDescent="0.3">
      <c r="A1938" t="s">
        <v>3762</v>
      </c>
      <c r="B1938" s="6">
        <v>45793</v>
      </c>
      <c r="C1938" t="s">
        <v>344</v>
      </c>
      <c r="D1938" t="s">
        <v>1680</v>
      </c>
      <c r="E1938" t="s">
        <v>1757</v>
      </c>
      <c r="F1938">
        <v>1</v>
      </c>
      <c r="G1938" s="5">
        <v>338.83</v>
      </c>
      <c r="H1938" s="8">
        <v>0.19</v>
      </c>
      <c r="I1938" t="s">
        <v>1826</v>
      </c>
      <c r="J1938" s="5">
        <v>274.45229999999998</v>
      </c>
      <c r="K1938" t="str">
        <f>VLOOKUP($C1938,Customer_Dim_Cleaned!$A$2:$H$501,2,FALSE)</f>
        <v>Samantha Walker</v>
      </c>
      <c r="L1938" t="str">
        <f>VLOOKUP($D1938,Product_Dim_Cleaned!$A$2:$F$101,2,FALSE)</f>
        <v>Women's Hair Dryer Brush</v>
      </c>
      <c r="M1938" t="str">
        <f>VLOOKUP($E1938,Store_Dim_Cleaned!$A$2:$E$21,2,FALSE)</f>
        <v>Martinez, Adkins and Johnson</v>
      </c>
    </row>
    <row r="1939" spans="1:13" x14ac:dyDescent="0.3">
      <c r="A1939" t="s">
        <v>3763</v>
      </c>
      <c r="B1939" s="6">
        <v>45265</v>
      </c>
      <c r="C1939" t="s">
        <v>905</v>
      </c>
      <c r="D1939" t="s">
        <v>1646</v>
      </c>
      <c r="E1939" t="s">
        <v>1797</v>
      </c>
      <c r="F1939">
        <v>4</v>
      </c>
      <c r="G1939" s="5">
        <v>568.80999999999995</v>
      </c>
      <c r="H1939" s="8">
        <v>0.25</v>
      </c>
      <c r="I1939" t="s">
        <v>1824</v>
      </c>
      <c r="J1939" s="5">
        <v>1706.43</v>
      </c>
      <c r="K1939" t="str">
        <f>VLOOKUP($C1939,Customer_Dim_Cleaned!$A$2:$H$501,2,FALSE)</f>
        <v>Donna Guerra</v>
      </c>
      <c r="L1939" t="str">
        <f>VLOOKUP($D1939,Product_Dim_Cleaned!$A$2:$F$101,2,FALSE)</f>
        <v>Men's Roll-On Perfume</v>
      </c>
      <c r="M1939" t="str">
        <f>VLOOKUP($E1939,Store_Dim_Cleaned!$A$2:$E$21,2,FALSE)</f>
        <v>Gardner, Humphrey and Contreras</v>
      </c>
    </row>
    <row r="1940" spans="1:13" x14ac:dyDescent="0.3">
      <c r="A1940" t="s">
        <v>3764</v>
      </c>
      <c r="B1940" s="6">
        <v>45607</v>
      </c>
      <c r="C1940" t="s">
        <v>1172</v>
      </c>
      <c r="D1940" t="s">
        <v>1670</v>
      </c>
      <c r="E1940" t="s">
        <v>1807</v>
      </c>
      <c r="F1940">
        <v>2</v>
      </c>
      <c r="G1940" s="5">
        <v>352.63</v>
      </c>
      <c r="H1940" s="8">
        <v>0.15</v>
      </c>
      <c r="I1940" t="s">
        <v>1826</v>
      </c>
      <c r="J1940" s="5">
        <v>599.471</v>
      </c>
      <c r="K1940" t="str">
        <f>VLOOKUP($C1940,Customer_Dim_Cleaned!$A$2:$H$501,2,FALSE)</f>
        <v>Joshua Bell</v>
      </c>
      <c r="L1940" t="str">
        <f>VLOOKUP($D1940,Product_Dim_Cleaned!$A$2:$F$101,2,FALSE)</f>
        <v>Tennis Ball 3-Pack</v>
      </c>
      <c r="M1940" t="str">
        <f>VLOOKUP($E1940,Store_Dim_Cleaned!$A$2:$E$21,2,FALSE)</f>
        <v>Holloway Ltd</v>
      </c>
    </row>
    <row r="1941" spans="1:13" x14ac:dyDescent="0.3">
      <c r="A1941" t="s">
        <v>3765</v>
      </c>
      <c r="B1941" s="6">
        <v>45382</v>
      </c>
      <c r="C1941" t="s">
        <v>523</v>
      </c>
      <c r="D1941" t="s">
        <v>1740</v>
      </c>
      <c r="E1941" t="s">
        <v>1797</v>
      </c>
      <c r="F1941">
        <v>2</v>
      </c>
      <c r="G1941" s="5">
        <v>629.86</v>
      </c>
      <c r="H1941" s="8">
        <v>0.15</v>
      </c>
      <c r="I1941" t="s">
        <v>1826</v>
      </c>
      <c r="J1941" s="5">
        <v>1070.7619999999999</v>
      </c>
      <c r="K1941" t="str">
        <f>VLOOKUP($C1941,Customer_Dim_Cleaned!$A$2:$H$501,2,FALSE)</f>
        <v>Maria Sanchez</v>
      </c>
      <c r="L1941" t="str">
        <f>VLOOKUP($D1941,Product_Dim_Cleaned!$A$2:$F$101,2,FALSE)</f>
        <v>Women's Formal Blazer</v>
      </c>
      <c r="M1941" t="str">
        <f>VLOOKUP($E1941,Store_Dim_Cleaned!$A$2:$E$21,2,FALSE)</f>
        <v>Gardner, Humphrey and Contreras</v>
      </c>
    </row>
    <row r="1942" spans="1:13" x14ac:dyDescent="0.3">
      <c r="A1942" t="s">
        <v>3766</v>
      </c>
      <c r="B1942" s="6">
        <v>45793</v>
      </c>
      <c r="C1942" t="s">
        <v>1516</v>
      </c>
      <c r="D1942" t="s">
        <v>1744</v>
      </c>
      <c r="E1942" t="s">
        <v>1766</v>
      </c>
      <c r="F1942">
        <v>3</v>
      </c>
      <c r="G1942" s="5">
        <v>212.08</v>
      </c>
      <c r="H1942" s="8">
        <v>7.0000000000000007E-2</v>
      </c>
      <c r="I1942" t="s">
        <v>1824</v>
      </c>
      <c r="J1942" s="5">
        <v>591.70319999999992</v>
      </c>
      <c r="K1942" t="str">
        <f>VLOOKUP($C1942,Customer_Dim_Cleaned!$A$2:$H$501,2,FALSE)</f>
        <v>Amanda Powell</v>
      </c>
      <c r="L1942" t="str">
        <f>VLOOKUP($D1942,Product_Dim_Cleaned!$A$2:$F$101,2,FALSE)</f>
        <v>Portable Bluetooth Speaker</v>
      </c>
      <c r="M1942" t="str">
        <f>VLOOKUP($E1942,Store_Dim_Cleaned!$A$2:$E$21,2,FALSE)</f>
        <v>Johnson-Wright</v>
      </c>
    </row>
    <row r="1943" spans="1:13" x14ac:dyDescent="0.3">
      <c r="A1943" t="s">
        <v>3767</v>
      </c>
      <c r="B1943" s="6">
        <v>45590</v>
      </c>
      <c r="C1943" t="s">
        <v>538</v>
      </c>
      <c r="D1943" t="s">
        <v>1662</v>
      </c>
      <c r="E1943" t="s">
        <v>1761</v>
      </c>
      <c r="F1943">
        <v>3</v>
      </c>
      <c r="G1943" s="5">
        <v>878.62</v>
      </c>
      <c r="H1943" s="8">
        <v>0.05</v>
      </c>
      <c r="I1943" t="s">
        <v>1826</v>
      </c>
      <c r="J1943" s="5">
        <v>2504.067</v>
      </c>
      <c r="K1943" t="str">
        <f>VLOOKUP($C1943,Customer_Dim_Cleaned!$A$2:$H$501,2,FALSE)</f>
        <v>Cynthia Morris</v>
      </c>
      <c r="L1943" t="str">
        <f>VLOOKUP($D1943,Product_Dim_Cleaned!$A$2:$F$101,2,FALSE)</f>
        <v>Foam Roller</v>
      </c>
      <c r="M1943" t="str">
        <f>VLOOKUP($E1943,Store_Dim_Cleaned!$A$2:$E$21,2,FALSE)</f>
        <v>Black-Horn</v>
      </c>
    </row>
    <row r="1944" spans="1:13" x14ac:dyDescent="0.3">
      <c r="A1944" t="s">
        <v>3768</v>
      </c>
      <c r="B1944" s="6">
        <v>45679</v>
      </c>
      <c r="C1944" t="s">
        <v>833</v>
      </c>
      <c r="D1944" t="s">
        <v>1708</v>
      </c>
      <c r="E1944" t="s">
        <v>1789</v>
      </c>
      <c r="F1944">
        <v>4</v>
      </c>
      <c r="G1944" s="5">
        <v>87.83</v>
      </c>
      <c r="H1944" s="8">
        <v>0.23</v>
      </c>
      <c r="I1944" t="s">
        <v>1826</v>
      </c>
      <c r="J1944" s="5">
        <v>270.51639999999998</v>
      </c>
      <c r="K1944" t="str">
        <f>VLOOKUP($C1944,Customer_Dim_Cleaned!$A$2:$H$501,2,FALSE)</f>
        <v>Carol Bishop</v>
      </c>
      <c r="L1944" t="str">
        <f>VLOOKUP($D1944,Product_Dim_Cleaned!$A$2:$F$101,2,FALSE)</f>
        <v>Wall-Mounted Spice Rack</v>
      </c>
      <c r="M1944" t="str">
        <f>VLOOKUP($E1944,Store_Dim_Cleaned!$A$2:$E$21,2,FALSE)</f>
        <v>Hill, Wagner and Ballard</v>
      </c>
    </row>
    <row r="1945" spans="1:13" x14ac:dyDescent="0.3">
      <c r="A1945" t="s">
        <v>3769</v>
      </c>
      <c r="B1945" s="6">
        <v>45814</v>
      </c>
      <c r="C1945" t="s">
        <v>875</v>
      </c>
      <c r="D1945" t="s">
        <v>1660</v>
      </c>
      <c r="E1945" t="s">
        <v>1786</v>
      </c>
      <c r="F1945">
        <v>3</v>
      </c>
      <c r="G1945" s="5">
        <v>442.64</v>
      </c>
      <c r="H1945" s="8">
        <v>0.15</v>
      </c>
      <c r="I1945" t="s">
        <v>1829</v>
      </c>
      <c r="J1945" s="5">
        <v>1128.732</v>
      </c>
      <c r="K1945" t="str">
        <f>VLOOKUP($C1945,Customer_Dim_Cleaned!$A$2:$H$501,2,FALSE)</f>
        <v>Shannon Miller</v>
      </c>
      <c r="L1945" t="str">
        <f>VLOOKUP($D1945,Product_Dim_Cleaned!$A$2:$F$101,2,FALSE)</f>
        <v>Premium Blanket Throw</v>
      </c>
      <c r="M1945" t="str">
        <f>VLOOKUP($E1945,Store_Dim_Cleaned!$A$2:$E$21,2,FALSE)</f>
        <v>Moore, Padilla and Butler</v>
      </c>
    </row>
    <row r="1946" spans="1:13" x14ac:dyDescent="0.3">
      <c r="A1946" t="s">
        <v>3770</v>
      </c>
      <c r="B1946" s="6">
        <v>45795</v>
      </c>
      <c r="C1946" t="s">
        <v>335</v>
      </c>
      <c r="D1946" t="s">
        <v>1624</v>
      </c>
      <c r="E1946" t="s">
        <v>1761</v>
      </c>
      <c r="F1946">
        <v>3</v>
      </c>
      <c r="G1946" s="5">
        <v>410.04</v>
      </c>
      <c r="H1946" s="8">
        <v>0.09</v>
      </c>
      <c r="I1946" t="s">
        <v>1829</v>
      </c>
      <c r="J1946" s="5">
        <v>1119.4092000000001</v>
      </c>
      <c r="K1946" t="str">
        <f>VLOOKUP($C1946,Customer_Dim_Cleaned!$A$2:$H$501,2,FALSE)</f>
        <v>Christy Vasquez</v>
      </c>
      <c r="L1946" t="str">
        <f>VLOOKUP($D1946,Product_Dim_Cleaned!$A$2:$F$101,2,FALSE)</f>
        <v>Sports Water Hydration Pack</v>
      </c>
      <c r="M1946" t="str">
        <f>VLOOKUP($E1946,Store_Dim_Cleaned!$A$2:$E$21,2,FALSE)</f>
        <v>Black-Horn</v>
      </c>
    </row>
    <row r="1947" spans="1:13" x14ac:dyDescent="0.3">
      <c r="A1947" t="s">
        <v>3771</v>
      </c>
      <c r="B1947" s="6">
        <v>45797</v>
      </c>
      <c r="C1947" t="s">
        <v>455</v>
      </c>
      <c r="D1947" t="s">
        <v>1736</v>
      </c>
      <c r="E1947" t="s">
        <v>1807</v>
      </c>
      <c r="F1947">
        <v>1</v>
      </c>
      <c r="G1947" s="5">
        <v>355.31</v>
      </c>
      <c r="H1947" s="8">
        <v>0.27</v>
      </c>
      <c r="I1947" t="s">
        <v>1824</v>
      </c>
      <c r="J1947" s="5">
        <v>259.37630000000001</v>
      </c>
      <c r="K1947" t="str">
        <f>VLOOKUP($C1947,Customer_Dim_Cleaned!$A$2:$H$501,2,FALSE)</f>
        <v>Hayley Pope</v>
      </c>
      <c r="L1947" t="str">
        <f>VLOOKUP($D1947,Product_Dim_Cleaned!$A$2:$F$101,2,FALSE)</f>
        <v>Vitamin E Body Lotion</v>
      </c>
      <c r="M1947" t="str">
        <f>VLOOKUP($E1947,Store_Dim_Cleaned!$A$2:$E$21,2,FALSE)</f>
        <v>Holloway Ltd</v>
      </c>
    </row>
    <row r="1948" spans="1:13" x14ac:dyDescent="0.3">
      <c r="A1948" t="s">
        <v>3772</v>
      </c>
      <c r="B1948" s="6">
        <v>45607</v>
      </c>
      <c r="C1948" t="s">
        <v>1175</v>
      </c>
      <c r="D1948" t="s">
        <v>1565</v>
      </c>
      <c r="E1948" t="s">
        <v>1797</v>
      </c>
      <c r="F1948">
        <v>4</v>
      </c>
      <c r="G1948" s="5">
        <v>243.13</v>
      </c>
      <c r="H1948" s="8">
        <v>0.25</v>
      </c>
      <c r="I1948" t="s">
        <v>1829</v>
      </c>
      <c r="J1948" s="5">
        <v>729.39</v>
      </c>
      <c r="K1948" t="str">
        <f>VLOOKUP($C1948,Customer_Dim_Cleaned!$A$2:$H$501,2,FALSE)</f>
        <v>Michele Burke</v>
      </c>
      <c r="L1948" t="str">
        <f>VLOOKUP($D1948,Product_Dim_Cleaned!$A$2:$F$101,2,FALSE)</f>
        <v>Adjustable Dumbbell Set</v>
      </c>
      <c r="M1948" t="str">
        <f>VLOOKUP($E1948,Store_Dim_Cleaned!$A$2:$E$21,2,FALSE)</f>
        <v>Gardner, Humphrey and Contreras</v>
      </c>
    </row>
    <row r="1949" spans="1:13" x14ac:dyDescent="0.3">
      <c r="A1949" t="s">
        <v>3773</v>
      </c>
      <c r="B1949" s="6">
        <v>45614</v>
      </c>
      <c r="C1949" t="s">
        <v>737</v>
      </c>
      <c r="D1949" t="s">
        <v>1666</v>
      </c>
      <c r="E1949" t="s">
        <v>1792</v>
      </c>
      <c r="F1949">
        <v>2</v>
      </c>
      <c r="G1949" s="5">
        <v>410.63</v>
      </c>
      <c r="H1949" s="8">
        <v>0.28000000000000003</v>
      </c>
      <c r="I1949" t="s">
        <v>1829</v>
      </c>
      <c r="J1949" s="5">
        <v>591.30719999999997</v>
      </c>
      <c r="K1949" t="str">
        <f>VLOOKUP($C1949,Customer_Dim_Cleaned!$A$2:$H$501,2,FALSE)</f>
        <v>Tanner Thompson</v>
      </c>
      <c r="L1949" t="str">
        <f>VLOOKUP($D1949,Product_Dim_Cleaned!$A$2:$F$101,2,FALSE)</f>
        <v>Men's Hair Styling Gel</v>
      </c>
      <c r="M1949" t="str">
        <f>VLOOKUP($E1949,Store_Dim_Cleaned!$A$2:$E$21,2,FALSE)</f>
        <v>Aguirre-Keller</v>
      </c>
    </row>
    <row r="1950" spans="1:13" x14ac:dyDescent="0.3">
      <c r="A1950" t="s">
        <v>3774</v>
      </c>
      <c r="B1950" s="6">
        <v>45293</v>
      </c>
      <c r="C1950" t="s">
        <v>1319</v>
      </c>
      <c r="D1950" t="s">
        <v>1736</v>
      </c>
      <c r="E1950" t="s">
        <v>1789</v>
      </c>
      <c r="F1950">
        <v>4</v>
      </c>
      <c r="G1950" s="5">
        <v>101.25</v>
      </c>
      <c r="H1950" s="8">
        <v>0.16</v>
      </c>
      <c r="I1950" t="s">
        <v>1826</v>
      </c>
      <c r="J1950" s="5">
        <v>340.2</v>
      </c>
      <c r="K1950" t="str">
        <f>VLOOKUP($C1950,Customer_Dim_Cleaned!$A$2:$H$501,2,FALSE)</f>
        <v>Bryce Hawkins</v>
      </c>
      <c r="L1950" t="str">
        <f>VLOOKUP($D1950,Product_Dim_Cleaned!$A$2:$F$101,2,FALSE)</f>
        <v>Vitamin E Body Lotion</v>
      </c>
      <c r="M1950" t="str">
        <f>VLOOKUP($E1950,Store_Dim_Cleaned!$A$2:$E$21,2,FALSE)</f>
        <v>Hill, Wagner and Ballard</v>
      </c>
    </row>
    <row r="1951" spans="1:13" x14ac:dyDescent="0.3">
      <c r="A1951" t="s">
        <v>3775</v>
      </c>
      <c r="B1951" s="6">
        <v>45301</v>
      </c>
      <c r="C1951" t="s">
        <v>730</v>
      </c>
      <c r="D1951" t="s">
        <v>1560</v>
      </c>
      <c r="E1951" t="s">
        <v>1807</v>
      </c>
      <c r="F1951">
        <v>4</v>
      </c>
      <c r="G1951" s="5">
        <v>716.39</v>
      </c>
      <c r="H1951" s="8">
        <v>0.03</v>
      </c>
      <c r="I1951" t="s">
        <v>1826</v>
      </c>
      <c r="J1951" s="5">
        <v>2779.5931999999998</v>
      </c>
      <c r="K1951" t="str">
        <f>VLOOKUP($C1951,Customer_Dim_Cleaned!$A$2:$H$501,2,FALSE)</f>
        <v>Alexis Castaneda</v>
      </c>
      <c r="L1951" t="str">
        <f>VLOOKUP($D1951,Product_Dim_Cleaned!$A$2:$F$101,2,FALSE)</f>
        <v>LED Table Lamp</v>
      </c>
      <c r="M1951" t="str">
        <f>VLOOKUP($E1951,Store_Dim_Cleaned!$A$2:$E$21,2,FALSE)</f>
        <v>Holloway Ltd</v>
      </c>
    </row>
    <row r="1952" spans="1:13" x14ac:dyDescent="0.3">
      <c r="A1952" t="s">
        <v>3776</v>
      </c>
      <c r="B1952" s="6">
        <v>45311</v>
      </c>
      <c r="C1952" t="s">
        <v>338</v>
      </c>
      <c r="D1952" t="s">
        <v>1694</v>
      </c>
      <c r="E1952" t="s">
        <v>1757</v>
      </c>
      <c r="F1952">
        <v>1</v>
      </c>
      <c r="G1952" s="5">
        <v>721.74</v>
      </c>
      <c r="H1952" s="8">
        <v>0.24</v>
      </c>
      <c r="I1952" t="s">
        <v>1826</v>
      </c>
      <c r="J1952" s="5">
        <v>548.52240000000006</v>
      </c>
      <c r="K1952" t="str">
        <f>VLOOKUP($C1952,Customer_Dim_Cleaned!$A$2:$H$501,2,FALSE)</f>
        <v>David Patterson</v>
      </c>
      <c r="L1952" t="str">
        <f>VLOOKUP($D1952,Product_Dim_Cleaned!$A$2:$F$101,2,FALSE)</f>
        <v>Shin Guards – Adult</v>
      </c>
      <c r="M1952" t="str">
        <f>VLOOKUP($E1952,Store_Dim_Cleaned!$A$2:$E$21,2,FALSE)</f>
        <v>Martinez, Adkins and Johnson</v>
      </c>
    </row>
    <row r="1953" spans="1:13" x14ac:dyDescent="0.3">
      <c r="A1953" t="s">
        <v>3777</v>
      </c>
      <c r="B1953" s="6">
        <v>45702</v>
      </c>
      <c r="C1953" t="s">
        <v>205</v>
      </c>
      <c r="D1953" t="s">
        <v>1672</v>
      </c>
      <c r="E1953" t="s">
        <v>1792</v>
      </c>
      <c r="F1953">
        <v>2</v>
      </c>
      <c r="G1953" s="5">
        <v>527.91</v>
      </c>
      <c r="H1953" s="8">
        <v>0.02</v>
      </c>
      <c r="I1953" t="s">
        <v>1824</v>
      </c>
      <c r="J1953" s="5">
        <v>1034.7036000000001</v>
      </c>
      <c r="K1953" t="str">
        <f>VLOOKUP($C1953,Customer_Dim_Cleaned!$A$2:$H$501,2,FALSE)</f>
        <v>Katherine Dorsey</v>
      </c>
      <c r="L1953" t="str">
        <f>VLOOKUP($D1953,Product_Dim_Cleaned!$A$2:$F$101,2,FALSE)</f>
        <v>Laptop Cooling Pad</v>
      </c>
      <c r="M1953" t="str">
        <f>VLOOKUP($E1953,Store_Dim_Cleaned!$A$2:$E$21,2,FALSE)</f>
        <v>Aguirre-Keller</v>
      </c>
    </row>
    <row r="1954" spans="1:13" x14ac:dyDescent="0.3">
      <c r="A1954" t="s">
        <v>3778</v>
      </c>
      <c r="B1954" s="6">
        <v>45525</v>
      </c>
      <c r="C1954" t="s">
        <v>1005</v>
      </c>
      <c r="D1954" t="s">
        <v>1652</v>
      </c>
      <c r="E1954" t="s">
        <v>1797</v>
      </c>
      <c r="F1954">
        <v>2</v>
      </c>
      <c r="G1954" s="5">
        <v>945.92</v>
      </c>
      <c r="H1954" s="8">
        <v>0.19</v>
      </c>
      <c r="I1954" t="s">
        <v>1829</v>
      </c>
      <c r="J1954" s="5">
        <v>1532.3904</v>
      </c>
      <c r="K1954" t="str">
        <f>VLOOKUP($C1954,Customer_Dim_Cleaned!$A$2:$H$501,2,FALSE)</f>
        <v>Casey Simpson</v>
      </c>
      <c r="L1954" t="str">
        <f>VLOOKUP($D1954,Product_Dim_Cleaned!$A$2:$F$101,2,FALSE)</f>
        <v>Rugby Ball</v>
      </c>
      <c r="M1954" t="str">
        <f>VLOOKUP($E1954,Store_Dim_Cleaned!$A$2:$E$21,2,FALSE)</f>
        <v>Gardner, Humphrey and Contreras</v>
      </c>
    </row>
    <row r="1955" spans="1:13" x14ac:dyDescent="0.3">
      <c r="A1955" t="s">
        <v>3779</v>
      </c>
      <c r="B1955" s="6">
        <v>45780</v>
      </c>
      <c r="C1955" t="s">
        <v>295</v>
      </c>
      <c r="D1955" t="s">
        <v>1660</v>
      </c>
      <c r="E1955" t="s">
        <v>1807</v>
      </c>
      <c r="F1955">
        <v>2</v>
      </c>
      <c r="G1955" s="5">
        <v>981.35</v>
      </c>
      <c r="H1955" s="8">
        <v>0.16</v>
      </c>
      <c r="I1955" t="s">
        <v>1826</v>
      </c>
      <c r="J1955" s="5">
        <v>1648.6679999999999</v>
      </c>
      <c r="K1955" t="str">
        <f>VLOOKUP($C1955,Customer_Dim_Cleaned!$A$2:$H$501,2,FALSE)</f>
        <v>Krystal Ford</v>
      </c>
      <c r="L1955" t="str">
        <f>VLOOKUP($D1955,Product_Dim_Cleaned!$A$2:$F$101,2,FALSE)</f>
        <v>Premium Blanket Throw</v>
      </c>
      <c r="M1955" t="str">
        <f>VLOOKUP($E1955,Store_Dim_Cleaned!$A$2:$E$21,2,FALSE)</f>
        <v>Holloway Ltd</v>
      </c>
    </row>
    <row r="1956" spans="1:13" x14ac:dyDescent="0.3">
      <c r="A1956" t="s">
        <v>3780</v>
      </c>
      <c r="B1956" s="6">
        <v>45819</v>
      </c>
      <c r="C1956" t="s">
        <v>722</v>
      </c>
      <c r="D1956" t="s">
        <v>1666</v>
      </c>
      <c r="E1956" t="s">
        <v>1766</v>
      </c>
      <c r="F1956">
        <v>1</v>
      </c>
      <c r="G1956" s="5">
        <v>913.99</v>
      </c>
      <c r="H1956" s="8">
        <v>0.14000000000000001</v>
      </c>
      <c r="I1956" t="s">
        <v>1824</v>
      </c>
      <c r="J1956" s="5">
        <v>786.03139999999996</v>
      </c>
      <c r="K1956" t="str">
        <f>VLOOKUP($C1956,Customer_Dim_Cleaned!$A$2:$H$501,2,FALSE)</f>
        <v>Robert Harris</v>
      </c>
      <c r="L1956" t="str">
        <f>VLOOKUP($D1956,Product_Dim_Cleaned!$A$2:$F$101,2,FALSE)</f>
        <v>Men's Hair Styling Gel</v>
      </c>
      <c r="M1956" t="str">
        <f>VLOOKUP($E1956,Store_Dim_Cleaned!$A$2:$E$21,2,FALSE)</f>
        <v>Johnson-Wright</v>
      </c>
    </row>
    <row r="1957" spans="1:13" x14ac:dyDescent="0.3">
      <c r="A1957" t="s">
        <v>3781</v>
      </c>
      <c r="B1957" s="6">
        <v>45863</v>
      </c>
      <c r="C1957" t="s">
        <v>55</v>
      </c>
      <c r="D1957" t="s">
        <v>1680</v>
      </c>
      <c r="E1957" t="s">
        <v>1782</v>
      </c>
      <c r="F1957">
        <v>4</v>
      </c>
      <c r="G1957" s="5">
        <v>270.69</v>
      </c>
      <c r="H1957" s="8">
        <v>0.18</v>
      </c>
      <c r="I1957" t="s">
        <v>1826</v>
      </c>
      <c r="J1957" s="5">
        <v>887.86320000000001</v>
      </c>
      <c r="K1957" t="str">
        <f>VLOOKUP($C1957,Customer_Dim_Cleaned!$A$2:$H$501,2,FALSE)</f>
        <v>Brian Lopez</v>
      </c>
      <c r="L1957" t="str">
        <f>VLOOKUP($D1957,Product_Dim_Cleaned!$A$2:$F$101,2,FALSE)</f>
        <v>Women's Hair Dryer Brush</v>
      </c>
      <c r="M1957" t="str">
        <f>VLOOKUP($E1957,Store_Dim_Cleaned!$A$2:$E$21,2,FALSE)</f>
        <v>Bean, Jones and Park</v>
      </c>
    </row>
    <row r="1958" spans="1:13" x14ac:dyDescent="0.3">
      <c r="A1958" t="s">
        <v>3782</v>
      </c>
      <c r="B1958" s="6">
        <v>45687</v>
      </c>
      <c r="C1958" t="s">
        <v>538</v>
      </c>
      <c r="D1958" t="s">
        <v>1702</v>
      </c>
      <c r="E1958" t="s">
        <v>1776</v>
      </c>
      <c r="F1958">
        <v>3</v>
      </c>
      <c r="G1958" s="5">
        <v>998.58</v>
      </c>
      <c r="H1958" s="8">
        <v>0.02</v>
      </c>
      <c r="I1958" t="s">
        <v>1824</v>
      </c>
      <c r="J1958" s="5">
        <v>2935.8252000000002</v>
      </c>
      <c r="K1958" t="str">
        <f>VLOOKUP($C1958,Customer_Dim_Cleaned!$A$2:$H$501,2,FALSE)</f>
        <v>Cynthia Morris</v>
      </c>
      <c r="L1958" t="str">
        <f>VLOOKUP($D1958,Product_Dim_Cleaned!$A$2:$F$101,2,FALSE)</f>
        <v>WiFi Mesh Router</v>
      </c>
      <c r="M1958" t="str">
        <f>VLOOKUP($E1958,Store_Dim_Cleaned!$A$2:$E$21,2,FALSE)</f>
        <v>Benson-Elliott</v>
      </c>
    </row>
    <row r="1959" spans="1:13" x14ac:dyDescent="0.3">
      <c r="A1959" t="s">
        <v>3783</v>
      </c>
      <c r="B1959" s="6">
        <v>45806</v>
      </c>
      <c r="C1959" t="s">
        <v>1408</v>
      </c>
      <c r="D1959" t="s">
        <v>1622</v>
      </c>
      <c r="E1959" t="s">
        <v>1786</v>
      </c>
      <c r="F1959">
        <v>3</v>
      </c>
      <c r="G1959" s="5">
        <v>765.12</v>
      </c>
      <c r="H1959" s="8">
        <v>0.18</v>
      </c>
      <c r="I1959" t="s">
        <v>1824</v>
      </c>
      <c r="J1959" s="5">
        <v>1882.1952000000001</v>
      </c>
      <c r="K1959" t="str">
        <f>VLOOKUP($C1959,Customer_Dim_Cleaned!$A$2:$H$501,2,FALSE)</f>
        <v>Julie Powell</v>
      </c>
      <c r="L1959" t="str">
        <f>VLOOKUP($D1959,Product_Dim_Cleaned!$A$2:$F$101,2,FALSE)</f>
        <v>Men's Casual Sneakers</v>
      </c>
      <c r="M1959" t="str">
        <f>VLOOKUP($E1959,Store_Dim_Cleaned!$A$2:$E$21,2,FALSE)</f>
        <v>Moore, Padilla and Butler</v>
      </c>
    </row>
    <row r="1960" spans="1:13" x14ac:dyDescent="0.3">
      <c r="A1960" t="s">
        <v>3784</v>
      </c>
      <c r="B1960" s="6">
        <v>45216</v>
      </c>
      <c r="C1960" t="s">
        <v>264</v>
      </c>
      <c r="D1960" t="s">
        <v>1676</v>
      </c>
      <c r="E1960" t="s">
        <v>1813</v>
      </c>
      <c r="F1960">
        <v>3</v>
      </c>
      <c r="G1960" s="5">
        <v>449.99</v>
      </c>
      <c r="H1960" s="8">
        <v>0.17</v>
      </c>
      <c r="I1960" t="s">
        <v>1829</v>
      </c>
      <c r="J1960" s="5">
        <v>1120.4751000000001</v>
      </c>
      <c r="K1960" t="str">
        <f>VLOOKUP($C1960,Customer_Dim_Cleaned!$A$2:$H$501,2,FALSE)</f>
        <v>Tonya Burch</v>
      </c>
      <c r="L1960" t="str">
        <f>VLOOKUP($D1960,Product_Dim_Cleaned!$A$2:$F$101,2,FALSE)</f>
        <v>Matte Lipstick Set</v>
      </c>
      <c r="M1960" t="str">
        <f>VLOOKUP($E1960,Store_Dim_Cleaned!$A$2:$E$21,2,FALSE)</f>
        <v>Mann-Austin</v>
      </c>
    </row>
    <row r="1961" spans="1:13" x14ac:dyDescent="0.3">
      <c r="A1961" t="s">
        <v>3785</v>
      </c>
      <c r="B1961" s="6">
        <v>45639</v>
      </c>
      <c r="C1961" t="s">
        <v>806</v>
      </c>
      <c r="D1961" t="s">
        <v>1634</v>
      </c>
      <c r="E1961" t="s">
        <v>1792</v>
      </c>
      <c r="F1961">
        <v>2</v>
      </c>
      <c r="G1961" s="5">
        <v>249.02</v>
      </c>
      <c r="H1961" s="8">
        <v>0.01</v>
      </c>
      <c r="I1961" t="s">
        <v>1829</v>
      </c>
      <c r="J1961" s="5">
        <v>493.05959999999999</v>
      </c>
      <c r="K1961" t="str">
        <f>VLOOKUP($C1961,Customer_Dim_Cleaned!$A$2:$H$501,2,FALSE)</f>
        <v>John Mccoy</v>
      </c>
      <c r="L1961" t="str">
        <f>VLOOKUP($D1961,Product_Dim_Cleaned!$A$2:$F$101,2,FALSE)</f>
        <v>USB External Hard Drive</v>
      </c>
      <c r="M1961" t="str">
        <f>VLOOKUP($E1961,Store_Dim_Cleaned!$A$2:$E$21,2,FALSE)</f>
        <v>Aguirre-Keller</v>
      </c>
    </row>
    <row r="1962" spans="1:13" x14ac:dyDescent="0.3">
      <c r="A1962" t="s">
        <v>3786</v>
      </c>
      <c r="B1962" s="6">
        <v>45454</v>
      </c>
      <c r="C1962" t="s">
        <v>467</v>
      </c>
      <c r="D1962" t="s">
        <v>1662</v>
      </c>
      <c r="E1962" t="s">
        <v>1813</v>
      </c>
      <c r="F1962">
        <v>3</v>
      </c>
      <c r="G1962" s="5">
        <v>223.64</v>
      </c>
      <c r="H1962" s="8">
        <v>0.05</v>
      </c>
      <c r="I1962" t="s">
        <v>1824</v>
      </c>
      <c r="J1962" s="5">
        <v>637.37399999999991</v>
      </c>
      <c r="K1962" t="str">
        <f>VLOOKUP($C1962,Customer_Dim_Cleaned!$A$2:$H$501,2,FALSE)</f>
        <v>Rick Dominguez</v>
      </c>
      <c r="L1962" t="str">
        <f>VLOOKUP($D1962,Product_Dim_Cleaned!$A$2:$F$101,2,FALSE)</f>
        <v>Foam Roller</v>
      </c>
      <c r="M1962" t="str">
        <f>VLOOKUP($E1962,Store_Dim_Cleaned!$A$2:$E$21,2,FALSE)</f>
        <v>Mann-Austin</v>
      </c>
    </row>
    <row r="1963" spans="1:13" x14ac:dyDescent="0.3">
      <c r="A1963" t="s">
        <v>3787</v>
      </c>
      <c r="B1963" s="6">
        <v>45934</v>
      </c>
      <c r="C1963" t="s">
        <v>375</v>
      </c>
      <c r="D1963" t="s">
        <v>1596</v>
      </c>
      <c r="E1963" t="s">
        <v>1769</v>
      </c>
      <c r="F1963">
        <v>2</v>
      </c>
      <c r="G1963" s="5">
        <v>92.94</v>
      </c>
      <c r="H1963" s="8">
        <v>0.12</v>
      </c>
      <c r="I1963" t="s">
        <v>1824</v>
      </c>
      <c r="J1963" s="5">
        <v>163.5744</v>
      </c>
      <c r="K1963" t="str">
        <f>VLOOKUP($C1963,Customer_Dim_Cleaned!$A$2:$H$501,2,FALSE)</f>
        <v>Howard Summers</v>
      </c>
      <c r="L1963" t="str">
        <f>VLOOKUP($D1963,Product_Dim_Cleaned!$A$2:$F$101,2,FALSE)</f>
        <v>Foldable Camping Chair</v>
      </c>
      <c r="M1963" t="str">
        <f>VLOOKUP($E1963,Store_Dim_Cleaned!$A$2:$E$21,2,FALSE)</f>
        <v>Alexander Group</v>
      </c>
    </row>
    <row r="1964" spans="1:13" x14ac:dyDescent="0.3">
      <c r="A1964" t="s">
        <v>3788</v>
      </c>
      <c r="B1964" s="6">
        <v>45401</v>
      </c>
      <c r="C1964" t="s">
        <v>1130</v>
      </c>
      <c r="D1964" t="s">
        <v>1580</v>
      </c>
      <c r="E1964" t="s">
        <v>1761</v>
      </c>
      <c r="F1964">
        <v>4</v>
      </c>
      <c r="G1964" s="5">
        <v>268.3</v>
      </c>
      <c r="H1964" s="8">
        <v>0.02</v>
      </c>
      <c r="I1964" t="s">
        <v>1829</v>
      </c>
      <c r="J1964" s="5">
        <v>1051.7360000000001</v>
      </c>
      <c r="K1964" t="str">
        <f>VLOOKUP($C1964,Customer_Dim_Cleaned!$A$2:$H$501,2,FALSE)</f>
        <v>Natalie Johnson</v>
      </c>
      <c r="L1964" t="str">
        <f>VLOOKUP($D1964,Product_Dim_Cleaned!$A$2:$F$101,2,FALSE)</f>
        <v>Beard Grooming Kit</v>
      </c>
      <c r="M1964" t="str">
        <f>VLOOKUP($E1964,Store_Dim_Cleaned!$A$2:$E$21,2,FALSE)</f>
        <v>Black-Horn</v>
      </c>
    </row>
    <row r="1965" spans="1:13" x14ac:dyDescent="0.3">
      <c r="A1965" t="s">
        <v>3789</v>
      </c>
      <c r="B1965" s="6">
        <v>45770</v>
      </c>
      <c r="C1965" t="s">
        <v>1368</v>
      </c>
      <c r="D1965" t="s">
        <v>1666</v>
      </c>
      <c r="E1965" t="s">
        <v>1813</v>
      </c>
      <c r="F1965">
        <v>4</v>
      </c>
      <c r="G1965" s="5">
        <v>835.61</v>
      </c>
      <c r="H1965" s="8">
        <v>0.03</v>
      </c>
      <c r="I1965" t="s">
        <v>1824</v>
      </c>
      <c r="J1965" s="5">
        <v>3242.1668</v>
      </c>
      <c r="K1965" t="str">
        <f>VLOOKUP($C1965,Customer_Dim_Cleaned!$A$2:$H$501,2,FALSE)</f>
        <v>Kelli Smith</v>
      </c>
      <c r="L1965" t="str">
        <f>VLOOKUP($D1965,Product_Dim_Cleaned!$A$2:$F$101,2,FALSE)</f>
        <v>Men's Hair Styling Gel</v>
      </c>
      <c r="M1965" t="str">
        <f>VLOOKUP($E1965,Store_Dim_Cleaned!$A$2:$E$21,2,FALSE)</f>
        <v>Mann-Austin</v>
      </c>
    </row>
    <row r="1966" spans="1:13" x14ac:dyDescent="0.3">
      <c r="A1966" t="s">
        <v>3790</v>
      </c>
      <c r="B1966" s="6">
        <v>45405</v>
      </c>
      <c r="C1966" t="s">
        <v>1193</v>
      </c>
      <c r="D1966" t="s">
        <v>1684</v>
      </c>
      <c r="E1966" t="s">
        <v>1773</v>
      </c>
      <c r="F1966">
        <v>3</v>
      </c>
      <c r="G1966" s="5">
        <v>120.97</v>
      </c>
      <c r="H1966" s="8">
        <v>0.11</v>
      </c>
      <c r="I1966" t="s">
        <v>1824</v>
      </c>
      <c r="J1966" s="5">
        <v>322.98989999999998</v>
      </c>
      <c r="K1966" t="str">
        <f>VLOOKUP($C1966,Customer_Dim_Cleaned!$A$2:$H$501,2,FALSE)</f>
        <v>Martha Brown</v>
      </c>
      <c r="L1966" t="str">
        <f>VLOOKUP($D1966,Product_Dim_Cleaned!$A$2:$F$101,2,FALSE)</f>
        <v>Wooden Nightstand</v>
      </c>
      <c r="M1966" t="str">
        <f>VLOOKUP($E1966,Store_Dim_Cleaned!$A$2:$E$21,2,FALSE)</f>
        <v>Gray Ltd</v>
      </c>
    </row>
    <row r="1967" spans="1:13" x14ac:dyDescent="0.3">
      <c r="A1967" t="s">
        <v>3791</v>
      </c>
      <c r="B1967" s="6">
        <v>45424</v>
      </c>
      <c r="C1967" t="s">
        <v>124</v>
      </c>
      <c r="D1967" t="s">
        <v>1628</v>
      </c>
      <c r="E1967" t="s">
        <v>1786</v>
      </c>
      <c r="F1967">
        <v>2</v>
      </c>
      <c r="G1967" s="5">
        <v>26.36</v>
      </c>
      <c r="H1967" s="8">
        <v>0.03</v>
      </c>
      <c r="I1967" t="s">
        <v>1829</v>
      </c>
      <c r="J1967" s="5">
        <v>51.138399999999997</v>
      </c>
      <c r="K1967" t="str">
        <f>VLOOKUP($C1967,Customer_Dim_Cleaned!$A$2:$H$501,2,FALSE)</f>
        <v>Jessica Acevedo</v>
      </c>
      <c r="L1967" t="str">
        <f>VLOOKUP($D1967,Product_Dim_Cleaned!$A$2:$F$101,2,FALSE)</f>
        <v>Noise-Canceling Headphones</v>
      </c>
      <c r="M1967" t="str">
        <f>VLOOKUP($E1967,Store_Dim_Cleaned!$A$2:$E$21,2,FALSE)</f>
        <v>Moore, Padilla and Butler</v>
      </c>
    </row>
    <row r="1968" spans="1:13" x14ac:dyDescent="0.3">
      <c r="A1968" t="s">
        <v>3792</v>
      </c>
      <c r="B1968" s="6">
        <v>45881</v>
      </c>
      <c r="C1968" t="s">
        <v>134</v>
      </c>
      <c r="D1968" t="s">
        <v>1702</v>
      </c>
      <c r="E1968" t="s">
        <v>1776</v>
      </c>
      <c r="F1968">
        <v>1</v>
      </c>
      <c r="G1968" s="5">
        <v>918.87</v>
      </c>
      <c r="H1968" s="8">
        <v>0.11</v>
      </c>
      <c r="I1968" t="s">
        <v>1826</v>
      </c>
      <c r="J1968" s="5">
        <v>817.79430000000002</v>
      </c>
      <c r="K1968" t="str">
        <f>VLOOKUP($C1968,Customer_Dim_Cleaned!$A$2:$H$501,2,FALSE)</f>
        <v>Robert Jones Dds</v>
      </c>
      <c r="L1968" t="str">
        <f>VLOOKUP($D1968,Product_Dim_Cleaned!$A$2:$F$101,2,FALSE)</f>
        <v>WiFi Mesh Router</v>
      </c>
      <c r="M1968" t="str">
        <f>VLOOKUP($E1968,Store_Dim_Cleaned!$A$2:$E$21,2,FALSE)</f>
        <v>Benson-Elliott</v>
      </c>
    </row>
    <row r="1969" spans="1:13" x14ac:dyDescent="0.3">
      <c r="A1969" t="s">
        <v>3793</v>
      </c>
      <c r="B1969" s="6">
        <v>45794</v>
      </c>
      <c r="C1969" t="s">
        <v>127</v>
      </c>
      <c r="D1969" t="s">
        <v>1682</v>
      </c>
      <c r="E1969" t="s">
        <v>1792</v>
      </c>
      <c r="F1969">
        <v>2</v>
      </c>
      <c r="G1969" s="5">
        <v>924.73</v>
      </c>
      <c r="H1969" s="8">
        <v>0.28999999999999998</v>
      </c>
      <c r="I1969" t="s">
        <v>1826</v>
      </c>
      <c r="J1969" s="5">
        <v>1313.1166000000001</v>
      </c>
      <c r="K1969" t="str">
        <f>VLOOKUP($C1969,Customer_Dim_Cleaned!$A$2:$H$501,2,FALSE)</f>
        <v>Sarah Vance</v>
      </c>
      <c r="L1969" t="str">
        <f>VLOOKUP($D1969,Product_Dim_Cleaned!$A$2:$F$101,2,FALSE)</f>
        <v>Smart LED Light Strip</v>
      </c>
      <c r="M1969" t="str">
        <f>VLOOKUP($E1969,Store_Dim_Cleaned!$A$2:$E$21,2,FALSE)</f>
        <v>Aguirre-Keller</v>
      </c>
    </row>
    <row r="1970" spans="1:13" x14ac:dyDescent="0.3">
      <c r="A1970" t="s">
        <v>3794</v>
      </c>
      <c r="B1970" s="6">
        <v>45665</v>
      </c>
      <c r="C1970" t="s">
        <v>93</v>
      </c>
      <c r="D1970" t="s">
        <v>1572</v>
      </c>
      <c r="E1970" t="s">
        <v>1789</v>
      </c>
      <c r="F1970">
        <v>3</v>
      </c>
      <c r="G1970" s="5">
        <v>195.31</v>
      </c>
      <c r="H1970" s="8">
        <v>0.13</v>
      </c>
      <c r="I1970" t="s">
        <v>1829</v>
      </c>
      <c r="J1970" s="5">
        <v>509.75909999999999</v>
      </c>
      <c r="K1970" t="str">
        <f>VLOOKUP($C1970,Customer_Dim_Cleaned!$A$2:$H$501,2,FALSE)</f>
        <v>Jeff Martinez</v>
      </c>
      <c r="L1970" t="str">
        <f>VLOOKUP($D1970,Product_Dim_Cleaned!$A$2:$F$101,2,FALSE)</f>
        <v>Hair Strengthening Shampoo</v>
      </c>
      <c r="M1970" t="str">
        <f>VLOOKUP($E1970,Store_Dim_Cleaned!$A$2:$E$21,2,FALSE)</f>
        <v>Hill, Wagner and Ballard</v>
      </c>
    </row>
    <row r="1971" spans="1:13" x14ac:dyDescent="0.3">
      <c r="A1971" t="s">
        <v>3795</v>
      </c>
      <c r="B1971" s="6">
        <v>45793</v>
      </c>
      <c r="C1971" t="s">
        <v>481</v>
      </c>
      <c r="D1971" t="s">
        <v>1624</v>
      </c>
      <c r="E1971" t="s">
        <v>1782</v>
      </c>
      <c r="F1971">
        <v>1</v>
      </c>
      <c r="G1971" s="5">
        <v>91.38</v>
      </c>
      <c r="H1971" s="8">
        <v>0.14000000000000001</v>
      </c>
      <c r="I1971" t="s">
        <v>1824</v>
      </c>
      <c r="J1971" s="5">
        <v>78.586799999999997</v>
      </c>
      <c r="K1971" t="str">
        <f>VLOOKUP($C1971,Customer_Dim_Cleaned!$A$2:$H$501,2,FALSE)</f>
        <v>Maria Ramirez</v>
      </c>
      <c r="L1971" t="str">
        <f>VLOOKUP($D1971,Product_Dim_Cleaned!$A$2:$F$101,2,FALSE)</f>
        <v>Sports Water Hydration Pack</v>
      </c>
      <c r="M1971" t="str">
        <f>VLOOKUP($E1971,Store_Dim_Cleaned!$A$2:$E$21,2,FALSE)</f>
        <v>Bean, Jones and Park</v>
      </c>
    </row>
    <row r="1972" spans="1:13" x14ac:dyDescent="0.3">
      <c r="A1972" t="s">
        <v>3796</v>
      </c>
      <c r="B1972" s="6">
        <v>45563</v>
      </c>
      <c r="C1972" t="s">
        <v>1487</v>
      </c>
      <c r="D1972" t="s">
        <v>1720</v>
      </c>
      <c r="E1972" t="s">
        <v>1792</v>
      </c>
      <c r="F1972">
        <v>2</v>
      </c>
      <c r="G1972" s="5">
        <v>494.35</v>
      </c>
      <c r="H1972" s="8">
        <v>0.1</v>
      </c>
      <c r="I1972" t="s">
        <v>1824</v>
      </c>
      <c r="J1972" s="5">
        <v>889.83</v>
      </c>
      <c r="K1972" t="str">
        <f>VLOOKUP($C1972,Customer_Dim_Cleaned!$A$2:$H$501,2,FALSE)</f>
        <v>Sarah Smith</v>
      </c>
      <c r="L1972" t="str">
        <f>VLOOKUP($D1972,Product_Dim_Cleaned!$A$2:$F$101,2,FALSE)</f>
        <v>Kitchen Cutting Board</v>
      </c>
      <c r="M1972" t="str">
        <f>VLOOKUP($E1972,Store_Dim_Cleaned!$A$2:$E$21,2,FALSE)</f>
        <v>Aguirre-Keller</v>
      </c>
    </row>
    <row r="1973" spans="1:13" x14ac:dyDescent="0.3">
      <c r="A1973" t="s">
        <v>3797</v>
      </c>
      <c r="B1973" s="6">
        <v>45577</v>
      </c>
      <c r="C1973" t="s">
        <v>815</v>
      </c>
      <c r="D1973" t="s">
        <v>1596</v>
      </c>
      <c r="E1973" t="s">
        <v>1789</v>
      </c>
      <c r="F1973">
        <v>1</v>
      </c>
      <c r="G1973" s="5">
        <v>412.2</v>
      </c>
      <c r="H1973" s="8">
        <v>0.11</v>
      </c>
      <c r="I1973" t="s">
        <v>1824</v>
      </c>
      <c r="J1973" s="5">
        <v>366.858</v>
      </c>
      <c r="K1973" t="str">
        <f>VLOOKUP($C1973,Customer_Dim_Cleaned!$A$2:$H$501,2,FALSE)</f>
        <v>Damon Perez</v>
      </c>
      <c r="L1973" t="str">
        <f>VLOOKUP($D1973,Product_Dim_Cleaned!$A$2:$F$101,2,FALSE)</f>
        <v>Foldable Camping Chair</v>
      </c>
      <c r="M1973" t="str">
        <f>VLOOKUP($E1973,Store_Dim_Cleaned!$A$2:$E$21,2,FALSE)</f>
        <v>Hill, Wagner and Ballard</v>
      </c>
    </row>
    <row r="1974" spans="1:13" x14ac:dyDescent="0.3">
      <c r="A1974" t="s">
        <v>3798</v>
      </c>
      <c r="B1974" s="6">
        <v>45466</v>
      </c>
      <c r="C1974" t="s">
        <v>1229</v>
      </c>
      <c r="D1974" t="s">
        <v>1706</v>
      </c>
      <c r="E1974" t="s">
        <v>1804</v>
      </c>
      <c r="F1974">
        <v>1</v>
      </c>
      <c r="G1974" s="5">
        <v>650.47</v>
      </c>
      <c r="H1974" s="8">
        <v>0.13</v>
      </c>
      <c r="I1974" t="s">
        <v>1826</v>
      </c>
      <c r="J1974" s="5">
        <v>565.90890000000002</v>
      </c>
      <c r="K1974" t="str">
        <f>VLOOKUP($C1974,Customer_Dim_Cleaned!$A$2:$H$501,2,FALSE)</f>
        <v>Alejandro Evans</v>
      </c>
      <c r="L1974" t="str">
        <f>VLOOKUP($D1974,Product_Dim_Cleaned!$A$2:$F$101,2,FALSE)</f>
        <v>Decorative Lamp Shade</v>
      </c>
      <c r="M1974" t="str">
        <f>VLOOKUP($E1974,Store_Dim_Cleaned!$A$2:$E$21,2,FALSE)</f>
        <v>Frederick-Wright</v>
      </c>
    </row>
    <row r="1975" spans="1:13" x14ac:dyDescent="0.3">
      <c r="A1975" t="s">
        <v>3799</v>
      </c>
      <c r="B1975" s="6">
        <v>45256</v>
      </c>
      <c r="C1975" t="s">
        <v>520</v>
      </c>
      <c r="D1975" t="s">
        <v>1576</v>
      </c>
      <c r="E1975" t="s">
        <v>1794</v>
      </c>
      <c r="F1975">
        <v>1</v>
      </c>
      <c r="G1975" s="5">
        <v>68.209999999999994</v>
      </c>
      <c r="H1975" s="8">
        <v>0.05</v>
      </c>
      <c r="I1975" t="s">
        <v>1826</v>
      </c>
      <c r="J1975" s="5">
        <v>64.799499999999995</v>
      </c>
      <c r="K1975" t="str">
        <f>VLOOKUP($C1975,Customer_Dim_Cleaned!$A$2:$H$501,2,FALSE)</f>
        <v>Curtis Haynes</v>
      </c>
      <c r="L1975" t="str">
        <f>VLOOKUP($D1975,Product_Dim_Cleaned!$A$2:$F$101,2,FALSE)</f>
        <v>Decorative Wall Mirror</v>
      </c>
      <c r="M1975" t="str">
        <f>VLOOKUP($E1975,Store_Dim_Cleaned!$A$2:$E$21,2,FALSE)</f>
        <v>Thomas, Bridges and Harris</v>
      </c>
    </row>
    <row r="1976" spans="1:13" x14ac:dyDescent="0.3">
      <c r="A1976" t="s">
        <v>3800</v>
      </c>
      <c r="B1976" s="6">
        <v>45886</v>
      </c>
      <c r="C1976" t="s">
        <v>461</v>
      </c>
      <c r="D1976" t="s">
        <v>1654</v>
      </c>
      <c r="E1976" t="s">
        <v>1779</v>
      </c>
      <c r="F1976">
        <v>2</v>
      </c>
      <c r="G1976" s="5">
        <v>842.89</v>
      </c>
      <c r="H1976" s="8">
        <v>0.25</v>
      </c>
      <c r="I1976" t="s">
        <v>1829</v>
      </c>
      <c r="J1976" s="5">
        <v>1264.335</v>
      </c>
      <c r="K1976" t="str">
        <f>VLOOKUP($C1976,Customer_Dim_Cleaned!$A$2:$H$501,2,FALSE)</f>
        <v>Matthew Hanna</v>
      </c>
      <c r="L1976" t="str">
        <f>VLOOKUP($D1976,Product_Dim_Cleaned!$A$2:$F$101,2,FALSE)</f>
        <v>Men's Track Pants</v>
      </c>
      <c r="M1976" t="str">
        <f>VLOOKUP($E1976,Store_Dim_Cleaned!$A$2:$E$21,2,FALSE)</f>
        <v>Martinez-Mullins</v>
      </c>
    </row>
    <row r="1977" spans="1:13" x14ac:dyDescent="0.3">
      <c r="A1977" t="s">
        <v>3801</v>
      </c>
      <c r="B1977" s="6">
        <v>45390</v>
      </c>
      <c r="C1977" t="s">
        <v>948</v>
      </c>
      <c r="D1977" t="s">
        <v>1555</v>
      </c>
      <c r="E1977" t="s">
        <v>1769</v>
      </c>
      <c r="F1977">
        <v>2</v>
      </c>
      <c r="G1977" s="5">
        <v>227.95</v>
      </c>
      <c r="H1977" s="8">
        <v>0.24</v>
      </c>
      <c r="I1977" t="s">
        <v>1829</v>
      </c>
      <c r="J1977" s="5">
        <v>346.48399999999998</v>
      </c>
      <c r="K1977" t="str">
        <f>VLOOKUP($C1977,Customer_Dim_Cleaned!$A$2:$H$501,2,FALSE)</f>
        <v>Matthew Avery</v>
      </c>
      <c r="L1977" t="str">
        <f>VLOOKUP($D1977,Product_Dim_Cleaned!$A$2:$F$101,2,FALSE)</f>
        <v>Men's Leather Belt</v>
      </c>
      <c r="M1977" t="str">
        <f>VLOOKUP($E1977,Store_Dim_Cleaned!$A$2:$E$21,2,FALSE)</f>
        <v>Alexander Group</v>
      </c>
    </row>
    <row r="1978" spans="1:13" x14ac:dyDescent="0.3">
      <c r="A1978" t="s">
        <v>3802</v>
      </c>
      <c r="B1978" s="6">
        <v>45388</v>
      </c>
      <c r="C1978" t="s">
        <v>631</v>
      </c>
      <c r="D1978" t="s">
        <v>1680</v>
      </c>
      <c r="E1978" t="s">
        <v>1794</v>
      </c>
      <c r="F1978">
        <v>3</v>
      </c>
      <c r="G1978" s="5">
        <v>685.97</v>
      </c>
      <c r="H1978" s="8">
        <v>0.24</v>
      </c>
      <c r="I1978" t="s">
        <v>1826</v>
      </c>
      <c r="J1978" s="5">
        <v>1564.0116</v>
      </c>
      <c r="K1978" t="str">
        <f>VLOOKUP($C1978,Customer_Dim_Cleaned!$A$2:$H$501,2,FALSE)</f>
        <v>Jacob Wood</v>
      </c>
      <c r="L1978" t="str">
        <f>VLOOKUP($D1978,Product_Dim_Cleaned!$A$2:$F$101,2,FALSE)</f>
        <v>Women's Hair Dryer Brush</v>
      </c>
      <c r="M1978" t="str">
        <f>VLOOKUP($E1978,Store_Dim_Cleaned!$A$2:$E$21,2,FALSE)</f>
        <v>Thomas, Bridges and Harris</v>
      </c>
    </row>
    <row r="1979" spans="1:13" x14ac:dyDescent="0.3">
      <c r="A1979" t="s">
        <v>3803</v>
      </c>
      <c r="B1979" s="6">
        <v>45793</v>
      </c>
      <c r="C1979" t="s">
        <v>1142</v>
      </c>
      <c r="D1979" t="s">
        <v>1606</v>
      </c>
      <c r="E1979" t="s">
        <v>1761</v>
      </c>
      <c r="F1979">
        <v>1</v>
      </c>
      <c r="G1979" s="5">
        <v>722.57</v>
      </c>
      <c r="H1979" s="8">
        <v>0.18</v>
      </c>
      <c r="I1979" t="s">
        <v>1824</v>
      </c>
      <c r="J1979" s="5">
        <v>592.50740000000008</v>
      </c>
      <c r="K1979" t="str">
        <f>VLOOKUP($C1979,Customer_Dim_Cleaned!$A$2:$H$501,2,FALSE)</f>
        <v>Brandon Mcbride</v>
      </c>
      <c r="L1979" t="str">
        <f>VLOOKUP($D1979,Product_Dim_Cleaned!$A$2:$F$101,2,FALSE)</f>
        <v>Fabric Sofa Throw Blanket</v>
      </c>
      <c r="M1979" t="str">
        <f>VLOOKUP($E1979,Store_Dim_Cleaned!$A$2:$E$21,2,FALSE)</f>
        <v>Black-Horn</v>
      </c>
    </row>
    <row r="1980" spans="1:13" x14ac:dyDescent="0.3">
      <c r="A1980" t="s">
        <v>3804</v>
      </c>
      <c r="B1980" s="6">
        <v>45615</v>
      </c>
      <c r="C1980" t="s">
        <v>475</v>
      </c>
      <c r="D1980" t="s">
        <v>1618</v>
      </c>
      <c r="E1980" t="s">
        <v>1773</v>
      </c>
      <c r="F1980">
        <v>3</v>
      </c>
      <c r="G1980" s="5">
        <v>585.54999999999995</v>
      </c>
      <c r="H1980" s="8">
        <v>0.14000000000000001</v>
      </c>
      <c r="I1980" t="s">
        <v>1829</v>
      </c>
      <c r="J1980" s="5">
        <v>1510.7190000000001</v>
      </c>
      <c r="K1980" t="str">
        <f>VLOOKUP($C1980,Customer_Dim_Cleaned!$A$2:$H$501,2,FALSE)</f>
        <v>Patty Francis</v>
      </c>
      <c r="L1980" t="str">
        <f>VLOOKUP($D1980,Product_Dim_Cleaned!$A$2:$F$101,2,FALSE)</f>
        <v>Bedroom Table Lamp</v>
      </c>
      <c r="M1980" t="str">
        <f>VLOOKUP($E1980,Store_Dim_Cleaned!$A$2:$E$21,2,FALSE)</f>
        <v>Gray Ltd</v>
      </c>
    </row>
    <row r="1981" spans="1:13" x14ac:dyDescent="0.3">
      <c r="A1981" t="s">
        <v>3805</v>
      </c>
      <c r="B1981" s="6">
        <v>45666</v>
      </c>
      <c r="C1981" t="s">
        <v>975</v>
      </c>
      <c r="D1981" t="s">
        <v>1640</v>
      </c>
      <c r="E1981" t="s">
        <v>1797</v>
      </c>
      <c r="F1981">
        <v>2</v>
      </c>
      <c r="G1981" s="5">
        <v>635.80999999999995</v>
      </c>
      <c r="H1981" s="8">
        <v>0.13</v>
      </c>
      <c r="I1981" t="s">
        <v>1826</v>
      </c>
      <c r="J1981" s="5">
        <v>1106.3094000000001</v>
      </c>
      <c r="K1981" t="str">
        <f>VLOOKUP($C1981,Customer_Dim_Cleaned!$A$2:$H$501,2,FALSE)</f>
        <v>Stacy Collins</v>
      </c>
      <c r="L1981" t="str">
        <f>VLOOKUP($D1981,Product_Dim_Cleaned!$A$2:$F$101,2,FALSE)</f>
        <v>Men's Winter Jacket</v>
      </c>
      <c r="M1981" t="str">
        <f>VLOOKUP($E1981,Store_Dim_Cleaned!$A$2:$E$21,2,FALSE)</f>
        <v>Gardner, Humphrey and Contreras</v>
      </c>
    </row>
    <row r="1982" spans="1:13" x14ac:dyDescent="0.3">
      <c r="A1982" t="s">
        <v>3806</v>
      </c>
      <c r="B1982" s="6">
        <v>45644</v>
      </c>
      <c r="C1982" t="s">
        <v>881</v>
      </c>
      <c r="D1982" t="s">
        <v>1576</v>
      </c>
      <c r="E1982" t="s">
        <v>1769</v>
      </c>
      <c r="F1982">
        <v>2</v>
      </c>
      <c r="G1982" s="5">
        <v>353.74</v>
      </c>
      <c r="H1982" s="8">
        <v>0.01</v>
      </c>
      <c r="I1982" t="s">
        <v>1824</v>
      </c>
      <c r="J1982" s="5">
        <v>700.40520000000004</v>
      </c>
      <c r="K1982" t="str">
        <f>VLOOKUP($C1982,Customer_Dim_Cleaned!$A$2:$H$501,2,FALSE)</f>
        <v>Jeffrey Gomez</v>
      </c>
      <c r="L1982" t="str">
        <f>VLOOKUP($D1982,Product_Dim_Cleaned!$A$2:$F$101,2,FALSE)</f>
        <v>Decorative Wall Mirror</v>
      </c>
      <c r="M1982" t="str">
        <f>VLOOKUP($E1982,Store_Dim_Cleaned!$A$2:$E$21,2,FALSE)</f>
        <v>Alexander Group</v>
      </c>
    </row>
    <row r="1983" spans="1:13" x14ac:dyDescent="0.3">
      <c r="A1983" t="s">
        <v>3807</v>
      </c>
      <c r="B1983" s="6">
        <v>45648</v>
      </c>
      <c r="C1983" t="s">
        <v>842</v>
      </c>
      <c r="D1983" t="s">
        <v>1620</v>
      </c>
      <c r="E1983" t="s">
        <v>1779</v>
      </c>
      <c r="F1983">
        <v>1</v>
      </c>
      <c r="G1983" s="5">
        <v>377.52</v>
      </c>
      <c r="H1983" s="8">
        <v>0.15</v>
      </c>
      <c r="I1983" t="s">
        <v>1824</v>
      </c>
      <c r="J1983" s="5">
        <v>320.892</v>
      </c>
      <c r="K1983" t="str">
        <f>VLOOKUP($C1983,Customer_Dim_Cleaned!$A$2:$H$501,2,FALSE)</f>
        <v>Matthew Payne</v>
      </c>
      <c r="L1983" t="str">
        <f>VLOOKUP($D1983,Product_Dim_Cleaned!$A$2:$F$101,2,FALSE)</f>
        <v>Women's Summer Dress</v>
      </c>
      <c r="M1983" t="str">
        <f>VLOOKUP($E1983,Store_Dim_Cleaned!$A$2:$E$21,2,FALSE)</f>
        <v>Martinez-Mullins</v>
      </c>
    </row>
    <row r="1984" spans="1:13" x14ac:dyDescent="0.3">
      <c r="A1984" t="s">
        <v>3808</v>
      </c>
      <c r="B1984" s="6">
        <v>45500</v>
      </c>
      <c r="C1984" t="s">
        <v>669</v>
      </c>
      <c r="D1984" t="s">
        <v>1684</v>
      </c>
      <c r="E1984" t="s">
        <v>1761</v>
      </c>
      <c r="F1984">
        <v>3</v>
      </c>
      <c r="G1984" s="5">
        <v>901.49</v>
      </c>
      <c r="H1984" s="8">
        <v>0</v>
      </c>
      <c r="I1984" t="s">
        <v>1824</v>
      </c>
      <c r="J1984" s="5">
        <v>2704.47</v>
      </c>
      <c r="K1984" t="str">
        <f>VLOOKUP($C1984,Customer_Dim_Cleaned!$A$2:$H$501,2,FALSE)</f>
        <v>Michelle Carpenter</v>
      </c>
      <c r="L1984" t="str">
        <f>VLOOKUP($D1984,Product_Dim_Cleaned!$A$2:$F$101,2,FALSE)</f>
        <v>Wooden Nightstand</v>
      </c>
      <c r="M1984" t="str">
        <f>VLOOKUP($E1984,Store_Dim_Cleaned!$A$2:$E$21,2,FALSE)</f>
        <v>Black-Horn</v>
      </c>
    </row>
    <row r="1985" spans="1:13" x14ac:dyDescent="0.3">
      <c r="A1985" t="s">
        <v>3809</v>
      </c>
      <c r="B1985" s="6">
        <v>45806</v>
      </c>
      <c r="C1985" t="s">
        <v>654</v>
      </c>
      <c r="D1985" t="s">
        <v>1608</v>
      </c>
      <c r="E1985" t="s">
        <v>1773</v>
      </c>
      <c r="F1985">
        <v>1</v>
      </c>
      <c r="G1985" s="5">
        <v>563.01</v>
      </c>
      <c r="H1985" s="8">
        <v>0.1</v>
      </c>
      <c r="I1985" t="s">
        <v>1824</v>
      </c>
      <c r="J1985" s="5">
        <v>506.709</v>
      </c>
      <c r="K1985" t="str">
        <f>VLOOKUP($C1985,Customer_Dim_Cleaned!$A$2:$H$501,2,FALSE)</f>
        <v>Anna Perez</v>
      </c>
      <c r="L1985" t="str">
        <f>VLOOKUP($D1985,Product_Dim_Cleaned!$A$2:$F$101,2,FALSE)</f>
        <v>Stainless Steel Cutlery Set</v>
      </c>
      <c r="M1985" t="str">
        <f>VLOOKUP($E1985,Store_Dim_Cleaned!$A$2:$E$21,2,FALSE)</f>
        <v>Gray Ltd</v>
      </c>
    </row>
    <row r="1986" spans="1:13" x14ac:dyDescent="0.3">
      <c r="A1986" t="s">
        <v>3810</v>
      </c>
      <c r="B1986" s="6">
        <v>45365</v>
      </c>
      <c r="C1986" t="s">
        <v>198</v>
      </c>
      <c r="D1986" t="s">
        <v>1688</v>
      </c>
      <c r="E1986" t="s">
        <v>1776</v>
      </c>
      <c r="F1986">
        <v>4</v>
      </c>
      <c r="G1986" s="5">
        <v>167.25</v>
      </c>
      <c r="H1986" s="8">
        <v>0.11</v>
      </c>
      <c r="I1986" t="s">
        <v>1824</v>
      </c>
      <c r="J1986" s="5">
        <v>595.41</v>
      </c>
      <c r="K1986" t="str">
        <f>VLOOKUP($C1986,Customer_Dim_Cleaned!$A$2:$H$501,2,FALSE)</f>
        <v>Debra Liu</v>
      </c>
      <c r="L1986" t="str">
        <f>VLOOKUP($D1986,Product_Dim_Cleaned!$A$2:$F$101,2,FALSE)</f>
        <v>Kitchen Storage Rack</v>
      </c>
      <c r="M1986" t="str">
        <f>VLOOKUP($E1986,Store_Dim_Cleaned!$A$2:$E$21,2,FALSE)</f>
        <v>Benson-Elliott</v>
      </c>
    </row>
    <row r="1987" spans="1:13" x14ac:dyDescent="0.3">
      <c r="A1987" t="s">
        <v>3811</v>
      </c>
      <c r="B1987" s="6">
        <v>45229</v>
      </c>
      <c r="C1987" t="s">
        <v>1403</v>
      </c>
      <c r="D1987" t="s">
        <v>1668</v>
      </c>
      <c r="E1987" t="s">
        <v>1810</v>
      </c>
      <c r="F1987">
        <v>3</v>
      </c>
      <c r="G1987" s="5">
        <v>345.43</v>
      </c>
      <c r="H1987" s="8">
        <v>0.08</v>
      </c>
      <c r="I1987" t="s">
        <v>1829</v>
      </c>
      <c r="J1987" s="5">
        <v>953.38679999999999</v>
      </c>
      <c r="K1987" t="str">
        <f>VLOOKUP($C1987,Customer_Dim_Cleaned!$A$2:$H$501,2,FALSE)</f>
        <v>John Berg</v>
      </c>
      <c r="L1987" t="str">
        <f>VLOOKUP($D1987,Product_Dim_Cleaned!$A$2:$F$101,2,FALSE)</f>
        <v>Luxury Perfume Spray</v>
      </c>
      <c r="M1987" t="str">
        <f>VLOOKUP($E1987,Store_Dim_Cleaned!$A$2:$E$21,2,FALSE)</f>
        <v>Guerrero-Schmitt</v>
      </c>
    </row>
    <row r="1988" spans="1:13" x14ac:dyDescent="0.3">
      <c r="A1988" t="s">
        <v>3812</v>
      </c>
      <c r="B1988" s="6">
        <v>45349</v>
      </c>
      <c r="C1988" t="s">
        <v>972</v>
      </c>
      <c r="D1988" t="s">
        <v>1712</v>
      </c>
      <c r="E1988" t="s">
        <v>1786</v>
      </c>
      <c r="F1988">
        <v>4</v>
      </c>
      <c r="G1988" s="5">
        <v>752.48</v>
      </c>
      <c r="H1988" s="8">
        <v>0.23</v>
      </c>
      <c r="I1988" t="s">
        <v>1824</v>
      </c>
      <c r="J1988" s="5">
        <v>2317.6383999999998</v>
      </c>
      <c r="K1988" t="str">
        <f>VLOOKUP($C1988,Customer_Dim_Cleaned!$A$2:$H$501,2,FALSE)</f>
        <v>Jennifer Zamora</v>
      </c>
      <c r="L1988" t="str">
        <f>VLOOKUP($D1988,Product_Dim_Cleaned!$A$2:$F$101,2,FALSE)</f>
        <v>Fitness Resistance Bands</v>
      </c>
      <c r="M1988" t="str">
        <f>VLOOKUP($E1988,Store_Dim_Cleaned!$A$2:$E$21,2,FALSE)</f>
        <v>Moore, Padilla and Butler</v>
      </c>
    </row>
    <row r="1989" spans="1:13" x14ac:dyDescent="0.3">
      <c r="A1989" t="s">
        <v>3813</v>
      </c>
      <c r="B1989" s="6">
        <v>45886</v>
      </c>
      <c r="C1989" t="s">
        <v>1389</v>
      </c>
      <c r="D1989" t="s">
        <v>1662</v>
      </c>
      <c r="E1989" t="s">
        <v>1813</v>
      </c>
      <c r="F1989">
        <v>1</v>
      </c>
      <c r="G1989" s="5">
        <v>120.02</v>
      </c>
      <c r="H1989" s="8">
        <v>0.26</v>
      </c>
      <c r="I1989" t="s">
        <v>1824</v>
      </c>
      <c r="J1989" s="5">
        <v>88.814799999999991</v>
      </c>
      <c r="K1989" t="str">
        <f>VLOOKUP($C1989,Customer_Dim_Cleaned!$A$2:$H$501,2,FALSE)</f>
        <v>William Cortez</v>
      </c>
      <c r="L1989" t="str">
        <f>VLOOKUP($D1989,Product_Dim_Cleaned!$A$2:$F$101,2,FALSE)</f>
        <v>Foam Roller</v>
      </c>
      <c r="M1989" t="str">
        <f>VLOOKUP($E1989,Store_Dim_Cleaned!$A$2:$E$21,2,FALSE)</f>
        <v>Mann-Austin</v>
      </c>
    </row>
    <row r="1990" spans="1:13" x14ac:dyDescent="0.3">
      <c r="A1990" t="s">
        <v>3814</v>
      </c>
      <c r="B1990" s="6">
        <v>45359</v>
      </c>
      <c r="C1990" t="s">
        <v>1017</v>
      </c>
      <c r="D1990" t="s">
        <v>1630</v>
      </c>
      <c r="E1990" t="s">
        <v>1782</v>
      </c>
      <c r="F1990">
        <v>3</v>
      </c>
      <c r="G1990" s="5">
        <v>146.71</v>
      </c>
      <c r="H1990" s="8">
        <v>0.28000000000000003</v>
      </c>
      <c r="I1990" t="s">
        <v>1824</v>
      </c>
      <c r="J1990" s="5">
        <v>316.89359999999999</v>
      </c>
      <c r="K1990" t="str">
        <f>VLOOKUP($C1990,Customer_Dim_Cleaned!$A$2:$H$501,2,FALSE)</f>
        <v>Kristy Dunlap</v>
      </c>
      <c r="L1990" t="str">
        <f>VLOOKUP($D1990,Product_Dim_Cleaned!$A$2:$F$101,2,FALSE)</f>
        <v>Yoga Exercise Mat</v>
      </c>
      <c r="M1990" t="str">
        <f>VLOOKUP($E1990,Store_Dim_Cleaned!$A$2:$E$21,2,FALSE)</f>
        <v>Bean, Jones and Park</v>
      </c>
    </row>
    <row r="1991" spans="1:13" x14ac:dyDescent="0.3">
      <c r="A1991" t="s">
        <v>3815</v>
      </c>
      <c r="B1991" s="6">
        <v>45730</v>
      </c>
      <c r="C1991" t="s">
        <v>298</v>
      </c>
      <c r="D1991" t="s">
        <v>1676</v>
      </c>
      <c r="E1991" t="s">
        <v>1752</v>
      </c>
      <c r="F1991">
        <v>2</v>
      </c>
      <c r="G1991" s="5">
        <v>358.87</v>
      </c>
      <c r="H1991" s="8">
        <v>0.24</v>
      </c>
      <c r="I1991" t="s">
        <v>1824</v>
      </c>
      <c r="J1991" s="5">
        <v>545.48239999999998</v>
      </c>
      <c r="K1991" t="str">
        <f>VLOOKUP($C1991,Customer_Dim_Cleaned!$A$2:$H$501,2,FALSE)</f>
        <v>George Rosario</v>
      </c>
      <c r="L1991" t="str">
        <f>VLOOKUP($D1991,Product_Dim_Cleaned!$A$2:$F$101,2,FALSE)</f>
        <v>Matte Lipstick Set</v>
      </c>
      <c r="M1991" t="str">
        <f>VLOOKUP($E1991,Store_Dim_Cleaned!$A$2:$E$21,2,FALSE)</f>
        <v>Rivera-Warner</v>
      </c>
    </row>
    <row r="1992" spans="1:13" x14ac:dyDescent="0.3">
      <c r="A1992" t="s">
        <v>3816</v>
      </c>
      <c r="B1992" s="6">
        <v>45456</v>
      </c>
      <c r="C1992" t="s">
        <v>773</v>
      </c>
      <c r="D1992" t="s">
        <v>1652</v>
      </c>
      <c r="E1992" t="s">
        <v>1766</v>
      </c>
      <c r="F1992">
        <v>4</v>
      </c>
      <c r="G1992" s="5">
        <v>212.75</v>
      </c>
      <c r="H1992" s="8">
        <v>0.11</v>
      </c>
      <c r="I1992" t="s">
        <v>1829</v>
      </c>
      <c r="J1992" s="5">
        <v>757.39</v>
      </c>
      <c r="K1992" t="str">
        <f>VLOOKUP($C1992,Customer_Dim_Cleaned!$A$2:$H$501,2,FALSE)</f>
        <v>Mr. William Horton</v>
      </c>
      <c r="L1992" t="str">
        <f>VLOOKUP($D1992,Product_Dim_Cleaned!$A$2:$F$101,2,FALSE)</f>
        <v>Rugby Ball</v>
      </c>
      <c r="M1992" t="str">
        <f>VLOOKUP($E1992,Store_Dim_Cleaned!$A$2:$E$21,2,FALSE)</f>
        <v>Johnson-Wright</v>
      </c>
    </row>
    <row r="1993" spans="1:13" x14ac:dyDescent="0.3">
      <c r="A1993" t="s">
        <v>3817</v>
      </c>
      <c r="B1993" s="6">
        <v>45450</v>
      </c>
      <c r="C1993" t="s">
        <v>1029</v>
      </c>
      <c r="D1993" t="s">
        <v>1638</v>
      </c>
      <c r="E1993" t="s">
        <v>1792</v>
      </c>
      <c r="F1993">
        <v>1</v>
      </c>
      <c r="G1993" s="5">
        <v>183.47</v>
      </c>
      <c r="H1993" s="8">
        <v>0.17</v>
      </c>
      <c r="I1993" t="s">
        <v>1826</v>
      </c>
      <c r="J1993" s="5">
        <v>152.2801</v>
      </c>
      <c r="K1993" t="str">
        <f>VLOOKUP($C1993,Customer_Dim_Cleaned!$A$2:$H$501,2,FALSE)</f>
        <v>Reginald Willis</v>
      </c>
      <c r="L1993" t="str">
        <f>VLOOKUP($D1993,Product_Dim_Cleaned!$A$2:$F$101,2,FALSE)</f>
        <v>High-Grip Football</v>
      </c>
      <c r="M1993" t="str">
        <f>VLOOKUP($E1993,Store_Dim_Cleaned!$A$2:$E$21,2,FALSE)</f>
        <v>Aguirre-Keller</v>
      </c>
    </row>
    <row r="1994" spans="1:13" x14ac:dyDescent="0.3">
      <c r="A1994" t="s">
        <v>3818</v>
      </c>
      <c r="B1994" s="6">
        <v>45493</v>
      </c>
      <c r="C1994" t="s">
        <v>251</v>
      </c>
      <c r="D1994" t="s">
        <v>1726</v>
      </c>
      <c r="E1994" t="s">
        <v>1801</v>
      </c>
      <c r="F1994">
        <v>4</v>
      </c>
      <c r="G1994" s="5">
        <v>569.98</v>
      </c>
      <c r="H1994" s="8">
        <v>0.23</v>
      </c>
      <c r="I1994" t="s">
        <v>1824</v>
      </c>
      <c r="J1994" s="5">
        <v>1755.5383999999999</v>
      </c>
      <c r="K1994" t="str">
        <f>VLOOKUP($C1994,Customer_Dim_Cleaned!$A$2:$H$501,2,FALSE)</f>
        <v>Mr. Mark Beasley</v>
      </c>
      <c r="L1994" t="str">
        <f>VLOOKUP($D1994,Product_Dim_Cleaned!$A$2:$F$101,2,FALSE)</f>
        <v>Face Foundation Kit</v>
      </c>
      <c r="M1994" t="str">
        <f>VLOOKUP($E1994,Store_Dim_Cleaned!$A$2:$E$21,2,FALSE)</f>
        <v>Shelton PLC</v>
      </c>
    </row>
    <row r="1995" spans="1:13" x14ac:dyDescent="0.3">
      <c r="A1995" t="s">
        <v>3819</v>
      </c>
      <c r="B1995" s="6">
        <v>45274</v>
      </c>
      <c r="C1995" t="s">
        <v>1455</v>
      </c>
      <c r="D1995" t="s">
        <v>1590</v>
      </c>
      <c r="E1995" t="s">
        <v>1794</v>
      </c>
      <c r="F1995">
        <v>3</v>
      </c>
      <c r="G1995" s="5">
        <v>984.12</v>
      </c>
      <c r="H1995" s="8">
        <v>0.27</v>
      </c>
      <c r="I1995" t="s">
        <v>1824</v>
      </c>
      <c r="J1995" s="5">
        <v>2155.2228</v>
      </c>
      <c r="K1995" t="str">
        <f>VLOOKUP($C1995,Customer_Dim_Cleaned!$A$2:$H$501,2,FALSE)</f>
        <v>Philip Mendoza</v>
      </c>
      <c r="L1995" t="str">
        <f>VLOOKUP($D1995,Product_Dim_Cleaned!$A$2:$F$101,2,FALSE)</f>
        <v>Multi-Purpose Storage Box</v>
      </c>
      <c r="M1995" t="str">
        <f>VLOOKUP($E1995,Store_Dim_Cleaned!$A$2:$E$21,2,FALSE)</f>
        <v>Thomas, Bridges and Harris</v>
      </c>
    </row>
    <row r="1996" spans="1:13" x14ac:dyDescent="0.3">
      <c r="A1996" t="s">
        <v>3820</v>
      </c>
      <c r="B1996" s="6">
        <v>45844</v>
      </c>
      <c r="C1996" t="s">
        <v>1458</v>
      </c>
      <c r="D1996" t="s">
        <v>1716</v>
      </c>
      <c r="E1996" t="s">
        <v>1782</v>
      </c>
      <c r="F1996">
        <v>1</v>
      </c>
      <c r="G1996" s="5">
        <v>905.23</v>
      </c>
      <c r="H1996" s="8">
        <v>0</v>
      </c>
      <c r="I1996" t="s">
        <v>1824</v>
      </c>
      <c r="J1996" s="5">
        <v>905.23</v>
      </c>
      <c r="K1996" t="str">
        <f>VLOOKUP($C1996,Customer_Dim_Cleaned!$A$2:$H$501,2,FALSE)</f>
        <v>Laura Mathews</v>
      </c>
      <c r="L1996" t="str">
        <f>VLOOKUP($D1996,Product_Dim_Cleaned!$A$2:$F$101,2,FALSE)</f>
        <v>Wooden Bookshelf</v>
      </c>
      <c r="M1996" t="str">
        <f>VLOOKUP($E1996,Store_Dim_Cleaned!$A$2:$E$21,2,FALSE)</f>
        <v>Bean, Jones and Park</v>
      </c>
    </row>
    <row r="1997" spans="1:13" x14ac:dyDescent="0.3">
      <c r="A1997" t="s">
        <v>3821</v>
      </c>
      <c r="B1997" s="6">
        <v>45264</v>
      </c>
      <c r="C1997" t="s">
        <v>613</v>
      </c>
      <c r="D1997" t="s">
        <v>1746</v>
      </c>
      <c r="E1997" t="s">
        <v>1813</v>
      </c>
      <c r="F1997">
        <v>3</v>
      </c>
      <c r="G1997" s="5">
        <v>112.77</v>
      </c>
      <c r="H1997" s="8">
        <v>0.19</v>
      </c>
      <c r="I1997" t="s">
        <v>1824</v>
      </c>
      <c r="J1997" s="5">
        <v>274.03109999999998</v>
      </c>
      <c r="K1997" t="str">
        <f>VLOOKUP($C1997,Customer_Dim_Cleaned!$A$2:$H$501,2,FALSE)</f>
        <v>Jennifer Pruitt</v>
      </c>
      <c r="L1997" t="str">
        <f>VLOOKUP($D1997,Product_Dim_Cleaned!$A$2:$F$101,2,FALSE)</f>
        <v>Stainless Steel Cookware Set</v>
      </c>
      <c r="M1997" t="str">
        <f>VLOOKUP($E1997,Store_Dim_Cleaned!$A$2:$E$21,2,FALSE)</f>
        <v>Mann-Austin</v>
      </c>
    </row>
    <row r="1998" spans="1:13" x14ac:dyDescent="0.3">
      <c r="A1998" t="s">
        <v>3822</v>
      </c>
      <c r="B1998" s="6">
        <v>45773</v>
      </c>
      <c r="C1998" t="s">
        <v>538</v>
      </c>
      <c r="D1998" t="s">
        <v>1618</v>
      </c>
      <c r="E1998" t="s">
        <v>1782</v>
      </c>
      <c r="F1998">
        <v>3</v>
      </c>
      <c r="G1998" s="5">
        <v>875.99</v>
      </c>
      <c r="H1998" s="8">
        <v>0.09</v>
      </c>
      <c r="I1998" t="s">
        <v>1826</v>
      </c>
      <c r="J1998" s="5">
        <v>2391.4526999999998</v>
      </c>
      <c r="K1998" t="str">
        <f>VLOOKUP($C1998,Customer_Dim_Cleaned!$A$2:$H$501,2,FALSE)</f>
        <v>Cynthia Morris</v>
      </c>
      <c r="L1998" t="str">
        <f>VLOOKUP($D1998,Product_Dim_Cleaned!$A$2:$F$101,2,FALSE)</f>
        <v>Bedroom Table Lamp</v>
      </c>
      <c r="M1998" t="str">
        <f>VLOOKUP($E1998,Store_Dim_Cleaned!$A$2:$E$21,2,FALSE)</f>
        <v>Bean, Jones and Park</v>
      </c>
    </row>
    <row r="1999" spans="1:13" x14ac:dyDescent="0.3">
      <c r="A1999" t="s">
        <v>3823</v>
      </c>
      <c r="B1999" s="6">
        <v>45460</v>
      </c>
      <c r="C1999" t="s">
        <v>441</v>
      </c>
      <c r="D1999" t="s">
        <v>1726</v>
      </c>
      <c r="E1999" t="s">
        <v>1789</v>
      </c>
      <c r="F1999">
        <v>2</v>
      </c>
      <c r="G1999" s="5">
        <v>685.31</v>
      </c>
      <c r="H1999" s="8">
        <v>0.26</v>
      </c>
      <c r="I1999" t="s">
        <v>1826</v>
      </c>
      <c r="J1999" s="5">
        <v>1014.2588</v>
      </c>
      <c r="K1999" t="str">
        <f>VLOOKUP($C1999,Customer_Dim_Cleaned!$A$2:$H$501,2,FALSE)</f>
        <v>Susan Mcdonald</v>
      </c>
      <c r="L1999" t="str">
        <f>VLOOKUP($D1999,Product_Dim_Cleaned!$A$2:$F$101,2,FALSE)</f>
        <v>Face Foundation Kit</v>
      </c>
      <c r="M1999" t="str">
        <f>VLOOKUP($E1999,Store_Dim_Cleaned!$A$2:$E$21,2,FALSE)</f>
        <v>Hill, Wagner and Ballard</v>
      </c>
    </row>
    <row r="2000" spans="1:13" x14ac:dyDescent="0.3">
      <c r="A2000" t="s">
        <v>3824</v>
      </c>
      <c r="B2000" s="6">
        <v>45607</v>
      </c>
      <c r="C2000" t="s">
        <v>198</v>
      </c>
      <c r="D2000" t="s">
        <v>1670</v>
      </c>
      <c r="E2000" t="s">
        <v>1792</v>
      </c>
      <c r="F2000">
        <v>3</v>
      </c>
      <c r="G2000" s="5">
        <v>945.37</v>
      </c>
      <c r="H2000" s="8">
        <v>0.05</v>
      </c>
      <c r="I2000" t="s">
        <v>1824</v>
      </c>
      <c r="J2000" s="5">
        <v>2694.3045000000002</v>
      </c>
      <c r="K2000" t="str">
        <f>VLOOKUP($C2000,Customer_Dim_Cleaned!$A$2:$H$501,2,FALSE)</f>
        <v>Debra Liu</v>
      </c>
      <c r="L2000" t="str">
        <f>VLOOKUP($D2000,Product_Dim_Cleaned!$A$2:$F$101,2,FALSE)</f>
        <v>Tennis Ball 3-Pack</v>
      </c>
      <c r="M2000" t="str">
        <f>VLOOKUP($E2000,Store_Dim_Cleaned!$A$2:$E$21,2,FALSE)</f>
        <v>Aguirre-Keller</v>
      </c>
    </row>
    <row r="2001" spans="1:13" x14ac:dyDescent="0.3">
      <c r="A2001" t="s">
        <v>3825</v>
      </c>
      <c r="B2001" s="6">
        <v>45267</v>
      </c>
      <c r="C2001" t="s">
        <v>100</v>
      </c>
      <c r="D2001" t="s">
        <v>1700</v>
      </c>
      <c r="E2001" t="s">
        <v>1813</v>
      </c>
      <c r="F2001">
        <v>3</v>
      </c>
      <c r="G2001" s="5">
        <v>68.45</v>
      </c>
      <c r="H2001" s="8">
        <v>0.17</v>
      </c>
      <c r="I2001" t="s">
        <v>1826</v>
      </c>
      <c r="J2001" s="5">
        <v>170.44049999999999</v>
      </c>
      <c r="K2001" t="str">
        <f>VLOOKUP($C2001,Customer_Dim_Cleaned!$A$2:$H$501,2,FALSE)</f>
        <v>Jonathan Steele</v>
      </c>
      <c r="L2001" t="str">
        <f>VLOOKUP($D2001,Product_Dim_Cleaned!$A$2:$F$101,2,FALSE)</f>
        <v>Wireless Mouse</v>
      </c>
      <c r="M2001" t="str">
        <f>VLOOKUP($E2001,Store_Dim_Cleaned!$A$2:$E$21,2,FALSE)</f>
        <v>Mann-Austin</v>
      </c>
    </row>
  </sheetData>
  <conditionalFormatting sqref="A2:B2001 D2:I2001 K2:M2001">
    <cfRule type="containsText" dxfId="0" priority="4" operator="containsText" text="CUST1409">
      <formula>NOT(ISERROR(SEARCH("CUST1409",A2)))</formula>
    </cfRule>
  </conditionalFormatting>
  <conditionalFormatting sqref="G2:G2001">
    <cfRule type="dataBar" priority="3">
      <dataBar>
        <cfvo type="min"/>
        <cfvo type="max"/>
        <color rgb="FF638EC6"/>
      </dataBar>
      <extLst>
        <ext xmlns:x14="http://schemas.microsoft.com/office/spreadsheetml/2009/9/main" uri="{B025F937-C7B1-47D3-B67F-A62EFF666E3E}">
          <x14:id>{9539DFC3-AF62-46AF-A8C5-3795209CB88A}</x14:id>
        </ext>
      </extLst>
    </cfRule>
  </conditionalFormatting>
  <conditionalFormatting sqref="H2:H2001">
    <cfRule type="iconSet" priority="2">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539DFC3-AF62-46AF-A8C5-3795209CB88A}">
            <x14:dataBar minLength="0" maxLength="100" gradient="0">
              <x14:cfvo type="autoMin"/>
              <x14:cfvo type="autoMax"/>
              <x14:negativeFillColor rgb="FFFF0000"/>
              <x14:axisColor rgb="FF000000"/>
            </x14:dataBar>
          </x14:cfRule>
          <xm:sqref>G2:G2001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A9BA-0A4A-460D-BC7B-9EDBE59B6AFE}">
  <dimension ref="A1:I205"/>
  <sheetViews>
    <sheetView tabSelected="1" workbookViewId="0">
      <selection activeCell="F24" sqref="F24"/>
    </sheetView>
  </sheetViews>
  <sheetFormatPr defaultRowHeight="14.4" x14ac:dyDescent="0.3"/>
  <cols>
    <col min="1" max="1" width="13" bestFit="1" customWidth="1"/>
    <col min="2" max="2" width="19.77734375" style="20" bestFit="1" customWidth="1"/>
    <col min="3" max="3" width="14.88671875" bestFit="1" customWidth="1"/>
    <col min="4" max="4" width="14.88671875" customWidth="1"/>
    <col min="5" max="5" width="11.21875" bestFit="1" customWidth="1"/>
    <col min="6" max="6" width="19.77734375" style="20" bestFit="1" customWidth="1"/>
    <col min="7" max="7" width="10.33203125" bestFit="1" customWidth="1"/>
    <col min="8" max="8" width="11.21875" bestFit="1" customWidth="1"/>
    <col min="9" max="9" width="19.77734375" bestFit="1" customWidth="1"/>
    <col min="10" max="206" width="10.33203125" bestFit="1" customWidth="1"/>
    <col min="207" max="207" width="11" bestFit="1" customWidth="1"/>
    <col min="208" max="240" width="10.33203125" bestFit="1" customWidth="1"/>
    <col min="241" max="241" width="11" bestFit="1" customWidth="1"/>
    <col min="242" max="317" width="10.33203125" bestFit="1" customWidth="1"/>
    <col min="318" max="318" width="11" bestFit="1" customWidth="1"/>
    <col min="319" max="395" width="10.33203125" bestFit="1" customWidth="1"/>
    <col min="396" max="396" width="11" bestFit="1" customWidth="1"/>
    <col min="397" max="498" width="10.33203125" bestFit="1" customWidth="1"/>
    <col min="499" max="499" width="11" bestFit="1" customWidth="1"/>
    <col min="500" max="575" width="10.33203125" bestFit="1" customWidth="1"/>
    <col min="576" max="576" width="11" bestFit="1" customWidth="1"/>
    <col min="577" max="685" width="10.33203125" bestFit="1" customWidth="1"/>
    <col min="686" max="686" width="12" bestFit="1" customWidth="1"/>
  </cols>
  <sheetData>
    <row r="1" spans="1:9" s="27" customFormat="1" x14ac:dyDescent="0.3">
      <c r="A1" s="26" t="s">
        <v>4015</v>
      </c>
      <c r="B1" s="20" t="s">
        <v>4001</v>
      </c>
      <c r="C1" t="s">
        <v>4018</v>
      </c>
      <c r="D1"/>
      <c r="E1" s="26" t="s">
        <v>4016</v>
      </c>
      <c r="F1" s="28" t="s">
        <v>4001</v>
      </c>
      <c r="H1" s="21" t="s">
        <v>4019</v>
      </c>
      <c r="I1" s="20" t="s">
        <v>4001</v>
      </c>
    </row>
    <row r="2" spans="1:9" x14ac:dyDescent="0.3">
      <c r="A2" s="25" t="s">
        <v>4006</v>
      </c>
      <c r="B2" s="20">
        <v>174449.14000000007</v>
      </c>
      <c r="C2" s="20">
        <v>398</v>
      </c>
      <c r="D2" s="20"/>
      <c r="E2" s="25" t="s">
        <v>1756</v>
      </c>
      <c r="F2" s="20">
        <v>848576.66610000073</v>
      </c>
      <c r="H2" s="25" t="s">
        <v>26</v>
      </c>
      <c r="I2" s="20">
        <v>522623.38189999986</v>
      </c>
    </row>
    <row r="3" spans="1:9" x14ac:dyDescent="0.3">
      <c r="A3" s="25" t="s">
        <v>4007</v>
      </c>
      <c r="B3" s="20">
        <v>155073.9390999999</v>
      </c>
      <c r="C3" s="20">
        <v>370</v>
      </c>
      <c r="D3" s="20"/>
      <c r="E3" s="25" t="s">
        <v>1772</v>
      </c>
      <c r="F3" s="20">
        <v>914253.52370000014</v>
      </c>
      <c r="H3" s="25" t="s">
        <v>13</v>
      </c>
      <c r="I3" s="20">
        <v>517622.05739999987</v>
      </c>
    </row>
    <row r="4" spans="1:9" x14ac:dyDescent="0.3">
      <c r="A4" s="25" t="s">
        <v>4008</v>
      </c>
      <c r="B4" s="20">
        <v>210704.52199999997</v>
      </c>
      <c r="C4" s="20">
        <v>467</v>
      </c>
      <c r="D4" s="20"/>
      <c r="E4" s="25" t="s">
        <v>1765</v>
      </c>
      <c r="F4" s="20">
        <v>411564.50849999965</v>
      </c>
      <c r="H4" s="25" t="s">
        <v>19</v>
      </c>
      <c r="I4" s="20">
        <v>673616.50109999976</v>
      </c>
    </row>
    <row r="5" spans="1:9" x14ac:dyDescent="0.3">
      <c r="A5" s="25" t="s">
        <v>4009</v>
      </c>
      <c r="B5" s="20">
        <v>192864.03530000005</v>
      </c>
      <c r="C5" s="20">
        <v>426</v>
      </c>
      <c r="D5" s="20"/>
      <c r="E5" s="25" t="s">
        <v>3997</v>
      </c>
      <c r="F5" s="20">
        <v>2174394.6983000007</v>
      </c>
      <c r="H5" s="25" t="s">
        <v>31</v>
      </c>
      <c r="I5" s="20">
        <v>460532.75790000043</v>
      </c>
    </row>
    <row r="6" spans="1:9" x14ac:dyDescent="0.3">
      <c r="A6" s="25" t="s">
        <v>4010</v>
      </c>
      <c r="B6" s="20">
        <v>146511.96289999998</v>
      </c>
      <c r="C6" s="20">
        <v>381</v>
      </c>
      <c r="D6" s="20"/>
      <c r="H6" s="25" t="s">
        <v>3997</v>
      </c>
      <c r="I6" s="20">
        <v>2174394.6983000007</v>
      </c>
    </row>
    <row r="7" spans="1:9" x14ac:dyDescent="0.3">
      <c r="A7" s="25" t="s">
        <v>4011</v>
      </c>
      <c r="B7" s="20">
        <v>162640.01650000011</v>
      </c>
      <c r="C7" s="20">
        <v>382</v>
      </c>
      <c r="D7" s="20"/>
      <c r="E7" s="26" t="s">
        <v>1750</v>
      </c>
      <c r="F7" s="28" t="s">
        <v>4001</v>
      </c>
    </row>
    <row r="8" spans="1:9" x14ac:dyDescent="0.3">
      <c r="A8" s="25" t="s">
        <v>4012</v>
      </c>
      <c r="B8" s="20">
        <v>194711.8153999999</v>
      </c>
      <c r="C8" s="20">
        <v>458</v>
      </c>
      <c r="D8" s="20"/>
      <c r="E8" s="25" t="s">
        <v>1754</v>
      </c>
      <c r="F8" s="20">
        <v>622404.31630000006</v>
      </c>
      <c r="H8" s="26" t="s">
        <v>4015</v>
      </c>
      <c r="I8" s="28" t="s">
        <v>4001</v>
      </c>
    </row>
    <row r="9" spans="1:9" x14ac:dyDescent="0.3">
      <c r="A9" s="25" t="s">
        <v>4013</v>
      </c>
      <c r="B9" s="20">
        <v>192159.7325999999</v>
      </c>
      <c r="C9" s="20">
        <v>426</v>
      </c>
      <c r="D9" s="20"/>
      <c r="E9" s="25" t="s">
        <v>1759</v>
      </c>
      <c r="F9" s="20">
        <v>646100.88030000043</v>
      </c>
      <c r="H9" s="25" t="s">
        <v>4006</v>
      </c>
      <c r="I9" s="20">
        <v>174449.14000000007</v>
      </c>
    </row>
    <row r="10" spans="1:9" x14ac:dyDescent="0.3">
      <c r="A10" s="25" t="s">
        <v>4014</v>
      </c>
      <c r="B10" s="20">
        <v>188570.17699999991</v>
      </c>
      <c r="C10" s="20">
        <v>420</v>
      </c>
      <c r="D10" s="20"/>
      <c r="E10" s="25" t="s">
        <v>1763</v>
      </c>
      <c r="F10" s="20">
        <v>635213.09570000006</v>
      </c>
      <c r="H10" s="25" t="s">
        <v>4007</v>
      </c>
      <c r="I10" s="20">
        <v>155073.9390999999</v>
      </c>
    </row>
    <row r="11" spans="1:9" x14ac:dyDescent="0.3">
      <c r="A11" s="25" t="s">
        <v>4003</v>
      </c>
      <c r="B11" s="20">
        <v>186168.20670000001</v>
      </c>
      <c r="C11" s="20">
        <v>419</v>
      </c>
      <c r="D11" s="20"/>
      <c r="E11" s="25" t="s">
        <v>1784</v>
      </c>
      <c r="F11" s="20">
        <v>270676.40600000002</v>
      </c>
      <c r="H11" s="25" t="s">
        <v>4008</v>
      </c>
      <c r="I11" s="20">
        <v>210704.52199999997</v>
      </c>
    </row>
    <row r="12" spans="1:9" x14ac:dyDescent="0.3">
      <c r="A12" s="25" t="s">
        <v>4004</v>
      </c>
      <c r="B12" s="20">
        <v>187386.16820000004</v>
      </c>
      <c r="C12" s="20">
        <v>413</v>
      </c>
      <c r="D12" s="20"/>
      <c r="E12" s="25" t="s">
        <v>3997</v>
      </c>
      <c r="F12" s="20">
        <v>2174394.6983000007</v>
      </c>
      <c r="H12" s="25" t="s">
        <v>4009</v>
      </c>
      <c r="I12" s="20">
        <v>192864.03530000005</v>
      </c>
    </row>
    <row r="13" spans="1:9" x14ac:dyDescent="0.3">
      <c r="A13" s="25" t="s">
        <v>4005</v>
      </c>
      <c r="B13" s="20">
        <v>183154.98259999999</v>
      </c>
      <c r="C13" s="20">
        <v>404</v>
      </c>
      <c r="D13" s="20"/>
      <c r="H13" s="25" t="s">
        <v>4010</v>
      </c>
      <c r="I13" s="20">
        <v>146511.96289999998</v>
      </c>
    </row>
    <row r="14" spans="1:9" x14ac:dyDescent="0.3">
      <c r="A14" s="25" t="s">
        <v>3997</v>
      </c>
      <c r="B14" s="20">
        <v>2174394.6983000007</v>
      </c>
      <c r="C14" s="20">
        <v>4964</v>
      </c>
      <c r="D14" s="20"/>
      <c r="E14" s="21" t="s">
        <v>4017</v>
      </c>
      <c r="F14" t="s">
        <v>4001</v>
      </c>
      <c r="H14" s="25" t="s">
        <v>4011</v>
      </c>
      <c r="I14" s="20">
        <v>162640.01650000011</v>
      </c>
    </row>
    <row r="15" spans="1:9" x14ac:dyDescent="0.3">
      <c r="A15" s="25"/>
      <c r="E15" s="25" t="s">
        <v>3896</v>
      </c>
      <c r="F15" s="34">
        <v>34699.832699999999</v>
      </c>
      <c r="H15" s="25" t="s">
        <v>4012</v>
      </c>
      <c r="I15" s="20">
        <v>194711.8153999999</v>
      </c>
    </row>
    <row r="16" spans="1:9" x14ac:dyDescent="0.3">
      <c r="A16" s="26" t="s">
        <v>1538</v>
      </c>
      <c r="B16" s="28" t="s">
        <v>4001</v>
      </c>
      <c r="E16" s="25" t="s">
        <v>3899</v>
      </c>
      <c r="F16" s="34">
        <v>35489.619799999993</v>
      </c>
      <c r="H16" s="25" t="s">
        <v>4013</v>
      </c>
      <c r="I16" s="20">
        <v>192159.7325999999</v>
      </c>
    </row>
    <row r="17" spans="1:9" x14ac:dyDescent="0.3">
      <c r="A17" s="25" t="s">
        <v>1558</v>
      </c>
      <c r="B17" s="20">
        <v>321561.3282999997</v>
      </c>
      <c r="E17" s="25" t="s">
        <v>3902</v>
      </c>
      <c r="F17" s="34">
        <v>41852.503400000001</v>
      </c>
      <c r="H17" s="25" t="s">
        <v>4014</v>
      </c>
      <c r="I17" s="20">
        <v>188570.17699999991</v>
      </c>
    </row>
    <row r="18" spans="1:9" x14ac:dyDescent="0.3">
      <c r="A18" s="25" t="s">
        <v>1547</v>
      </c>
      <c r="B18" s="20">
        <v>379216.04380000016</v>
      </c>
      <c r="E18" s="25" t="s">
        <v>3940</v>
      </c>
      <c r="F18" s="34">
        <v>38281.015300000006</v>
      </c>
      <c r="H18" s="25" t="s">
        <v>4003</v>
      </c>
      <c r="I18" s="20">
        <v>186168.20670000001</v>
      </c>
    </row>
    <row r="19" spans="1:9" x14ac:dyDescent="0.3">
      <c r="A19" s="25" t="s">
        <v>1563</v>
      </c>
      <c r="B19" s="20">
        <v>504311.34800000023</v>
      </c>
      <c r="E19" s="25" t="s">
        <v>3958</v>
      </c>
      <c r="F19" s="34">
        <v>33993.659399999997</v>
      </c>
      <c r="H19" s="25" t="s">
        <v>4004</v>
      </c>
      <c r="I19" s="20">
        <v>187386.16820000004</v>
      </c>
    </row>
    <row r="20" spans="1:9" x14ac:dyDescent="0.3">
      <c r="A20" s="25" t="s">
        <v>1544</v>
      </c>
      <c r="B20" s="20">
        <v>427295.80359999998</v>
      </c>
      <c r="E20" s="25" t="s">
        <v>3997</v>
      </c>
      <c r="F20" s="34">
        <v>184316.63060000006</v>
      </c>
      <c r="H20" s="25" t="s">
        <v>4005</v>
      </c>
      <c r="I20" s="20">
        <v>183154.98259999999</v>
      </c>
    </row>
    <row r="21" spans="1:9" x14ac:dyDescent="0.3">
      <c r="A21" s="25" t="s">
        <v>1566</v>
      </c>
      <c r="B21" s="20">
        <v>542010.17460000049</v>
      </c>
      <c r="H21" s="25" t="s">
        <v>3997</v>
      </c>
      <c r="I21" s="20">
        <v>2174394.6983000007</v>
      </c>
    </row>
    <row r="22" spans="1:9" s="27" customFormat="1" x14ac:dyDescent="0.3">
      <c r="A22" s="30" t="s">
        <v>3997</v>
      </c>
      <c r="B22" s="29">
        <v>2174394.6983000007</v>
      </c>
    </row>
    <row r="30" spans="1:9" x14ac:dyDescent="0.3">
      <c r="B30"/>
    </row>
    <row r="31" spans="1:9" x14ac:dyDescent="0.3">
      <c r="B31"/>
    </row>
    <row r="32" spans="1:9"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1CCC-378D-456E-B135-5EC3F9956BA3}">
  <dimension ref="A1"/>
  <sheetViews>
    <sheetView workbookViewId="0">
      <selection activeCell="O3" sqref="O3"/>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BA813-C4B1-4D53-AF4B-658D312A8F63}">
  <dimension ref="A1:X28"/>
  <sheetViews>
    <sheetView workbookViewId="0">
      <selection sqref="A1:X2"/>
    </sheetView>
  </sheetViews>
  <sheetFormatPr defaultRowHeight="14.4" x14ac:dyDescent="0.3"/>
  <cols>
    <col min="23" max="23" width="9.109375" customWidth="1"/>
    <col min="24" max="24" width="2.6640625" customWidth="1"/>
  </cols>
  <sheetData>
    <row r="1" spans="1:24" x14ac:dyDescent="0.3">
      <c r="A1" s="32" t="s">
        <v>4020</v>
      </c>
      <c r="B1" s="33"/>
      <c r="C1" s="33"/>
      <c r="D1" s="33"/>
      <c r="E1" s="33"/>
      <c r="F1" s="33"/>
      <c r="G1" s="33"/>
      <c r="H1" s="33"/>
      <c r="I1" s="33"/>
      <c r="J1" s="33"/>
      <c r="K1" s="33"/>
      <c r="L1" s="33"/>
      <c r="M1" s="33"/>
      <c r="N1" s="33"/>
      <c r="O1" s="33"/>
      <c r="P1" s="33"/>
      <c r="Q1" s="33"/>
      <c r="R1" s="33"/>
      <c r="S1" s="33"/>
      <c r="T1" s="33"/>
      <c r="U1" s="33"/>
      <c r="V1" s="33"/>
      <c r="W1" s="33"/>
      <c r="X1" s="33"/>
    </row>
    <row r="2" spans="1:24" x14ac:dyDescent="0.3">
      <c r="A2" s="33"/>
      <c r="B2" s="33"/>
      <c r="C2" s="33"/>
      <c r="D2" s="33"/>
      <c r="E2" s="33"/>
      <c r="F2" s="33"/>
      <c r="G2" s="33"/>
      <c r="H2" s="33"/>
      <c r="I2" s="33"/>
      <c r="J2" s="33"/>
      <c r="K2" s="33"/>
      <c r="L2" s="33"/>
      <c r="M2" s="33"/>
      <c r="N2" s="33"/>
      <c r="O2" s="33"/>
      <c r="P2" s="33"/>
      <c r="Q2" s="33"/>
      <c r="R2" s="33"/>
      <c r="S2" s="33"/>
      <c r="T2" s="33"/>
      <c r="U2" s="33"/>
      <c r="V2" s="33"/>
      <c r="W2" s="33"/>
      <c r="X2" s="33"/>
    </row>
    <row r="3" spans="1:24" x14ac:dyDescent="0.3">
      <c r="A3" s="31"/>
      <c r="B3" s="31"/>
      <c r="C3" s="31"/>
      <c r="D3" s="31"/>
      <c r="E3" s="31"/>
      <c r="F3" s="31"/>
      <c r="G3" s="31"/>
      <c r="H3" s="31"/>
      <c r="I3" s="31"/>
      <c r="J3" s="31"/>
      <c r="K3" s="31"/>
      <c r="L3" s="31"/>
      <c r="M3" s="31"/>
      <c r="N3" s="31"/>
      <c r="O3" s="31"/>
      <c r="P3" s="31"/>
      <c r="Q3" s="31"/>
      <c r="R3" s="31"/>
      <c r="S3" s="31"/>
      <c r="T3" s="31"/>
      <c r="U3" s="31"/>
      <c r="V3" s="31"/>
      <c r="W3" s="31"/>
      <c r="X3" s="31"/>
    </row>
    <row r="4" spans="1:24" x14ac:dyDescent="0.3">
      <c r="A4" s="31"/>
      <c r="B4" s="31"/>
      <c r="C4" s="31"/>
      <c r="D4" s="31"/>
      <c r="E4" s="31"/>
      <c r="F4" s="31"/>
      <c r="G4" s="31"/>
      <c r="H4" s="31"/>
      <c r="I4" s="31"/>
      <c r="J4" s="31"/>
      <c r="K4" s="31"/>
      <c r="L4" s="31"/>
      <c r="M4" s="31"/>
      <c r="N4" s="31"/>
      <c r="O4" s="31"/>
      <c r="P4" s="31"/>
      <c r="Q4" s="31"/>
      <c r="R4" s="31"/>
      <c r="S4" s="31"/>
      <c r="T4" s="31"/>
      <c r="U4" s="31"/>
      <c r="V4" s="31"/>
      <c r="W4" s="31"/>
      <c r="X4" s="31"/>
    </row>
    <row r="5" spans="1:24" x14ac:dyDescent="0.3">
      <c r="A5" s="31"/>
      <c r="B5" s="31"/>
      <c r="C5" s="31"/>
      <c r="D5" s="31"/>
      <c r="E5" s="31"/>
      <c r="F5" s="31"/>
      <c r="G5" s="31"/>
      <c r="H5" s="31"/>
      <c r="I5" s="31"/>
      <c r="J5" s="31"/>
      <c r="K5" s="31"/>
      <c r="L5" s="31"/>
      <c r="M5" s="31"/>
      <c r="N5" s="31"/>
      <c r="O5" s="31"/>
      <c r="P5" s="31"/>
      <c r="Q5" s="31"/>
      <c r="R5" s="31"/>
      <c r="S5" s="31"/>
      <c r="T5" s="31"/>
      <c r="U5" s="31"/>
      <c r="V5" s="31"/>
      <c r="W5" s="31"/>
      <c r="X5" s="31"/>
    </row>
    <row r="6" spans="1:24" x14ac:dyDescent="0.3">
      <c r="A6" s="31"/>
      <c r="B6" s="31"/>
      <c r="C6" s="31"/>
      <c r="D6" s="31"/>
      <c r="E6" s="31"/>
      <c r="F6" s="31"/>
      <c r="G6" s="31"/>
      <c r="H6" s="31"/>
      <c r="I6" s="31"/>
      <c r="J6" s="31"/>
      <c r="K6" s="31"/>
      <c r="L6" s="31"/>
      <c r="M6" s="31"/>
      <c r="N6" s="31"/>
      <c r="O6" s="31"/>
      <c r="P6" s="31"/>
      <c r="Q6" s="31"/>
      <c r="R6" s="31"/>
      <c r="S6" s="31"/>
      <c r="T6" s="31"/>
      <c r="U6" s="31"/>
      <c r="V6" s="31"/>
      <c r="W6" s="31"/>
      <c r="X6" s="31"/>
    </row>
    <row r="7" spans="1:24" x14ac:dyDescent="0.3">
      <c r="A7" s="31"/>
      <c r="B7" s="31"/>
      <c r="C7" s="31"/>
      <c r="D7" s="31"/>
      <c r="E7" s="31"/>
      <c r="F7" s="31"/>
      <c r="G7" s="31"/>
      <c r="H7" s="31"/>
      <c r="I7" s="31"/>
      <c r="J7" s="31"/>
      <c r="K7" s="31"/>
      <c r="L7" s="31"/>
      <c r="M7" s="31"/>
      <c r="N7" s="31"/>
      <c r="O7" s="31"/>
      <c r="P7" s="31"/>
      <c r="Q7" s="31"/>
      <c r="R7" s="31"/>
      <c r="S7" s="31"/>
      <c r="T7" s="31"/>
      <c r="U7" s="31"/>
      <c r="V7" s="31"/>
      <c r="W7" s="31"/>
      <c r="X7" s="31"/>
    </row>
    <row r="8" spans="1:24" x14ac:dyDescent="0.3">
      <c r="A8" s="31"/>
      <c r="B8" s="31"/>
      <c r="C8" s="31"/>
      <c r="D8" s="31"/>
      <c r="E8" s="31"/>
      <c r="F8" s="31"/>
      <c r="G8" s="31"/>
      <c r="H8" s="31"/>
      <c r="I8" s="31"/>
      <c r="J8" s="31"/>
      <c r="K8" s="31"/>
      <c r="L8" s="31"/>
      <c r="M8" s="31"/>
      <c r="N8" s="31"/>
      <c r="O8" s="31"/>
      <c r="P8" s="31"/>
      <c r="Q8" s="31"/>
      <c r="R8" s="31"/>
      <c r="S8" s="31"/>
      <c r="T8" s="31"/>
      <c r="U8" s="31"/>
      <c r="V8" s="31"/>
      <c r="W8" s="31"/>
      <c r="X8" s="31"/>
    </row>
    <row r="9" spans="1:24" x14ac:dyDescent="0.3">
      <c r="A9" s="31"/>
      <c r="B9" s="31"/>
      <c r="C9" s="31"/>
      <c r="D9" s="31"/>
      <c r="E9" s="31"/>
      <c r="F9" s="31"/>
      <c r="G9" s="31"/>
      <c r="H9" s="31"/>
      <c r="I9" s="31"/>
      <c r="J9" s="31"/>
      <c r="K9" s="31"/>
      <c r="L9" s="31"/>
      <c r="M9" s="31"/>
      <c r="N9" s="31"/>
      <c r="O9" s="31"/>
      <c r="P9" s="31"/>
      <c r="Q9" s="31"/>
      <c r="R9" s="31"/>
      <c r="S9" s="31"/>
      <c r="T9" s="31"/>
      <c r="U9" s="31"/>
      <c r="V9" s="31"/>
      <c r="W9" s="31"/>
      <c r="X9" s="31"/>
    </row>
    <row r="10" spans="1:24" x14ac:dyDescent="0.3">
      <c r="A10" s="31"/>
      <c r="B10" s="31"/>
      <c r="C10" s="31"/>
      <c r="D10" s="31"/>
      <c r="E10" s="31"/>
      <c r="F10" s="31"/>
      <c r="G10" s="31"/>
      <c r="H10" s="31"/>
      <c r="I10" s="31"/>
      <c r="J10" s="31"/>
      <c r="K10" s="31"/>
      <c r="L10" s="31"/>
      <c r="M10" s="31"/>
      <c r="N10" s="31"/>
      <c r="O10" s="31"/>
      <c r="P10" s="31"/>
      <c r="Q10" s="31"/>
      <c r="R10" s="31"/>
      <c r="S10" s="31"/>
      <c r="T10" s="31"/>
      <c r="U10" s="31"/>
      <c r="V10" s="31"/>
      <c r="W10" s="31"/>
      <c r="X10" s="31"/>
    </row>
    <row r="11" spans="1:24" x14ac:dyDescent="0.3">
      <c r="A11" s="31"/>
      <c r="B11" s="31"/>
      <c r="C11" s="31"/>
      <c r="D11" s="31"/>
      <c r="E11" s="31"/>
      <c r="F11" s="31"/>
      <c r="G11" s="31"/>
      <c r="H11" s="31"/>
      <c r="I11" s="31"/>
      <c r="J11" s="31"/>
      <c r="K11" s="31"/>
      <c r="L11" s="31"/>
      <c r="M11" s="31"/>
      <c r="N11" s="31"/>
      <c r="O11" s="31"/>
      <c r="P11" s="31"/>
      <c r="Q11" s="31"/>
      <c r="R11" s="31"/>
      <c r="S11" s="31"/>
      <c r="T11" s="31"/>
      <c r="U11" s="31"/>
      <c r="V11" s="31"/>
      <c r="W11" s="31"/>
      <c r="X11" s="31"/>
    </row>
    <row r="12" spans="1:24" x14ac:dyDescent="0.3">
      <c r="A12" s="31"/>
      <c r="B12" s="31"/>
      <c r="C12" s="31"/>
      <c r="D12" s="31"/>
      <c r="E12" s="31"/>
      <c r="F12" s="31"/>
      <c r="G12" s="31"/>
      <c r="H12" s="31"/>
      <c r="I12" s="31"/>
      <c r="J12" s="31"/>
      <c r="K12" s="31"/>
      <c r="L12" s="31"/>
      <c r="M12" s="31"/>
      <c r="N12" s="31"/>
      <c r="O12" s="31"/>
      <c r="P12" s="31"/>
      <c r="Q12" s="31"/>
      <c r="R12" s="31"/>
      <c r="S12" s="31"/>
      <c r="T12" s="31"/>
      <c r="U12" s="31"/>
      <c r="V12" s="31"/>
      <c r="W12" s="31"/>
      <c r="X12" s="31"/>
    </row>
    <row r="13" spans="1:24" x14ac:dyDescent="0.3">
      <c r="A13" s="31"/>
      <c r="B13" s="31"/>
      <c r="C13" s="31"/>
      <c r="D13" s="31"/>
      <c r="E13" s="31"/>
      <c r="F13" s="31"/>
      <c r="G13" s="31"/>
      <c r="H13" s="31"/>
      <c r="I13" s="31"/>
      <c r="J13" s="31"/>
      <c r="K13" s="31"/>
      <c r="L13" s="31"/>
      <c r="M13" s="31"/>
      <c r="N13" s="31"/>
      <c r="O13" s="31"/>
      <c r="P13" s="31"/>
      <c r="Q13" s="31"/>
      <c r="R13" s="31"/>
      <c r="S13" s="31"/>
      <c r="T13" s="31"/>
      <c r="U13" s="31"/>
      <c r="V13" s="31"/>
      <c r="W13" s="31"/>
      <c r="X13" s="31"/>
    </row>
    <row r="14" spans="1:24" x14ac:dyDescent="0.3">
      <c r="A14" s="31"/>
      <c r="B14" s="31"/>
      <c r="C14" s="31"/>
      <c r="D14" s="31"/>
      <c r="E14" s="31"/>
      <c r="F14" s="31"/>
      <c r="G14" s="31"/>
      <c r="H14" s="31"/>
      <c r="I14" s="31"/>
      <c r="J14" s="31"/>
      <c r="K14" s="31"/>
      <c r="L14" s="31"/>
      <c r="M14" s="31"/>
      <c r="N14" s="31"/>
      <c r="O14" s="31"/>
      <c r="P14" s="31"/>
      <c r="Q14" s="31"/>
      <c r="R14" s="31"/>
      <c r="S14" s="31"/>
      <c r="T14" s="31"/>
      <c r="U14" s="31"/>
      <c r="V14" s="31"/>
      <c r="W14" s="31"/>
      <c r="X14" s="31"/>
    </row>
    <row r="15" spans="1:24"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row>
    <row r="16" spans="1:24" x14ac:dyDescent="0.3">
      <c r="A16" s="31"/>
      <c r="B16" s="31"/>
      <c r="C16" s="31"/>
      <c r="D16" s="31"/>
      <c r="E16" s="31"/>
      <c r="F16" s="31"/>
      <c r="G16" s="31"/>
      <c r="H16" s="31"/>
      <c r="I16" s="31"/>
      <c r="J16" s="31"/>
      <c r="K16" s="31"/>
      <c r="L16" s="31"/>
      <c r="M16" s="31"/>
      <c r="N16" s="31"/>
      <c r="O16" s="31"/>
      <c r="P16" s="31"/>
      <c r="Q16" s="31"/>
      <c r="R16" s="31"/>
      <c r="S16" s="31"/>
      <c r="T16" s="31"/>
      <c r="U16" s="31"/>
      <c r="V16" s="31"/>
      <c r="W16" s="31"/>
      <c r="X16" s="31"/>
    </row>
    <row r="17" spans="1:24" x14ac:dyDescent="0.3">
      <c r="A17" s="31"/>
      <c r="B17" s="31"/>
      <c r="C17" s="31"/>
      <c r="D17" s="31"/>
      <c r="E17" s="31"/>
      <c r="F17" s="31"/>
      <c r="G17" s="31"/>
      <c r="H17" s="31"/>
      <c r="I17" s="31"/>
      <c r="J17" s="31"/>
      <c r="K17" s="31"/>
      <c r="L17" s="31"/>
      <c r="M17" s="31"/>
      <c r="N17" s="31"/>
      <c r="O17" s="31"/>
      <c r="P17" s="31"/>
      <c r="Q17" s="31"/>
      <c r="R17" s="31"/>
      <c r="S17" s="31"/>
      <c r="T17" s="31"/>
      <c r="U17" s="31"/>
      <c r="V17" s="31"/>
      <c r="W17" s="31"/>
      <c r="X17" s="31"/>
    </row>
    <row r="18" spans="1:24" x14ac:dyDescent="0.3">
      <c r="A18" s="31"/>
      <c r="B18" s="31"/>
      <c r="C18" s="31"/>
      <c r="D18" s="31"/>
      <c r="E18" s="31"/>
      <c r="F18" s="31"/>
      <c r="G18" s="31"/>
      <c r="H18" s="31"/>
      <c r="I18" s="31"/>
      <c r="J18" s="31"/>
      <c r="K18" s="31"/>
      <c r="L18" s="31"/>
      <c r="M18" s="31"/>
      <c r="N18" s="31"/>
      <c r="O18" s="31"/>
      <c r="P18" s="31"/>
      <c r="Q18" s="31"/>
      <c r="R18" s="31"/>
      <c r="S18" s="31"/>
      <c r="T18" s="31"/>
      <c r="U18" s="31"/>
      <c r="V18" s="31"/>
      <c r="W18" s="31"/>
      <c r="X18" s="31"/>
    </row>
    <row r="19" spans="1:24" x14ac:dyDescent="0.3">
      <c r="A19" s="31"/>
      <c r="B19" s="31"/>
      <c r="C19" s="31"/>
      <c r="D19" s="31"/>
      <c r="E19" s="31"/>
      <c r="F19" s="31"/>
      <c r="G19" s="31"/>
      <c r="H19" s="31"/>
      <c r="I19" s="31"/>
      <c r="J19" s="31"/>
      <c r="K19" s="31"/>
      <c r="L19" s="31"/>
      <c r="M19" s="31"/>
      <c r="N19" s="31"/>
      <c r="O19" s="31"/>
      <c r="P19" s="31"/>
      <c r="Q19" s="31"/>
      <c r="R19" s="31"/>
      <c r="S19" s="31"/>
      <c r="T19" s="31"/>
      <c r="U19" s="31"/>
      <c r="V19" s="31"/>
      <c r="W19" s="31"/>
      <c r="X19" s="31"/>
    </row>
    <row r="20" spans="1:24" x14ac:dyDescent="0.3">
      <c r="A20" s="31"/>
      <c r="B20" s="31"/>
      <c r="C20" s="31"/>
      <c r="D20" s="31"/>
      <c r="E20" s="31"/>
      <c r="F20" s="31"/>
      <c r="G20" s="31"/>
      <c r="H20" s="31"/>
      <c r="I20" s="31"/>
      <c r="J20" s="31"/>
      <c r="K20" s="31"/>
      <c r="L20" s="31"/>
      <c r="M20" s="31"/>
      <c r="N20" s="31"/>
      <c r="O20" s="31"/>
      <c r="P20" s="31"/>
      <c r="Q20" s="31"/>
      <c r="R20" s="31"/>
      <c r="S20" s="31"/>
      <c r="T20" s="31"/>
      <c r="U20" s="31"/>
      <c r="V20" s="31"/>
      <c r="W20" s="31"/>
      <c r="X20" s="31"/>
    </row>
    <row r="21" spans="1:24" x14ac:dyDescent="0.3">
      <c r="A21" s="31"/>
      <c r="B21" s="31"/>
      <c r="C21" s="31"/>
      <c r="D21" s="31"/>
      <c r="E21" s="31"/>
      <c r="F21" s="31"/>
      <c r="G21" s="31"/>
      <c r="H21" s="31"/>
      <c r="I21" s="31"/>
      <c r="J21" s="31"/>
      <c r="K21" s="31"/>
      <c r="L21" s="31"/>
      <c r="M21" s="31"/>
      <c r="N21" s="31"/>
      <c r="O21" s="31"/>
      <c r="P21" s="31"/>
      <c r="Q21" s="31"/>
      <c r="R21" s="31"/>
      <c r="S21" s="31"/>
      <c r="T21" s="31"/>
      <c r="U21" s="31"/>
      <c r="V21" s="31"/>
      <c r="W21" s="31"/>
      <c r="X21" s="31"/>
    </row>
    <row r="22" spans="1:24" x14ac:dyDescent="0.3">
      <c r="A22" s="31"/>
      <c r="B22" s="31"/>
      <c r="C22" s="31"/>
      <c r="D22" s="31"/>
      <c r="E22" s="31"/>
      <c r="F22" s="31"/>
      <c r="G22" s="31"/>
      <c r="H22" s="31"/>
      <c r="I22" s="31"/>
      <c r="J22" s="31"/>
      <c r="K22" s="31"/>
      <c r="L22" s="31"/>
      <c r="M22" s="31"/>
      <c r="N22" s="31"/>
      <c r="O22" s="31"/>
      <c r="P22" s="31"/>
      <c r="Q22" s="31"/>
      <c r="R22" s="31"/>
      <c r="S22" s="31"/>
      <c r="T22" s="31"/>
      <c r="U22" s="31"/>
      <c r="V22" s="31"/>
      <c r="W22" s="31"/>
      <c r="X22" s="31"/>
    </row>
    <row r="23" spans="1:24" x14ac:dyDescent="0.3">
      <c r="A23" s="31"/>
      <c r="B23" s="31"/>
      <c r="C23" s="31"/>
      <c r="D23" s="31"/>
      <c r="E23" s="31"/>
      <c r="F23" s="31"/>
      <c r="G23" s="31"/>
      <c r="H23" s="31"/>
      <c r="I23" s="31"/>
      <c r="J23" s="31"/>
      <c r="K23" s="31"/>
      <c r="L23" s="31"/>
      <c r="M23" s="31"/>
      <c r="N23" s="31"/>
      <c r="O23" s="31"/>
      <c r="P23" s="31"/>
      <c r="Q23" s="31"/>
      <c r="R23" s="31"/>
      <c r="S23" s="31"/>
      <c r="T23" s="31"/>
      <c r="U23" s="31"/>
      <c r="V23" s="31"/>
      <c r="W23" s="31"/>
      <c r="X23" s="31"/>
    </row>
    <row r="24" spans="1:24" x14ac:dyDescent="0.3">
      <c r="A24" s="31"/>
      <c r="B24" s="31"/>
      <c r="C24" s="31"/>
      <c r="D24" s="31"/>
      <c r="E24" s="31"/>
      <c r="F24" s="31"/>
      <c r="G24" s="31"/>
      <c r="H24" s="31"/>
      <c r="I24" s="31"/>
      <c r="J24" s="31"/>
      <c r="K24" s="31"/>
      <c r="L24" s="31"/>
      <c r="M24" s="31"/>
      <c r="N24" s="31"/>
      <c r="O24" s="31"/>
      <c r="P24" s="31"/>
      <c r="Q24" s="31"/>
      <c r="R24" s="31"/>
      <c r="S24" s="31"/>
      <c r="T24" s="31"/>
      <c r="U24" s="31"/>
      <c r="V24" s="31"/>
      <c r="W24" s="31"/>
      <c r="X24" s="31"/>
    </row>
    <row r="25" spans="1:24" x14ac:dyDescent="0.3">
      <c r="A25" s="31"/>
      <c r="B25" s="31"/>
      <c r="C25" s="31"/>
      <c r="D25" s="31"/>
      <c r="E25" s="31"/>
      <c r="F25" s="31"/>
      <c r="G25" s="31"/>
      <c r="H25" s="31"/>
      <c r="I25" s="31"/>
      <c r="J25" s="31"/>
      <c r="K25" s="31"/>
      <c r="L25" s="31"/>
      <c r="M25" s="31"/>
      <c r="N25" s="31"/>
      <c r="O25" s="31"/>
      <c r="P25" s="31"/>
      <c r="Q25" s="31"/>
      <c r="R25" s="31"/>
      <c r="S25" s="31"/>
      <c r="T25" s="31"/>
      <c r="U25" s="31"/>
      <c r="V25" s="31"/>
      <c r="W25" s="31"/>
      <c r="X25" s="31"/>
    </row>
    <row r="26" spans="1:24" x14ac:dyDescent="0.3">
      <c r="A26" s="31"/>
      <c r="B26" s="31"/>
      <c r="C26" s="31"/>
      <c r="D26" s="31"/>
      <c r="E26" s="31"/>
      <c r="F26" s="31"/>
      <c r="G26" s="31"/>
      <c r="H26" s="31"/>
      <c r="I26" s="31"/>
      <c r="J26" s="31"/>
      <c r="K26" s="31"/>
      <c r="L26" s="31"/>
      <c r="M26" s="31"/>
      <c r="N26" s="31"/>
      <c r="O26" s="31"/>
      <c r="P26" s="31"/>
      <c r="Q26" s="31"/>
      <c r="R26" s="31"/>
      <c r="S26" s="31"/>
      <c r="T26" s="31"/>
      <c r="U26" s="31"/>
      <c r="V26" s="31"/>
      <c r="W26" s="31"/>
      <c r="X26" s="31"/>
    </row>
    <row r="27" spans="1:24" x14ac:dyDescent="0.3">
      <c r="A27" s="31"/>
      <c r="B27" s="31"/>
      <c r="C27" s="31"/>
      <c r="D27" s="31"/>
      <c r="E27" s="31"/>
      <c r="F27" s="31"/>
      <c r="G27" s="31"/>
      <c r="H27" s="31"/>
      <c r="I27" s="31"/>
      <c r="J27" s="31"/>
      <c r="K27" s="31"/>
      <c r="L27" s="31"/>
      <c r="M27" s="31"/>
      <c r="N27" s="31"/>
      <c r="O27" s="31"/>
      <c r="P27" s="31"/>
      <c r="Q27" s="31"/>
      <c r="R27" s="31"/>
      <c r="S27" s="31"/>
      <c r="T27" s="31"/>
      <c r="U27" s="31"/>
      <c r="V27" s="31"/>
      <c r="W27" s="31"/>
      <c r="X27" s="31"/>
    </row>
    <row r="28" spans="1:24" x14ac:dyDescent="0.3">
      <c r="A28" s="31"/>
      <c r="B28" s="31"/>
      <c r="C28" s="31"/>
      <c r="D28" s="31"/>
      <c r="E28" s="31"/>
      <c r="F28" s="31"/>
      <c r="G28" s="31"/>
      <c r="H28" s="31"/>
      <c r="I28" s="31"/>
      <c r="J28" s="31"/>
      <c r="K28" s="31"/>
      <c r="L28" s="31"/>
      <c r="M28" s="31"/>
      <c r="N28" s="31"/>
      <c r="O28" s="31"/>
      <c r="P28" s="31"/>
      <c r="Q28" s="31"/>
      <c r="R28" s="31"/>
      <c r="S28" s="31"/>
      <c r="T28" s="31"/>
      <c r="U28" s="31"/>
      <c r="V28" s="31"/>
      <c r="W28" s="31"/>
      <c r="X28" s="31"/>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Customer_Dim</vt:lpstr>
      <vt:lpstr>Customer_Dim_Cleaning</vt:lpstr>
      <vt:lpstr>Customer_Dim_Cleaned</vt:lpstr>
      <vt:lpstr>Product_Dim</vt:lpstr>
      <vt:lpstr>Product_Dim_Cleaning</vt:lpstr>
      <vt:lpstr>Product_Dim_Cleaned</vt:lpstr>
      <vt:lpstr>Store_Dim</vt:lpstr>
      <vt:lpstr>Store_Dim_Cleaned</vt:lpstr>
      <vt:lpstr>Sales_Fact</vt:lpstr>
      <vt:lpstr>Sales_Fact_Cleaning</vt:lpstr>
      <vt:lpstr>Sales_Fact_Cleaned</vt:lpstr>
      <vt:lpstr>Pivot 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Masthabanu S</cp:lastModifiedBy>
  <dcterms:created xsi:type="dcterms:W3CDTF">2025-10-14T06:00:18Z</dcterms:created>
  <dcterms:modified xsi:type="dcterms:W3CDTF">2026-02-23T06:56:27Z</dcterms:modified>
</cp:coreProperties>
</file>