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kutc-my.sharepoint.com/personal/k842593_kansai-u_ac_jp/Documents/卒論/"/>
    </mc:Choice>
  </mc:AlternateContent>
  <xr:revisionPtr revIDLastSave="3" documentId="13_ncr:1_{5871C6F4-2D59-4C8C-847E-A85A74634734}" xr6:coauthVersionLast="47" xr6:coauthVersionMax="47" xr10:uidLastSave="{1089232C-A37D-4458-882E-94843BB6A7C6}"/>
  <bookViews>
    <workbookView xWindow="-120" yWindow="-16320" windowWidth="29040" windowHeight="15720" xr2:uid="{00000000-000D-0000-FFFF-FFFF00000000}"/>
  </bookViews>
  <sheets>
    <sheet name="Result" sheetId="1" r:id="rId1"/>
    <sheet name="Original" sheetId="2" r:id="rId2"/>
    <sheet name="Ar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D4" i="1"/>
  <c r="L9" i="2"/>
  <c r="C6" i="1" s="1"/>
  <c r="L8" i="2"/>
  <c r="C5" i="1" s="1"/>
  <c r="L7" i="2"/>
  <c r="C4" i="1" s="1"/>
  <c r="L9" i="3"/>
  <c r="D6" i="1" s="1"/>
  <c r="L8" i="3"/>
  <c r="D5" i="1" s="1"/>
  <c r="L3" i="3"/>
  <c r="L4" i="3"/>
  <c r="L2" i="3"/>
  <c r="L4" i="2"/>
  <c r="L3" i="2"/>
  <c r="L2" i="2"/>
</calcChain>
</file>

<file path=xl/sharedStrings.xml><?xml version="1.0" encoding="utf-8"?>
<sst xmlns="http://schemas.openxmlformats.org/spreadsheetml/2006/main" count="66" uniqueCount="24">
  <si>
    <t>Original</t>
    <phoneticPr fontId="1"/>
  </si>
  <si>
    <t>128bit</t>
    <phoneticPr fontId="1"/>
  </si>
  <si>
    <t>192bit</t>
    <phoneticPr fontId="1"/>
  </si>
  <si>
    <t>256bit</t>
    <phoneticPr fontId="1"/>
  </si>
  <si>
    <t>１回目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</si>
  <si>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</si>
  <si>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</si>
  <si>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</si>
  <si>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</si>
  <si>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６回目</t>
    <rPh sb="1" eb="3">
      <t>カイメ</t>
    </rPh>
    <phoneticPr fontId="1"/>
  </si>
  <si>
    <t>７回目</t>
    <rPh sb="1" eb="3">
      <t>カイメ</t>
    </rPh>
    <phoneticPr fontId="1"/>
  </si>
  <si>
    <t>８回目</t>
    <rPh sb="1" eb="3">
      <t>カイメ</t>
    </rPh>
    <phoneticPr fontId="1"/>
  </si>
  <si>
    <t>９回目</t>
    <rPh sb="1" eb="3">
      <t>カイメ</t>
    </rPh>
    <phoneticPr fontId="1"/>
  </si>
  <si>
    <t>１０回目</t>
    <rPh sb="2" eb="4">
      <t>カイメ</t>
    </rPh>
    <phoneticPr fontId="1"/>
  </si>
  <si>
    <t>Average</t>
    <phoneticPr fontId="1"/>
  </si>
  <si>
    <t>表1：平均実行時間(単位：ms)</t>
    <rPh sb="0" eb="1">
      <t>ヒョウ</t>
    </rPh>
    <rPh sb="3" eb="5">
      <t>ヘイキン</t>
    </rPh>
    <rPh sb="5" eb="7">
      <t>ジッコウ</t>
    </rPh>
    <rPh sb="7" eb="9">
      <t>ジカン</t>
    </rPh>
    <rPh sb="10" eb="12">
      <t>タンイ</t>
    </rPh>
    <phoneticPr fontId="1"/>
  </si>
  <si>
    <t>オリジナル
のプログラム</t>
    <phoneticPr fontId="1"/>
  </si>
  <si>
    <t>作成した
プログラム</t>
    <rPh sb="0" eb="2">
      <t>サクセイ</t>
    </rPh>
    <phoneticPr fontId="1"/>
  </si>
  <si>
    <t>n=5000</t>
    <phoneticPr fontId="1"/>
  </si>
  <si>
    <t>n=1000</t>
    <phoneticPr fontId="1"/>
  </si>
  <si>
    <t>n=10000</t>
    <phoneticPr fontId="1"/>
  </si>
  <si>
    <t>128bits</t>
    <phoneticPr fontId="1"/>
  </si>
  <si>
    <t>192bits</t>
    <phoneticPr fontId="1"/>
  </si>
  <si>
    <t>256bits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</si>
</sst>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3" xfId="0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" xfId="0" applyFill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0" fillId="2" borderId="13" xfId="0" applyNumberFormat="1" applyFill="1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4" xfId="0" applyBorder="1" applyAlignment="1">
      <alignment vertical="center"/>
    </xf>
    <xf numFmtId="0" fontId="0" fillId="0" borderId="0" xfId="0" applyBorder="1"/>
    <xf numFmtId="0" fontId="0" fillId="2" borderId="2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>
      <selection activeCell="D9" sqref="D9"/>
    </sheetView>
  </sheetViews>
  <sheetFormatPr defaultRowHeight="18"/>
  <cols>
    <col min="3" max="4" width="12.58203125" customWidth="1"/>
  </cols>
  <sheetData>
    <row r="1" spans="1:6">
      <c r="A1" s="2"/>
      <c r="B1" s="2"/>
      <c r="C1" s="2"/>
      <c r="D1" s="2"/>
      <c r="E1" s="2"/>
      <c r="F1" s="2"/>
    </row>
    <row r="2" spans="1:6" ht="18.5" thickBot="1">
      <c r="A2" s="1"/>
      <c r="B2" s="27" t="s">
        <v>15</v>
      </c>
      <c r="C2" s="27"/>
      <c r="D2" s="27"/>
      <c r="E2" s="2"/>
      <c r="F2" s="2"/>
    </row>
    <row r="3" spans="1:6" ht="28" customHeight="1" thickBot="1">
      <c r="A3" s="2"/>
      <c r="B3" s="15"/>
      <c r="C3" s="20" t="s">
        <v>16</v>
      </c>
      <c r="D3" s="21" t="s">
        <v>17</v>
      </c>
      <c r="E3" s="2"/>
      <c r="F3" s="2"/>
    </row>
    <row r="4" spans="1:6">
      <c r="A4" s="2"/>
      <c r="B4" s="16" t="s">
        <v>21</v>
      </c>
      <c r="C4" s="18">
        <f>Original!L7</f>
        <v>2.5502099999999999</v>
      </c>
      <c r="D4" s="1">
        <f>Arrange!L7</f>
        <v>2.8877200000000003</v>
      </c>
      <c r="E4" s="2"/>
      <c r="F4" s="2"/>
    </row>
    <row r="5" spans="1:6">
      <c r="A5" s="2"/>
      <c r="B5" s="16" t="s">
        <v>22</v>
      </c>
      <c r="C5" s="18">
        <f>Original!L8</f>
        <v>3.0854200000000001</v>
      </c>
      <c r="D5" s="1">
        <f>Arrange!L8</f>
        <v>3.5171800000000006</v>
      </c>
      <c r="E5" s="2"/>
      <c r="F5" s="2"/>
    </row>
    <row r="6" spans="1:6">
      <c r="A6" s="2"/>
      <c r="B6" s="17" t="s">
        <v>23</v>
      </c>
      <c r="C6" s="22">
        <f>Original!L9</f>
        <v>3.2718400000000001</v>
      </c>
      <c r="D6" s="3">
        <f>Arrange!L9</f>
        <v>3.4924400000000007</v>
      </c>
      <c r="E6" s="2"/>
      <c r="F6" s="2"/>
    </row>
    <row r="7" spans="1:6">
      <c r="A7" s="19"/>
      <c r="B7" s="2"/>
      <c r="C7" s="2"/>
      <c r="D7" s="2"/>
      <c r="E7" s="2"/>
      <c r="F7" s="2"/>
    </row>
  </sheetData>
  <mergeCells count="1">
    <mergeCell ref="B2:D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C685-76DA-4C78-B990-95E1D0023236}">
  <dimension ref="A1:L9"/>
  <sheetViews>
    <sheetView workbookViewId="0">
      <selection activeCell="L9" sqref="L9"/>
    </sheetView>
  </sheetViews>
  <sheetFormatPr defaultRowHeight="18"/>
  <sheetData>
    <row r="1" spans="1:12" ht="18.5" thickBot="1">
      <c r="A1" s="9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8" t="s">
        <v>14</v>
      </c>
    </row>
    <row r="2" spans="1:12">
      <c r="A2" s="5" t="s">
        <v>1</v>
      </c>
      <c r="B2">
        <v>1.4419999999999999</v>
      </c>
      <c r="C2" s="10">
        <v>1.506</v>
      </c>
      <c r="D2" s="10">
        <v>1.548</v>
      </c>
      <c r="E2" s="11">
        <v>1.24</v>
      </c>
      <c r="F2" s="11">
        <v>1.2390000000000001</v>
      </c>
      <c r="G2" s="11">
        <v>1.214</v>
      </c>
      <c r="H2" s="11">
        <v>1.3779999999999999</v>
      </c>
      <c r="I2" s="11">
        <v>1.2330000000000001</v>
      </c>
      <c r="J2" s="11">
        <v>1.302</v>
      </c>
      <c r="K2" s="11">
        <v>1.244</v>
      </c>
      <c r="L2" s="6">
        <f>AVERAGE(B2:K2)</f>
        <v>1.3346</v>
      </c>
    </row>
    <row r="3" spans="1:12">
      <c r="A3" s="6" t="s">
        <v>2</v>
      </c>
      <c r="B3">
        <v>1.5820000000000001</v>
      </c>
      <c r="C3">
        <v>1.49</v>
      </c>
      <c r="D3">
        <v>1.512</v>
      </c>
      <c r="E3">
        <v>1.4119999999999999</v>
      </c>
      <c r="F3">
        <v>1.397</v>
      </c>
      <c r="G3">
        <v>1.617</v>
      </c>
      <c r="H3">
        <v>1.4590000000000001</v>
      </c>
      <c r="I3">
        <v>1.4430000000000001</v>
      </c>
      <c r="J3">
        <v>1.585</v>
      </c>
      <c r="K3">
        <v>1.4119999999999999</v>
      </c>
      <c r="L3" s="6">
        <f t="shared" ref="L3:L4" si="0">AVERAGE(B3:K3)</f>
        <v>1.4908999999999999</v>
      </c>
    </row>
    <row r="4" spans="1:12" ht="18.5" thickBot="1">
      <c r="A4" s="7" t="s">
        <v>3</v>
      </c>
      <c r="B4" s="4">
        <v>1.63</v>
      </c>
      <c r="C4" s="4">
        <v>1.6020000000000001</v>
      </c>
      <c r="D4" s="4">
        <v>1.506</v>
      </c>
      <c r="E4" s="4">
        <v>1.49</v>
      </c>
      <c r="F4" s="4">
        <v>1.506</v>
      </c>
      <c r="G4" s="4">
        <v>1.581</v>
      </c>
      <c r="H4" s="4">
        <v>1.4530000000000001</v>
      </c>
      <c r="I4" s="4">
        <v>1.544</v>
      </c>
      <c r="J4" s="4">
        <v>1.4430000000000001</v>
      </c>
      <c r="K4" s="4">
        <v>1.4750000000000001</v>
      </c>
      <c r="L4" s="7">
        <f t="shared" si="0"/>
        <v>1.5230000000000001</v>
      </c>
    </row>
    <row r="5" spans="1:12" ht="18.5" thickBot="1"/>
    <row r="6" spans="1:12" ht="18.5" thickBot="1">
      <c r="A6" s="23" t="s">
        <v>20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5" t="s">
        <v>14</v>
      </c>
    </row>
    <row r="7" spans="1:12">
      <c r="A7" s="5" t="s">
        <v>1</v>
      </c>
      <c r="B7" s="26">
        <v>25656</v>
      </c>
      <c r="C7" s="11">
        <v>25733</v>
      </c>
      <c r="D7" s="11">
        <v>25391</v>
      </c>
      <c r="E7" s="11">
        <v>25903</v>
      </c>
      <c r="F7" s="11">
        <v>26360</v>
      </c>
      <c r="G7" s="11">
        <v>25934</v>
      </c>
      <c r="H7" s="11">
        <v>25880</v>
      </c>
      <c r="I7" s="11">
        <v>26711</v>
      </c>
      <c r="J7" s="11">
        <v>23309</v>
      </c>
      <c r="K7" s="11">
        <v>24144</v>
      </c>
      <c r="L7" s="6">
        <f>AVERAGE(B7:K7)*0.0001</f>
        <v>2.5502099999999999</v>
      </c>
    </row>
    <row r="8" spans="1:12">
      <c r="A8" s="6" t="s">
        <v>2</v>
      </c>
      <c r="B8" s="26">
        <v>30452</v>
      </c>
      <c r="C8" s="26">
        <v>32187</v>
      </c>
      <c r="D8" s="26">
        <v>30718</v>
      </c>
      <c r="E8" s="26">
        <v>28790</v>
      </c>
      <c r="F8" s="26">
        <v>31702</v>
      </c>
      <c r="G8" s="26">
        <v>31379</v>
      </c>
      <c r="H8" s="26">
        <v>31466</v>
      </c>
      <c r="I8" s="26">
        <v>29690</v>
      </c>
      <c r="J8" s="26">
        <v>31052</v>
      </c>
      <c r="K8" s="26">
        <v>31106</v>
      </c>
      <c r="L8" s="6">
        <f>AVERAGE(B8:K8)*0.0001</f>
        <v>3.0854200000000001</v>
      </c>
    </row>
    <row r="9" spans="1:12" ht="18.5" thickBot="1">
      <c r="A9" s="7" t="s">
        <v>3</v>
      </c>
      <c r="B9" s="4">
        <v>32576</v>
      </c>
      <c r="C9" s="4">
        <v>28045</v>
      </c>
      <c r="D9" s="4">
        <v>32541</v>
      </c>
      <c r="E9" s="4">
        <v>34290</v>
      </c>
      <c r="F9" s="4">
        <v>33267</v>
      </c>
      <c r="G9" s="4">
        <v>34602</v>
      </c>
      <c r="H9" s="4">
        <v>33303</v>
      </c>
      <c r="I9" s="4">
        <v>31963</v>
      </c>
      <c r="J9" s="4">
        <v>33369</v>
      </c>
      <c r="K9" s="4">
        <v>33228</v>
      </c>
      <c r="L9" s="7">
        <f>AVERAGE(B9:K9)*0.0001</f>
        <v>3.2718400000000001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1E81-C895-4C40-ADB1-FEA41708B815}">
  <dimension ref="A1:L9"/>
  <sheetViews>
    <sheetView workbookViewId="0">
      <selection activeCell="L8" sqref="L8"/>
    </sheetView>
  </sheetViews>
  <sheetFormatPr defaultRowHeight="18"/>
  <sheetData>
    <row r="1" spans="1:12" ht="18.5" thickBot="1">
      <c r="A1" s="9" t="s">
        <v>19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8" t="s">
        <v>14</v>
      </c>
    </row>
    <row r="2" spans="1:12">
      <c r="A2" s="5" t="s">
        <v>1</v>
      </c>
      <c r="B2" s="12">
        <v>1945</v>
      </c>
      <c r="C2" s="12">
        <v>1710</v>
      </c>
      <c r="D2" s="12">
        <v>1504</v>
      </c>
      <c r="E2" s="14">
        <v>1632</v>
      </c>
      <c r="F2" s="14">
        <v>1537</v>
      </c>
      <c r="G2" s="14">
        <v>1584</v>
      </c>
      <c r="H2" s="14">
        <v>1593</v>
      </c>
      <c r="I2" s="14">
        <v>1552</v>
      </c>
      <c r="J2" s="14">
        <v>1712</v>
      </c>
      <c r="K2" s="14">
        <v>1569</v>
      </c>
      <c r="L2" s="6">
        <f>AVERAGE(B2:K2)*0.001</f>
        <v>1.6337999999999999</v>
      </c>
    </row>
    <row r="3" spans="1:12">
      <c r="A3" s="6" t="s">
        <v>2</v>
      </c>
      <c r="B3" s="12">
        <v>2024</v>
      </c>
      <c r="C3" s="12">
        <v>3288</v>
      </c>
      <c r="D3" s="12">
        <v>1965</v>
      </c>
      <c r="E3" s="14">
        <v>1899</v>
      </c>
      <c r="F3" s="14">
        <v>1872</v>
      </c>
      <c r="G3" s="14">
        <v>1914</v>
      </c>
      <c r="H3" s="14">
        <v>1867</v>
      </c>
      <c r="I3" s="14">
        <v>1977</v>
      </c>
      <c r="J3" s="14">
        <v>1962</v>
      </c>
      <c r="K3" s="14">
        <v>1913</v>
      </c>
      <c r="L3" s="6">
        <f t="shared" ref="L3:L4" si="0">AVERAGE(B3:K3)*0.001</f>
        <v>2.0680999999999998</v>
      </c>
    </row>
    <row r="4" spans="1:12" ht="18.5" thickBot="1">
      <c r="A4" s="7" t="s">
        <v>3</v>
      </c>
      <c r="B4" s="13">
        <v>1995</v>
      </c>
      <c r="C4" s="13">
        <v>1977</v>
      </c>
      <c r="D4" s="13">
        <v>1960</v>
      </c>
      <c r="E4" s="13">
        <v>1961</v>
      </c>
      <c r="F4" s="13">
        <v>2024</v>
      </c>
      <c r="G4" s="13">
        <v>1985</v>
      </c>
      <c r="H4" s="13">
        <v>1929</v>
      </c>
      <c r="I4" s="13">
        <v>1977</v>
      </c>
      <c r="J4" s="13">
        <v>2008</v>
      </c>
      <c r="K4" s="13">
        <v>2000</v>
      </c>
      <c r="L4" s="7">
        <f t="shared" si="0"/>
        <v>1.9816</v>
      </c>
    </row>
    <row r="5" spans="1:12" ht="18.5" thickBot="1"/>
    <row r="6" spans="1:12" ht="18.5" thickBot="1">
      <c r="A6" s="23" t="s">
        <v>18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5" t="s">
        <v>14</v>
      </c>
    </row>
    <row r="7" spans="1:12">
      <c r="A7" s="6" t="s">
        <v>1</v>
      </c>
      <c r="B7" s="12">
        <v>14104</v>
      </c>
      <c r="C7" s="12">
        <v>15720</v>
      </c>
      <c r="D7" s="12">
        <v>13814</v>
      </c>
      <c r="E7" s="14">
        <v>13681</v>
      </c>
      <c r="F7" s="14">
        <v>13834</v>
      </c>
      <c r="G7" s="14">
        <v>15887</v>
      </c>
      <c r="H7" s="14">
        <v>13854</v>
      </c>
      <c r="I7" s="14">
        <v>15702</v>
      </c>
      <c r="J7" s="14">
        <v>13818</v>
      </c>
      <c r="K7" s="14">
        <v>13972</v>
      </c>
      <c r="L7" s="6">
        <f>AVERAGE(B7:K7)/5000</f>
        <v>2.8877200000000003</v>
      </c>
    </row>
    <row r="8" spans="1:12">
      <c r="A8" s="6" t="s">
        <v>2</v>
      </c>
      <c r="B8" s="12">
        <v>21949</v>
      </c>
      <c r="C8" s="12">
        <v>19380</v>
      </c>
      <c r="D8" s="12">
        <v>20519</v>
      </c>
      <c r="E8" s="14">
        <v>16187</v>
      </c>
      <c r="F8" s="14">
        <v>16080</v>
      </c>
      <c r="G8" s="14">
        <v>16066</v>
      </c>
      <c r="H8" s="14">
        <v>15594</v>
      </c>
      <c r="I8" s="14">
        <v>16143</v>
      </c>
      <c r="J8" s="14">
        <v>15974</v>
      </c>
      <c r="K8" s="14">
        <v>17967</v>
      </c>
      <c r="L8" s="6">
        <f>AVERAGE(B8:K8)*0.001/5</f>
        <v>3.5171800000000006</v>
      </c>
    </row>
    <row r="9" spans="1:12" ht="18.5" thickBot="1">
      <c r="A9" s="7" t="s">
        <v>3</v>
      </c>
      <c r="B9" s="13">
        <v>19741</v>
      </c>
      <c r="C9" s="13">
        <v>16646</v>
      </c>
      <c r="D9" s="13">
        <v>16630</v>
      </c>
      <c r="E9" s="13">
        <v>16669</v>
      </c>
      <c r="F9" s="13">
        <v>16685</v>
      </c>
      <c r="G9" s="13">
        <v>19263</v>
      </c>
      <c r="H9" s="13">
        <v>16695</v>
      </c>
      <c r="I9" s="13">
        <v>16581</v>
      </c>
      <c r="J9" s="13">
        <v>16765</v>
      </c>
      <c r="K9" s="13">
        <v>18947</v>
      </c>
      <c r="L9" s="7">
        <f>AVERAGE(B9:K9)*0.001/5</f>
        <v>3.4924400000000007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</vt:lpstr>
      <vt:lpstr>Original</vt:lpstr>
      <vt:lpstr>Arrange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</dc:creator>
  <cp:lastModifiedBy>直之 増田</cp:lastModifiedBy>
  <dcterms:created xsi:type="dcterms:W3CDTF">2015-06-05T18:19:34Z</dcterms:created>
  <dcterms:modified xsi:type="dcterms:W3CDTF">2023-01-13T15:24:18Z</dcterms:modified>
</cp:coreProperties>
</file>