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n_steps" sheetId="1" state="visible" r:id="rId2"/>
    <sheet name="mean_reverting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<sst xmlns="http://schemas.openxmlformats.org/spreadsheetml/2006/main" count="91" uniqueCount="44">
  <si>
    <t xml:space="preserve">ARKMUSDT</t>
  </si>
  <si>
    <t xml:space="preserve">BTCUSDT</t>
  </si>
  <si>
    <t xml:space="preserve">Spread</t>
  </si>
  <si>
    <t xml:space="preserve">ZScore</t>
  </si>
  <si>
    <t xml:space="preserve">Sym_1 Next Price</t>
  </si>
  <si>
    <t xml:space="preserve">Sym_2 Next Price</t>
  </si>
  <si>
    <t xml:space="preserve">LONG COIN</t>
  </si>
  <si>
    <t xml:space="preserve">Trigger</t>
  </si>
  <si>
    <t xml:space="preserve">Long At</t>
  </si>
  <si>
    <t xml:space="preserve">Close At</t>
  </si>
  <si>
    <t xml:space="preserve">Return</t>
  </si>
  <si>
    <t xml:space="preserve">Rebate</t>
  </si>
  <si>
    <t xml:space="preserve">Slippage</t>
  </si>
  <si>
    <t xml:space="preserve">Capital</t>
  </si>
  <si>
    <t xml:space="preserve">SHORT COIN</t>
  </si>
  <si>
    <t xml:space="preserve">Short At</t>
  </si>
  <si>
    <t xml:space="preserve">Close Short At</t>
  </si>
  <si>
    <t xml:space="preserve">&lt;&lt; Enter Z-Score Threshold</t>
  </si>
  <si>
    <t xml:space="preserve">&lt;&lt; Enter Trading Capital</t>
  </si>
  <si>
    <t xml:space="preserve">&lt;&lt; Enter Rebate</t>
  </si>
  <si>
    <t xml:space="preserve">&lt;&lt; Enter Slippage assumption</t>
  </si>
  <si>
    <t xml:space="preserve">&lt;&lt; Close Long in n Steps</t>
  </si>
  <si>
    <t xml:space="preserve">&lt;&lt; Close Short in n Steps</t>
  </si>
  <si>
    <t xml:space="preserve">Sym_2</t>
  </si>
  <si>
    <t xml:space="preserve">&lt;&lt; Long when Zscore Negative</t>
  </si>
  <si>
    <t xml:space="preserve">Longs Profit</t>
  </si>
  <si>
    <t xml:space="preserve">Shorts Profit</t>
  </si>
  <si>
    <t xml:space="preserve">NET Profit</t>
  </si>
  <si>
    <t xml:space="preserve">ROI</t>
  </si>
  <si>
    <t xml:space="preserve">Win Rate Longs</t>
  </si>
  <si>
    <t xml:space="preserve">Win Rate Shorts</t>
  </si>
  <si>
    <t xml:space="preserve">Avg Win Rate</t>
  </si>
  <si>
    <t xml:space="preserve">Best Long</t>
  </si>
  <si>
    <t xml:space="preserve">Best Short</t>
  </si>
  <si>
    <t xml:space="preserve">Worst Long</t>
  </si>
  <si>
    <t xml:space="preserve">Worst Short</t>
  </si>
  <si>
    <t xml:space="preserve">N STEPS</t>
  </si>
  <si>
    <t xml:space="preserve">Zscore_Sign</t>
  </si>
  <si>
    <t xml:space="preserve">Price Lookup Sym_1</t>
  </si>
  <si>
    <t xml:space="preserve">Price Lookup Sym_2</t>
  </si>
  <si>
    <t xml:space="preserve">Sym_1</t>
  </si>
  <si>
    <t xml:space="preserve">No</t>
  </si>
  <si>
    <t xml:space="preserve">&lt;&lt; Many opens</t>
  </si>
  <si>
    <t xml:space="preserve">MEAN REVERSION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</si>
</sst>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"/>
    <numFmt numFmtId="166" formatCode="_(* #,##0.00_);_(* \(#,##0.00\);_(* \-??_);_(@_)"/>
    <numFmt numFmtId="167" formatCode="_(* #,##0_);_(* \(#,##0\);_(* \-??_);_(@_)"/>
    <numFmt numFmtId="168" formatCode="0%"/>
    <numFmt numFmtId="169" formatCode="0.0%"/>
  </numFmts>
  <fonts count="7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i val="true"/>
      <sz val="12"/>
      <color rgb="FF000000"/>
      <name val="Calibri"/>
      <family val="2"/>
      <charset val="1"/>
    </font>
    <font>
      <b val="true"/>
      <i val="true"/>
      <sz val="12"/>
      <color rgb="FF00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DAE3F3"/>
        <bgColor rgb="FFD9D9D9"/>
      </patternFill>
    </fill>
    <fill>
      <patternFill patternType="solid">
        <fgColor rgb="FFC5E0B4"/>
        <bgColor rgb="FFD9D9D9"/>
      </patternFill>
    </fill>
    <fill>
      <patternFill patternType="solid">
        <fgColor rgb="FFF8CBAD"/>
        <bgColor rgb="FFD9D9D9"/>
      </patternFill>
    </fill>
    <fill>
      <patternFill patternType="solid">
        <fgColor rgb="FFFFF2CC"/>
        <bgColor rgb="FFFFFFFF"/>
      </patternFill>
    </fill>
    <fill>
      <patternFill patternType="solid">
        <fgColor rgb="FFBDD7EE"/>
        <bgColor rgb="FFD9D9D9"/>
      </patternFill>
    </fill>
  </fills>
  <borders count="4">
    <border diagonalUp="false" diagonalDown="false">
      <left/>
      <right/>
      <top/>
      <bottom/>
      <diagonal/>
    </border>
    <border diagonalUp="false" diagonalDown="false">
      <left/>
      <right/>
      <top/>
      <bottom style="thin">
        <color rgb="FFD9D9D9"/>
      </bottom>
      <diagonal/>
    </border>
    <border diagonalUp="false" diagonalDown="false">
      <left/>
      <right/>
      <top style="thin">
        <color rgb="FFD9D9D9"/>
      </top>
      <bottom style="thin">
        <color rgb="FFD9D9D9"/>
      </bottom>
      <diagonal/>
    </border>
    <border diagonalUp="false" diagonalDown="false">
      <left/>
      <right/>
      <top style="thin">
        <color rgb="FFD9D9D9"/>
      </top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8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5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7" fontId="0" fillId="0" borderId="0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7" fontId="4" fillId="0" borderId="0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9" fontId="4" fillId="0" borderId="0" xfId="19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9" fontId="0" fillId="0" borderId="0" xfId="19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2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5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9D9D9"/>
      <rgbColor rgb="FF808080"/>
      <rgbColor rgb="FF9999FF"/>
      <rgbColor rgb="FF993366"/>
      <rgbColor rgb="FFFFF2CC"/>
      <rgbColor rgb="FFDAE3F3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FF99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F201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K46" activeCellId="0" sqref="K46"/>
    </sheetView>
  </sheetViews>
  <sheetFormatPr defaultColWidth="10.8203125" defaultRowHeight="15" zeroHeight="false" outlineLevelRow="0" outlineLevelCol="0"/>
  <cols>
    <col collapsed="false" customWidth="true" hidden="false" outlineLevel="0" max="1" min="1" style="0" width="3.99"/>
    <col collapsed="false" customWidth="true" hidden="false" outlineLevel="0" max="2" min="2" style="0" width="10.5"/>
    <col collapsed="false" customWidth="true" hidden="false" outlineLevel="0" max="3" min="3" style="0" width="9.02"/>
    <col collapsed="false" customWidth="true" hidden="false" outlineLevel="0" max="4" min="4" style="0" width="7.14"/>
    <col collapsed="false" customWidth="true" hidden="false" outlineLevel="0" max="5" min="5" style="0" width="16.03"/>
    <col collapsed="false" customWidth="true" hidden="false" outlineLevel="0" max="6" min="6" style="1" width="2.83"/>
    <col collapsed="false" customWidth="true" hidden="false" outlineLevel="0" max="8" min="7" style="1" width="17.16"/>
    <col collapsed="false" customWidth="true" hidden="false" outlineLevel="0" max="9" min="9" style="1" width="2.83"/>
    <col collapsed="false" customWidth="true" hidden="false" outlineLevel="0" max="17" min="10" style="1" width="14.33"/>
    <col collapsed="false" customWidth="true" hidden="false" outlineLevel="0" max="18" min="18" style="1" width="2.67"/>
    <col collapsed="false" customWidth="true" hidden="false" outlineLevel="0" max="20" min="19" style="1" width="17.16"/>
    <col collapsed="false" customWidth="true" hidden="false" outlineLevel="0" max="21" min="21" style="1" width="2.83"/>
    <col collapsed="false" customWidth="true" hidden="false" outlineLevel="0" max="29" min="22" style="1" width="14.33"/>
    <col collapsed="false" customWidth="true" hidden="false" outlineLevel="0" max="30" min="30" style="1" width="2.67"/>
    <col collapsed="false" customWidth="true" hidden="false" outlineLevel="0" max="31" min="31" style="1" width="17"/>
    <col collapsed="false" customWidth="true" hidden="false" outlineLevel="0" max="32" min="32" style="1" width="11.17"/>
    <col collapsed="false" customWidth="false" hidden="false" outlineLevel="0" max="1024" min="33" style="1" width="10.83"/>
  </cols>
  <sheetData>
    <row r="1" customFormat="false" ht="15" hidden="false" customHeight="false" outlineLevel="0" collapsed="false">
      <c r="B1" s="0" t="s">
        <v>0</v>
      </c>
      <c r="C1" s="0" t="s">
        <v>1</v>
      </c>
      <c r="D1" s="0" t="s">
        <v>2</v>
      </c>
      <c r="E1" s="0" t="s">
        <v>3</v>
      </c>
      <c r="G1" s="2" t="s">
        <v>4</v>
      </c>
      <c r="H1" s="2" t="s">
        <v>5</v>
      </c>
      <c r="J1" s="3" t="s">
        <v>6</v>
      </c>
      <c r="K1" s="3" t="s">
        <v>7</v>
      </c>
      <c r="L1" s="3" t="s">
        <v>8</v>
      </c>
      <c r="M1" s="3" t="s">
        <v>9</v>
      </c>
      <c r="N1" s="3" t="s">
        <v>10</v>
      </c>
      <c r="O1" s="3" t="s">
        <v>11</v>
      </c>
      <c r="P1" s="3" t="s">
        <v>12</v>
      </c>
      <c r="Q1" s="3" t="s">
        <v>13</v>
      </c>
      <c r="S1" s="2" t="s">
        <v>4</v>
      </c>
      <c r="T1" s="2" t="s">
        <v>5</v>
      </c>
      <c r="V1" s="4" t="s">
        <v>14</v>
      </c>
      <c r="W1" s="4" t="s">
        <v>7</v>
      </c>
      <c r="X1" s="4" t="s">
        <v>15</v>
      </c>
      <c r="Y1" s="4" t="s">
        <v>16</v>
      </c>
      <c r="Z1" s="4" t="s">
        <v>10</v>
      </c>
      <c r="AA1" s="4" t="s">
        <v>11</v>
      </c>
      <c r="AB1" s="4" t="s">
        <v>12</v>
      </c>
      <c r="AC1" s="4" t="s">
        <v>13</v>
      </c>
      <c r="AE1" s="5" t="n">
        <v>1</v>
      </c>
      <c r="AF1" s="1" t="s">
        <v>17</v>
      </c>
    </row>
    <row r="2" customFormat="false" ht="15" hidden="false" customHeight="false" outlineLevel="0" collapsed="false">
      <c r="A2" s="0" t="n">
        <v>0</v>
      </c>
      <c r="B2" s="0" t="n">
        <v>0.4511</v>
      </c>
      <c r="C2" s="0" t="n">
        <v>5902.71</v>
      </c>
      <c r="D2" s="0" t="n">
        <v>0.4511</v>
      </c>
      <c r="G2" s="1" t="n">
        <f aca="true">OFFSET($B2,$AE$5,0)</f>
        <v>0.45528</v>
      </c>
      <c r="H2" s="1" t="n">
        <f aca="true">OFFSET($C2,$AE$5,0)</f>
        <v>6180.6</v>
      </c>
      <c r="J2" s="1" t="str">
        <f aca="false">IF(AND($AE$7="Sym_1",$E2&lt;0),$B$1,IF(AND($AE$7="Sym_2",$E2&gt;0),$B$1,$C$1))</f>
        <v>BTCUSDT</v>
      </c>
      <c r="K2" s="1" t="n">
        <f aca="false">IF(AND(ABS($E2)&gt;$AE$1,$G2&gt;0),1,0)</f>
        <v>0</v>
      </c>
      <c r="L2" s="1" t="n">
        <f aca="false">IF($K2=1,IF($J2=$B$1,$B2,$C2),0)</f>
        <v>0</v>
      </c>
      <c r="M2" s="1" t="n">
        <f aca="false">IF($K2=1,IF($J2=$B$1,$G2,$H2),0)</f>
        <v>0</v>
      </c>
      <c r="N2" s="1" t="n">
        <f aca="false">IFERROR(M2/L2,1)</f>
        <v>1</v>
      </c>
      <c r="O2" s="1" t="n">
        <f aca="false">IF($K2=1,$AE$3*$AE$2*2,0)</f>
        <v>0</v>
      </c>
      <c r="P2" s="1" t="n">
        <f aca="false">-IF($K2=1,$AE$4*$AE$2*2,0)</f>
        <v>-0</v>
      </c>
      <c r="Q2" s="1" t="n">
        <f aca="false">$AE$2+O2+P2</f>
        <v>1000</v>
      </c>
      <c r="S2" s="1" t="n">
        <f aca="true">OFFSET($B2,$AE$6,0)</f>
        <v>0.45528</v>
      </c>
      <c r="T2" s="1" t="n">
        <f aca="true">OFFSET($C2,$AE$6,0)</f>
        <v>6180.6</v>
      </c>
      <c r="V2" s="1" t="str">
        <f aca="false">IF(AND($AE$7="Sym_1",$E2&gt;0),$B$1,IF(AND($AE$7="Sym_2",$E2&lt;0),$B$1,$C$1))</f>
        <v>BTCUSDT</v>
      </c>
      <c r="W2" s="1" t="n">
        <f aca="false">IF(AND(ABS($E2)&gt;$AE$1,$G2&gt;0),1,0)</f>
        <v>0</v>
      </c>
      <c r="X2" s="1" t="n">
        <f aca="false">IF($W2=1,IF($V2=$B$1,$B2,$C2),0)</f>
        <v>0</v>
      </c>
      <c r="Y2" s="1" t="n">
        <f aca="false">IF($W2=1,IF($V2=$B$1,$S2,$T2),0)</f>
        <v>0</v>
      </c>
      <c r="Z2" s="1" t="n">
        <f aca="false">IFERROR(X2/Y2,1)</f>
        <v>1</v>
      </c>
      <c r="AA2" s="1" t="n">
        <f aca="false">IF($K2=1,$AE$3*$AE2*2,0)</f>
        <v>0</v>
      </c>
      <c r="AB2" s="1" t="n">
        <f aca="false">-IF($K2=1,$AE$4*$AE$2*2,0)</f>
        <v>-0</v>
      </c>
      <c r="AC2" s="1" t="n">
        <f aca="false">$AE$2+AA2+AB2</f>
        <v>1000</v>
      </c>
      <c r="AE2" s="6" t="n">
        <v>1000</v>
      </c>
      <c r="AF2" s="1" t="s">
        <v>18</v>
      </c>
    </row>
    <row r="3" customFormat="false" ht="15" hidden="false" customHeight="false" outlineLevel="0" collapsed="false">
      <c r="A3" s="0" t="n">
        <v>1</v>
      </c>
      <c r="B3" s="0" t="n">
        <v>0.45333</v>
      </c>
      <c r="C3" s="0" t="n">
        <v>5941.32</v>
      </c>
      <c r="D3" s="0" t="n">
        <v>0.45333</v>
      </c>
      <c r="G3" s="1" t="n">
        <f aca="true">OFFSET($B3,$AE$5,0)</f>
        <v>0.45544</v>
      </c>
      <c r="H3" s="1" t="n">
        <f aca="true">OFFSET($C3,$AE$5,0)</f>
        <v>6186.39</v>
      </c>
      <c r="J3" s="1" t="str">
        <f aca="false">IF(AND($AE$7="Sym_1",$E3&lt;0),$B$1,IF(AND($AE$7="Sym_2",$E3&gt;0),$B$1,$C$1))</f>
        <v>BTCUSDT</v>
      </c>
      <c r="K3" s="1" t="n">
        <f aca="false">IF(AND(ABS($E3)&gt;$AE$1,$G3&gt;0),1,0)</f>
        <v>0</v>
      </c>
      <c r="L3" s="1" t="n">
        <f aca="false">IF($K3=1,IF($J3=$B$1,$B3,$C3),0)</f>
        <v>0</v>
      </c>
      <c r="M3" s="1" t="n">
        <f aca="false">IF($K3=1,IF($J3=$B$1,$G3,$H3),0)</f>
        <v>0</v>
      </c>
      <c r="N3" s="1" t="n">
        <f aca="false">IFERROR(M3/L3,1)</f>
        <v>1</v>
      </c>
      <c r="O3" s="1" t="n">
        <f aca="false">IF($K3=1,$AE$3*$AE$2*2,0)</f>
        <v>0</v>
      </c>
      <c r="P3" s="1" t="n">
        <f aca="false">-IF($K3=1,$AE$4*$AE$2*2,0)</f>
        <v>-0</v>
      </c>
      <c r="Q3" s="1" t="n">
        <f aca="false">$Q2*$N3+$O3+$P3</f>
        <v>1000</v>
      </c>
      <c r="S3" s="1" t="n">
        <f aca="true">OFFSET($B3,$AE$6,0)</f>
        <v>0.45544</v>
      </c>
      <c r="T3" s="1" t="n">
        <f aca="true">OFFSET($C3,$AE$6,0)</f>
        <v>6186.39</v>
      </c>
      <c r="V3" s="1" t="str">
        <f aca="false">IF(AND($AE$7="Sym_1",$E3&gt;0),$B$1,IF(AND($AE$7="Sym_2",$E3&lt;0),$B$1,$C$1))</f>
        <v>BTCUSDT</v>
      </c>
      <c r="W3" s="1" t="n">
        <f aca="false">IF(AND(ABS($E3)&gt;$AE$1,$G3&gt;0),1,0)</f>
        <v>0</v>
      </c>
      <c r="X3" s="1" t="n">
        <f aca="false">IF($W3=1,IF($V3=$B$1,$B3,$C3),0)</f>
        <v>0</v>
      </c>
      <c r="Y3" s="1" t="n">
        <f aca="false">IF($W3=1,IF($V3=$B$1,$S3,$T3),0)</f>
        <v>0</v>
      </c>
      <c r="Z3" s="1" t="n">
        <f aca="false">IFERROR(X3/Y3,1)</f>
        <v>1</v>
      </c>
      <c r="AA3" s="1" t="n">
        <f aca="false">IF($K3=1,$AE$3*$AC2*2,0)</f>
        <v>0</v>
      </c>
      <c r="AB3" s="1" t="n">
        <f aca="false">-IF($K3=1,$AE$4*$AE$2*2,0)</f>
        <v>-0</v>
      </c>
      <c r="AC3" s="1" t="n">
        <f aca="false">$AC2*$Z3+$AA3+$AB3</f>
        <v>1000</v>
      </c>
      <c r="AE3" s="6" t="n">
        <f aca="false">0.025 /100</f>
        <v>0.00025</v>
      </c>
      <c r="AF3" s="1" t="s">
        <v>19</v>
      </c>
    </row>
    <row r="4" customFormat="false" ht="15" hidden="false" customHeight="false" outlineLevel="0" collapsed="false">
      <c r="A4" s="0" t="n">
        <v>2</v>
      </c>
      <c r="B4" s="0" t="n">
        <v>0.45344</v>
      </c>
      <c r="C4" s="0" t="n">
        <v>5988.98</v>
      </c>
      <c r="D4" s="0" t="n">
        <v>0.45344</v>
      </c>
      <c r="G4" s="1" t="n">
        <f aca="true">OFFSET($B4,$AE$5,0)</f>
        <v>0.45576</v>
      </c>
      <c r="H4" s="1" t="n">
        <f aca="true">OFFSET($C4,$AE$5,0)</f>
        <v>6194.18</v>
      </c>
      <c r="J4" s="1" t="str">
        <f aca="false">IF(AND($AE$7="Sym_1",$E4&lt;0),$B$1,IF(AND($AE$7="Sym_2",$E4&gt;0),$B$1,$C$1))</f>
        <v>BTCUSDT</v>
      </c>
      <c r="K4" s="1" t="n">
        <f aca="false">IF(AND(ABS($E4)&gt;$AE$1,$G4&gt;0),1,0)</f>
        <v>0</v>
      </c>
      <c r="L4" s="1" t="n">
        <f aca="false">IF($K4=1,IF($J4=$B$1,$B4,$C4),0)</f>
        <v>0</v>
      </c>
      <c r="M4" s="1" t="n">
        <f aca="false">IF($K4=1,IF($J4=$B$1,$G4,$H4),0)</f>
        <v>0</v>
      </c>
      <c r="N4" s="1" t="n">
        <f aca="false">IFERROR(M4/L4,1)</f>
        <v>1</v>
      </c>
      <c r="O4" s="1" t="n">
        <f aca="false">IF($K4=1,$AE$3*$AE$2*2,0)</f>
        <v>0</v>
      </c>
      <c r="P4" s="1" t="n">
        <f aca="false">-IF($K4=1,$AE$4*$AE$2*2,0)</f>
        <v>-0</v>
      </c>
      <c r="Q4" s="1" t="n">
        <f aca="false">$Q3*$N4+$O4+$P4</f>
        <v>1000</v>
      </c>
      <c r="S4" s="1" t="n">
        <f aca="true">OFFSET($B4,$AE$6,0)</f>
        <v>0.45576</v>
      </c>
      <c r="T4" s="1" t="n">
        <f aca="true">OFFSET($C4,$AE$6,0)</f>
        <v>6194.18</v>
      </c>
      <c r="V4" s="1" t="str">
        <f aca="false">IF(AND($AE$7="Sym_1",$E4&gt;0),$B$1,IF(AND($AE$7="Sym_2",$E4&lt;0),$B$1,$C$1))</f>
        <v>BTCUSDT</v>
      </c>
      <c r="W4" s="1" t="n">
        <f aca="false">IF(AND(ABS($E4)&gt;$AE$1,$G4&gt;0),1,0)</f>
        <v>0</v>
      </c>
      <c r="X4" s="1" t="n">
        <f aca="false">IF($W4=1,IF($V4=$B$1,$B4,$C4),0)</f>
        <v>0</v>
      </c>
      <c r="Y4" s="1" t="n">
        <f aca="false">IF($W4=1,IF($V4=$B$1,$S4,$T4),0)</f>
        <v>0</v>
      </c>
      <c r="Z4" s="1" t="n">
        <f aca="false">IFERROR(X4/Y4,1)</f>
        <v>1</v>
      </c>
      <c r="AA4" s="1" t="n">
        <f aca="false">IF($K4=1,$AE$3*$AC3*2,0)</f>
        <v>0</v>
      </c>
      <c r="AB4" s="1" t="n">
        <f aca="false">-IF($K4=1,$AE$4*$AE$2*2,0)</f>
        <v>-0</v>
      </c>
      <c r="AC4" s="1" t="n">
        <f aca="false">$AC3*$Z4+$AA4+$AB4</f>
        <v>1000</v>
      </c>
      <c r="AE4" s="6" t="n">
        <v>0.001</v>
      </c>
      <c r="AF4" s="1" t="s">
        <v>20</v>
      </c>
    </row>
    <row r="5" customFormat="false" ht="15" hidden="false" customHeight="false" outlineLevel="0" collapsed="false">
      <c r="A5" s="0" t="n">
        <v>3</v>
      </c>
      <c r="B5" s="0" t="n">
        <v>0.45456</v>
      </c>
      <c r="C5" s="0" t="n">
        <v>6008.41</v>
      </c>
      <c r="D5" s="0" t="n">
        <v>0.45456</v>
      </c>
      <c r="G5" s="1" t="n">
        <f aca="true">OFFSET($B5,$AE$5,0)</f>
        <v>0.45586</v>
      </c>
      <c r="H5" s="1" t="n">
        <f aca="true">OFFSET($C5,$AE$5,0)</f>
        <v>6202.82</v>
      </c>
      <c r="J5" s="1" t="str">
        <f aca="false">IF(AND($AE$7="Sym_1",$E5&lt;0),$B$1,IF(AND($AE$7="Sym_2",$E5&gt;0),$B$1,$C$1))</f>
        <v>BTCUSDT</v>
      </c>
      <c r="K5" s="1" t="n">
        <f aca="false">IF(AND(ABS($E5)&gt;$AE$1,$G5&gt;0),1,0)</f>
        <v>0</v>
      </c>
      <c r="L5" s="1" t="n">
        <f aca="false">IF($K5=1,IF($J5=$B$1,$B5,$C5),0)</f>
        <v>0</v>
      </c>
      <c r="M5" s="1" t="n">
        <f aca="false">IF($K5=1,IF($J5=$B$1,$G5,$H5),0)</f>
        <v>0</v>
      </c>
      <c r="N5" s="1" t="n">
        <f aca="false">IFERROR(M5/L5,1)</f>
        <v>1</v>
      </c>
      <c r="O5" s="1" t="n">
        <f aca="false">IF($K5=1,$AE$3*$AE$2*2,0)</f>
        <v>0</v>
      </c>
      <c r="P5" s="1" t="n">
        <f aca="false">-IF($K5=1,$AE$4*$AE$2*2,0)</f>
        <v>-0</v>
      </c>
      <c r="Q5" s="1" t="n">
        <f aca="false">$Q4*$N5+$O5+$P5</f>
        <v>1000</v>
      </c>
      <c r="S5" s="1" t="n">
        <f aca="true">OFFSET($B5,$AE$6,0)</f>
        <v>0.45586</v>
      </c>
      <c r="T5" s="1" t="n">
        <f aca="true">OFFSET($C5,$AE$6,0)</f>
        <v>6202.82</v>
      </c>
      <c r="V5" s="1" t="str">
        <f aca="false">IF(AND($AE$7="Sym_1",$E5&gt;0),$B$1,IF(AND($AE$7="Sym_2",$E5&lt;0),$B$1,$C$1))</f>
        <v>BTCUSDT</v>
      </c>
      <c r="W5" s="1" t="n">
        <f aca="false">IF(AND(ABS($E5)&gt;$AE$1,$G5&gt;0),1,0)</f>
        <v>0</v>
      </c>
      <c r="X5" s="1" t="n">
        <f aca="false">IF($W5=1,IF($V5=$B$1,$B5,$C5),0)</f>
        <v>0</v>
      </c>
      <c r="Y5" s="1" t="n">
        <f aca="false">IF($W5=1,IF($V5=$B$1,$S5,$T5),0)</f>
        <v>0</v>
      </c>
      <c r="Z5" s="1" t="n">
        <f aca="false">IFERROR(X5/Y5,1)</f>
        <v>1</v>
      </c>
      <c r="AA5" s="1" t="n">
        <f aca="false">IF($K5=1,$AE$3*$AC4*2,0)</f>
        <v>0</v>
      </c>
      <c r="AB5" s="1" t="n">
        <f aca="false">-IF($K5=1,$AE$4*$AE$2*2,0)</f>
        <v>-0</v>
      </c>
      <c r="AC5" s="1" t="n">
        <f aca="false">$AC4*$Z5+$AA5+$AB5</f>
        <v>1000</v>
      </c>
      <c r="AE5" s="6" t="n">
        <v>5</v>
      </c>
      <c r="AF5" s="1" t="s">
        <v>21</v>
      </c>
    </row>
    <row r="6" customFormat="false" ht="15" hidden="false" customHeight="false" outlineLevel="0" collapsed="false">
      <c r="A6" s="0" t="n">
        <v>4</v>
      </c>
      <c r="B6" s="0" t="n">
        <v>0.45462</v>
      </c>
      <c r="C6" s="0" t="n">
        <v>6035.22</v>
      </c>
      <c r="D6" s="0" t="n">
        <v>0.45462</v>
      </c>
      <c r="G6" s="1" t="n">
        <f aca="true">OFFSET($B6,$AE$5,0)</f>
        <v>0.45668</v>
      </c>
      <c r="H6" s="1" t="n">
        <f aca="true">OFFSET($C6,$AE$5,0)</f>
        <v>6204.91</v>
      </c>
      <c r="J6" s="1" t="str">
        <f aca="false">IF(AND($AE$7="Sym_1",$E6&lt;0),$B$1,IF(AND($AE$7="Sym_2",$E6&gt;0),$B$1,$C$1))</f>
        <v>BTCUSDT</v>
      </c>
      <c r="K6" s="1" t="n">
        <f aca="false">IF(AND(ABS($E6)&gt;$AE$1,$G6&gt;0),1,0)</f>
        <v>0</v>
      </c>
      <c r="L6" s="1" t="n">
        <f aca="false">IF($K6=1,IF($J6=$B$1,$B6,$C6),0)</f>
        <v>0</v>
      </c>
      <c r="M6" s="1" t="n">
        <f aca="false">IF($K6=1,IF($J6=$B$1,$G6,$H6),0)</f>
        <v>0</v>
      </c>
      <c r="N6" s="1" t="n">
        <f aca="false">IFERROR(M6/L6,1)</f>
        <v>1</v>
      </c>
      <c r="O6" s="1" t="n">
        <f aca="false">IF($K6=1,$AE$3*$AE$2*2,0)</f>
        <v>0</v>
      </c>
      <c r="P6" s="1" t="n">
        <f aca="false">-IF($K6=1,$AE$4*$AE$2*2,0)</f>
        <v>-0</v>
      </c>
      <c r="Q6" s="1" t="n">
        <f aca="false">$Q5*$N6+$O6+$P6</f>
        <v>1000</v>
      </c>
      <c r="S6" s="1" t="n">
        <f aca="true">OFFSET($B6,$AE$6,0)</f>
        <v>0.45668</v>
      </c>
      <c r="T6" s="1" t="n">
        <f aca="true">OFFSET($C6,$AE$6,0)</f>
        <v>6204.91</v>
      </c>
      <c r="V6" s="1" t="str">
        <f aca="false">IF(AND($AE$7="Sym_1",$E6&gt;0),$B$1,IF(AND($AE$7="Sym_2",$E6&lt;0),$B$1,$C$1))</f>
        <v>BTCUSDT</v>
      </c>
      <c r="W6" s="1" t="n">
        <f aca="false">IF(AND(ABS($E6)&gt;$AE$1,$G6&gt;0),1,0)</f>
        <v>0</v>
      </c>
      <c r="X6" s="1" t="n">
        <f aca="false">IF($W6=1,IF($V6=$B$1,$B6,$C6),0)</f>
        <v>0</v>
      </c>
      <c r="Y6" s="1" t="n">
        <f aca="false">IF($W6=1,IF($V6=$B$1,$S6,$T6),0)</f>
        <v>0</v>
      </c>
      <c r="Z6" s="1" t="n">
        <f aca="false">IFERROR(X6/Y6,1)</f>
        <v>1</v>
      </c>
      <c r="AA6" s="1" t="n">
        <f aca="false">IF($K6=1,$AE$3*$AC5*2,0)</f>
        <v>0</v>
      </c>
      <c r="AB6" s="1" t="n">
        <f aca="false">-IF($K6=1,$AE$4*$AE$2*2,0)</f>
        <v>-0</v>
      </c>
      <c r="AC6" s="1" t="n">
        <f aca="false">$AC5*$Z6+$AA6+$AB6</f>
        <v>1000</v>
      </c>
      <c r="AE6" s="6" t="n">
        <v>5</v>
      </c>
      <c r="AF6" s="1" t="s">
        <v>22</v>
      </c>
    </row>
    <row r="7" customFormat="false" ht="15" hidden="false" customHeight="false" outlineLevel="0" collapsed="false">
      <c r="A7" s="0" t="n">
        <v>5</v>
      </c>
      <c r="B7" s="0" t="n">
        <v>0.45528</v>
      </c>
      <c r="C7" s="0" t="n">
        <v>6180.6</v>
      </c>
      <c r="D7" s="0" t="n">
        <v>0.45528</v>
      </c>
      <c r="G7" s="1" t="n">
        <f aca="true">OFFSET($B7,$AE$5,0)</f>
        <v>0.45731</v>
      </c>
      <c r="H7" s="1" t="n">
        <f aca="true">OFFSET($C7,$AE$5,0)</f>
        <v>6206.86</v>
      </c>
      <c r="J7" s="1" t="str">
        <f aca="false">IF(AND($AE$7="Sym_1",$E7&lt;0),$B$1,IF(AND($AE$7="Sym_2",$E7&gt;0),$B$1,$C$1))</f>
        <v>BTCUSDT</v>
      </c>
      <c r="K7" s="1" t="n">
        <f aca="false">IF(AND(ABS($E7)&gt;$AE$1,$G7&gt;0),1,0)</f>
        <v>0</v>
      </c>
      <c r="L7" s="1" t="n">
        <f aca="false">IF($K7=1,IF($J7=$B$1,$B7,$C7),0)</f>
        <v>0</v>
      </c>
      <c r="M7" s="1" t="n">
        <f aca="false">IF($K7=1,IF($J7=$B$1,$G7,$H7),0)</f>
        <v>0</v>
      </c>
      <c r="N7" s="1" t="n">
        <f aca="false">IFERROR(M7/L7,1)</f>
        <v>1</v>
      </c>
      <c r="O7" s="1" t="n">
        <f aca="false">IF($K7=1,$AE$3*$AE$2*2,0)</f>
        <v>0</v>
      </c>
      <c r="P7" s="1" t="n">
        <f aca="false">-IF($K7=1,$AE$4*$AE$2*2,0)</f>
        <v>-0</v>
      </c>
      <c r="Q7" s="1" t="n">
        <f aca="false">$Q6*$N7+$O7+$P7</f>
        <v>1000</v>
      </c>
      <c r="S7" s="1" t="n">
        <f aca="true">OFFSET($B7,$AE$6,0)</f>
        <v>0.45731</v>
      </c>
      <c r="T7" s="1" t="n">
        <f aca="true">OFFSET($C7,$AE$6,0)</f>
        <v>6206.86</v>
      </c>
      <c r="V7" s="1" t="str">
        <f aca="false">IF(AND($AE$7="Sym_1",$E7&gt;0),$B$1,IF(AND($AE$7="Sym_2",$E7&lt;0),$B$1,$C$1))</f>
        <v>BTCUSDT</v>
      </c>
      <c r="W7" s="1" t="n">
        <f aca="false">IF(AND(ABS($E7)&gt;$AE$1,$G7&gt;0),1,0)</f>
        <v>0</v>
      </c>
      <c r="X7" s="1" t="n">
        <f aca="false">IF($W7=1,IF($V7=$B$1,$B7,$C7),0)</f>
        <v>0</v>
      </c>
      <c r="Y7" s="1" t="n">
        <f aca="false">IF($W7=1,IF($V7=$B$1,$S7,$T7),0)</f>
        <v>0</v>
      </c>
      <c r="Z7" s="1" t="n">
        <f aca="false">IFERROR(X7/Y7,1)</f>
        <v>1</v>
      </c>
      <c r="AA7" s="1" t="n">
        <f aca="false">IF($K7=1,$AE$3*$AC6*2,0)</f>
        <v>0</v>
      </c>
      <c r="AB7" s="1" t="n">
        <f aca="false">-IF($K7=1,$AE$4*$AE$2*2,0)</f>
        <v>-0</v>
      </c>
      <c r="AC7" s="1" t="n">
        <f aca="false">$AC6*$Z7+$AA7+$AB7</f>
        <v>1000</v>
      </c>
      <c r="AE7" s="7" t="s">
        <v>23</v>
      </c>
      <c r="AF7" s="1" t="s">
        <v>24</v>
      </c>
    </row>
    <row r="8" customFormat="false" ht="15" hidden="false" customHeight="false" outlineLevel="0" collapsed="false">
      <c r="A8" s="0" t="n">
        <v>6</v>
      </c>
      <c r="B8" s="0" t="n">
        <v>0.45544</v>
      </c>
      <c r="C8" s="0" t="n">
        <v>6186.39</v>
      </c>
      <c r="D8" s="0" t="n">
        <v>0.45544</v>
      </c>
      <c r="G8" s="1" t="n">
        <f aca="true">OFFSET($B8,$AE$5,0)</f>
        <v>0.45748</v>
      </c>
      <c r="H8" s="1" t="n">
        <f aca="true">OFFSET($C8,$AE$5,0)</f>
        <v>6216.27</v>
      </c>
      <c r="J8" s="1" t="str">
        <f aca="false">IF(AND($AE$7="Sym_1",$E8&lt;0),$B$1,IF(AND($AE$7="Sym_2",$E8&gt;0),$B$1,$C$1))</f>
        <v>BTCUSDT</v>
      </c>
      <c r="K8" s="1" t="n">
        <f aca="false">IF(AND(ABS($E8)&gt;$AE$1,$G8&gt;0),1,0)</f>
        <v>0</v>
      </c>
      <c r="L8" s="1" t="n">
        <f aca="false">IF($K8=1,IF($J8=$B$1,$B8,$C8),0)</f>
        <v>0</v>
      </c>
      <c r="M8" s="1" t="n">
        <f aca="false">IF($K8=1,IF($J8=$B$1,$G8,$H8),0)</f>
        <v>0</v>
      </c>
      <c r="N8" s="1" t="n">
        <f aca="false">IFERROR(M8/L8,1)</f>
        <v>1</v>
      </c>
      <c r="O8" s="1" t="n">
        <f aca="false">IF($K8=1,$AE$3*$AE$2*2,0)</f>
        <v>0</v>
      </c>
      <c r="P8" s="1" t="n">
        <f aca="false">-IF($K8=1,$AE$4*$AE$2*2,0)</f>
        <v>-0</v>
      </c>
      <c r="Q8" s="1" t="n">
        <f aca="false">$Q7*$N8+$O8+$P8</f>
        <v>1000</v>
      </c>
      <c r="S8" s="1" t="n">
        <f aca="true">OFFSET($B8,$AE$6,0)</f>
        <v>0.45748</v>
      </c>
      <c r="T8" s="1" t="n">
        <f aca="true">OFFSET($C8,$AE$6,0)</f>
        <v>6216.27</v>
      </c>
      <c r="V8" s="1" t="str">
        <f aca="false">IF(AND($AE$7="Sym_1",$E8&gt;0),$B$1,IF(AND($AE$7="Sym_2",$E8&lt;0),$B$1,$C$1))</f>
        <v>BTCUSDT</v>
      </c>
      <c r="W8" s="1" t="n">
        <f aca="false">IF(AND(ABS($E8)&gt;$AE$1,$G8&gt;0),1,0)</f>
        <v>0</v>
      </c>
      <c r="X8" s="1" t="n">
        <f aca="false">IF($W8=1,IF($V8=$B$1,$B8,$C8),0)</f>
        <v>0</v>
      </c>
      <c r="Y8" s="1" t="n">
        <f aca="false">IF($W8=1,IF($V8=$B$1,$S8,$T8),0)</f>
        <v>0</v>
      </c>
      <c r="Z8" s="1" t="n">
        <f aca="false">IFERROR(X8/Y8,1)</f>
        <v>1</v>
      </c>
      <c r="AA8" s="1" t="n">
        <f aca="false">IF($K8=1,$AE$3*$AC7*2,0)</f>
        <v>0</v>
      </c>
      <c r="AB8" s="1" t="n">
        <f aca="false">-IF($K8=1,$AE$4*$AE$2*2,0)</f>
        <v>-0</v>
      </c>
      <c r="AC8" s="1" t="n">
        <f aca="false">$AC7*$Z8+$AA8+$AB8</f>
        <v>1000</v>
      </c>
    </row>
    <row r="9" customFormat="false" ht="15" hidden="false" customHeight="false" outlineLevel="0" collapsed="false">
      <c r="A9" s="0" t="n">
        <v>7</v>
      </c>
      <c r="B9" s="0" t="n">
        <v>0.45576</v>
      </c>
      <c r="C9" s="0" t="n">
        <v>6194.18</v>
      </c>
      <c r="D9" s="0" t="n">
        <v>0.45576</v>
      </c>
      <c r="G9" s="1" t="n">
        <f aca="true">OFFSET($B9,$AE$5,0)</f>
        <v>0.4576</v>
      </c>
      <c r="H9" s="1" t="n">
        <f aca="true">OFFSET($C9,$AE$5,0)</f>
        <v>6219.18</v>
      </c>
      <c r="J9" s="1" t="str">
        <f aca="false">IF(AND($AE$7="Sym_1",$E9&lt;0),$B$1,IF(AND($AE$7="Sym_2",$E9&gt;0),$B$1,$C$1))</f>
        <v>BTCUSDT</v>
      </c>
      <c r="K9" s="1" t="n">
        <f aca="false">IF(AND(ABS($E9)&gt;$AE$1,$G9&gt;0),1,0)</f>
        <v>0</v>
      </c>
      <c r="L9" s="1" t="n">
        <f aca="false">IF($K9=1,IF($J9=$B$1,$B9,$C9),0)</f>
        <v>0</v>
      </c>
      <c r="M9" s="1" t="n">
        <f aca="false">IF($K9=1,IF($J9=$B$1,$G9,$H9),0)</f>
        <v>0</v>
      </c>
      <c r="N9" s="1" t="n">
        <f aca="false">IFERROR(M9/L9,1)</f>
        <v>1</v>
      </c>
      <c r="O9" s="1" t="n">
        <f aca="false">IF($K9=1,$AE$3*$AE$2*2,0)</f>
        <v>0</v>
      </c>
      <c r="P9" s="1" t="n">
        <f aca="false">-IF($K9=1,$AE$4*$AE$2*2,0)</f>
        <v>-0</v>
      </c>
      <c r="Q9" s="1" t="n">
        <f aca="false">$Q8*$N9+$O9+$P9</f>
        <v>1000</v>
      </c>
      <c r="S9" s="1" t="n">
        <f aca="true">OFFSET($B9,$AE$6,0)</f>
        <v>0.4576</v>
      </c>
      <c r="T9" s="1" t="n">
        <f aca="true">OFFSET($C9,$AE$6,0)</f>
        <v>6219.18</v>
      </c>
      <c r="V9" s="1" t="str">
        <f aca="false">IF(AND($AE$7="Sym_1",$E9&gt;0),$B$1,IF(AND($AE$7="Sym_2",$E9&lt;0),$B$1,$C$1))</f>
        <v>BTCUSDT</v>
      </c>
      <c r="W9" s="1" t="n">
        <f aca="false">IF(AND(ABS($E9)&gt;$AE$1,$G9&gt;0),1,0)</f>
        <v>0</v>
      </c>
      <c r="X9" s="1" t="n">
        <f aca="false">IF($W9=1,IF($V9=$B$1,$B9,$C9),0)</f>
        <v>0</v>
      </c>
      <c r="Y9" s="1" t="n">
        <f aca="false">IF($W9=1,IF($V9=$B$1,$S9,$T9),0)</f>
        <v>0</v>
      </c>
      <c r="Z9" s="1" t="n">
        <f aca="false">IFERROR(X9/Y9,1)</f>
        <v>1</v>
      </c>
      <c r="AA9" s="1" t="n">
        <f aca="false">IF($K9=1,$AE$3*$AC8*2,0)</f>
        <v>0</v>
      </c>
      <c r="AB9" s="1" t="n">
        <f aca="false">-IF($K9=1,$AE$4*$AE$2*2,0)</f>
        <v>-0</v>
      </c>
      <c r="AC9" s="1" t="n">
        <f aca="false">$AC8*$Z9+$AA9+$AB9</f>
        <v>1000</v>
      </c>
      <c r="AE9" s="8" t="s">
        <v>25</v>
      </c>
      <c r="AF9" s="9" t="n">
        <f aca="false">$Q$181-$AE$2</f>
        <v>1072.34816066025</v>
      </c>
    </row>
    <row r="10" customFormat="false" ht="15" hidden="false" customHeight="false" outlineLevel="0" collapsed="false">
      <c r="A10" s="0" t="n">
        <v>8</v>
      </c>
      <c r="B10" s="0" t="n">
        <v>0.45586</v>
      </c>
      <c r="C10" s="0" t="n">
        <v>6202.82</v>
      </c>
      <c r="D10" s="0" t="n">
        <v>0.45586</v>
      </c>
      <c r="G10" s="1" t="n">
        <f aca="true">OFFSET($B10,$AE$5,0)</f>
        <v>0.45771</v>
      </c>
      <c r="H10" s="1" t="n">
        <f aca="true">OFFSET($C10,$AE$5,0)</f>
        <v>6230.08</v>
      </c>
      <c r="J10" s="1" t="str">
        <f aca="false">IF(AND($AE$7="Sym_1",$E10&lt;0),$B$1,IF(AND($AE$7="Sym_2",$E10&gt;0),$B$1,$C$1))</f>
        <v>BTCUSDT</v>
      </c>
      <c r="K10" s="1" t="n">
        <f aca="false">IF(AND(ABS($E10)&gt;$AE$1,$G10&gt;0),1,0)</f>
        <v>0</v>
      </c>
      <c r="L10" s="1" t="n">
        <f aca="false">IF($K10=1,IF($J10=$B$1,$B10,$C10),0)</f>
        <v>0</v>
      </c>
      <c r="M10" s="1" t="n">
        <f aca="false">IF($K10=1,IF($J10=$B$1,$G10,$H10),0)</f>
        <v>0</v>
      </c>
      <c r="N10" s="1" t="n">
        <f aca="false">IFERROR(M10/L10,1)</f>
        <v>1</v>
      </c>
      <c r="O10" s="1" t="n">
        <f aca="false">IF($K10=1,$AE$3*$AE$2*2,0)</f>
        <v>0</v>
      </c>
      <c r="P10" s="1" t="n">
        <f aca="false">-IF($K10=1,$AE$4*$AE$2*2,0)</f>
        <v>-0</v>
      </c>
      <c r="Q10" s="1" t="n">
        <f aca="false">$Q9*$N10+$O10+$P10</f>
        <v>1000</v>
      </c>
      <c r="S10" s="1" t="n">
        <f aca="true">OFFSET($B10,$AE$6,0)</f>
        <v>0.45771</v>
      </c>
      <c r="T10" s="1" t="n">
        <f aca="true">OFFSET($C10,$AE$6,0)</f>
        <v>6230.08</v>
      </c>
      <c r="V10" s="1" t="str">
        <f aca="false">IF(AND($AE$7="Sym_1",$E10&gt;0),$B$1,IF(AND($AE$7="Sym_2",$E10&lt;0),$B$1,$C$1))</f>
        <v>BTCUSDT</v>
      </c>
      <c r="W10" s="1" t="n">
        <f aca="false">IF(AND(ABS($E10)&gt;$AE$1,$G10&gt;0),1,0)</f>
        <v>0</v>
      </c>
      <c r="X10" s="1" t="n">
        <f aca="false">IF($W10=1,IF($V10=$B$1,$B10,$C10),0)</f>
        <v>0</v>
      </c>
      <c r="Y10" s="1" t="n">
        <f aca="false">IF($W10=1,IF($V10=$B$1,$S10,$T10),0)</f>
        <v>0</v>
      </c>
      <c r="Z10" s="1" t="n">
        <f aca="false">IFERROR(X10/Y10,1)</f>
        <v>1</v>
      </c>
      <c r="AA10" s="1" t="n">
        <f aca="false">IF($K10=1,$AE$3*$AC9*2,0)</f>
        <v>0</v>
      </c>
      <c r="AB10" s="1" t="n">
        <f aca="false">-IF($K10=1,$AE$4*$AE$2*2,0)</f>
        <v>-0</v>
      </c>
      <c r="AC10" s="1" t="n">
        <f aca="false">$AC9*$Z10+$AA10+$AB10</f>
        <v>1000</v>
      </c>
      <c r="AE10" s="8" t="s">
        <v>26</v>
      </c>
      <c r="AF10" s="9" t="n">
        <f aca="false">$AC$181-$AE$2</f>
        <v>-625.035560909633</v>
      </c>
    </row>
    <row r="11" customFormat="false" ht="15" hidden="false" customHeight="false" outlineLevel="0" collapsed="false">
      <c r="A11" s="0" t="n">
        <v>9</v>
      </c>
      <c r="B11" s="0" t="n">
        <v>0.45668</v>
      </c>
      <c r="C11" s="0" t="n">
        <v>6204.91</v>
      </c>
      <c r="D11" s="0" t="n">
        <v>0.45668</v>
      </c>
      <c r="G11" s="1" t="n">
        <f aca="true">OFFSET($B11,$AE$5,0)</f>
        <v>0.45781</v>
      </c>
      <c r="H11" s="1" t="n">
        <f aca="true">OFFSET($C11,$AE$5,0)</f>
        <v>6242.93</v>
      </c>
      <c r="J11" s="1" t="str">
        <f aca="false">IF(AND($AE$7="Sym_1",$E11&lt;0),$B$1,IF(AND($AE$7="Sym_2",$E11&gt;0),$B$1,$C$1))</f>
        <v>BTCUSDT</v>
      </c>
      <c r="K11" s="1" t="n">
        <f aca="false">IF(AND(ABS($E11)&gt;$AE$1,$G11&gt;0),1,0)</f>
        <v>0</v>
      </c>
      <c r="L11" s="1" t="n">
        <f aca="false">IF($K11=1,IF($J11=$B$1,$B11,$C11),0)</f>
        <v>0</v>
      </c>
      <c r="M11" s="1" t="n">
        <f aca="false">IF($K11=1,IF($J11=$B$1,$G11,$H11),0)</f>
        <v>0</v>
      </c>
      <c r="N11" s="1" t="n">
        <f aca="false">IFERROR(M11/L11,1)</f>
        <v>1</v>
      </c>
      <c r="O11" s="1" t="n">
        <f aca="false">IF($K11=1,$AE$3*$AE$2*2,0)</f>
        <v>0</v>
      </c>
      <c r="P11" s="1" t="n">
        <f aca="false">-IF($K11=1,$AE$4*$AE$2*2,0)</f>
        <v>-0</v>
      </c>
      <c r="Q11" s="1" t="n">
        <f aca="false">$Q10*$N11+$O11+$P11</f>
        <v>1000</v>
      </c>
      <c r="S11" s="1" t="n">
        <f aca="true">OFFSET($B11,$AE$6,0)</f>
        <v>0.45781</v>
      </c>
      <c r="T11" s="1" t="n">
        <f aca="true">OFFSET($C11,$AE$6,0)</f>
        <v>6242.93</v>
      </c>
      <c r="V11" s="1" t="str">
        <f aca="false">IF(AND($AE$7="Sym_1",$E11&gt;0),$B$1,IF(AND($AE$7="Sym_2",$E11&lt;0),$B$1,$C$1))</f>
        <v>BTCUSDT</v>
      </c>
      <c r="W11" s="1" t="n">
        <f aca="false">IF(AND(ABS($E11)&gt;$AE$1,$G11&gt;0),1,0)</f>
        <v>0</v>
      </c>
      <c r="X11" s="1" t="n">
        <f aca="false">IF($W11=1,IF($V11=$B$1,$B11,$C11),0)</f>
        <v>0</v>
      </c>
      <c r="Y11" s="1" t="n">
        <f aca="false">IF($W11=1,IF($V11=$B$1,$S11,$T11),0)</f>
        <v>0</v>
      </c>
      <c r="Z11" s="1" t="n">
        <f aca="false">IFERROR(X11/Y11,1)</f>
        <v>1</v>
      </c>
      <c r="AA11" s="1" t="n">
        <f aca="false">IF($K11=1,$AE$3*$AC10*2,0)</f>
        <v>0</v>
      </c>
      <c r="AB11" s="1" t="n">
        <f aca="false">-IF($K11=1,$AE$4*$AE$2*2,0)</f>
        <v>-0</v>
      </c>
      <c r="AC11" s="1" t="n">
        <f aca="false">$AC10*$Z11+$AA11+$AB11</f>
        <v>1000</v>
      </c>
      <c r="AE11" s="10" t="s">
        <v>27</v>
      </c>
      <c r="AF11" s="11" t="n">
        <f aca="false">SUM(AF9:AF10)</f>
        <v>447.312599750612</v>
      </c>
    </row>
    <row r="12" customFormat="false" ht="15" hidden="false" customHeight="false" outlineLevel="0" collapsed="false">
      <c r="A12" s="0" t="n">
        <v>10</v>
      </c>
      <c r="B12" s="0" t="n">
        <v>0.45731</v>
      </c>
      <c r="C12" s="0" t="n">
        <v>6206.86</v>
      </c>
      <c r="D12" s="0" t="n">
        <v>0.45731</v>
      </c>
      <c r="G12" s="1" t="n">
        <f aca="true">OFFSET($B12,$AE$5,0)</f>
        <v>0.45783</v>
      </c>
      <c r="H12" s="1" t="n">
        <f aca="true">OFFSET($C12,$AE$5,0)</f>
        <v>6247.36</v>
      </c>
      <c r="J12" s="1" t="str">
        <f aca="false">IF(AND($AE$7="Sym_1",$E12&lt;0),$B$1,IF(AND($AE$7="Sym_2",$E12&gt;0),$B$1,$C$1))</f>
        <v>BTCUSDT</v>
      </c>
      <c r="K12" s="1" t="n">
        <f aca="false">IF(AND(ABS($E12)&gt;$AE$1,$G12&gt;0),1,0)</f>
        <v>0</v>
      </c>
      <c r="L12" s="1" t="n">
        <f aca="false">IF($K12=1,IF($J12=$B$1,$B12,$C12),0)</f>
        <v>0</v>
      </c>
      <c r="M12" s="1" t="n">
        <f aca="false">IF($K12=1,IF($J12=$B$1,$G12,$H12),0)</f>
        <v>0</v>
      </c>
      <c r="N12" s="1" t="n">
        <f aca="false">IFERROR(M12/L12,1)</f>
        <v>1</v>
      </c>
      <c r="O12" s="1" t="n">
        <f aca="false">IF($K12=1,$AE$3*$AE$2*2,0)</f>
        <v>0</v>
      </c>
      <c r="P12" s="1" t="n">
        <f aca="false">-IF($K12=1,$AE$4*$AE$2*2,0)</f>
        <v>-0</v>
      </c>
      <c r="Q12" s="1" t="n">
        <f aca="false">$Q11*$N12+$O12+$P12</f>
        <v>1000</v>
      </c>
      <c r="S12" s="1" t="n">
        <f aca="true">OFFSET($B12,$AE$6,0)</f>
        <v>0.45783</v>
      </c>
      <c r="T12" s="1" t="n">
        <f aca="true">OFFSET($C12,$AE$6,0)</f>
        <v>6247.36</v>
      </c>
      <c r="V12" s="1" t="str">
        <f aca="false">IF(AND($AE$7="Sym_1",$E12&gt;0),$B$1,IF(AND($AE$7="Sym_2",$E12&lt;0),$B$1,$C$1))</f>
        <v>BTCUSDT</v>
      </c>
      <c r="W12" s="1" t="n">
        <f aca="false">IF(AND(ABS($E12)&gt;$AE$1,$G12&gt;0),1,0)</f>
        <v>0</v>
      </c>
      <c r="X12" s="1" t="n">
        <f aca="false">IF($W12=1,IF($V12=$B$1,$B12,$C12),0)</f>
        <v>0</v>
      </c>
      <c r="Y12" s="1" t="n">
        <f aca="false">IF($W12=1,IF($V12=$B$1,$S12,$T12),0)</f>
        <v>0</v>
      </c>
      <c r="Z12" s="1" t="n">
        <f aca="false">IFERROR(X12/Y12,1)</f>
        <v>1</v>
      </c>
      <c r="AA12" s="1" t="n">
        <f aca="false">IF($K12=1,$AE$3*$AC11*2,0)</f>
        <v>0</v>
      </c>
      <c r="AB12" s="1" t="n">
        <f aca="false">-IF($K12=1,$AE$4*$AE$2*2,0)</f>
        <v>-0</v>
      </c>
      <c r="AC12" s="1" t="n">
        <f aca="false">$AC11*$Z12+$AA12+$AB12</f>
        <v>1000</v>
      </c>
    </row>
    <row r="13" customFormat="false" ht="15" hidden="false" customHeight="false" outlineLevel="0" collapsed="false">
      <c r="A13" s="0" t="n">
        <v>11</v>
      </c>
      <c r="B13" s="0" t="n">
        <v>0.45748</v>
      </c>
      <c r="C13" s="0" t="n">
        <v>6216.27</v>
      </c>
      <c r="D13" s="0" t="n">
        <v>0.45748</v>
      </c>
      <c r="G13" s="1" t="n">
        <f aca="true">OFFSET($B13,$AE$5,0)</f>
        <v>0.45809</v>
      </c>
      <c r="H13" s="1" t="n">
        <f aca="true">OFFSET($C13,$AE$5,0)</f>
        <v>6250.43</v>
      </c>
      <c r="J13" s="1" t="str">
        <f aca="false">IF(AND($AE$7="Sym_1",$E13&lt;0),$B$1,IF(AND($AE$7="Sym_2",$E13&gt;0),$B$1,$C$1))</f>
        <v>BTCUSDT</v>
      </c>
      <c r="K13" s="1" t="n">
        <f aca="false">IF(AND(ABS($E13)&gt;$AE$1,$G13&gt;0),1,0)</f>
        <v>0</v>
      </c>
      <c r="L13" s="1" t="n">
        <f aca="false">IF($K13=1,IF($J13=$B$1,$B13,$C13),0)</f>
        <v>0</v>
      </c>
      <c r="M13" s="1" t="n">
        <f aca="false">IF($K13=1,IF($J13=$B$1,$G13,$H13),0)</f>
        <v>0</v>
      </c>
      <c r="N13" s="1" t="n">
        <f aca="false">IFERROR(M13/L13,1)</f>
        <v>1</v>
      </c>
      <c r="O13" s="1" t="n">
        <f aca="false">IF($K13=1,$AE$3*$AE$2*2,0)</f>
        <v>0</v>
      </c>
      <c r="P13" s="1" t="n">
        <f aca="false">-IF($K13=1,$AE$4*$AE$2*2,0)</f>
        <v>-0</v>
      </c>
      <c r="Q13" s="1" t="n">
        <f aca="false">$Q12*$N13+$O13+$P13</f>
        <v>1000</v>
      </c>
      <c r="S13" s="1" t="n">
        <f aca="true">OFFSET($B13,$AE$6,0)</f>
        <v>0.45809</v>
      </c>
      <c r="T13" s="1" t="n">
        <f aca="true">OFFSET($C13,$AE$6,0)</f>
        <v>6250.43</v>
      </c>
      <c r="V13" s="1" t="str">
        <f aca="false">IF(AND($AE$7="Sym_1",$E13&gt;0),$B$1,IF(AND($AE$7="Sym_2",$E13&lt;0),$B$1,$C$1))</f>
        <v>BTCUSDT</v>
      </c>
      <c r="W13" s="1" t="n">
        <f aca="false">IF(AND(ABS($E13)&gt;$AE$1,$G13&gt;0),1,0)</f>
        <v>0</v>
      </c>
      <c r="X13" s="1" t="n">
        <f aca="false">IF($W13=1,IF($V13=$B$1,$B13,$C13),0)</f>
        <v>0</v>
      </c>
      <c r="Y13" s="1" t="n">
        <f aca="false">IF($W13=1,IF($V13=$B$1,$S13,$T13),0)</f>
        <v>0</v>
      </c>
      <c r="Z13" s="1" t="n">
        <f aca="false">IFERROR(X13/Y13,1)</f>
        <v>1</v>
      </c>
      <c r="AA13" s="1" t="n">
        <f aca="false">IF($K13=1,$AE$3*$AC12*2,0)</f>
        <v>0</v>
      </c>
      <c r="AB13" s="1" t="n">
        <f aca="false">-IF($K13=1,$AE$4*$AE$2*2,0)</f>
        <v>-0</v>
      </c>
      <c r="AC13" s="1" t="n">
        <f aca="false">$AC12*$Z13+$AA13+$AB13</f>
        <v>1000</v>
      </c>
      <c r="AE13" s="10" t="s">
        <v>28</v>
      </c>
      <c r="AF13" s="12" t="n">
        <f aca="false">AF11/($AE$2*2)</f>
        <v>0.223656299875306</v>
      </c>
    </row>
    <row r="14" customFormat="false" ht="15" hidden="false" customHeight="false" outlineLevel="0" collapsed="false">
      <c r="A14" s="0" t="n">
        <v>12</v>
      </c>
      <c r="B14" s="0" t="n">
        <v>0.4576</v>
      </c>
      <c r="C14" s="0" t="n">
        <v>6219.18</v>
      </c>
      <c r="D14" s="0" t="n">
        <v>0.4576</v>
      </c>
      <c r="G14" s="1" t="n">
        <f aca="true">OFFSET($B14,$AE$5,0)</f>
        <v>0.45993</v>
      </c>
      <c r="H14" s="1" t="n">
        <f aca="true">OFFSET($C14,$AE$5,0)</f>
        <v>6271.48</v>
      </c>
      <c r="J14" s="1" t="str">
        <f aca="false">IF(AND($AE$7="Sym_1",$E14&lt;0),$B$1,IF(AND($AE$7="Sym_2",$E14&gt;0),$B$1,$C$1))</f>
        <v>BTCUSDT</v>
      </c>
      <c r="K14" s="1" t="n">
        <f aca="false">IF(AND(ABS($E14)&gt;$AE$1,$G14&gt;0),1,0)</f>
        <v>0</v>
      </c>
      <c r="L14" s="1" t="n">
        <f aca="false">IF($K14=1,IF($J14=$B$1,$B14,$C14),0)</f>
        <v>0</v>
      </c>
      <c r="M14" s="1" t="n">
        <f aca="false">IF($K14=1,IF($J14=$B$1,$G14,$H14),0)</f>
        <v>0</v>
      </c>
      <c r="N14" s="1" t="n">
        <f aca="false">IFERROR(M14/L14,1)</f>
        <v>1</v>
      </c>
      <c r="O14" s="1" t="n">
        <f aca="false">IF($K14=1,$AE$3*$AE$2*2,0)</f>
        <v>0</v>
      </c>
      <c r="P14" s="1" t="n">
        <f aca="false">-IF($K14=1,$AE$4*$AE$2*2,0)</f>
        <v>-0</v>
      </c>
      <c r="Q14" s="1" t="n">
        <f aca="false">$Q13*$N14+$O14+$P14</f>
        <v>1000</v>
      </c>
      <c r="S14" s="1" t="n">
        <f aca="true">OFFSET($B14,$AE$6,0)</f>
        <v>0.45993</v>
      </c>
      <c r="T14" s="1" t="n">
        <f aca="true">OFFSET($C14,$AE$6,0)</f>
        <v>6271.48</v>
      </c>
      <c r="V14" s="1" t="str">
        <f aca="false">IF(AND($AE$7="Sym_1",$E14&gt;0),$B$1,IF(AND($AE$7="Sym_2",$E14&lt;0),$B$1,$C$1))</f>
        <v>BTCUSDT</v>
      </c>
      <c r="W14" s="1" t="n">
        <f aca="false">IF(AND(ABS($E14)&gt;$AE$1,$G14&gt;0),1,0)</f>
        <v>0</v>
      </c>
      <c r="X14" s="1" t="n">
        <f aca="false">IF($W14=1,IF($V14=$B$1,$B14,$C14),0)</f>
        <v>0</v>
      </c>
      <c r="Y14" s="1" t="n">
        <f aca="false">IF($W14=1,IF($V14=$B$1,$S14,$T14),0)</f>
        <v>0</v>
      </c>
      <c r="Z14" s="1" t="n">
        <f aca="false">IFERROR(X14/Y14,1)</f>
        <v>1</v>
      </c>
      <c r="AA14" s="1" t="n">
        <f aca="false">IF($K14=1,$AE$3*$AC13*2,0)</f>
        <v>0</v>
      </c>
      <c r="AB14" s="1" t="n">
        <f aca="false">-IF($K14=1,$AE$4*$AE$2*2,0)</f>
        <v>-0</v>
      </c>
      <c r="AC14" s="1" t="n">
        <f aca="false">$AC13*$Z14+$AA14+$AB14</f>
        <v>1000</v>
      </c>
    </row>
    <row r="15" customFormat="false" ht="15" hidden="false" customHeight="false" outlineLevel="0" collapsed="false">
      <c r="A15" s="0" t="n">
        <v>13</v>
      </c>
      <c r="B15" s="0" t="n">
        <v>0.45771</v>
      </c>
      <c r="C15" s="0" t="n">
        <v>6230.08</v>
      </c>
      <c r="D15" s="0" t="n">
        <v>0.45771</v>
      </c>
      <c r="G15" s="1" t="n">
        <f aca="true">OFFSET($B15,$AE$5,0)</f>
        <v>0.46002</v>
      </c>
      <c r="H15" s="1" t="n">
        <f aca="true">OFFSET($C15,$AE$5,0)</f>
        <v>6276.35</v>
      </c>
      <c r="J15" s="1" t="str">
        <f aca="false">IF(AND($AE$7="Sym_1",$E15&lt;0),$B$1,IF(AND($AE$7="Sym_2",$E15&gt;0),$B$1,$C$1))</f>
        <v>BTCUSDT</v>
      </c>
      <c r="K15" s="1" t="n">
        <f aca="false">IF(AND(ABS($E15)&gt;$AE$1,$G15&gt;0),1,0)</f>
        <v>0</v>
      </c>
      <c r="L15" s="1" t="n">
        <f aca="false">IF($K15=1,IF($J15=$B$1,$B15,$C15),0)</f>
        <v>0</v>
      </c>
      <c r="M15" s="1" t="n">
        <f aca="false">IF($K15=1,IF($J15=$B$1,$G15,$H15),0)</f>
        <v>0</v>
      </c>
      <c r="N15" s="1" t="n">
        <f aca="false">IFERROR(M15/L15,1)</f>
        <v>1</v>
      </c>
      <c r="O15" s="1" t="n">
        <f aca="false">IF($K15=1,$AE$3*$AE$2*2,0)</f>
        <v>0</v>
      </c>
      <c r="P15" s="1" t="n">
        <f aca="false">-IF($K15=1,$AE$4*$AE$2*2,0)</f>
        <v>-0</v>
      </c>
      <c r="Q15" s="1" t="n">
        <f aca="false">$Q14*$N15+$O15+$P15</f>
        <v>1000</v>
      </c>
      <c r="S15" s="1" t="n">
        <f aca="true">OFFSET($B15,$AE$6,0)</f>
        <v>0.46002</v>
      </c>
      <c r="T15" s="1" t="n">
        <f aca="true">OFFSET($C15,$AE$6,0)</f>
        <v>6276.35</v>
      </c>
      <c r="V15" s="1" t="str">
        <f aca="false">IF(AND($AE$7="Sym_1",$E15&gt;0),$B$1,IF(AND($AE$7="Sym_2",$E15&lt;0),$B$1,$C$1))</f>
        <v>BTCUSDT</v>
      </c>
      <c r="W15" s="1" t="n">
        <f aca="false">IF(AND(ABS($E15)&gt;$AE$1,$G15&gt;0),1,0)</f>
        <v>0</v>
      </c>
      <c r="X15" s="1" t="n">
        <f aca="false">IF($W15=1,IF($V15=$B$1,$B15,$C15),0)</f>
        <v>0</v>
      </c>
      <c r="Y15" s="1" t="n">
        <f aca="false">IF($W15=1,IF($V15=$B$1,$S15,$T15),0)</f>
        <v>0</v>
      </c>
      <c r="Z15" s="1" t="n">
        <f aca="false">IFERROR(X15/Y15,1)</f>
        <v>1</v>
      </c>
      <c r="AA15" s="1" t="n">
        <f aca="false">IF($K15=1,$AE$3*$AC14*2,0)</f>
        <v>0</v>
      </c>
      <c r="AB15" s="1" t="n">
        <f aca="false">-IF($K15=1,$AE$4*$AE$2*2,0)</f>
        <v>-0</v>
      </c>
      <c r="AC15" s="1" t="n">
        <f aca="false">$AC14*$Z15+$AA15+$AB15</f>
        <v>1000</v>
      </c>
      <c r="AE15" s="8" t="s">
        <v>29</v>
      </c>
      <c r="AF15" s="13" t="n">
        <f aca="false">COUNTIF(N:N,"&gt;1")/COUNTIF(K:K,"1")</f>
        <v>1</v>
      </c>
    </row>
    <row r="16" customFormat="false" ht="15" hidden="false" customHeight="false" outlineLevel="0" collapsed="false">
      <c r="A16" s="0" t="n">
        <v>14</v>
      </c>
      <c r="B16" s="0" t="n">
        <v>0.45781</v>
      </c>
      <c r="C16" s="0" t="n">
        <v>6242.93</v>
      </c>
      <c r="D16" s="0" t="n">
        <v>0.45781</v>
      </c>
      <c r="G16" s="1" t="n">
        <f aca="true">OFFSET($B16,$AE$5,0)</f>
        <v>0.46003</v>
      </c>
      <c r="H16" s="1" t="n">
        <f aca="true">OFFSET($C16,$AE$5,0)</f>
        <v>6290</v>
      </c>
      <c r="J16" s="1" t="str">
        <f aca="false">IF(AND($AE$7="Sym_1",$E16&lt;0),$B$1,IF(AND($AE$7="Sym_2",$E16&gt;0),$B$1,$C$1))</f>
        <v>BTCUSDT</v>
      </c>
      <c r="K16" s="1" t="n">
        <f aca="false">IF(AND(ABS($E16)&gt;$AE$1,$G16&gt;0),1,0)</f>
        <v>0</v>
      </c>
      <c r="L16" s="1" t="n">
        <f aca="false">IF($K16=1,IF($J16=$B$1,$B16,$C16),0)</f>
        <v>0</v>
      </c>
      <c r="M16" s="1" t="n">
        <f aca="false">IF($K16=1,IF($J16=$B$1,$G16,$H16),0)</f>
        <v>0</v>
      </c>
      <c r="N16" s="1" t="n">
        <f aca="false">IFERROR(M16/L16,1)</f>
        <v>1</v>
      </c>
      <c r="O16" s="1" t="n">
        <f aca="false">IF($K16=1,$AE$3*$AE$2*2,0)</f>
        <v>0</v>
      </c>
      <c r="P16" s="1" t="n">
        <f aca="false">-IF($K16=1,$AE$4*$AE$2*2,0)</f>
        <v>-0</v>
      </c>
      <c r="Q16" s="1" t="n">
        <f aca="false">$Q15*$N16+$O16+$P16</f>
        <v>1000</v>
      </c>
      <c r="S16" s="1" t="n">
        <f aca="true">OFFSET($B16,$AE$6,0)</f>
        <v>0.46003</v>
      </c>
      <c r="T16" s="1" t="n">
        <f aca="true">OFFSET($C16,$AE$6,0)</f>
        <v>6290</v>
      </c>
      <c r="V16" s="1" t="str">
        <f aca="false">IF(AND($AE$7="Sym_1",$E16&gt;0),$B$1,IF(AND($AE$7="Sym_2",$E16&lt;0),$B$1,$C$1))</f>
        <v>BTCUSDT</v>
      </c>
      <c r="W16" s="1" t="n">
        <f aca="false">IF(AND(ABS($E16)&gt;$AE$1,$G16&gt;0),1,0)</f>
        <v>0</v>
      </c>
      <c r="X16" s="1" t="n">
        <f aca="false">IF($W16=1,IF($V16=$B$1,$B16,$C16),0)</f>
        <v>0</v>
      </c>
      <c r="Y16" s="1" t="n">
        <f aca="false">IF($W16=1,IF($V16=$B$1,$S16,$T16),0)</f>
        <v>0</v>
      </c>
      <c r="Z16" s="1" t="n">
        <f aca="false">IFERROR(X16/Y16,1)</f>
        <v>1</v>
      </c>
      <c r="AA16" s="1" t="n">
        <f aca="false">IF($K16=1,$AE$3*$AC15*2,0)</f>
        <v>0</v>
      </c>
      <c r="AB16" s="1" t="n">
        <f aca="false">-IF($K16=1,$AE$4*$AE$2*2,0)</f>
        <v>-0</v>
      </c>
      <c r="AC16" s="1" t="n">
        <f aca="false">$AC15*$Z16+$AA16+$AB16</f>
        <v>1000</v>
      </c>
      <c r="AE16" s="8" t="s">
        <v>30</v>
      </c>
      <c r="AF16" s="13" t="n">
        <f aca="false">COUNTIF(Z:Z,"&gt;1")/COUNTIF(W:W,"1")</f>
        <v>0</v>
      </c>
    </row>
    <row r="17" customFormat="false" ht="15" hidden="false" customHeight="false" outlineLevel="0" collapsed="false">
      <c r="A17" s="0" t="n">
        <v>15</v>
      </c>
      <c r="B17" s="0" t="n">
        <v>0.45783</v>
      </c>
      <c r="C17" s="0" t="n">
        <v>6247.36</v>
      </c>
      <c r="D17" s="0" t="n">
        <v>0.45783</v>
      </c>
      <c r="G17" s="1" t="n">
        <f aca="true">OFFSET($B17,$AE$5,0)</f>
        <v>0.46016</v>
      </c>
      <c r="H17" s="1" t="n">
        <f aca="true">OFFSET($C17,$AE$5,0)</f>
        <v>6292.62</v>
      </c>
      <c r="J17" s="1" t="str">
        <f aca="false">IF(AND($AE$7="Sym_1",$E17&lt;0),$B$1,IF(AND($AE$7="Sym_2",$E17&gt;0),$B$1,$C$1))</f>
        <v>BTCUSDT</v>
      </c>
      <c r="K17" s="1" t="n">
        <f aca="false">IF(AND(ABS($E17)&gt;$AE$1,$G17&gt;0),1,0)</f>
        <v>0</v>
      </c>
      <c r="L17" s="1" t="n">
        <f aca="false">IF($K17=1,IF($J17=$B$1,$B17,$C17),0)</f>
        <v>0</v>
      </c>
      <c r="M17" s="1" t="n">
        <f aca="false">IF($K17=1,IF($J17=$B$1,$G17,$H17),0)</f>
        <v>0</v>
      </c>
      <c r="N17" s="1" t="n">
        <f aca="false">IFERROR(M17/L17,1)</f>
        <v>1</v>
      </c>
      <c r="O17" s="1" t="n">
        <f aca="false">IF($K17=1,$AE$3*$AE$2*2,0)</f>
        <v>0</v>
      </c>
      <c r="P17" s="1" t="n">
        <f aca="false">-IF($K17=1,$AE$4*$AE$2*2,0)</f>
        <v>-0</v>
      </c>
      <c r="Q17" s="1" t="n">
        <f aca="false">$Q16*$N17+$O17+$P17</f>
        <v>1000</v>
      </c>
      <c r="S17" s="1" t="n">
        <f aca="true">OFFSET($B17,$AE$6,0)</f>
        <v>0.46016</v>
      </c>
      <c r="T17" s="1" t="n">
        <f aca="true">OFFSET($C17,$AE$6,0)</f>
        <v>6292.62</v>
      </c>
      <c r="V17" s="1" t="str">
        <f aca="false">IF(AND($AE$7="Sym_1",$E17&gt;0),$B$1,IF(AND($AE$7="Sym_2",$E17&lt;0),$B$1,$C$1))</f>
        <v>BTCUSDT</v>
      </c>
      <c r="W17" s="1" t="n">
        <f aca="false">IF(AND(ABS($E17)&gt;$AE$1,$G17&gt;0),1,0)</f>
        <v>0</v>
      </c>
      <c r="X17" s="1" t="n">
        <f aca="false">IF($W17=1,IF($V17=$B$1,$B17,$C17),0)</f>
        <v>0</v>
      </c>
      <c r="Y17" s="1" t="n">
        <f aca="false">IF($W17=1,IF($V17=$B$1,$S17,$T17),0)</f>
        <v>0</v>
      </c>
      <c r="Z17" s="1" t="n">
        <f aca="false">IFERROR(X17/Y17,1)</f>
        <v>1</v>
      </c>
      <c r="AA17" s="1" t="n">
        <f aca="false">IF($K17=1,$AE$3*$AC16*2,0)</f>
        <v>0</v>
      </c>
      <c r="AB17" s="1" t="n">
        <f aca="false">-IF($K17=1,$AE$4*$AE$2*2,0)</f>
        <v>-0</v>
      </c>
      <c r="AC17" s="1" t="n">
        <f aca="false">$AC16*$Z17+$AA17+$AB17</f>
        <v>1000</v>
      </c>
      <c r="AE17" s="10" t="s">
        <v>31</v>
      </c>
      <c r="AF17" s="12" t="n">
        <f aca="false">AVERAGE(AF15:AF16)</f>
        <v>0.5</v>
      </c>
    </row>
    <row r="18" customFormat="false" ht="15" hidden="false" customHeight="false" outlineLevel="0" collapsed="false">
      <c r="A18" s="0" t="n">
        <v>16</v>
      </c>
      <c r="B18" s="0" t="n">
        <v>0.45809</v>
      </c>
      <c r="C18" s="0" t="n">
        <v>6250.43</v>
      </c>
      <c r="D18" s="0" t="n">
        <v>0.45809</v>
      </c>
      <c r="G18" s="1" t="n">
        <f aca="true">OFFSET($B18,$AE$5,0)</f>
        <v>0.46038</v>
      </c>
      <c r="H18" s="1" t="n">
        <f aca="true">OFFSET($C18,$AE$5,0)</f>
        <v>6295.92</v>
      </c>
      <c r="J18" s="1" t="str">
        <f aca="false">IF(AND($AE$7="Sym_1",$E18&lt;0),$B$1,IF(AND($AE$7="Sym_2",$E18&gt;0),$B$1,$C$1))</f>
        <v>BTCUSDT</v>
      </c>
      <c r="K18" s="1" t="n">
        <f aca="false">IF(AND(ABS($E18)&gt;$AE$1,$G18&gt;0),1,0)</f>
        <v>0</v>
      </c>
      <c r="L18" s="1" t="n">
        <f aca="false">IF($K18=1,IF($J18=$B$1,$B18,$C18),0)</f>
        <v>0</v>
      </c>
      <c r="M18" s="1" t="n">
        <f aca="false">IF($K18=1,IF($J18=$B$1,$G18,$H18),0)</f>
        <v>0</v>
      </c>
      <c r="N18" s="1" t="n">
        <f aca="false">IFERROR(M18/L18,1)</f>
        <v>1</v>
      </c>
      <c r="O18" s="1" t="n">
        <f aca="false">IF($K18=1,$AE$3*$AE$2*2,0)</f>
        <v>0</v>
      </c>
      <c r="P18" s="1" t="n">
        <f aca="false">-IF($K18=1,$AE$4*$AE$2*2,0)</f>
        <v>-0</v>
      </c>
      <c r="Q18" s="1" t="n">
        <f aca="false">$Q17*$N18+$O18+$P18</f>
        <v>1000</v>
      </c>
      <c r="S18" s="1" t="n">
        <f aca="true">OFFSET($B18,$AE$6,0)</f>
        <v>0.46038</v>
      </c>
      <c r="T18" s="1" t="n">
        <f aca="true">OFFSET($C18,$AE$6,0)</f>
        <v>6295.92</v>
      </c>
      <c r="V18" s="1" t="str">
        <f aca="false">IF(AND($AE$7="Sym_1",$E18&gt;0),$B$1,IF(AND($AE$7="Sym_2",$E18&lt;0),$B$1,$C$1))</f>
        <v>BTCUSDT</v>
      </c>
      <c r="W18" s="1" t="n">
        <f aca="false">IF(AND(ABS($E18)&gt;$AE$1,$G18&gt;0),1,0)</f>
        <v>0</v>
      </c>
      <c r="X18" s="1" t="n">
        <f aca="false">IF($W18=1,IF($V18=$B$1,$B18,$C18),0)</f>
        <v>0</v>
      </c>
      <c r="Y18" s="1" t="n">
        <f aca="false">IF($W18=1,IF($V18=$B$1,$S18,$T18),0)</f>
        <v>0</v>
      </c>
      <c r="Z18" s="1" t="n">
        <f aca="false">IFERROR(X18/Y18,1)</f>
        <v>1</v>
      </c>
      <c r="AA18" s="1" t="n">
        <f aca="false">IF($K18=1,$AE$3*$AC17*2,0)</f>
        <v>0</v>
      </c>
      <c r="AB18" s="1" t="n">
        <f aca="false">-IF($K18=1,$AE$4*$AE$2*2,0)</f>
        <v>-0</v>
      </c>
      <c r="AC18" s="1" t="n">
        <f aca="false">$AC17*$Z18+$AA18+$AB18</f>
        <v>1000</v>
      </c>
    </row>
    <row r="19" customFormat="false" ht="15" hidden="false" customHeight="false" outlineLevel="0" collapsed="false">
      <c r="A19" s="0" t="n">
        <v>17</v>
      </c>
      <c r="B19" s="0" t="n">
        <v>0.45993</v>
      </c>
      <c r="C19" s="0" t="n">
        <v>6271.48</v>
      </c>
      <c r="D19" s="0" t="n">
        <v>0.45993</v>
      </c>
      <c r="G19" s="1" t="n">
        <f aca="true">OFFSET($B19,$AE$5,0)</f>
        <v>0.46106</v>
      </c>
      <c r="H19" s="1" t="n">
        <f aca="true">OFFSET($C19,$AE$5,0)</f>
        <v>6298.6</v>
      </c>
      <c r="J19" s="1" t="str">
        <f aca="false">IF(AND($AE$7="Sym_1",$E19&lt;0),$B$1,IF(AND($AE$7="Sym_2",$E19&gt;0),$B$1,$C$1))</f>
        <v>BTCUSDT</v>
      </c>
      <c r="K19" s="1" t="n">
        <f aca="false">IF(AND(ABS($E19)&gt;$AE$1,$G19&gt;0),1,0)</f>
        <v>0</v>
      </c>
      <c r="L19" s="1" t="n">
        <f aca="false">IF($K19=1,IF($J19=$B$1,$B19,$C19),0)</f>
        <v>0</v>
      </c>
      <c r="M19" s="1" t="n">
        <f aca="false">IF($K19=1,IF($J19=$B$1,$G19,$H19),0)</f>
        <v>0</v>
      </c>
      <c r="N19" s="1" t="n">
        <f aca="false">IFERROR(M19/L19,1)</f>
        <v>1</v>
      </c>
      <c r="O19" s="1" t="n">
        <f aca="false">IF($K19=1,$AE$3*$AE$2*2,0)</f>
        <v>0</v>
      </c>
      <c r="P19" s="1" t="n">
        <f aca="false">-IF($K19=1,$AE$4*$AE$2*2,0)</f>
        <v>-0</v>
      </c>
      <c r="Q19" s="1" t="n">
        <f aca="false">$Q18*$N19+$O19+$P19</f>
        <v>1000</v>
      </c>
      <c r="S19" s="1" t="n">
        <f aca="true">OFFSET($B19,$AE$6,0)</f>
        <v>0.46106</v>
      </c>
      <c r="T19" s="1" t="n">
        <f aca="true">OFFSET($C19,$AE$6,0)</f>
        <v>6298.6</v>
      </c>
      <c r="V19" s="1" t="str">
        <f aca="false">IF(AND($AE$7="Sym_1",$E19&gt;0),$B$1,IF(AND($AE$7="Sym_2",$E19&lt;0),$B$1,$C$1))</f>
        <v>BTCUSDT</v>
      </c>
      <c r="W19" s="1" t="n">
        <f aca="false">IF(AND(ABS($E19)&gt;$AE$1,$G19&gt;0),1,0)</f>
        <v>0</v>
      </c>
      <c r="X19" s="1" t="n">
        <f aca="false">IF($W19=1,IF($V19=$B$1,$B19,$C19),0)</f>
        <v>0</v>
      </c>
      <c r="Y19" s="1" t="n">
        <f aca="false">IF($W19=1,IF($V19=$B$1,$S19,$T19),0)</f>
        <v>0</v>
      </c>
      <c r="Z19" s="1" t="n">
        <f aca="false">IFERROR(X19/Y19,1)</f>
        <v>1</v>
      </c>
      <c r="AA19" s="1" t="n">
        <f aca="false">IF($K19=1,$AE$3*$AC18*2,0)</f>
        <v>0</v>
      </c>
      <c r="AB19" s="1" t="n">
        <f aca="false">-IF($K19=1,$AE$4*$AE$2*2,0)</f>
        <v>-0</v>
      </c>
      <c r="AC19" s="1" t="n">
        <f aca="false">$AC18*$Z19+$AA19+$AB19</f>
        <v>1000</v>
      </c>
      <c r="AE19" s="1" t="s">
        <v>32</v>
      </c>
      <c r="AF19" s="13" t="n">
        <f aca="false">MAX(N:N) - 1</f>
        <v>0.0285744478495191</v>
      </c>
    </row>
    <row r="20" customFormat="false" ht="15" hidden="false" customHeight="false" outlineLevel="0" collapsed="false">
      <c r="A20" s="0" t="n">
        <v>18</v>
      </c>
      <c r="B20" s="0" t="n">
        <v>0.46002</v>
      </c>
      <c r="C20" s="0" t="n">
        <v>6276.35</v>
      </c>
      <c r="D20" s="0" t="n">
        <v>0.46002</v>
      </c>
      <c r="G20" s="1" t="n">
        <f aca="true">OFFSET($B20,$AE$5,0)</f>
        <v>0.46118</v>
      </c>
      <c r="H20" s="1" t="n">
        <f aca="true">OFFSET($C20,$AE$5,0)</f>
        <v>6300.03</v>
      </c>
      <c r="J20" s="1" t="str">
        <f aca="false">IF(AND($AE$7="Sym_1",$E20&lt;0),$B$1,IF(AND($AE$7="Sym_2",$E20&gt;0),$B$1,$C$1))</f>
        <v>BTCUSDT</v>
      </c>
      <c r="K20" s="1" t="n">
        <f aca="false">IF(AND(ABS($E20)&gt;$AE$1,$G20&gt;0),1,0)</f>
        <v>0</v>
      </c>
      <c r="L20" s="1" t="n">
        <f aca="false">IF($K20=1,IF($J20=$B$1,$B20,$C20),0)</f>
        <v>0</v>
      </c>
      <c r="M20" s="1" t="n">
        <f aca="false">IF($K20=1,IF($J20=$B$1,$G20,$H20),0)</f>
        <v>0</v>
      </c>
      <c r="N20" s="1" t="n">
        <f aca="false">IFERROR(M20/L20,1)</f>
        <v>1</v>
      </c>
      <c r="O20" s="1" t="n">
        <f aca="false">IF($K20=1,$AE$3*$AE$2*2,0)</f>
        <v>0</v>
      </c>
      <c r="P20" s="1" t="n">
        <f aca="false">-IF($K20=1,$AE$4*$AE$2*2,0)</f>
        <v>-0</v>
      </c>
      <c r="Q20" s="1" t="n">
        <f aca="false">$Q19*$N20+$O20+$P20</f>
        <v>1000</v>
      </c>
      <c r="S20" s="1" t="n">
        <f aca="true">OFFSET($B20,$AE$6,0)</f>
        <v>0.46118</v>
      </c>
      <c r="T20" s="1" t="n">
        <f aca="true">OFFSET($C20,$AE$6,0)</f>
        <v>6300.03</v>
      </c>
      <c r="V20" s="1" t="str">
        <f aca="false">IF(AND($AE$7="Sym_1",$E20&gt;0),$B$1,IF(AND($AE$7="Sym_2",$E20&lt;0),$B$1,$C$1))</f>
        <v>BTCUSDT</v>
      </c>
      <c r="W20" s="1" t="n">
        <f aca="false">IF(AND(ABS($E20)&gt;$AE$1,$G20&gt;0),1,0)</f>
        <v>0</v>
      </c>
      <c r="X20" s="1" t="n">
        <f aca="false">IF($W20=1,IF($V20=$B$1,$B20,$C20),0)</f>
        <v>0</v>
      </c>
      <c r="Y20" s="1" t="n">
        <f aca="false">IF($W20=1,IF($V20=$B$1,$S20,$T20),0)</f>
        <v>0</v>
      </c>
      <c r="Z20" s="1" t="n">
        <f aca="false">IFERROR(X20/Y20,1)</f>
        <v>1</v>
      </c>
      <c r="AA20" s="1" t="n">
        <f aca="false">IF($K20=1,$AE$3*$AC19*2,0)</f>
        <v>0</v>
      </c>
      <c r="AB20" s="1" t="n">
        <f aca="false">-IF($K20=1,$AE$4*$AE$2*2,0)</f>
        <v>-0</v>
      </c>
      <c r="AC20" s="1" t="n">
        <f aca="false">$AC19*$Z20+$AA20+$AB20</f>
        <v>1000</v>
      </c>
      <c r="AE20" s="1" t="s">
        <v>33</v>
      </c>
      <c r="AF20" s="13" t="n">
        <f aca="false">MAX(Z:Z) - 1</f>
        <v>0</v>
      </c>
    </row>
    <row r="21" customFormat="false" ht="15" hidden="false" customHeight="false" outlineLevel="0" collapsed="false">
      <c r="A21" s="0" t="n">
        <v>19</v>
      </c>
      <c r="B21" s="0" t="n">
        <v>0.46003</v>
      </c>
      <c r="C21" s="0" t="n">
        <v>6290</v>
      </c>
      <c r="D21" s="0" t="n">
        <v>0.46003</v>
      </c>
      <c r="G21" s="1" t="n">
        <f aca="true">OFFSET($B21,$AE$5,0)</f>
        <v>0.46119</v>
      </c>
      <c r="H21" s="1" t="n">
        <f aca="true">OFFSET($C21,$AE$5,0)</f>
        <v>6302.35</v>
      </c>
      <c r="J21" s="1" t="str">
        <f aca="false">IF(AND($AE$7="Sym_1",$E21&lt;0),$B$1,IF(AND($AE$7="Sym_2",$E21&gt;0),$B$1,$C$1))</f>
        <v>BTCUSDT</v>
      </c>
      <c r="K21" s="1" t="n">
        <f aca="false">IF(AND(ABS($E21)&gt;$AE$1,$G21&gt;0),1,0)</f>
        <v>0</v>
      </c>
      <c r="L21" s="1" t="n">
        <f aca="false">IF($K21=1,IF($J21=$B$1,$B21,$C21),0)</f>
        <v>0</v>
      </c>
      <c r="M21" s="1" t="n">
        <f aca="false">IF($K21=1,IF($J21=$B$1,$G21,$H21),0)</f>
        <v>0</v>
      </c>
      <c r="N21" s="1" t="n">
        <f aca="false">IFERROR(M21/L21,1)</f>
        <v>1</v>
      </c>
      <c r="O21" s="1" t="n">
        <f aca="false">IF($K21=1,$AE$3*$AE$2*2,0)</f>
        <v>0</v>
      </c>
      <c r="P21" s="1" t="n">
        <f aca="false">-IF($K21=1,$AE$4*$AE$2*2,0)</f>
        <v>-0</v>
      </c>
      <c r="Q21" s="1" t="n">
        <f aca="false">$Q20*$N21+$O21+$P21</f>
        <v>1000</v>
      </c>
      <c r="S21" s="1" t="n">
        <f aca="true">OFFSET($B21,$AE$6,0)</f>
        <v>0.46119</v>
      </c>
      <c r="T21" s="1" t="n">
        <f aca="true">OFFSET($C21,$AE$6,0)</f>
        <v>6302.35</v>
      </c>
      <c r="V21" s="1" t="str">
        <f aca="false">IF(AND($AE$7="Sym_1",$E21&gt;0),$B$1,IF(AND($AE$7="Sym_2",$E21&lt;0),$B$1,$C$1))</f>
        <v>BTCUSDT</v>
      </c>
      <c r="W21" s="1" t="n">
        <f aca="false">IF(AND(ABS($E21)&gt;$AE$1,$G21&gt;0),1,0)</f>
        <v>0</v>
      </c>
      <c r="X21" s="1" t="n">
        <f aca="false">IF($W21=1,IF($V21=$B$1,$B21,$C21),0)</f>
        <v>0</v>
      </c>
      <c r="Y21" s="1" t="n">
        <f aca="false">IF($W21=1,IF($V21=$B$1,$S21,$T21),0)</f>
        <v>0</v>
      </c>
      <c r="Z21" s="1" t="n">
        <f aca="false">IFERROR(X21/Y21,1)</f>
        <v>1</v>
      </c>
      <c r="AA21" s="1" t="n">
        <f aca="false">IF($K21=1,$AE$3*$AC20*2,0)</f>
        <v>0</v>
      </c>
      <c r="AB21" s="1" t="n">
        <f aca="false">-IF($K21=1,$AE$4*$AE$2*2,0)</f>
        <v>-0</v>
      </c>
      <c r="AC21" s="1" t="n">
        <f aca="false">$AC20*$Z21+$AA21+$AB21</f>
        <v>1000</v>
      </c>
      <c r="AE21" s="1" t="s">
        <v>34</v>
      </c>
      <c r="AF21" s="13" t="n">
        <f aca="false">MIN(N:N) - 1</f>
        <v>0</v>
      </c>
    </row>
    <row r="22" customFormat="false" ht="15" hidden="false" customHeight="false" outlineLevel="0" collapsed="false">
      <c r="A22" s="0" t="n">
        <v>20</v>
      </c>
      <c r="B22" s="0" t="n">
        <v>0.46016</v>
      </c>
      <c r="C22" s="0" t="n">
        <v>6292.62</v>
      </c>
      <c r="D22" s="0" t="n">
        <v>0.46016</v>
      </c>
      <c r="E22" s="0" t="n">
        <v>1.43019971747691</v>
      </c>
      <c r="G22" s="1" t="n">
        <f aca="true">OFFSET($B22,$AE$5,0)</f>
        <v>0.46132</v>
      </c>
      <c r="H22" s="1" t="n">
        <f aca="true">OFFSET($C22,$AE$5,0)</f>
        <v>6302.5</v>
      </c>
      <c r="J22" s="1" t="str">
        <f aca="false">IF(AND($AE$7="Sym_1",$E22&lt;0),$B$1,IF(AND($AE$7="Sym_2",$E22&gt;0),$B$1,$C$1))</f>
        <v>ARKMUSDT</v>
      </c>
      <c r="K22" s="1" t="n">
        <f aca="false">IF(AND(ABS($E22)&gt;$AE$1,$G22&gt;0),1,0)</f>
        <v>1</v>
      </c>
      <c r="L22" s="1" t="n">
        <f aca="false">IF($K22=1,IF($J22=$B$1,$B22,$C22),0)</f>
        <v>0.46016</v>
      </c>
      <c r="M22" s="1" t="n">
        <f aca="false">IF($K22=1,IF($J22=$B$1,$G22,$H22),0)</f>
        <v>0.46132</v>
      </c>
      <c r="N22" s="1" t="n">
        <f aca="false">IFERROR(M22/L22,1)</f>
        <v>1.00252086230876</v>
      </c>
      <c r="O22" s="1" t="n">
        <f aca="false">IF($K22=1,$AE$3*$AE$2*2,0)</f>
        <v>0.5</v>
      </c>
      <c r="P22" s="1" t="n">
        <f aca="false">-IF($K22=1,$AE$4*$AE$2*2,0)</f>
        <v>-2</v>
      </c>
      <c r="Q22" s="1" t="n">
        <f aca="false">$Q21*$N22+$O22+$P22</f>
        <v>1001.02086230876</v>
      </c>
      <c r="S22" s="1" t="n">
        <f aca="true">OFFSET($B22,$AE$6,0)</f>
        <v>0.46132</v>
      </c>
      <c r="T22" s="1" t="n">
        <f aca="true">OFFSET($C22,$AE$6,0)</f>
        <v>6302.5</v>
      </c>
      <c r="V22" s="1" t="str">
        <f aca="false">IF(AND($AE$7="Sym_1",$E22&gt;0),$B$1,IF(AND($AE$7="Sym_2",$E22&lt;0),$B$1,$C$1))</f>
        <v>BTCUSDT</v>
      </c>
      <c r="W22" s="1" t="n">
        <f aca="false">IF(AND(ABS($E22)&gt;$AE$1,$G22&gt;0),1,0)</f>
        <v>1</v>
      </c>
      <c r="X22" s="1" t="n">
        <f aca="false">IF($W22=1,IF($V22=$B$1,$B22,$C22),0)</f>
        <v>6292.62</v>
      </c>
      <c r="Y22" s="1" t="n">
        <f aca="false">IF($W22=1,IF($V22=$B$1,$S22,$T22),0)</f>
        <v>6302.5</v>
      </c>
      <c r="Z22" s="1" t="n">
        <f aca="false">IFERROR(X22/Y22,1)</f>
        <v>0.998432368107894</v>
      </c>
      <c r="AA22" s="1" t="n">
        <f aca="false">IF($K22=1,$AE$3*$AC21*2,0)</f>
        <v>0.5</v>
      </c>
      <c r="AB22" s="1" t="n">
        <f aca="false">-IF($K22=1,$AE$4*$AE$2*2,0)</f>
        <v>-2</v>
      </c>
      <c r="AC22" s="1" t="n">
        <f aca="false">$AC21*$Z22+$AA22+$AB22</f>
        <v>996.932368107894</v>
      </c>
      <c r="AE22" s="1" t="s">
        <v>35</v>
      </c>
      <c r="AF22" s="13" t="n">
        <f aca="false">MIN(Z:Z) - 1</f>
        <v>-0.0155955111365108</v>
      </c>
    </row>
    <row r="23" customFormat="false" ht="15" hidden="false" customHeight="false" outlineLevel="0" collapsed="false">
      <c r="A23" s="0" t="n">
        <v>21</v>
      </c>
      <c r="B23" s="0" t="n">
        <v>0.46038</v>
      </c>
      <c r="C23" s="0" t="n">
        <v>6295.92</v>
      </c>
      <c r="D23" s="0" t="n">
        <v>0.46038</v>
      </c>
      <c r="E23" s="0" t="n">
        <v>1.47810895715374</v>
      </c>
      <c r="G23" s="1" t="n">
        <f aca="true">OFFSET($B23,$AE$5,0)</f>
        <v>0.46248</v>
      </c>
      <c r="H23" s="1" t="n">
        <f aca="true">OFFSET($C23,$AE$5,0)</f>
        <v>6305.04</v>
      </c>
      <c r="J23" s="1" t="str">
        <f aca="false">IF(AND($AE$7="Sym_1",$E23&lt;0),$B$1,IF(AND($AE$7="Sym_2",$E23&gt;0),$B$1,$C$1))</f>
        <v>ARKMUSDT</v>
      </c>
      <c r="K23" s="1" t="n">
        <f aca="false">IF(AND(ABS($E23)&gt;$AE$1,$G23&gt;0),1,0)</f>
        <v>1</v>
      </c>
      <c r="L23" s="1" t="n">
        <f aca="false">IF($K23=1,IF($J23=$B$1,$B23,$C23),0)</f>
        <v>0.46038</v>
      </c>
      <c r="M23" s="1" t="n">
        <f aca="false">IF($K23=1,IF($J23=$B$1,$G23,$H23),0)</f>
        <v>0.46248</v>
      </c>
      <c r="N23" s="1" t="n">
        <f aca="false">IFERROR(M23/L23,1)</f>
        <v>1.00456144923759</v>
      </c>
      <c r="O23" s="1" t="n">
        <f aca="false">IF($K23=1,$AE$3*$AE$2*2,0)</f>
        <v>0.5</v>
      </c>
      <c r="P23" s="1" t="n">
        <f aca="false">-IF($K23=1,$AE$4*$AE$2*2,0)</f>
        <v>-2</v>
      </c>
      <c r="Q23" s="1" t="n">
        <f aca="false">$Q22*$N23+$O23+$P23</f>
        <v>1004.08696815795</v>
      </c>
      <c r="S23" s="1" t="n">
        <f aca="true">OFFSET($B23,$AE$6,0)</f>
        <v>0.46248</v>
      </c>
      <c r="T23" s="1" t="n">
        <f aca="true">OFFSET($C23,$AE$6,0)</f>
        <v>6305.04</v>
      </c>
      <c r="V23" s="1" t="str">
        <f aca="false">IF(AND($AE$7="Sym_1",$E23&gt;0),$B$1,IF(AND($AE$7="Sym_2",$E23&lt;0),$B$1,$C$1))</f>
        <v>BTCUSDT</v>
      </c>
      <c r="W23" s="1" t="n">
        <f aca="false">IF(AND(ABS($E23)&gt;$AE$1,$G23&gt;0),1,0)</f>
        <v>1</v>
      </c>
      <c r="X23" s="1" t="n">
        <f aca="false">IF($W23=1,IF($V23=$B$1,$B23,$C23),0)</f>
        <v>6295.92</v>
      </c>
      <c r="Y23" s="1" t="n">
        <f aca="false">IF($W23=1,IF($V23=$B$1,$S23,$T23),0)</f>
        <v>6305.04</v>
      </c>
      <c r="Z23" s="1" t="n">
        <f aca="false">IFERROR(X23/Y23,1)</f>
        <v>0.998553538121883</v>
      </c>
      <c r="AA23" s="1" t="n">
        <f aca="false">IF($K23=1,$AE$3*$AC22*2,0)</f>
        <v>0.498466184053947</v>
      </c>
      <c r="AB23" s="1" t="n">
        <f aca="false">-IF($K23=1,$AE$4*$AE$2*2,0)</f>
        <v>-2</v>
      </c>
      <c r="AC23" s="1" t="n">
        <f aca="false">$AC22*$Z23+$AA23+$AB23</f>
        <v>993.988809626419</v>
      </c>
    </row>
    <row r="24" customFormat="false" ht="15" hidden="false" customHeight="false" outlineLevel="0" collapsed="false">
      <c r="A24" s="0" t="n">
        <v>22</v>
      </c>
      <c r="B24" s="0" t="n">
        <v>0.46106</v>
      </c>
      <c r="C24" s="0" t="n">
        <v>6298.6</v>
      </c>
      <c r="D24" s="0" t="n">
        <v>0.46106</v>
      </c>
      <c r="E24" s="0" t="n">
        <v>1.63199825255736</v>
      </c>
      <c r="G24" s="1" t="n">
        <f aca="true">OFFSET($B24,$AE$5,0)</f>
        <v>0.46251</v>
      </c>
      <c r="H24" s="1" t="n">
        <f aca="true">OFFSET($C24,$AE$5,0)</f>
        <v>6305.94</v>
      </c>
      <c r="J24" s="1" t="str">
        <f aca="false">IF(AND($AE$7="Sym_1",$E24&lt;0),$B$1,IF(AND($AE$7="Sym_2",$E24&gt;0),$B$1,$C$1))</f>
        <v>ARKMUSDT</v>
      </c>
      <c r="K24" s="1" t="n">
        <f aca="false">IF(AND(ABS($E24)&gt;$AE$1,$G24&gt;0),1,0)</f>
        <v>1</v>
      </c>
      <c r="L24" s="1" t="n">
        <f aca="false">IF($K24=1,IF($J24=$B$1,$B24,$C24),0)</f>
        <v>0.46106</v>
      </c>
      <c r="M24" s="1" t="n">
        <f aca="false">IF($K24=1,IF($J24=$B$1,$G24,$H24),0)</f>
        <v>0.46251</v>
      </c>
      <c r="N24" s="1" t="n">
        <f aca="false">IFERROR(M24/L24,1)</f>
        <v>1.00314492690756</v>
      </c>
      <c r="O24" s="1" t="n">
        <f aca="false">IF($K24=1,$AE$3*$AE$2*2,0)</f>
        <v>0.5</v>
      </c>
      <c r="P24" s="1" t="n">
        <f aca="false">-IF($K24=1,$AE$4*$AE$2*2,0)</f>
        <v>-2</v>
      </c>
      <c r="Q24" s="1" t="n">
        <f aca="false">$Q23*$N24+$O24+$P24</f>
        <v>1005.74474828164</v>
      </c>
      <c r="S24" s="1" t="n">
        <f aca="true">OFFSET($B24,$AE$6,0)</f>
        <v>0.46251</v>
      </c>
      <c r="T24" s="1" t="n">
        <f aca="true">OFFSET($C24,$AE$6,0)</f>
        <v>6305.94</v>
      </c>
      <c r="V24" s="1" t="str">
        <f aca="false">IF(AND($AE$7="Sym_1",$E24&gt;0),$B$1,IF(AND($AE$7="Sym_2",$E24&lt;0),$B$1,$C$1))</f>
        <v>BTCUSDT</v>
      </c>
      <c r="W24" s="1" t="n">
        <f aca="false">IF(AND(ABS($E24)&gt;$AE$1,$G24&gt;0),1,0)</f>
        <v>1</v>
      </c>
      <c r="X24" s="1" t="n">
        <f aca="false">IF($W24=1,IF($V24=$B$1,$B24,$C24),0)</f>
        <v>6298.6</v>
      </c>
      <c r="Y24" s="1" t="n">
        <f aca="false">IF($W24=1,IF($V24=$B$1,$S24,$T24),0)</f>
        <v>6305.94</v>
      </c>
      <c r="Z24" s="1" t="n">
        <f aca="false">IFERROR(X24/Y24,1)</f>
        <v>0.998836018103566</v>
      </c>
      <c r="AA24" s="1" t="n">
        <f aca="false">IF($K24=1,$AE$3*$AC23*2,0)</f>
        <v>0.49699440481321</v>
      </c>
      <c r="AB24" s="1" t="n">
        <f aca="false">-IF($K24=1,$AE$4*$AE$2*2,0)</f>
        <v>-2</v>
      </c>
      <c r="AC24" s="1" t="n">
        <f aca="false">$AC23*$Z24+$AA24+$AB24</f>
        <v>991.328819051569</v>
      </c>
      <c r="AE24" s="14" t="s">
        <v>36</v>
      </c>
    </row>
    <row r="25" customFormat="false" ht="15" hidden="false" customHeight="false" outlineLevel="0" collapsed="false">
      <c r="A25" s="0" t="n">
        <v>23</v>
      </c>
      <c r="B25" s="0" t="n">
        <v>0.46118</v>
      </c>
      <c r="C25" s="0" t="n">
        <v>6300.03</v>
      </c>
      <c r="D25" s="0" t="n">
        <v>0.46118</v>
      </c>
      <c r="E25" s="0" t="n">
        <v>1.56371531613584</v>
      </c>
      <c r="G25" s="1" t="n">
        <f aca="true">OFFSET($B25,$AE$5,0)</f>
        <v>0.46261</v>
      </c>
      <c r="H25" s="1" t="n">
        <f aca="true">OFFSET($C25,$AE$5,0)</f>
        <v>6308.61</v>
      </c>
      <c r="J25" s="1" t="str">
        <f aca="false">IF(AND($AE$7="Sym_1",$E25&lt;0),$B$1,IF(AND($AE$7="Sym_2",$E25&gt;0),$B$1,$C$1))</f>
        <v>ARKMUSDT</v>
      </c>
      <c r="K25" s="1" t="n">
        <f aca="false">IF(AND(ABS($E25)&gt;$AE$1,$G25&gt;0),1,0)</f>
        <v>1</v>
      </c>
      <c r="L25" s="1" t="n">
        <f aca="false">IF($K25=1,IF($J25=$B$1,$B25,$C25),0)</f>
        <v>0.46118</v>
      </c>
      <c r="M25" s="1" t="n">
        <f aca="false">IF($K25=1,IF($J25=$B$1,$G25,$H25),0)</f>
        <v>0.46261</v>
      </c>
      <c r="N25" s="1" t="n">
        <f aca="false">IFERROR(M25/L25,1)</f>
        <v>1.00310074157596</v>
      </c>
      <c r="O25" s="1" t="n">
        <f aca="false">IF($K25=1,$AE$3*$AE$2*2,0)</f>
        <v>0.5</v>
      </c>
      <c r="P25" s="1" t="n">
        <f aca="false">-IF($K25=1,$AE$4*$AE$2*2,0)</f>
        <v>-2</v>
      </c>
      <c r="Q25" s="1" t="n">
        <f aca="false">$Q24*$N25+$O25+$P25</f>
        <v>1007.36330283744</v>
      </c>
      <c r="S25" s="1" t="n">
        <f aca="true">OFFSET($B25,$AE$6,0)</f>
        <v>0.46261</v>
      </c>
      <c r="T25" s="1" t="n">
        <f aca="true">OFFSET($C25,$AE$6,0)</f>
        <v>6308.61</v>
      </c>
      <c r="V25" s="1" t="str">
        <f aca="false">IF(AND($AE$7="Sym_1",$E25&gt;0),$B$1,IF(AND($AE$7="Sym_2",$E25&lt;0),$B$1,$C$1))</f>
        <v>BTCUSDT</v>
      </c>
      <c r="W25" s="1" t="n">
        <f aca="false">IF(AND(ABS($E25)&gt;$AE$1,$G25&gt;0),1,0)</f>
        <v>1</v>
      </c>
      <c r="X25" s="1" t="n">
        <f aca="false">IF($W25=1,IF($V25=$B$1,$B25,$C25),0)</f>
        <v>6300.03</v>
      </c>
      <c r="Y25" s="1" t="n">
        <f aca="false">IF($W25=1,IF($V25=$B$1,$S25,$T25),0)</f>
        <v>6308.61</v>
      </c>
      <c r="Z25" s="1" t="n">
        <f aca="false">IFERROR(X25/Y25,1)</f>
        <v>0.998639953967673</v>
      </c>
      <c r="AA25" s="1" t="n">
        <f aca="false">IF($K25=1,$AE$3*$AC24*2,0)</f>
        <v>0.495664409525785</v>
      </c>
      <c r="AB25" s="1" t="n">
        <f aca="false">-IF($K25=1,$AE$4*$AE$2*2,0)</f>
        <v>-2</v>
      </c>
      <c r="AC25" s="1" t="n">
        <f aca="false">$AC24*$Z25+$AA25+$AB25</f>
        <v>988.476230634012</v>
      </c>
    </row>
    <row r="26" customFormat="false" ht="15" hidden="false" customHeight="false" outlineLevel="0" collapsed="false">
      <c r="A26" s="0" t="n">
        <v>24</v>
      </c>
      <c r="B26" s="0" t="n">
        <v>0.46119</v>
      </c>
      <c r="C26" s="0" t="n">
        <v>6302.35</v>
      </c>
      <c r="D26" s="0" t="n">
        <v>0.46119</v>
      </c>
      <c r="E26" s="0" t="n">
        <v>1.43394817434598</v>
      </c>
      <c r="G26" s="1" t="n">
        <f aca="true">OFFSET($B26,$AE$5,0)</f>
        <v>0.46348</v>
      </c>
      <c r="H26" s="1" t="n">
        <f aca="true">OFFSET($C26,$AE$5,0)</f>
        <v>6318.47</v>
      </c>
      <c r="J26" s="1" t="str">
        <f aca="false">IF(AND($AE$7="Sym_1",$E26&lt;0),$B$1,IF(AND($AE$7="Sym_2",$E26&gt;0),$B$1,$C$1))</f>
        <v>ARKMUSDT</v>
      </c>
      <c r="K26" s="1" t="n">
        <f aca="false">IF(AND(ABS($E26)&gt;$AE$1,$G26&gt;0),1,0)</f>
        <v>1</v>
      </c>
      <c r="L26" s="1" t="n">
        <f aca="false">IF($K26=1,IF($J26=$B$1,$B26,$C26),0)</f>
        <v>0.46119</v>
      </c>
      <c r="M26" s="1" t="n">
        <f aca="false">IF($K26=1,IF($J26=$B$1,$G26,$H26),0)</f>
        <v>0.46348</v>
      </c>
      <c r="N26" s="1" t="n">
        <f aca="false">IFERROR(M26/L26,1)</f>
        <v>1.00496541555541</v>
      </c>
      <c r="O26" s="1" t="n">
        <f aca="false">IF($K26=1,$AE$3*$AE$2*2,0)</f>
        <v>0.5</v>
      </c>
      <c r="P26" s="1" t="n">
        <f aca="false">-IF($K26=1,$AE$4*$AE$2*2,0)</f>
        <v>-2</v>
      </c>
      <c r="Q26" s="1" t="n">
        <f aca="false">$Q25*$N26+$O26+$P26</f>
        <v>1010.8652802513</v>
      </c>
      <c r="S26" s="1" t="n">
        <f aca="true">OFFSET($B26,$AE$6,0)</f>
        <v>0.46348</v>
      </c>
      <c r="T26" s="1" t="n">
        <f aca="true">OFFSET($C26,$AE$6,0)</f>
        <v>6318.47</v>
      </c>
      <c r="V26" s="1" t="str">
        <f aca="false">IF(AND($AE$7="Sym_1",$E26&gt;0),$B$1,IF(AND($AE$7="Sym_2",$E26&lt;0),$B$1,$C$1))</f>
        <v>BTCUSDT</v>
      </c>
      <c r="W26" s="1" t="n">
        <f aca="false">IF(AND(ABS($E26)&gt;$AE$1,$G26&gt;0),1,0)</f>
        <v>1</v>
      </c>
      <c r="X26" s="1" t="n">
        <f aca="false">IF($W26=1,IF($V26=$B$1,$B26,$C26),0)</f>
        <v>6302.35</v>
      </c>
      <c r="Y26" s="1" t="n">
        <f aca="false">IF($W26=1,IF($V26=$B$1,$S26,$T26),0)</f>
        <v>6318.47</v>
      </c>
      <c r="Z26" s="1" t="n">
        <f aca="false">IFERROR(X26/Y26,1)</f>
        <v>0.997448749459917</v>
      </c>
      <c r="AA26" s="1" t="n">
        <f aca="false">IF($K26=1,$AE$3*$AC25*2,0)</f>
        <v>0.494238115317006</v>
      </c>
      <c r="AB26" s="1" t="n">
        <f aca="false">-IF($K26=1,$AE$4*$AE$2*2,0)</f>
        <v>-2</v>
      </c>
      <c r="AC26" s="1" t="n">
        <f aca="false">$AC25*$Z26+$AA26+$AB26</f>
        <v>984.448618232065</v>
      </c>
    </row>
    <row r="27" customFormat="false" ht="15" hidden="false" customHeight="false" outlineLevel="0" collapsed="false">
      <c r="A27" s="0" t="n">
        <v>25</v>
      </c>
      <c r="B27" s="0" t="n">
        <v>0.46132</v>
      </c>
      <c r="C27" s="0" t="n">
        <v>6302.5</v>
      </c>
      <c r="D27" s="0" t="n">
        <v>0.46132</v>
      </c>
      <c r="E27" s="0" t="n">
        <v>1.38148847676258</v>
      </c>
      <c r="G27" s="1" t="n">
        <f aca="true">OFFSET($B27,$AE$5,0)</f>
        <v>0.46382</v>
      </c>
      <c r="H27" s="1" t="n">
        <f aca="true">OFFSET($C27,$AE$5,0)</f>
        <v>6325.18</v>
      </c>
      <c r="J27" s="1" t="str">
        <f aca="false">IF(AND($AE$7="Sym_1",$E27&lt;0),$B$1,IF(AND($AE$7="Sym_2",$E27&gt;0),$B$1,$C$1))</f>
        <v>ARKMUSDT</v>
      </c>
      <c r="K27" s="1" t="n">
        <f aca="false">IF(AND(ABS($E27)&gt;$AE$1,$G27&gt;0),1,0)</f>
        <v>1</v>
      </c>
      <c r="L27" s="1" t="n">
        <f aca="false">IF($K27=1,IF($J27=$B$1,$B27,$C27),0)</f>
        <v>0.46132</v>
      </c>
      <c r="M27" s="1" t="n">
        <f aca="false">IF($K27=1,IF($J27=$B$1,$G27,$H27),0)</f>
        <v>0.46382</v>
      </c>
      <c r="N27" s="1" t="n">
        <f aca="false">IFERROR(M27/L27,1)</f>
        <v>1.0054192317697</v>
      </c>
      <c r="O27" s="1" t="n">
        <f aca="false">IF($K27=1,$AE$3*$AE$2*2,0)</f>
        <v>0.5</v>
      </c>
      <c r="P27" s="1" t="n">
        <f aca="false">-IF($K27=1,$AE$4*$AE$2*2,0)</f>
        <v>-2</v>
      </c>
      <c r="Q27" s="1" t="n">
        <f aca="false">$Q26*$N27+$O27+$P27</f>
        <v>1014.84339349293</v>
      </c>
      <c r="S27" s="1" t="n">
        <f aca="true">OFFSET($B27,$AE$6,0)</f>
        <v>0.46382</v>
      </c>
      <c r="T27" s="1" t="n">
        <f aca="true">OFFSET($C27,$AE$6,0)</f>
        <v>6325.18</v>
      </c>
      <c r="V27" s="1" t="str">
        <f aca="false">IF(AND($AE$7="Sym_1",$E27&gt;0),$B$1,IF(AND($AE$7="Sym_2",$E27&lt;0),$B$1,$C$1))</f>
        <v>BTCUSDT</v>
      </c>
      <c r="W27" s="1" t="n">
        <f aca="false">IF(AND(ABS($E27)&gt;$AE$1,$G27&gt;0),1,0)</f>
        <v>1</v>
      </c>
      <c r="X27" s="1" t="n">
        <f aca="false">IF($W27=1,IF($V27=$B$1,$B27,$C27),0)</f>
        <v>6302.5</v>
      </c>
      <c r="Y27" s="1" t="n">
        <f aca="false">IF($W27=1,IF($V27=$B$1,$S27,$T27),0)</f>
        <v>6325.18</v>
      </c>
      <c r="Z27" s="1" t="n">
        <f aca="false">IFERROR(X27/Y27,1)</f>
        <v>0.996414331291758</v>
      </c>
      <c r="AA27" s="1" t="n">
        <f aca="false">IF($K27=1,$AE$3*$AC26*2,0)</f>
        <v>0.492224309116032</v>
      </c>
      <c r="AB27" s="1" t="n">
        <f aca="false">-IF($K27=1,$AE$4*$AE$2*2,0)</f>
        <v>-2</v>
      </c>
      <c r="AC27" s="1" t="n">
        <f aca="false">$AC26*$Z27+$AA27+$AB27</f>
        <v>979.410935935914</v>
      </c>
    </row>
    <row r="28" customFormat="false" ht="15" hidden="false" customHeight="false" outlineLevel="0" collapsed="false">
      <c r="A28" s="0" t="n">
        <v>26</v>
      </c>
      <c r="B28" s="0" t="n">
        <v>0.46248</v>
      </c>
      <c r="C28" s="0" t="n">
        <v>6305.04</v>
      </c>
      <c r="D28" s="0" t="n">
        <v>0.46248</v>
      </c>
      <c r="E28" s="0" t="n">
        <v>1.74581181677427</v>
      </c>
      <c r="G28" s="1" t="n">
        <f aca="true">OFFSET($B28,$AE$5,0)</f>
        <v>0.46417</v>
      </c>
      <c r="H28" s="1" t="n">
        <f aca="true">OFFSET($C28,$AE$5,0)</f>
        <v>6330.33</v>
      </c>
      <c r="J28" s="1" t="str">
        <f aca="false">IF(AND($AE$7="Sym_1",$E28&lt;0),$B$1,IF(AND($AE$7="Sym_2",$E28&gt;0),$B$1,$C$1))</f>
        <v>ARKMUSDT</v>
      </c>
      <c r="K28" s="1" t="n">
        <f aca="false">IF(AND(ABS($E28)&gt;$AE$1,$G28&gt;0),1,0)</f>
        <v>1</v>
      </c>
      <c r="L28" s="1" t="n">
        <f aca="false">IF($K28=1,IF($J28=$B$1,$B28,$C28),0)</f>
        <v>0.46248</v>
      </c>
      <c r="M28" s="1" t="n">
        <f aca="false">IF($K28=1,IF($J28=$B$1,$G28,$H28),0)</f>
        <v>0.46417</v>
      </c>
      <c r="N28" s="1" t="n">
        <f aca="false">IFERROR(M28/L28,1)</f>
        <v>1.00365421207404</v>
      </c>
      <c r="O28" s="1" t="n">
        <f aca="false">IF($K28=1,$AE$3*$AE$2*2,0)</f>
        <v>0.5</v>
      </c>
      <c r="P28" s="1" t="n">
        <f aca="false">-IF($K28=1,$AE$4*$AE$2*2,0)</f>
        <v>-2</v>
      </c>
      <c r="Q28" s="1" t="n">
        <f aca="false">$Q27*$N28+$O28+$P28</f>
        <v>1017.05184647468</v>
      </c>
      <c r="S28" s="1" t="n">
        <f aca="true">OFFSET($B28,$AE$6,0)</f>
        <v>0.46417</v>
      </c>
      <c r="T28" s="1" t="n">
        <f aca="true">OFFSET($C28,$AE$6,0)</f>
        <v>6330.33</v>
      </c>
      <c r="V28" s="1" t="str">
        <f aca="false">IF(AND($AE$7="Sym_1",$E28&gt;0),$B$1,IF(AND($AE$7="Sym_2",$E28&lt;0),$B$1,$C$1))</f>
        <v>BTCUSDT</v>
      </c>
      <c r="W28" s="1" t="n">
        <f aca="false">IF(AND(ABS($E28)&gt;$AE$1,$G28&gt;0),1,0)</f>
        <v>1</v>
      </c>
      <c r="X28" s="1" t="n">
        <f aca="false">IF($W28=1,IF($V28=$B$1,$B28,$C28),0)</f>
        <v>6305.04</v>
      </c>
      <c r="Y28" s="1" t="n">
        <f aca="false">IF($W28=1,IF($V28=$B$1,$S28,$T28),0)</f>
        <v>6330.33</v>
      </c>
      <c r="Z28" s="1" t="n">
        <f aca="false">IFERROR(X28/Y28,1)</f>
        <v>0.996004947609366</v>
      </c>
      <c r="AA28" s="1" t="n">
        <f aca="false">IF($K28=1,$AE$3*$AC27*2,0)</f>
        <v>0.489705467967957</v>
      </c>
      <c r="AB28" s="1" t="n">
        <f aca="false">-IF($K28=1,$AE$4*$AE$2*2,0)</f>
        <v>-2</v>
      </c>
      <c r="AC28" s="1" t="n">
        <f aca="false">$AC27*$Z28+$AA28+$AB28</f>
        <v>973.987843402858</v>
      </c>
      <c r="AE28" s="15"/>
    </row>
    <row r="29" customFormat="false" ht="15" hidden="false" customHeight="false" outlineLevel="0" collapsed="false">
      <c r="A29" s="0" t="n">
        <v>27</v>
      </c>
      <c r="B29" s="0" t="n">
        <v>0.46251</v>
      </c>
      <c r="C29" s="0" t="n">
        <v>6305.94</v>
      </c>
      <c r="D29" s="0" t="n">
        <v>0.46251</v>
      </c>
      <c r="E29" s="0" t="n">
        <v>1.60168082869385</v>
      </c>
      <c r="G29" s="1" t="n">
        <f aca="true">OFFSET($B29,$AE$5,0)</f>
        <v>0.46432</v>
      </c>
      <c r="H29" s="1" t="n">
        <f aca="true">OFFSET($C29,$AE$5,0)</f>
        <v>6336.09</v>
      </c>
      <c r="J29" s="1" t="str">
        <f aca="false">IF(AND($AE$7="Sym_1",$E29&lt;0),$B$1,IF(AND($AE$7="Sym_2",$E29&gt;0),$B$1,$C$1))</f>
        <v>ARKMUSDT</v>
      </c>
      <c r="K29" s="1" t="n">
        <f aca="false">IF(AND(ABS($E29)&gt;$AE$1,$G29&gt;0),1,0)</f>
        <v>1</v>
      </c>
      <c r="L29" s="1" t="n">
        <f aca="false">IF($K29=1,IF($J29=$B$1,$B29,$C29),0)</f>
        <v>0.46251</v>
      </c>
      <c r="M29" s="1" t="n">
        <f aca="false">IF($K29=1,IF($J29=$B$1,$G29,$H29),0)</f>
        <v>0.46432</v>
      </c>
      <c r="N29" s="1" t="n">
        <f aca="false">IFERROR(M29/L29,1)</f>
        <v>1.00391342889883</v>
      </c>
      <c r="O29" s="1" t="n">
        <f aca="false">IF($K29=1,$AE$3*$AE$2*2,0)</f>
        <v>0.5</v>
      </c>
      <c r="P29" s="1" t="n">
        <f aca="false">-IF($K29=1,$AE$4*$AE$2*2,0)</f>
        <v>-2</v>
      </c>
      <c r="Q29" s="1" t="n">
        <f aca="false">$Q28*$N29+$O29+$P29</f>
        <v>1019.53200656229</v>
      </c>
      <c r="S29" s="1" t="n">
        <f aca="true">OFFSET($B29,$AE$6,0)</f>
        <v>0.46432</v>
      </c>
      <c r="T29" s="1" t="n">
        <f aca="true">OFFSET($C29,$AE$6,0)</f>
        <v>6336.09</v>
      </c>
      <c r="V29" s="1" t="str">
        <f aca="false">IF(AND($AE$7="Sym_1",$E29&gt;0),$B$1,IF(AND($AE$7="Sym_2",$E29&lt;0),$B$1,$C$1))</f>
        <v>BTCUSDT</v>
      </c>
      <c r="W29" s="1" t="n">
        <f aca="false">IF(AND(ABS($E29)&gt;$AE$1,$G29&gt;0),1,0)</f>
        <v>1</v>
      </c>
      <c r="X29" s="1" t="n">
        <f aca="false">IF($W29=1,IF($V29=$B$1,$B29,$C29),0)</f>
        <v>6305.94</v>
      </c>
      <c r="Y29" s="1" t="n">
        <f aca="false">IF($W29=1,IF($V29=$B$1,$S29,$T29),0)</f>
        <v>6336.09</v>
      </c>
      <c r="Z29" s="1" t="n">
        <f aca="false">IFERROR(X29/Y29,1)</f>
        <v>0.995241544864419</v>
      </c>
      <c r="AA29" s="1" t="n">
        <f aca="false">IF($K29=1,$AE$3*$AC28*2,0)</f>
        <v>0.486993921701429</v>
      </c>
      <c r="AB29" s="1" t="n">
        <f aca="false">-IF($K29=1,$AE$4*$AE$2*2,0)</f>
        <v>-2</v>
      </c>
      <c r="AC29" s="1" t="n">
        <f aca="false">$AC28*$Z29+$AA29+$AB29</f>
        <v>967.840159869126</v>
      </c>
      <c r="AE29" s="15"/>
    </row>
    <row r="30" customFormat="false" ht="15" hidden="false" customHeight="false" outlineLevel="0" collapsed="false">
      <c r="A30" s="0" t="n">
        <v>28</v>
      </c>
      <c r="B30" s="0" t="n">
        <v>0.46261</v>
      </c>
      <c r="C30" s="0" t="n">
        <v>6308.61</v>
      </c>
      <c r="D30" s="0" t="n">
        <v>0.46261</v>
      </c>
      <c r="E30" s="0" t="n">
        <v>1.51009109943937</v>
      </c>
      <c r="G30" s="1" t="n">
        <f aca="true">OFFSET($B30,$AE$5,0)</f>
        <v>0.46445</v>
      </c>
      <c r="H30" s="1" t="n">
        <f aca="true">OFFSET($C30,$AE$5,0)</f>
        <v>6342.63</v>
      </c>
      <c r="J30" s="1" t="str">
        <f aca="false">IF(AND($AE$7="Sym_1",$E30&lt;0),$B$1,IF(AND($AE$7="Sym_2",$E30&gt;0),$B$1,$C$1))</f>
        <v>ARKMUSDT</v>
      </c>
      <c r="K30" s="1" t="n">
        <f aca="false">IF(AND(ABS($E30)&gt;$AE$1,$G30&gt;0),1,0)</f>
        <v>1</v>
      </c>
      <c r="L30" s="1" t="n">
        <f aca="false">IF($K30=1,IF($J30=$B$1,$B30,$C30),0)</f>
        <v>0.46261</v>
      </c>
      <c r="M30" s="1" t="n">
        <f aca="false">IF($K30=1,IF($J30=$B$1,$G30,$H30),0)</f>
        <v>0.46445</v>
      </c>
      <c r="N30" s="1" t="n">
        <f aca="false">IFERROR(M30/L30,1)</f>
        <v>1.00397743239446</v>
      </c>
      <c r="O30" s="1" t="n">
        <f aca="false">IF($K30=1,$AE$3*$AE$2*2,0)</f>
        <v>0.5</v>
      </c>
      <c r="P30" s="1" t="n">
        <f aca="false">-IF($K30=1,$AE$4*$AE$2*2,0)</f>
        <v>-2</v>
      </c>
      <c r="Q30" s="1" t="n">
        <f aca="false">$Q29*$N30+$O30+$P30</f>
        <v>1022.08712619238</v>
      </c>
      <c r="S30" s="1" t="n">
        <f aca="true">OFFSET($B30,$AE$6,0)</f>
        <v>0.46445</v>
      </c>
      <c r="T30" s="1" t="n">
        <f aca="true">OFFSET($C30,$AE$6,0)</f>
        <v>6342.63</v>
      </c>
      <c r="V30" s="1" t="str">
        <f aca="false">IF(AND($AE$7="Sym_1",$E30&gt;0),$B$1,IF(AND($AE$7="Sym_2",$E30&lt;0),$B$1,$C$1))</f>
        <v>BTCUSDT</v>
      </c>
      <c r="W30" s="1" t="n">
        <f aca="false">IF(AND(ABS($E30)&gt;$AE$1,$G30&gt;0),1,0)</f>
        <v>1</v>
      </c>
      <c r="X30" s="1" t="n">
        <f aca="false">IF($W30=1,IF($V30=$B$1,$B30,$C30),0)</f>
        <v>6308.61</v>
      </c>
      <c r="Y30" s="1" t="n">
        <f aca="false">IF($W30=1,IF($V30=$B$1,$S30,$T30),0)</f>
        <v>6342.63</v>
      </c>
      <c r="Z30" s="1" t="n">
        <f aca="false">IFERROR(X30/Y30,1)</f>
        <v>0.99463629440784</v>
      </c>
      <c r="AA30" s="1" t="n">
        <f aca="false">IF($K30=1,$AE$3*$AC29*2,0)</f>
        <v>0.483920079934563</v>
      </c>
      <c r="AB30" s="1" t="n">
        <f aca="false">-IF($K30=1,$AE$4*$AE$2*2,0)</f>
        <v>-2</v>
      </c>
      <c r="AC30" s="1" t="n">
        <f aca="false">$AC29*$Z30+$AA30+$AB30</f>
        <v>961.132870271254</v>
      </c>
      <c r="AE30" s="15"/>
    </row>
    <row r="31" customFormat="false" ht="15" hidden="false" customHeight="false" outlineLevel="0" collapsed="false">
      <c r="A31" s="0" t="n">
        <v>29</v>
      </c>
      <c r="B31" s="0" t="n">
        <v>0.46348</v>
      </c>
      <c r="C31" s="0" t="n">
        <v>6318.47</v>
      </c>
      <c r="D31" s="0" t="n">
        <v>0.46348</v>
      </c>
      <c r="E31" s="0" t="n">
        <v>1.75521390908531</v>
      </c>
      <c r="G31" s="1" t="n">
        <f aca="true">OFFSET($B31,$AE$5,0)</f>
        <v>0.46527</v>
      </c>
      <c r="H31" s="1" t="n">
        <f aca="true">OFFSET($C31,$AE$5,0)</f>
        <v>6344.15</v>
      </c>
      <c r="J31" s="1" t="str">
        <f aca="false">IF(AND($AE$7="Sym_1",$E31&lt;0),$B$1,IF(AND($AE$7="Sym_2",$E31&gt;0),$B$1,$C$1))</f>
        <v>ARKMUSDT</v>
      </c>
      <c r="K31" s="1" t="n">
        <f aca="false">IF(AND(ABS($E31)&gt;$AE$1,$G31&gt;0),1,0)</f>
        <v>1</v>
      </c>
      <c r="L31" s="1" t="n">
        <f aca="false">IF($K31=1,IF($J31=$B$1,$B31,$C31),0)</f>
        <v>0.46348</v>
      </c>
      <c r="M31" s="1" t="n">
        <f aca="false">IF($K31=1,IF($J31=$B$1,$G31,$H31),0)</f>
        <v>0.46527</v>
      </c>
      <c r="N31" s="1" t="n">
        <f aca="false">IFERROR(M31/L31,1)</f>
        <v>1.00386208682144</v>
      </c>
      <c r="O31" s="1" t="n">
        <f aca="false">IF($K31=1,$AE$3*$AE$2*2,0)</f>
        <v>0.5</v>
      </c>
      <c r="P31" s="1" t="n">
        <f aca="false">-IF($K31=1,$AE$4*$AE$2*2,0)</f>
        <v>-2</v>
      </c>
      <c r="Q31" s="1" t="n">
        <f aca="false">$Q30*$N31+$O31+$P31</f>
        <v>1024.53451541281</v>
      </c>
      <c r="S31" s="1" t="n">
        <f aca="true">OFFSET($B31,$AE$6,0)</f>
        <v>0.46527</v>
      </c>
      <c r="T31" s="1" t="n">
        <f aca="true">OFFSET($C31,$AE$6,0)</f>
        <v>6344.15</v>
      </c>
      <c r="V31" s="1" t="str">
        <f aca="false">IF(AND($AE$7="Sym_1",$E31&gt;0),$B$1,IF(AND($AE$7="Sym_2",$E31&lt;0),$B$1,$C$1))</f>
        <v>BTCUSDT</v>
      </c>
      <c r="W31" s="1" t="n">
        <f aca="false">IF(AND(ABS($E31)&gt;$AE$1,$G31&gt;0),1,0)</f>
        <v>1</v>
      </c>
      <c r="X31" s="1" t="n">
        <f aca="false">IF($W31=1,IF($V31=$B$1,$B31,$C31),0)</f>
        <v>6318.47</v>
      </c>
      <c r="Y31" s="1" t="n">
        <f aca="false">IF($W31=1,IF($V31=$B$1,$S31,$T31),0)</f>
        <v>6344.15</v>
      </c>
      <c r="Z31" s="1" t="n">
        <f aca="false">IFERROR(X31/Y31,1)</f>
        <v>0.995952176414492</v>
      </c>
      <c r="AA31" s="1" t="n">
        <f aca="false">IF($K31=1,$AE$3*$AC30*2,0)</f>
        <v>0.480566435135627</v>
      </c>
      <c r="AB31" s="1" t="n">
        <f aca="false">-IF($K31=1,$AE$4*$AE$2*2,0)</f>
        <v>-2</v>
      </c>
      <c r="AC31" s="1" t="n">
        <f aca="false">$AC30*$Z31+$AA31+$AB31</f>
        <v>955.722940405299</v>
      </c>
      <c r="AE31" s="15"/>
    </row>
    <row r="32" customFormat="false" ht="15" hidden="false" customHeight="false" outlineLevel="0" collapsed="false">
      <c r="A32" s="0" t="n">
        <v>30</v>
      </c>
      <c r="B32" s="0" t="n">
        <v>0.46382</v>
      </c>
      <c r="C32" s="0" t="n">
        <v>6325.18</v>
      </c>
      <c r="D32" s="0" t="n">
        <v>0.46382</v>
      </c>
      <c r="E32" s="0" t="n">
        <v>1.72251618618786</v>
      </c>
      <c r="G32" s="1" t="n">
        <f aca="true">OFFSET($B32,$AE$5,0)</f>
        <v>0.46558</v>
      </c>
      <c r="H32" s="1" t="n">
        <f aca="true">OFFSET($C32,$AE$5,0)</f>
        <v>6350.77</v>
      </c>
      <c r="J32" s="1" t="str">
        <f aca="false">IF(AND($AE$7="Sym_1",$E32&lt;0),$B$1,IF(AND($AE$7="Sym_2",$E32&gt;0),$B$1,$C$1))</f>
        <v>ARKMUSDT</v>
      </c>
      <c r="K32" s="1" t="n">
        <f aca="false">IF(AND(ABS($E32)&gt;$AE$1,$G32&gt;0),1,0)</f>
        <v>1</v>
      </c>
      <c r="L32" s="1" t="n">
        <f aca="false">IF($K32=1,IF($J32=$B$1,$B32,$C32),0)</f>
        <v>0.46382</v>
      </c>
      <c r="M32" s="1" t="n">
        <f aca="false">IF($K32=1,IF($J32=$B$1,$G32,$H32),0)</f>
        <v>0.46558</v>
      </c>
      <c r="N32" s="1" t="n">
        <f aca="false">IFERROR(M32/L32,1)</f>
        <v>1.00379457548187</v>
      </c>
      <c r="O32" s="1" t="n">
        <f aca="false">IF($K32=1,$AE$3*$AE$2*2,0)</f>
        <v>0.5</v>
      </c>
      <c r="P32" s="1" t="n">
        <f aca="false">-IF($K32=1,$AE$4*$AE$2*2,0)</f>
        <v>-2</v>
      </c>
      <c r="Q32" s="1" t="n">
        <f aca="false">$Q31*$N32+$O32+$P32</f>
        <v>1026.92218896532</v>
      </c>
      <c r="S32" s="1" t="n">
        <f aca="true">OFFSET($B32,$AE$6,0)</f>
        <v>0.46558</v>
      </c>
      <c r="T32" s="1" t="n">
        <f aca="true">OFFSET($C32,$AE$6,0)</f>
        <v>6350.77</v>
      </c>
      <c r="V32" s="1" t="str">
        <f aca="false">IF(AND($AE$7="Sym_1",$E32&gt;0),$B$1,IF(AND($AE$7="Sym_2",$E32&lt;0),$B$1,$C$1))</f>
        <v>BTCUSDT</v>
      </c>
      <c r="W32" s="1" t="n">
        <f aca="false">IF(AND(ABS($E32)&gt;$AE$1,$G32&gt;0),1,0)</f>
        <v>1</v>
      </c>
      <c r="X32" s="1" t="n">
        <f aca="false">IF($W32=1,IF($V32=$B$1,$B32,$C32),0)</f>
        <v>6325.18</v>
      </c>
      <c r="Y32" s="1" t="n">
        <f aca="false">IF($W32=1,IF($V32=$B$1,$S32,$T32),0)</f>
        <v>6350.77</v>
      </c>
      <c r="Z32" s="1" t="n">
        <f aca="false">IFERROR(X32/Y32,1)</f>
        <v>0.995970567348526</v>
      </c>
      <c r="AA32" s="1" t="n">
        <f aca="false">IF($K32=1,$AE$3*$AC31*2,0)</f>
        <v>0.477861470202649</v>
      </c>
      <c r="AB32" s="1" t="n">
        <f aca="false">-IF($K32=1,$AE$4*$AE$2*2,0)</f>
        <v>-2</v>
      </c>
      <c r="AC32" s="1" t="n">
        <f aca="false">$AC31*$Z32+$AA32+$AB32</f>
        <v>950.349780653669</v>
      </c>
      <c r="AE32" s="15"/>
    </row>
    <row r="33" customFormat="false" ht="15" hidden="false" customHeight="false" outlineLevel="0" collapsed="false">
      <c r="A33" s="0" t="n">
        <v>31</v>
      </c>
      <c r="B33" s="0" t="n">
        <v>0.46417</v>
      </c>
      <c r="C33" s="0" t="n">
        <v>6330.33</v>
      </c>
      <c r="D33" s="0" t="n">
        <v>0.46417</v>
      </c>
      <c r="E33" s="0" t="n">
        <v>1.68407378614645</v>
      </c>
      <c r="G33" s="1" t="n">
        <f aca="true">OFFSET($B33,$AE$5,0)</f>
        <v>0.4661</v>
      </c>
      <c r="H33" s="1" t="n">
        <f aca="true">OFFSET($C33,$AE$5,0)</f>
        <v>6352.52</v>
      </c>
      <c r="J33" s="1" t="str">
        <f aca="false">IF(AND($AE$7="Sym_1",$E33&lt;0),$B$1,IF(AND($AE$7="Sym_2",$E33&gt;0),$B$1,$C$1))</f>
        <v>ARKMUSDT</v>
      </c>
      <c r="K33" s="1" t="n">
        <f aca="false">IF(AND(ABS($E33)&gt;$AE$1,$G33&gt;0),1,0)</f>
        <v>1</v>
      </c>
      <c r="L33" s="1" t="n">
        <f aca="false">IF($K33=1,IF($J33=$B$1,$B33,$C33),0)</f>
        <v>0.46417</v>
      </c>
      <c r="M33" s="1" t="n">
        <f aca="false">IF($K33=1,IF($J33=$B$1,$G33,$H33),0)</f>
        <v>0.4661</v>
      </c>
      <c r="N33" s="1" t="n">
        <f aca="false">IFERROR(M33/L33,1)</f>
        <v>1.00415795936833</v>
      </c>
      <c r="O33" s="1" t="n">
        <f aca="false">IF($K33=1,$AE$3*$AE$2*2,0)</f>
        <v>0.5</v>
      </c>
      <c r="P33" s="1" t="n">
        <f aca="false">-IF($K33=1,$AE$4*$AE$2*2,0)</f>
        <v>-2</v>
      </c>
      <c r="Q33" s="1" t="n">
        <f aca="false">$Q32*$N33+$O33+$P33</f>
        <v>1029.69208970148</v>
      </c>
      <c r="S33" s="1" t="n">
        <f aca="true">OFFSET($B33,$AE$6,0)</f>
        <v>0.4661</v>
      </c>
      <c r="T33" s="1" t="n">
        <f aca="true">OFFSET($C33,$AE$6,0)</f>
        <v>6352.52</v>
      </c>
      <c r="V33" s="1" t="str">
        <f aca="false">IF(AND($AE$7="Sym_1",$E33&gt;0),$B$1,IF(AND($AE$7="Sym_2",$E33&lt;0),$B$1,$C$1))</f>
        <v>BTCUSDT</v>
      </c>
      <c r="W33" s="1" t="n">
        <f aca="false">IF(AND(ABS($E33)&gt;$AE$1,$G33&gt;0),1,0)</f>
        <v>1</v>
      </c>
      <c r="X33" s="1" t="n">
        <f aca="false">IF($W33=1,IF($V33=$B$1,$B33,$C33),0)</f>
        <v>6330.33</v>
      </c>
      <c r="Y33" s="1" t="n">
        <f aca="false">IF($W33=1,IF($V33=$B$1,$S33,$T33),0)</f>
        <v>6352.52</v>
      </c>
      <c r="Z33" s="1" t="n">
        <f aca="false">IFERROR(X33/Y33,1)</f>
        <v>0.996506898049908</v>
      </c>
      <c r="AA33" s="1" t="n">
        <f aca="false">IF($K33=1,$AE$3*$AC32*2,0)</f>
        <v>0.475174890326835</v>
      </c>
      <c r="AB33" s="1" t="n">
        <f aca="false">-IF($K33=1,$AE$4*$AE$2*2,0)</f>
        <v>-2</v>
      </c>
      <c r="AC33" s="1" t="n">
        <f aca="false">$AC32*$Z33+$AA33+$AB33</f>
        <v>945.505286871925</v>
      </c>
    </row>
    <row r="34" customFormat="false" ht="15" hidden="false" customHeight="false" outlineLevel="0" collapsed="false">
      <c r="A34" s="0" t="n">
        <v>32</v>
      </c>
      <c r="B34" s="0" t="n">
        <v>0.46432</v>
      </c>
      <c r="C34" s="0" t="n">
        <v>6336.09</v>
      </c>
      <c r="D34" s="0" t="n">
        <v>0.46432</v>
      </c>
      <c r="E34" s="0" t="n">
        <v>1.57802702042816</v>
      </c>
      <c r="G34" s="1" t="n">
        <f aca="true">OFFSET($B34,$AE$5,0)</f>
        <v>0.4674</v>
      </c>
      <c r="H34" s="1" t="n">
        <f aca="true">OFFSET($C34,$AE$5,0)</f>
        <v>6355.23</v>
      </c>
      <c r="J34" s="1" t="str">
        <f aca="false">IF(AND($AE$7="Sym_1",$E34&lt;0),$B$1,IF(AND($AE$7="Sym_2",$E34&gt;0),$B$1,$C$1))</f>
        <v>ARKMUSDT</v>
      </c>
      <c r="K34" s="1" t="n">
        <f aca="false">IF(AND(ABS($E34)&gt;$AE$1,$G34&gt;0),1,0)</f>
        <v>1</v>
      </c>
      <c r="L34" s="1" t="n">
        <f aca="false">IF($K34=1,IF($J34=$B$1,$B34,$C34),0)</f>
        <v>0.46432</v>
      </c>
      <c r="M34" s="1" t="n">
        <f aca="false">IF($K34=1,IF($J34=$B$1,$G34,$H34),0)</f>
        <v>0.4674</v>
      </c>
      <c r="N34" s="1" t="n">
        <f aca="false">IFERROR(M34/L34,1)</f>
        <v>1.006633356306</v>
      </c>
      <c r="O34" s="1" t="n">
        <f aca="false">IF($K34=1,$AE$3*$AE$2*2,0)</f>
        <v>0.5</v>
      </c>
      <c r="P34" s="1" t="n">
        <f aca="false">-IF($K34=1,$AE$4*$AE$2*2,0)</f>
        <v>-2</v>
      </c>
      <c r="Q34" s="1" t="n">
        <f aca="false">$Q33*$N34+$O34+$P34</f>
        <v>1035.02240421793</v>
      </c>
      <c r="S34" s="1" t="n">
        <f aca="true">OFFSET($B34,$AE$6,0)</f>
        <v>0.4674</v>
      </c>
      <c r="T34" s="1" t="n">
        <f aca="true">OFFSET($C34,$AE$6,0)</f>
        <v>6355.23</v>
      </c>
      <c r="V34" s="1" t="str">
        <f aca="false">IF(AND($AE$7="Sym_1",$E34&gt;0),$B$1,IF(AND($AE$7="Sym_2",$E34&lt;0),$B$1,$C$1))</f>
        <v>BTCUSDT</v>
      </c>
      <c r="W34" s="1" t="n">
        <f aca="false">IF(AND(ABS($E34)&gt;$AE$1,$G34&gt;0),1,0)</f>
        <v>1</v>
      </c>
      <c r="X34" s="1" t="n">
        <f aca="false">IF($W34=1,IF($V34=$B$1,$B34,$C34),0)</f>
        <v>6336.09</v>
      </c>
      <c r="Y34" s="1" t="n">
        <f aca="false">IF($W34=1,IF($V34=$B$1,$S34,$T34),0)</f>
        <v>6355.23</v>
      </c>
      <c r="Z34" s="1" t="n">
        <f aca="false">IFERROR(X34/Y34,1)</f>
        <v>0.996988307268187</v>
      </c>
      <c r="AA34" s="1" t="n">
        <f aca="false">IF($K34=1,$AE$3*$AC33*2,0)</f>
        <v>0.472752643435963</v>
      </c>
      <c r="AB34" s="1" t="n">
        <f aca="false">-IF($K34=1,$AE$4*$AE$2*2,0)</f>
        <v>-2</v>
      </c>
      <c r="AC34" s="1" t="n">
        <f aca="false">$AC33*$Z34+$AA34+$AB34</f>
        <v>941.130468114998</v>
      </c>
      <c r="AE34" s="16"/>
    </row>
    <row r="35" customFormat="false" ht="15" hidden="false" customHeight="false" outlineLevel="0" collapsed="false">
      <c r="A35" s="0" t="n">
        <v>33</v>
      </c>
      <c r="B35" s="0" t="n">
        <v>0.46445</v>
      </c>
      <c r="C35" s="0" t="n">
        <v>6342.63</v>
      </c>
      <c r="D35" s="0" t="n">
        <v>0.46445</v>
      </c>
      <c r="E35" s="0" t="n">
        <v>1.48699350971466</v>
      </c>
      <c r="G35" s="1" t="n">
        <f aca="true">OFFSET($B35,$AE$5,0)</f>
        <v>0.4679</v>
      </c>
      <c r="H35" s="1" t="n">
        <f aca="true">OFFSET($C35,$AE$5,0)</f>
        <v>6364.05</v>
      </c>
      <c r="J35" s="1" t="str">
        <f aca="false">IF(AND($AE$7="Sym_1",$E35&lt;0),$B$1,IF(AND($AE$7="Sym_2",$E35&gt;0),$B$1,$C$1))</f>
        <v>ARKMUSDT</v>
      </c>
      <c r="K35" s="1" t="n">
        <f aca="false">IF(AND(ABS($E35)&gt;$AE$1,$G35&gt;0),1,0)</f>
        <v>1</v>
      </c>
      <c r="L35" s="1" t="n">
        <f aca="false">IF($K35=1,IF($J35=$B$1,$B35,$C35),0)</f>
        <v>0.46445</v>
      </c>
      <c r="M35" s="1" t="n">
        <f aca="false">IF($K35=1,IF($J35=$B$1,$G35,$H35),0)</f>
        <v>0.4679</v>
      </c>
      <c r="N35" s="1" t="n">
        <f aca="false">IFERROR(M35/L35,1)</f>
        <v>1.00742814081171</v>
      </c>
      <c r="O35" s="1" t="n">
        <f aca="false">IF($K35=1,$AE$3*$AE$2*2,0)</f>
        <v>0.5</v>
      </c>
      <c r="P35" s="1" t="n">
        <f aca="false">-IF($K35=1,$AE$4*$AE$2*2,0)</f>
        <v>-2</v>
      </c>
      <c r="Q35" s="1" t="n">
        <f aca="false">$Q34*$N35+$O35+$P35</f>
        <v>1041.21069637974</v>
      </c>
      <c r="S35" s="1" t="n">
        <f aca="true">OFFSET($B35,$AE$6,0)</f>
        <v>0.4679</v>
      </c>
      <c r="T35" s="1" t="n">
        <f aca="true">OFFSET($C35,$AE$6,0)</f>
        <v>6364.05</v>
      </c>
      <c r="V35" s="1" t="str">
        <f aca="false">IF(AND($AE$7="Sym_1",$E35&gt;0),$B$1,IF(AND($AE$7="Sym_2",$E35&lt;0),$B$1,$C$1))</f>
        <v>BTCUSDT</v>
      </c>
      <c r="W35" s="1" t="n">
        <f aca="false">IF(AND(ABS($E35)&gt;$AE$1,$G35&gt;0),1,0)</f>
        <v>1</v>
      </c>
      <c r="X35" s="1" t="n">
        <f aca="false">IF($W35=1,IF($V35=$B$1,$B35,$C35),0)</f>
        <v>6342.63</v>
      </c>
      <c r="Y35" s="1" t="n">
        <f aca="false">IF($W35=1,IF($V35=$B$1,$S35,$T35),0)</f>
        <v>6364.05</v>
      </c>
      <c r="Z35" s="1" t="n">
        <f aca="false">IFERROR(X35/Y35,1)</f>
        <v>0.996634218775779</v>
      </c>
      <c r="AA35" s="1" t="n">
        <f aca="false">IF($K35=1,$AE$3*$AC34*2,0)</f>
        <v>0.470565234057499</v>
      </c>
      <c r="AB35" s="1" t="n">
        <f aca="false">-IF($K35=1,$AE$4*$AE$2*2,0)</f>
        <v>-2</v>
      </c>
      <c r="AC35" s="1" t="n">
        <f aca="false">$AC34*$Z35+$AA35+$AB35</f>
        <v>936.433394089932</v>
      </c>
    </row>
    <row r="36" customFormat="false" ht="15" hidden="false" customHeight="false" outlineLevel="0" collapsed="false">
      <c r="A36" s="0" t="n">
        <v>34</v>
      </c>
      <c r="B36" s="0" t="n">
        <v>0.46527</v>
      </c>
      <c r="C36" s="0" t="n">
        <v>6344.15</v>
      </c>
      <c r="D36" s="0" t="n">
        <v>0.46527</v>
      </c>
      <c r="E36" s="0" t="n">
        <v>1.67721835827791</v>
      </c>
      <c r="G36" s="1" t="n">
        <f aca="true">OFFSET($B36,$AE$5,0)</f>
        <v>0.46801</v>
      </c>
      <c r="H36" s="1" t="n">
        <f aca="true">OFFSET($C36,$AE$5,0)</f>
        <v>6366.44</v>
      </c>
      <c r="J36" s="1" t="str">
        <f aca="false">IF(AND($AE$7="Sym_1",$E36&lt;0),$B$1,IF(AND($AE$7="Sym_2",$E36&gt;0),$B$1,$C$1))</f>
        <v>ARKMUSDT</v>
      </c>
      <c r="K36" s="1" t="n">
        <f aca="false">IF(AND(ABS($E36)&gt;$AE$1,$G36&gt;0),1,0)</f>
        <v>1</v>
      </c>
      <c r="L36" s="1" t="n">
        <f aca="false">IF($K36=1,IF($J36=$B$1,$B36,$C36),0)</f>
        <v>0.46527</v>
      </c>
      <c r="M36" s="1" t="n">
        <f aca="false">IF($K36=1,IF($J36=$B$1,$G36,$H36),0)</f>
        <v>0.46801</v>
      </c>
      <c r="N36" s="1" t="n">
        <f aca="false">IFERROR(M36/L36,1)</f>
        <v>1.00588905366776</v>
      </c>
      <c r="O36" s="1" t="n">
        <f aca="false">IF($K36=1,$AE$3*$AE$2*2,0)</f>
        <v>0.5</v>
      </c>
      <c r="P36" s="1" t="n">
        <f aca="false">-IF($K36=1,$AE$4*$AE$2*2,0)</f>
        <v>-2</v>
      </c>
      <c r="Q36" s="1" t="n">
        <f aca="false">$Q35*$N36+$O36+$P36</f>
        <v>1045.84244205017</v>
      </c>
      <c r="S36" s="1" t="n">
        <f aca="true">OFFSET($B36,$AE$6,0)</f>
        <v>0.46801</v>
      </c>
      <c r="T36" s="1" t="n">
        <f aca="true">OFFSET($C36,$AE$6,0)</f>
        <v>6366.44</v>
      </c>
      <c r="V36" s="1" t="str">
        <f aca="false">IF(AND($AE$7="Sym_1",$E36&gt;0),$B$1,IF(AND($AE$7="Sym_2",$E36&lt;0),$B$1,$C$1))</f>
        <v>BTCUSDT</v>
      </c>
      <c r="W36" s="1" t="n">
        <f aca="false">IF(AND(ABS($E36)&gt;$AE$1,$G36&gt;0),1,0)</f>
        <v>1</v>
      </c>
      <c r="X36" s="1" t="n">
        <f aca="false">IF($W36=1,IF($V36=$B$1,$B36,$C36),0)</f>
        <v>6344.15</v>
      </c>
      <c r="Y36" s="1" t="n">
        <f aca="false">IF($W36=1,IF($V36=$B$1,$S36,$T36),0)</f>
        <v>6366.44</v>
      </c>
      <c r="Z36" s="1" t="n">
        <f aca="false">IFERROR(X36/Y36,1)</f>
        <v>0.996498828230534</v>
      </c>
      <c r="AA36" s="1" t="n">
        <f aca="false">IF($K36=1,$AE$3*$AC35*2,0)</f>
        <v>0.468216697044966</v>
      </c>
      <c r="AB36" s="1" t="n">
        <f aca="false">-IF($K36=1,$AE$4*$AE$2*2,0)</f>
        <v>-2</v>
      </c>
      <c r="AC36" s="1" t="n">
        <f aca="false">$AC35*$Z36+$AA36+$AB36</f>
        <v>931.622996623604</v>
      </c>
      <c r="AE36" s="16"/>
    </row>
    <row r="37" customFormat="false" ht="15" hidden="false" customHeight="false" outlineLevel="0" collapsed="false">
      <c r="A37" s="0" t="n">
        <v>35</v>
      </c>
      <c r="B37" s="0" t="n">
        <v>0.46558</v>
      </c>
      <c r="C37" s="0" t="n">
        <v>6350.77</v>
      </c>
      <c r="D37" s="0" t="n">
        <v>0.46558</v>
      </c>
      <c r="E37" s="0" t="n">
        <v>1.65277824191652</v>
      </c>
      <c r="G37" s="1" t="n">
        <f aca="true">OFFSET($B37,$AE$5,0)</f>
        <v>0.46812</v>
      </c>
      <c r="H37" s="1" t="n">
        <f aca="true">OFFSET($C37,$AE$5,0)</f>
        <v>6367.64</v>
      </c>
      <c r="J37" s="1" t="str">
        <f aca="false">IF(AND($AE$7="Sym_1",$E37&lt;0),$B$1,IF(AND($AE$7="Sym_2",$E37&gt;0),$B$1,$C$1))</f>
        <v>ARKMUSDT</v>
      </c>
      <c r="K37" s="1" t="n">
        <f aca="false">IF(AND(ABS($E37)&gt;$AE$1,$G37&gt;0),1,0)</f>
        <v>1</v>
      </c>
      <c r="L37" s="1" t="n">
        <f aca="false">IF($K37=1,IF($J37=$B$1,$B37,$C37),0)</f>
        <v>0.46558</v>
      </c>
      <c r="M37" s="1" t="n">
        <f aca="false">IF($K37=1,IF($J37=$B$1,$G37,$H37),0)</f>
        <v>0.46812</v>
      </c>
      <c r="N37" s="1" t="n">
        <f aca="false">IFERROR(M37/L37,1)</f>
        <v>1.00545556080588</v>
      </c>
      <c r="O37" s="1" t="n">
        <f aca="false">IF($K37=1,$AE$3*$AE$2*2,0)</f>
        <v>0.5</v>
      </c>
      <c r="P37" s="1" t="n">
        <f aca="false">-IF($K37=1,$AE$4*$AE$2*2,0)</f>
        <v>-2</v>
      </c>
      <c r="Q37" s="1" t="n">
        <f aca="false">$Q36*$N37+$O37+$P37</f>
        <v>1050.04809908614</v>
      </c>
      <c r="S37" s="1" t="n">
        <f aca="true">OFFSET($B37,$AE$6,0)</f>
        <v>0.46812</v>
      </c>
      <c r="T37" s="1" t="n">
        <f aca="true">OFFSET($C37,$AE$6,0)</f>
        <v>6367.64</v>
      </c>
      <c r="V37" s="1" t="str">
        <f aca="false">IF(AND($AE$7="Sym_1",$E37&gt;0),$B$1,IF(AND($AE$7="Sym_2",$E37&lt;0),$B$1,$C$1))</f>
        <v>BTCUSDT</v>
      </c>
      <c r="W37" s="1" t="n">
        <f aca="false">IF(AND(ABS($E37)&gt;$AE$1,$G37&gt;0),1,0)</f>
        <v>1</v>
      </c>
      <c r="X37" s="1" t="n">
        <f aca="false">IF($W37=1,IF($V37=$B$1,$B37,$C37),0)</f>
        <v>6350.77</v>
      </c>
      <c r="Y37" s="1" t="n">
        <f aca="false">IF($W37=1,IF($V37=$B$1,$S37,$T37),0)</f>
        <v>6367.64</v>
      </c>
      <c r="Z37" s="1" t="n">
        <f aca="false">IFERROR(X37/Y37,1)</f>
        <v>0.997350666809053</v>
      </c>
      <c r="AA37" s="1" t="n">
        <f aca="false">IF($K37=1,$AE$3*$AC36*2,0)</f>
        <v>0.465811498311802</v>
      </c>
      <c r="AB37" s="1" t="n">
        <f aca="false">-IF($K37=1,$AE$4*$AE$2*2,0)</f>
        <v>-2</v>
      </c>
      <c r="AC37" s="1" t="n">
        <f aca="false">$AC36*$Z37+$AA37+$AB37</f>
        <v>927.620628395512</v>
      </c>
    </row>
    <row r="38" customFormat="false" ht="15" hidden="false" customHeight="false" outlineLevel="0" collapsed="false">
      <c r="A38" s="0" t="n">
        <v>36</v>
      </c>
      <c r="B38" s="0" t="n">
        <v>0.4661</v>
      </c>
      <c r="C38" s="0" t="n">
        <v>6352.52</v>
      </c>
      <c r="D38" s="0" t="n">
        <v>0.4661</v>
      </c>
      <c r="E38" s="0" t="n">
        <v>1.72841177676628</v>
      </c>
      <c r="G38" s="1" t="n">
        <f aca="true">OFFSET($B38,$AE$5,0)</f>
        <v>0.46997</v>
      </c>
      <c r="H38" s="1" t="n">
        <f aca="true">OFFSET($C38,$AE$5,0)</f>
        <v>6376.9</v>
      </c>
      <c r="J38" s="1" t="str">
        <f aca="false">IF(AND($AE$7="Sym_1",$E38&lt;0),$B$1,IF(AND($AE$7="Sym_2",$E38&gt;0),$B$1,$C$1))</f>
        <v>ARKMUSDT</v>
      </c>
      <c r="K38" s="1" t="n">
        <f aca="false">IF(AND(ABS($E38)&gt;$AE$1,$G38&gt;0),1,0)</f>
        <v>1</v>
      </c>
      <c r="L38" s="1" t="n">
        <f aca="false">IF($K38=1,IF($J38=$B$1,$B38,$C38),0)</f>
        <v>0.4661</v>
      </c>
      <c r="M38" s="1" t="n">
        <f aca="false">IF($K38=1,IF($J38=$B$1,$G38,$H38),0)</f>
        <v>0.46997</v>
      </c>
      <c r="N38" s="1" t="n">
        <f aca="false">IFERROR(M38/L38,1)</f>
        <v>1.00830293928342</v>
      </c>
      <c r="O38" s="1" t="n">
        <f aca="false">IF($K38=1,$AE$3*$AE$2*2,0)</f>
        <v>0.5</v>
      </c>
      <c r="P38" s="1" t="n">
        <f aca="false">-IF($K38=1,$AE$4*$AE$2*2,0)</f>
        <v>-2</v>
      </c>
      <c r="Q38" s="1" t="n">
        <f aca="false">$Q37*$N38+$O38+$P38</f>
        <v>1057.26658469752</v>
      </c>
      <c r="S38" s="1" t="n">
        <f aca="true">OFFSET($B38,$AE$6,0)</f>
        <v>0.46997</v>
      </c>
      <c r="T38" s="1" t="n">
        <f aca="true">OFFSET($C38,$AE$6,0)</f>
        <v>6376.9</v>
      </c>
      <c r="V38" s="1" t="str">
        <f aca="false">IF(AND($AE$7="Sym_1",$E38&gt;0),$B$1,IF(AND($AE$7="Sym_2",$E38&lt;0),$B$1,$C$1))</f>
        <v>BTCUSDT</v>
      </c>
      <c r="W38" s="1" t="n">
        <f aca="false">IF(AND(ABS($E38)&gt;$AE$1,$G38&gt;0),1,0)</f>
        <v>1</v>
      </c>
      <c r="X38" s="1" t="n">
        <f aca="false">IF($W38=1,IF($V38=$B$1,$B38,$C38),0)</f>
        <v>6352.52</v>
      </c>
      <c r="Y38" s="1" t="n">
        <f aca="false">IF($W38=1,IF($V38=$B$1,$S38,$T38),0)</f>
        <v>6376.9</v>
      </c>
      <c r="Z38" s="1" t="n">
        <f aca="false">IFERROR(X38/Y38,1)</f>
        <v>0.996176825730371</v>
      </c>
      <c r="AA38" s="1" t="n">
        <f aca="false">IF($K38=1,$AE$3*$AC37*2,0)</f>
        <v>0.463810314197756</v>
      </c>
      <c r="AB38" s="1" t="n">
        <f aca="false">-IF($K38=1,$AE$4*$AE$2*2,0)</f>
        <v>-2</v>
      </c>
      <c r="AC38" s="1" t="n">
        <f aca="false">$AC37*$Z38+$AA38+$AB38</f>
        <v>922.537983391251</v>
      </c>
    </row>
    <row r="39" customFormat="false" ht="15" hidden="false" customHeight="false" outlineLevel="0" collapsed="false">
      <c r="A39" s="0" t="n">
        <v>37</v>
      </c>
      <c r="B39" s="0" t="n">
        <v>0.4674</v>
      </c>
      <c r="C39" s="0" t="n">
        <v>6355.23</v>
      </c>
      <c r="D39" s="0" t="n">
        <v>0.4674</v>
      </c>
      <c r="E39" s="0" t="n">
        <v>2.07200939630168</v>
      </c>
      <c r="G39" s="1" t="n">
        <f aca="true">OFFSET($B39,$AE$5,0)</f>
        <v>0.4703</v>
      </c>
      <c r="H39" s="1" t="n">
        <f aca="true">OFFSET($C39,$AE$5,0)</f>
        <v>6390.18</v>
      </c>
      <c r="J39" s="1" t="str">
        <f aca="false">IF(AND($AE$7="Sym_1",$E39&lt;0),$B$1,IF(AND($AE$7="Sym_2",$E39&gt;0),$B$1,$C$1))</f>
        <v>ARKMUSDT</v>
      </c>
      <c r="K39" s="1" t="n">
        <f aca="false">IF(AND(ABS($E39)&gt;$AE$1,$G39&gt;0),1,0)</f>
        <v>1</v>
      </c>
      <c r="L39" s="1" t="n">
        <f aca="false">IF($K39=1,IF($J39=$B$1,$B39,$C39),0)</f>
        <v>0.4674</v>
      </c>
      <c r="M39" s="1" t="n">
        <f aca="false">IF($K39=1,IF($J39=$B$1,$G39,$H39),0)</f>
        <v>0.4703</v>
      </c>
      <c r="N39" s="1" t="n">
        <f aca="false">IFERROR(M39/L39,1)</f>
        <v>1.00620453572957</v>
      </c>
      <c r="O39" s="1" t="n">
        <f aca="false">IF($K39=1,$AE$3*$AE$2*2,0)</f>
        <v>0.5</v>
      </c>
      <c r="P39" s="1" t="n">
        <f aca="false">-IF($K39=1,$AE$4*$AE$2*2,0)</f>
        <v>-2</v>
      </c>
      <c r="Q39" s="1" t="n">
        <f aca="false">$Q38*$N39+$O39+$P39</f>
        <v>1062.32643299795</v>
      </c>
      <c r="S39" s="1" t="n">
        <f aca="true">OFFSET($B39,$AE$6,0)</f>
        <v>0.4703</v>
      </c>
      <c r="T39" s="1" t="n">
        <f aca="true">OFFSET($C39,$AE$6,0)</f>
        <v>6390.18</v>
      </c>
      <c r="V39" s="1" t="str">
        <f aca="false">IF(AND($AE$7="Sym_1",$E39&gt;0),$B$1,IF(AND($AE$7="Sym_2",$E39&lt;0),$B$1,$C$1))</f>
        <v>BTCUSDT</v>
      </c>
      <c r="W39" s="1" t="n">
        <f aca="false">IF(AND(ABS($E39)&gt;$AE$1,$G39&gt;0),1,0)</f>
        <v>1</v>
      </c>
      <c r="X39" s="1" t="n">
        <f aca="false">IF($W39=1,IF($V39=$B$1,$B39,$C39),0)</f>
        <v>6355.23</v>
      </c>
      <c r="Y39" s="1" t="n">
        <f aca="false">IF($W39=1,IF($V39=$B$1,$S39,$T39),0)</f>
        <v>6390.18</v>
      </c>
      <c r="Z39" s="1" t="n">
        <f aca="false">IFERROR(X39/Y39,1)</f>
        <v>0.994530670497544</v>
      </c>
      <c r="AA39" s="1" t="n">
        <f aca="false">IF($K39=1,$AE$3*$AC38*2,0)</f>
        <v>0.461268991695625</v>
      </c>
      <c r="AB39" s="1" t="n">
        <f aca="false">-IF($K39=1,$AE$4*$AE$2*2,0)</f>
        <v>-2</v>
      </c>
      <c r="AC39" s="1" t="n">
        <f aca="false">$AC38*$Z39+$AA39+$AB39</f>
        <v>915.953588173249</v>
      </c>
    </row>
    <row r="40" customFormat="false" ht="15" hidden="false" customHeight="false" outlineLevel="0" collapsed="false">
      <c r="A40" s="0" t="n">
        <v>38</v>
      </c>
      <c r="B40" s="0" t="n">
        <v>0.4679</v>
      </c>
      <c r="C40" s="0" t="n">
        <v>6364.05</v>
      </c>
      <c r="D40" s="0" t="n">
        <v>0.4679</v>
      </c>
      <c r="E40" s="0" t="n">
        <v>1.97727204779202</v>
      </c>
      <c r="G40" s="1" t="n">
        <f aca="true">OFFSET($B40,$AE$5,0)</f>
        <v>0.47042</v>
      </c>
      <c r="H40" s="1" t="n">
        <f aca="true">OFFSET($C40,$AE$5,0)</f>
        <v>6394.45</v>
      </c>
      <c r="J40" s="1" t="str">
        <f aca="false">IF(AND($AE$7="Sym_1",$E40&lt;0),$B$1,IF(AND($AE$7="Sym_2",$E40&gt;0),$B$1,$C$1))</f>
        <v>ARKMUSDT</v>
      </c>
      <c r="K40" s="1" t="n">
        <f aca="false">IF(AND(ABS($E40)&gt;$AE$1,$G40&gt;0),1,0)</f>
        <v>1</v>
      </c>
      <c r="L40" s="1" t="n">
        <f aca="false">IF($K40=1,IF($J40=$B$1,$B40,$C40),0)</f>
        <v>0.4679</v>
      </c>
      <c r="M40" s="1" t="n">
        <f aca="false">IF($K40=1,IF($J40=$B$1,$G40,$H40),0)</f>
        <v>0.47042</v>
      </c>
      <c r="N40" s="1" t="n">
        <f aca="false">IFERROR(M40/L40,1)</f>
        <v>1.00538576618936</v>
      </c>
      <c r="O40" s="1" t="n">
        <f aca="false">IF($K40=1,$AE$3*$AE$2*2,0)</f>
        <v>0.5</v>
      </c>
      <c r="P40" s="1" t="n">
        <f aca="false">-IF($K40=1,$AE$4*$AE$2*2,0)</f>
        <v>-2</v>
      </c>
      <c r="Q40" s="1" t="n">
        <f aca="false">$Q39*$N40+$O40+$P40</f>
        <v>1066.54787478285</v>
      </c>
      <c r="S40" s="1" t="n">
        <f aca="true">OFFSET($B40,$AE$6,0)</f>
        <v>0.47042</v>
      </c>
      <c r="T40" s="1" t="n">
        <f aca="true">OFFSET($C40,$AE$6,0)</f>
        <v>6394.45</v>
      </c>
      <c r="V40" s="1" t="str">
        <f aca="false">IF(AND($AE$7="Sym_1",$E40&gt;0),$B$1,IF(AND($AE$7="Sym_2",$E40&lt;0),$B$1,$C$1))</f>
        <v>BTCUSDT</v>
      </c>
      <c r="W40" s="1" t="n">
        <f aca="false">IF(AND(ABS($E40)&gt;$AE$1,$G40&gt;0),1,0)</f>
        <v>1</v>
      </c>
      <c r="X40" s="1" t="n">
        <f aca="false">IF($W40=1,IF($V40=$B$1,$B40,$C40),0)</f>
        <v>6364.05</v>
      </c>
      <c r="Y40" s="1" t="n">
        <f aca="false">IF($W40=1,IF($V40=$B$1,$S40,$T40),0)</f>
        <v>6394.45</v>
      </c>
      <c r="Z40" s="1" t="n">
        <f aca="false">IFERROR(X40/Y40,1)</f>
        <v>0.995245877284207</v>
      </c>
      <c r="AA40" s="1" t="n">
        <f aca="false">IF($K40=1,$AE$3*$AC39*2,0)</f>
        <v>0.457976794086624</v>
      </c>
      <c r="AB40" s="1" t="n">
        <f aca="false">-IF($K40=1,$AE$4*$AE$2*2,0)</f>
        <v>-2</v>
      </c>
      <c r="AC40" s="1" t="n">
        <f aca="false">$AC39*$Z40+$AA40+$AB40</f>
        <v>910.057009207189</v>
      </c>
    </row>
    <row r="41" customFormat="false" ht="15" hidden="false" customHeight="false" outlineLevel="0" collapsed="false">
      <c r="A41" s="0" t="n">
        <v>39</v>
      </c>
      <c r="B41" s="0" t="n">
        <v>0.46801</v>
      </c>
      <c r="C41" s="0" t="n">
        <v>6366.44</v>
      </c>
      <c r="D41" s="0" t="n">
        <v>0.46801</v>
      </c>
      <c r="E41" s="0" t="n">
        <v>1.78129416520266</v>
      </c>
      <c r="G41" s="1" t="n">
        <f aca="true">OFFSET($B41,$AE$5,0)</f>
        <v>0.47043</v>
      </c>
      <c r="H41" s="1" t="n">
        <f aca="true">OFFSET($C41,$AE$5,0)</f>
        <v>6399.03</v>
      </c>
      <c r="J41" s="1" t="str">
        <f aca="false">IF(AND($AE$7="Sym_1",$E41&lt;0),$B$1,IF(AND($AE$7="Sym_2",$E41&gt;0),$B$1,$C$1))</f>
        <v>ARKMUSDT</v>
      </c>
      <c r="K41" s="1" t="n">
        <f aca="false">IF(AND(ABS($E41)&gt;$AE$1,$G41&gt;0),1,0)</f>
        <v>1</v>
      </c>
      <c r="L41" s="1" t="n">
        <f aca="false">IF($K41=1,IF($J41=$B$1,$B41,$C41),0)</f>
        <v>0.46801</v>
      </c>
      <c r="M41" s="1" t="n">
        <f aca="false">IF($K41=1,IF($J41=$B$1,$G41,$H41),0)</f>
        <v>0.47043</v>
      </c>
      <c r="N41" s="1" t="n">
        <f aca="false">IFERROR(M41/L41,1)</f>
        <v>1.00517082968313</v>
      </c>
      <c r="O41" s="1" t="n">
        <f aca="false">IF($K41=1,$AE$3*$AE$2*2,0)</f>
        <v>0.5</v>
      </c>
      <c r="P41" s="1" t="n">
        <f aca="false">-IF($K41=1,$AE$4*$AE$2*2,0)</f>
        <v>-2</v>
      </c>
      <c r="Q41" s="1" t="n">
        <f aca="false">$Q40*$N41+$O41+$P41</f>
        <v>1070.56281219226</v>
      </c>
      <c r="S41" s="1" t="n">
        <f aca="true">OFFSET($B41,$AE$6,0)</f>
        <v>0.47043</v>
      </c>
      <c r="T41" s="1" t="n">
        <f aca="true">OFFSET($C41,$AE$6,0)</f>
        <v>6399.03</v>
      </c>
      <c r="V41" s="1" t="str">
        <f aca="false">IF(AND($AE$7="Sym_1",$E41&gt;0),$B$1,IF(AND($AE$7="Sym_2",$E41&lt;0),$B$1,$C$1))</f>
        <v>BTCUSDT</v>
      </c>
      <c r="W41" s="1" t="n">
        <f aca="false">IF(AND(ABS($E41)&gt;$AE$1,$G41&gt;0),1,0)</f>
        <v>1</v>
      </c>
      <c r="X41" s="1" t="n">
        <f aca="false">IF($W41=1,IF($V41=$B$1,$B41,$C41),0)</f>
        <v>6366.44</v>
      </c>
      <c r="Y41" s="1" t="n">
        <f aca="false">IF($W41=1,IF($V41=$B$1,$S41,$T41),0)</f>
        <v>6399.03</v>
      </c>
      <c r="Z41" s="1" t="n">
        <f aca="false">IFERROR(X41/Y41,1)</f>
        <v>0.994907040598341</v>
      </c>
      <c r="AA41" s="1" t="n">
        <f aca="false">IF($K41=1,$AE$3*$AC40*2,0)</f>
        <v>0.455028504603595</v>
      </c>
      <c r="AB41" s="1" t="n">
        <f aca="false">-IF($K41=1,$AE$4*$AE$2*2,0)</f>
        <v>-2</v>
      </c>
      <c r="AC41" s="1" t="n">
        <f aca="false">$AC40*$Z41+$AA41+$AB41</f>
        <v>903.877154310705</v>
      </c>
    </row>
    <row r="42" customFormat="false" ht="15" hidden="false" customHeight="false" outlineLevel="0" collapsed="false">
      <c r="A42" s="0" t="n">
        <v>40</v>
      </c>
      <c r="B42" s="0" t="n">
        <v>0.46812</v>
      </c>
      <c r="C42" s="0" t="n">
        <v>6367.64</v>
      </c>
      <c r="D42" s="0" t="n">
        <v>0.46812</v>
      </c>
      <c r="E42" s="0" t="n">
        <v>1.63341084442071</v>
      </c>
      <c r="G42" s="1" t="n">
        <f aca="true">OFFSET($B42,$AE$5,0)</f>
        <v>0.47107</v>
      </c>
      <c r="H42" s="1" t="n">
        <f aca="true">OFFSET($C42,$AE$5,0)</f>
        <v>6410.73</v>
      </c>
      <c r="J42" s="1" t="str">
        <f aca="false">IF(AND($AE$7="Sym_1",$E42&lt;0),$B$1,IF(AND($AE$7="Sym_2",$E42&gt;0),$B$1,$C$1))</f>
        <v>ARKMUSDT</v>
      </c>
      <c r="K42" s="1" t="n">
        <f aca="false">IF(AND(ABS($E42)&gt;$AE$1,$G42&gt;0),1,0)</f>
        <v>1</v>
      </c>
      <c r="L42" s="1" t="n">
        <f aca="false">IF($K42=1,IF($J42=$B$1,$B42,$C42),0)</f>
        <v>0.46812</v>
      </c>
      <c r="M42" s="1" t="n">
        <f aca="false">IF($K42=1,IF($J42=$B$1,$G42,$H42),0)</f>
        <v>0.47107</v>
      </c>
      <c r="N42" s="1" t="n">
        <f aca="false">IFERROR(M42/L42,1)</f>
        <v>1.00630180295651</v>
      </c>
      <c r="O42" s="1" t="n">
        <f aca="false">IF($K42=1,$AE$3*$AE$2*2,0)</f>
        <v>0.5</v>
      </c>
      <c r="P42" s="1" t="n">
        <f aca="false">-IF($K42=1,$AE$4*$AE$2*2,0)</f>
        <v>-2</v>
      </c>
      <c r="Q42" s="1" t="n">
        <f aca="false">$Q41*$N42+$O42+$P42</f>
        <v>1075.80928808726</v>
      </c>
      <c r="S42" s="1" t="n">
        <f aca="true">OFFSET($B42,$AE$6,0)</f>
        <v>0.47107</v>
      </c>
      <c r="T42" s="1" t="n">
        <f aca="true">OFFSET($C42,$AE$6,0)</f>
        <v>6410.73</v>
      </c>
      <c r="V42" s="1" t="str">
        <f aca="false">IF(AND($AE$7="Sym_1",$E42&gt;0),$B$1,IF(AND($AE$7="Sym_2",$E42&lt;0),$B$1,$C$1))</f>
        <v>BTCUSDT</v>
      </c>
      <c r="W42" s="1" t="n">
        <f aca="false">IF(AND(ABS($E42)&gt;$AE$1,$G42&gt;0),1,0)</f>
        <v>1</v>
      </c>
      <c r="X42" s="1" t="n">
        <f aca="false">IF($W42=1,IF($V42=$B$1,$B42,$C42),0)</f>
        <v>6367.64</v>
      </c>
      <c r="Y42" s="1" t="n">
        <f aca="false">IF($W42=1,IF($V42=$B$1,$S42,$T42),0)</f>
        <v>6410.73</v>
      </c>
      <c r="Z42" s="1" t="n">
        <f aca="false">IFERROR(X42/Y42,1)</f>
        <v>0.993278456587627</v>
      </c>
      <c r="AA42" s="1" t="n">
        <f aca="false">IF($K42=1,$AE$3*$AC41*2,0)</f>
        <v>0.451938577155353</v>
      </c>
      <c r="AB42" s="1" t="n">
        <f aca="false">-IF($K42=1,$AE$4*$AE$2*2,0)</f>
        <v>-2</v>
      </c>
      <c r="AC42" s="1" t="n">
        <f aca="false">$AC41*$Z42+$AA42+$AB42</f>
        <v>896.253643355709</v>
      </c>
    </row>
    <row r="43" customFormat="false" ht="15" hidden="false" customHeight="false" outlineLevel="0" collapsed="false">
      <c r="A43" s="0" t="n">
        <v>41</v>
      </c>
      <c r="B43" s="0" t="n">
        <v>0.46997</v>
      </c>
      <c r="C43" s="0" t="n">
        <v>6376.9</v>
      </c>
      <c r="D43" s="0" t="n">
        <v>0.46997</v>
      </c>
      <c r="E43" s="0" t="n">
        <v>2.03036758890228</v>
      </c>
      <c r="G43" s="1" t="n">
        <f aca="true">OFFSET($B43,$AE$5,0)</f>
        <v>0.47127</v>
      </c>
      <c r="H43" s="1" t="n">
        <f aca="true">OFFSET($C43,$AE$5,0)</f>
        <v>6415.89</v>
      </c>
      <c r="J43" s="1" t="str">
        <f aca="false">IF(AND($AE$7="Sym_1",$E43&lt;0),$B$1,IF(AND($AE$7="Sym_2",$E43&gt;0),$B$1,$C$1))</f>
        <v>ARKMUSDT</v>
      </c>
      <c r="K43" s="1" t="n">
        <f aca="false">IF(AND(ABS($E43)&gt;$AE$1,$G43&gt;0),1,0)</f>
        <v>1</v>
      </c>
      <c r="L43" s="1" t="n">
        <f aca="false">IF($K43=1,IF($J43=$B$1,$B43,$C43),0)</f>
        <v>0.46997</v>
      </c>
      <c r="M43" s="1" t="n">
        <f aca="false">IF($K43=1,IF($J43=$B$1,$G43,$H43),0)</f>
        <v>0.47127</v>
      </c>
      <c r="N43" s="1" t="n">
        <f aca="false">IFERROR(M43/L43,1)</f>
        <v>1.00276613400855</v>
      </c>
      <c r="O43" s="1" t="n">
        <f aca="false">IF($K43=1,$AE$3*$AE$2*2,0)</f>
        <v>0.5</v>
      </c>
      <c r="P43" s="1" t="n">
        <f aca="false">-IF($K43=1,$AE$4*$AE$2*2,0)</f>
        <v>-2</v>
      </c>
      <c r="Q43" s="1" t="n">
        <f aca="false">$Q42*$N43+$O43+$P43</f>
        <v>1077.28512074575</v>
      </c>
      <c r="S43" s="1" t="n">
        <f aca="true">OFFSET($B43,$AE$6,0)</f>
        <v>0.47127</v>
      </c>
      <c r="T43" s="1" t="n">
        <f aca="true">OFFSET($C43,$AE$6,0)</f>
        <v>6415.89</v>
      </c>
      <c r="V43" s="1" t="str">
        <f aca="false">IF(AND($AE$7="Sym_1",$E43&gt;0),$B$1,IF(AND($AE$7="Sym_2",$E43&lt;0),$B$1,$C$1))</f>
        <v>BTCUSDT</v>
      </c>
      <c r="W43" s="1" t="n">
        <f aca="false">IF(AND(ABS($E43)&gt;$AE$1,$G43&gt;0),1,0)</f>
        <v>1</v>
      </c>
      <c r="X43" s="1" t="n">
        <f aca="false">IF($W43=1,IF($V43=$B$1,$B43,$C43),0)</f>
        <v>6376.9</v>
      </c>
      <c r="Y43" s="1" t="n">
        <f aca="false">IF($W43=1,IF($V43=$B$1,$S43,$T43),0)</f>
        <v>6415.89</v>
      </c>
      <c r="Z43" s="1" t="n">
        <f aca="false">IFERROR(X43/Y43,1)</f>
        <v>0.993922900797863</v>
      </c>
      <c r="AA43" s="1" t="n">
        <f aca="false">IF($K43=1,$AE$3*$AC42*2,0)</f>
        <v>0.448126821677855</v>
      </c>
      <c r="AB43" s="1" t="n">
        <f aca="false">-IF($K43=1,$AE$4*$AE$2*2,0)</f>
        <v>-2</v>
      </c>
      <c r="AC43" s="1" t="n">
        <f aca="false">$AC42*$Z43+$AA43+$AB43</f>
        <v>889.255147876438</v>
      </c>
    </row>
    <row r="44" customFormat="false" ht="15" hidden="false" customHeight="false" outlineLevel="0" collapsed="false">
      <c r="A44" s="0" t="n">
        <v>42</v>
      </c>
      <c r="B44" s="0" t="n">
        <v>0.4703</v>
      </c>
      <c r="C44" s="0" t="n">
        <v>6390.18</v>
      </c>
      <c r="D44" s="0" t="n">
        <v>0.4703</v>
      </c>
      <c r="E44" s="0" t="n">
        <v>1.8887924261993</v>
      </c>
      <c r="G44" s="1" t="n">
        <f aca="true">OFFSET($B44,$AE$5,0)</f>
        <v>0.4716</v>
      </c>
      <c r="H44" s="1" t="n">
        <f aca="true">OFFSET($C44,$AE$5,0)</f>
        <v>6419.17</v>
      </c>
      <c r="J44" s="1" t="str">
        <f aca="false">IF(AND($AE$7="Sym_1",$E44&lt;0),$B$1,IF(AND($AE$7="Sym_2",$E44&gt;0),$B$1,$C$1))</f>
        <v>ARKMUSDT</v>
      </c>
      <c r="K44" s="1" t="n">
        <f aca="false">IF(AND(ABS($E44)&gt;$AE$1,$G44&gt;0),1,0)</f>
        <v>1</v>
      </c>
      <c r="L44" s="1" t="n">
        <f aca="false">IF($K44=1,IF($J44=$B$1,$B44,$C44),0)</f>
        <v>0.4703</v>
      </c>
      <c r="M44" s="1" t="n">
        <f aca="false">IF($K44=1,IF($J44=$B$1,$G44,$H44),0)</f>
        <v>0.4716</v>
      </c>
      <c r="N44" s="1" t="n">
        <f aca="false">IFERROR(M44/L44,1)</f>
        <v>1.00276419306825</v>
      </c>
      <c r="O44" s="1" t="n">
        <f aca="false">IF($K44=1,$AE$3*$AE$2*2,0)</f>
        <v>0.5</v>
      </c>
      <c r="P44" s="1" t="n">
        <f aca="false">-IF($K44=1,$AE$4*$AE$2*2,0)</f>
        <v>-2</v>
      </c>
      <c r="Q44" s="1" t="n">
        <f aca="false">$Q43*$N44+$O44+$P44</f>
        <v>1078.76294480905</v>
      </c>
      <c r="S44" s="1" t="n">
        <f aca="true">OFFSET($B44,$AE$6,0)</f>
        <v>0.4716</v>
      </c>
      <c r="T44" s="1" t="n">
        <f aca="true">OFFSET($C44,$AE$6,0)</f>
        <v>6419.17</v>
      </c>
      <c r="V44" s="1" t="str">
        <f aca="false">IF(AND($AE$7="Sym_1",$E44&gt;0),$B$1,IF(AND($AE$7="Sym_2",$E44&lt;0),$B$1,$C$1))</f>
        <v>BTCUSDT</v>
      </c>
      <c r="W44" s="1" t="n">
        <f aca="false">IF(AND(ABS($E44)&gt;$AE$1,$G44&gt;0),1,0)</f>
        <v>1</v>
      </c>
      <c r="X44" s="1" t="n">
        <f aca="false">IF($W44=1,IF($V44=$B$1,$B44,$C44),0)</f>
        <v>6390.18</v>
      </c>
      <c r="Y44" s="1" t="n">
        <f aca="false">IF($W44=1,IF($V44=$B$1,$S44,$T44),0)</f>
        <v>6419.17</v>
      </c>
      <c r="Z44" s="1" t="n">
        <f aca="false">IFERROR(X44/Y44,1)</f>
        <v>0.995483839811066</v>
      </c>
      <c r="AA44" s="1" t="n">
        <f aca="false">IF($K44=1,$AE$3*$AC43*2,0)</f>
        <v>0.444627573938219</v>
      </c>
      <c r="AB44" s="1" t="n">
        <f aca="false">-IF($K44=1,$AE$4*$AE$2*2,0)</f>
        <v>-2</v>
      </c>
      <c r="AC44" s="1" t="n">
        <f aca="false">$AC43*$Z44+$AA44+$AB44</f>
        <v>883.683756753732</v>
      </c>
    </row>
    <row r="45" customFormat="false" ht="15" hidden="false" customHeight="false" outlineLevel="0" collapsed="false">
      <c r="A45" s="0" t="n">
        <v>43</v>
      </c>
      <c r="B45" s="0" t="n">
        <v>0.47042</v>
      </c>
      <c r="C45" s="0" t="n">
        <v>6394.45</v>
      </c>
      <c r="D45" s="0" t="n">
        <v>0.47042</v>
      </c>
      <c r="E45" s="0" t="n">
        <v>1.71147656449312</v>
      </c>
      <c r="G45" s="1" t="n">
        <f aca="true">OFFSET($B45,$AE$5,0)</f>
        <v>0.4716</v>
      </c>
      <c r="H45" s="1" t="n">
        <f aca="true">OFFSET($C45,$AE$5,0)</f>
        <v>6426.88</v>
      </c>
      <c r="J45" s="1" t="str">
        <f aca="false">IF(AND($AE$7="Sym_1",$E45&lt;0),$B$1,IF(AND($AE$7="Sym_2",$E45&gt;0),$B$1,$C$1))</f>
        <v>ARKMUSDT</v>
      </c>
      <c r="K45" s="1" t="n">
        <f aca="false">IF(AND(ABS($E45)&gt;$AE$1,$G45&gt;0),1,0)</f>
        <v>1</v>
      </c>
      <c r="L45" s="1" t="n">
        <f aca="false">IF($K45=1,IF($J45=$B$1,$B45,$C45),0)</f>
        <v>0.47042</v>
      </c>
      <c r="M45" s="1" t="n">
        <f aca="false">IF($K45=1,IF($J45=$B$1,$G45,$H45),0)</f>
        <v>0.4716</v>
      </c>
      <c r="N45" s="1" t="n">
        <f aca="false">IFERROR(M45/L45,1)</f>
        <v>1.00250839675184</v>
      </c>
      <c r="O45" s="1" t="n">
        <f aca="false">IF($K45=1,$AE$3*$AE$2*2,0)</f>
        <v>0.5</v>
      </c>
      <c r="P45" s="1" t="n">
        <f aca="false">-IF($K45=1,$AE$4*$AE$2*2,0)</f>
        <v>-2</v>
      </c>
      <c r="Q45" s="1" t="n">
        <f aca="false">$Q44*$N45+$O45+$P45</f>
        <v>1079.96891027582</v>
      </c>
      <c r="S45" s="1" t="n">
        <f aca="true">OFFSET($B45,$AE$6,0)</f>
        <v>0.4716</v>
      </c>
      <c r="T45" s="1" t="n">
        <f aca="true">OFFSET($C45,$AE$6,0)</f>
        <v>6426.88</v>
      </c>
      <c r="V45" s="1" t="str">
        <f aca="false">IF(AND($AE$7="Sym_1",$E45&gt;0),$B$1,IF(AND($AE$7="Sym_2",$E45&lt;0),$B$1,$C$1))</f>
        <v>BTCUSDT</v>
      </c>
      <c r="W45" s="1" t="n">
        <f aca="false">IF(AND(ABS($E45)&gt;$AE$1,$G45&gt;0),1,0)</f>
        <v>1</v>
      </c>
      <c r="X45" s="1" t="n">
        <f aca="false">IF($W45=1,IF($V45=$B$1,$B45,$C45),0)</f>
        <v>6394.45</v>
      </c>
      <c r="Y45" s="1" t="n">
        <f aca="false">IF($W45=1,IF($V45=$B$1,$S45,$T45),0)</f>
        <v>6426.88</v>
      </c>
      <c r="Z45" s="1" t="n">
        <f aca="false">IFERROR(X45/Y45,1)</f>
        <v>0.99495400567616</v>
      </c>
      <c r="AA45" s="1" t="n">
        <f aca="false">IF($K45=1,$AE$3*$AC44*2,0)</f>
        <v>0.441841878376866</v>
      </c>
      <c r="AB45" s="1" t="n">
        <f aca="false">-IF($K45=1,$AE$4*$AE$2*2,0)</f>
        <v>-2</v>
      </c>
      <c r="AC45" s="1" t="n">
        <f aca="false">$AC44*$Z45+$AA45+$AB45</f>
        <v>877.66653541146</v>
      </c>
    </row>
    <row r="46" customFormat="false" ht="15" hidden="false" customHeight="false" outlineLevel="0" collapsed="false">
      <c r="A46" s="0" t="n">
        <v>44</v>
      </c>
      <c r="B46" s="0" t="n">
        <v>0.47043</v>
      </c>
      <c r="C46" s="0" t="n">
        <v>6399.03</v>
      </c>
      <c r="D46" s="0" t="n">
        <v>0.47043</v>
      </c>
      <c r="E46" s="0" t="n">
        <v>1.54366208235598</v>
      </c>
      <c r="G46" s="1" t="n">
        <f aca="true">OFFSET($B46,$AE$5,0)</f>
        <v>0.47315</v>
      </c>
      <c r="H46" s="1" t="n">
        <f aca="true">OFFSET($C46,$AE$5,0)</f>
        <v>6431.2</v>
      </c>
      <c r="J46" s="1" t="str">
        <f aca="false">IF(AND($AE$7="Sym_1",$E46&lt;0),$B$1,IF(AND($AE$7="Sym_2",$E46&gt;0),$B$1,$C$1))</f>
        <v>ARKMUSDT</v>
      </c>
      <c r="K46" s="1" t="n">
        <f aca="false">IF(AND(ABS($E46)&gt;$AE$1,$G46&gt;0),1,0)</f>
        <v>1</v>
      </c>
      <c r="L46" s="1" t="n">
        <f aca="false">IF($K46=1,IF($J46=$B$1,$B46,$C46),0)</f>
        <v>0.47043</v>
      </c>
      <c r="M46" s="1" t="n">
        <f aca="false">IF($K46=1,IF($J46=$B$1,$G46,$H46),0)</f>
        <v>0.47315</v>
      </c>
      <c r="N46" s="1" t="n">
        <f aca="false">IFERROR(M46/L46,1)</f>
        <v>1.00578194417873</v>
      </c>
      <c r="O46" s="1" t="n">
        <f aca="false">IF($K46=1,$AE$3*$AE$2*2,0)</f>
        <v>0.5</v>
      </c>
      <c r="P46" s="1" t="n">
        <f aca="false">-IF($K46=1,$AE$4*$AE$2*2,0)</f>
        <v>-2</v>
      </c>
      <c r="Q46" s="1" t="n">
        <f aca="false">$Q45*$N46+$O46+$P46</f>
        <v>1084.71323022979</v>
      </c>
      <c r="S46" s="1" t="n">
        <f aca="true">OFFSET($B46,$AE$6,0)</f>
        <v>0.47315</v>
      </c>
      <c r="T46" s="1" t="n">
        <f aca="true">OFFSET($C46,$AE$6,0)</f>
        <v>6431.2</v>
      </c>
      <c r="V46" s="1" t="str">
        <f aca="false">IF(AND($AE$7="Sym_1",$E46&gt;0),$B$1,IF(AND($AE$7="Sym_2",$E46&lt;0),$B$1,$C$1))</f>
        <v>BTCUSDT</v>
      </c>
      <c r="W46" s="1" t="n">
        <f aca="false">IF(AND(ABS($E46)&gt;$AE$1,$G46&gt;0),1,0)</f>
        <v>1</v>
      </c>
      <c r="X46" s="1" t="n">
        <f aca="false">IF($W46=1,IF($V46=$B$1,$B46,$C46),0)</f>
        <v>6399.03</v>
      </c>
      <c r="Y46" s="1" t="n">
        <f aca="false">IF($W46=1,IF($V46=$B$1,$S46,$T46),0)</f>
        <v>6431.2</v>
      </c>
      <c r="Z46" s="1" t="n">
        <f aca="false">IFERROR(X46/Y46,1)</f>
        <v>0.994997823112327</v>
      </c>
      <c r="AA46" s="1" t="n">
        <f aca="false">IF($K46=1,$AE$3*$AC45*2,0)</f>
        <v>0.43883326770573</v>
      </c>
      <c r="AB46" s="1" t="n">
        <f aca="false">-IF($K46=1,$AE$4*$AE$2*2,0)</f>
        <v>-2</v>
      </c>
      <c r="AC46" s="1" t="n">
        <f aca="false">$AC45*$Z46+$AA46+$AB46</f>
        <v>871.715125420647</v>
      </c>
    </row>
    <row r="47" customFormat="false" ht="15" hidden="false" customHeight="false" outlineLevel="0" collapsed="false">
      <c r="A47" s="0" t="n">
        <v>45</v>
      </c>
      <c r="B47" s="0" t="n">
        <v>0.47107</v>
      </c>
      <c r="C47" s="0" t="n">
        <v>6410.73</v>
      </c>
      <c r="D47" s="0" t="n">
        <v>0.47107</v>
      </c>
      <c r="E47" s="0" t="n">
        <v>1.58346902848567</v>
      </c>
      <c r="G47" s="1" t="n">
        <f aca="true">OFFSET($B47,$AE$5,0)</f>
        <v>0.47672</v>
      </c>
      <c r="H47" s="1" t="n">
        <f aca="true">OFFSET($C47,$AE$5,0)</f>
        <v>6431.51</v>
      </c>
      <c r="J47" s="1" t="str">
        <f aca="false">IF(AND($AE$7="Sym_1",$E47&lt;0),$B$1,IF(AND($AE$7="Sym_2",$E47&gt;0),$B$1,$C$1))</f>
        <v>ARKMUSDT</v>
      </c>
      <c r="K47" s="1" t="n">
        <f aca="false">IF(AND(ABS($E47)&gt;$AE$1,$G47&gt;0),1,0)</f>
        <v>1</v>
      </c>
      <c r="L47" s="1" t="n">
        <f aca="false">IF($K47=1,IF($J47=$B$1,$B47,$C47),0)</f>
        <v>0.47107</v>
      </c>
      <c r="M47" s="1" t="n">
        <f aca="false">IF($K47=1,IF($J47=$B$1,$G47,$H47),0)</f>
        <v>0.47672</v>
      </c>
      <c r="N47" s="1" t="n">
        <f aca="false">IFERROR(M47/L47,1)</f>
        <v>1.01199397117201</v>
      </c>
      <c r="O47" s="1" t="n">
        <f aca="false">IF($K47=1,$AE$3*$AE$2*2,0)</f>
        <v>0.5</v>
      </c>
      <c r="P47" s="1" t="n">
        <f aca="false">-IF($K47=1,$AE$4*$AE$2*2,0)</f>
        <v>-2</v>
      </c>
      <c r="Q47" s="1" t="n">
        <f aca="false">$Q46*$N47+$O47+$P47</f>
        <v>1096.22324944307</v>
      </c>
      <c r="S47" s="1" t="n">
        <f aca="true">OFFSET($B47,$AE$6,0)</f>
        <v>0.47672</v>
      </c>
      <c r="T47" s="1" t="n">
        <f aca="true">OFFSET($C47,$AE$6,0)</f>
        <v>6431.51</v>
      </c>
      <c r="V47" s="1" t="str">
        <f aca="false">IF(AND($AE$7="Sym_1",$E47&gt;0),$B$1,IF(AND($AE$7="Sym_2",$E47&lt;0),$B$1,$C$1))</f>
        <v>BTCUSDT</v>
      </c>
      <c r="W47" s="1" t="n">
        <f aca="false">IF(AND(ABS($E47)&gt;$AE$1,$G47&gt;0),1,0)</f>
        <v>1</v>
      </c>
      <c r="X47" s="1" t="n">
        <f aca="false">IF($W47=1,IF($V47=$B$1,$B47,$C47),0)</f>
        <v>6410.73</v>
      </c>
      <c r="Y47" s="1" t="n">
        <f aca="false">IF($W47=1,IF($V47=$B$1,$S47,$T47),0)</f>
        <v>6431.51</v>
      </c>
      <c r="Z47" s="1" t="n">
        <f aca="false">IFERROR(X47/Y47,1)</f>
        <v>0.996769032466715</v>
      </c>
      <c r="AA47" s="1" t="n">
        <f aca="false">IF($K47=1,$AE$3*$AC46*2,0)</f>
        <v>0.435857562710323</v>
      </c>
      <c r="AB47" s="1" t="n">
        <f aca="false">-IF($K47=1,$AE$4*$AE$2*2,0)</f>
        <v>-2</v>
      </c>
      <c r="AC47" s="1" t="n">
        <f aca="false">$AC46*$Z47+$AA47+$AB47</f>
        <v>867.334499714849</v>
      </c>
    </row>
    <row r="48" customFormat="false" ht="15" hidden="false" customHeight="false" outlineLevel="0" collapsed="false">
      <c r="A48" s="0" t="n">
        <v>46</v>
      </c>
      <c r="B48" s="0" t="n">
        <v>0.47127</v>
      </c>
      <c r="C48" s="0" t="n">
        <v>6415.89</v>
      </c>
      <c r="D48" s="0" t="n">
        <v>0.47127</v>
      </c>
      <c r="E48" s="0" t="n">
        <v>1.50424727293456</v>
      </c>
      <c r="G48" s="1" t="n">
        <f aca="true">OFFSET($B48,$AE$5,0)</f>
        <v>0.47732</v>
      </c>
      <c r="H48" s="1" t="n">
        <f aca="true">OFFSET($C48,$AE$5,0)</f>
        <v>6439.81</v>
      </c>
      <c r="J48" s="1" t="str">
        <f aca="false">IF(AND($AE$7="Sym_1",$E48&lt;0),$B$1,IF(AND($AE$7="Sym_2",$E48&gt;0),$B$1,$C$1))</f>
        <v>ARKMUSDT</v>
      </c>
      <c r="K48" s="1" t="n">
        <f aca="false">IF(AND(ABS($E48)&gt;$AE$1,$G48&gt;0),1,0)</f>
        <v>1</v>
      </c>
      <c r="L48" s="1" t="n">
        <f aca="false">IF($K48=1,IF($J48=$B$1,$B48,$C48),0)</f>
        <v>0.47127</v>
      </c>
      <c r="M48" s="1" t="n">
        <f aca="false">IF($K48=1,IF($J48=$B$1,$G48,$H48),0)</f>
        <v>0.47732</v>
      </c>
      <c r="N48" s="1" t="n">
        <f aca="false">IFERROR(M48/L48,1)</f>
        <v>1.01283765145246</v>
      </c>
      <c r="O48" s="1" t="n">
        <f aca="false">IF($K48=1,$AE$3*$AE$2*2,0)</f>
        <v>0.5</v>
      </c>
      <c r="P48" s="1" t="n">
        <f aca="false">-IF($K48=1,$AE$4*$AE$2*2,0)</f>
        <v>-2</v>
      </c>
      <c r="Q48" s="1" t="n">
        <f aca="false">$Q47*$N48+$O48+$P48</f>
        <v>1108.7961814335</v>
      </c>
      <c r="S48" s="1" t="n">
        <f aca="true">OFFSET($B48,$AE$6,0)</f>
        <v>0.47732</v>
      </c>
      <c r="T48" s="1" t="n">
        <f aca="true">OFFSET($C48,$AE$6,0)</f>
        <v>6439.81</v>
      </c>
      <c r="V48" s="1" t="str">
        <f aca="false">IF(AND($AE$7="Sym_1",$E48&gt;0),$B$1,IF(AND($AE$7="Sym_2",$E48&lt;0),$B$1,$C$1))</f>
        <v>BTCUSDT</v>
      </c>
      <c r="W48" s="1" t="n">
        <f aca="false">IF(AND(ABS($E48)&gt;$AE$1,$G48&gt;0),1,0)</f>
        <v>1</v>
      </c>
      <c r="X48" s="1" t="n">
        <f aca="false">IF($W48=1,IF($V48=$B$1,$B48,$C48),0)</f>
        <v>6415.89</v>
      </c>
      <c r="Y48" s="1" t="n">
        <f aca="false">IF($W48=1,IF($V48=$B$1,$S48,$T48),0)</f>
        <v>6439.81</v>
      </c>
      <c r="Z48" s="1" t="n">
        <f aca="false">IFERROR(X48/Y48,1)</f>
        <v>0.996285604699517</v>
      </c>
      <c r="AA48" s="1" t="n">
        <f aca="false">IF($K48=1,$AE$3*$AC47*2,0)</f>
        <v>0.433667249857425</v>
      </c>
      <c r="AB48" s="1" t="n">
        <f aca="false">-IF($K48=1,$AE$4*$AE$2*2,0)</f>
        <v>-2</v>
      </c>
      <c r="AC48" s="1" t="n">
        <f aca="false">$AC47*$Z48+$AA48+$AB48</f>
        <v>862.546543775019</v>
      </c>
    </row>
    <row r="49" customFormat="false" ht="15" hidden="false" customHeight="false" outlineLevel="0" collapsed="false">
      <c r="A49" s="0" t="n">
        <v>47</v>
      </c>
      <c r="B49" s="0" t="n">
        <v>0.4716</v>
      </c>
      <c r="C49" s="0" t="n">
        <v>6419.17</v>
      </c>
      <c r="D49" s="0" t="n">
        <v>0.4716</v>
      </c>
      <c r="E49" s="0" t="n">
        <v>1.45823956987537</v>
      </c>
      <c r="G49" s="1" t="n">
        <f aca="true">OFFSET($B49,$AE$5,0)</f>
        <v>0.47759</v>
      </c>
      <c r="H49" s="1" t="n">
        <f aca="true">OFFSET($C49,$AE$5,0)</f>
        <v>6440.27</v>
      </c>
      <c r="J49" s="1" t="str">
        <f aca="false">IF(AND($AE$7="Sym_1",$E49&lt;0),$B$1,IF(AND($AE$7="Sym_2",$E49&gt;0),$B$1,$C$1))</f>
        <v>ARKMUSDT</v>
      </c>
      <c r="K49" s="1" t="n">
        <f aca="false">IF(AND(ABS($E49)&gt;$AE$1,$G49&gt;0),1,0)</f>
        <v>1</v>
      </c>
      <c r="L49" s="1" t="n">
        <f aca="false">IF($K49=1,IF($J49=$B$1,$B49,$C49),0)</f>
        <v>0.4716</v>
      </c>
      <c r="M49" s="1" t="n">
        <f aca="false">IF($K49=1,IF($J49=$B$1,$G49,$H49),0)</f>
        <v>0.47759</v>
      </c>
      <c r="N49" s="1" t="n">
        <f aca="false">IFERROR(M49/L49,1)</f>
        <v>1.01270144189992</v>
      </c>
      <c r="O49" s="1" t="n">
        <f aca="false">IF($K49=1,$AE$3*$AE$2*2,0)</f>
        <v>0.5</v>
      </c>
      <c r="P49" s="1" t="n">
        <f aca="false">-IF($K49=1,$AE$4*$AE$2*2,0)</f>
        <v>-2</v>
      </c>
      <c r="Q49" s="1" t="n">
        <f aca="false">$Q48*$N49+$O49+$P49</f>
        <v>1121.37949171083</v>
      </c>
      <c r="S49" s="1" t="n">
        <f aca="true">OFFSET($B49,$AE$6,0)</f>
        <v>0.47759</v>
      </c>
      <c r="T49" s="1" t="n">
        <f aca="true">OFFSET($C49,$AE$6,0)</f>
        <v>6440.27</v>
      </c>
      <c r="V49" s="1" t="str">
        <f aca="false">IF(AND($AE$7="Sym_1",$E49&gt;0),$B$1,IF(AND($AE$7="Sym_2",$E49&lt;0),$B$1,$C$1))</f>
        <v>BTCUSDT</v>
      </c>
      <c r="W49" s="1" t="n">
        <f aca="false">IF(AND(ABS($E49)&gt;$AE$1,$G49&gt;0),1,0)</f>
        <v>1</v>
      </c>
      <c r="X49" s="1" t="n">
        <f aca="false">IF($W49=1,IF($V49=$B$1,$B49,$C49),0)</f>
        <v>6419.17</v>
      </c>
      <c r="Y49" s="1" t="n">
        <f aca="false">IF($W49=1,IF($V49=$B$1,$S49,$T49),0)</f>
        <v>6440.27</v>
      </c>
      <c r="Z49" s="1" t="n">
        <f aca="false">IFERROR(X49/Y49,1)</f>
        <v>0.996723739843205</v>
      </c>
      <c r="AA49" s="1" t="n">
        <f aca="false">IF($K49=1,$AE$3*$AC48*2,0)</f>
        <v>0.43127327188751</v>
      </c>
      <c r="AB49" s="1" t="n">
        <f aca="false">-IF($K49=1,$AE$4*$AE$2*2,0)</f>
        <v>-2</v>
      </c>
      <c r="AC49" s="1" t="n">
        <f aca="false">$AC48*$Z49+$AA49+$AB49</f>
        <v>858.151890172156</v>
      </c>
    </row>
    <row r="50" customFormat="false" ht="15" hidden="false" customHeight="false" outlineLevel="0" collapsed="false">
      <c r="A50" s="0" t="n">
        <v>48</v>
      </c>
      <c r="B50" s="0" t="n">
        <v>0.4716</v>
      </c>
      <c r="C50" s="0" t="n">
        <v>6426.88</v>
      </c>
      <c r="D50" s="0" t="n">
        <v>0.4716</v>
      </c>
      <c r="E50" s="0" t="n">
        <v>1.33414483424981</v>
      </c>
      <c r="G50" s="1" t="n">
        <f aca="true">OFFSET($B50,$AE$5,0)</f>
        <v>0.48261</v>
      </c>
      <c r="H50" s="1" t="n">
        <f aca="true">OFFSET($C50,$AE$5,0)</f>
        <v>6440.56</v>
      </c>
      <c r="J50" s="1" t="str">
        <f aca="false">IF(AND($AE$7="Sym_1",$E50&lt;0),$B$1,IF(AND($AE$7="Sym_2",$E50&gt;0),$B$1,$C$1))</f>
        <v>ARKMUSDT</v>
      </c>
      <c r="K50" s="1" t="n">
        <f aca="false">IF(AND(ABS($E50)&gt;$AE$1,$G50&gt;0),1,0)</f>
        <v>1</v>
      </c>
      <c r="L50" s="1" t="n">
        <f aca="false">IF($K50=1,IF($J50=$B$1,$B50,$C50),0)</f>
        <v>0.4716</v>
      </c>
      <c r="M50" s="1" t="n">
        <f aca="false">IF($K50=1,IF($J50=$B$1,$G50,$H50),0)</f>
        <v>0.48261</v>
      </c>
      <c r="N50" s="1" t="n">
        <f aca="false">IFERROR(M50/L50,1)</f>
        <v>1.02334605597964</v>
      </c>
      <c r="O50" s="1" t="n">
        <f aca="false">IF($K50=1,$AE$3*$AE$2*2,0)</f>
        <v>0.5</v>
      </c>
      <c r="P50" s="1" t="n">
        <f aca="false">-IF($K50=1,$AE$4*$AE$2*2,0)</f>
        <v>-2</v>
      </c>
      <c r="Q50" s="1" t="n">
        <f aca="false">$Q49*$N50+$O50+$P50</f>
        <v>1146.05928009873</v>
      </c>
      <c r="S50" s="1" t="n">
        <f aca="true">OFFSET($B50,$AE$6,0)</f>
        <v>0.48261</v>
      </c>
      <c r="T50" s="1" t="n">
        <f aca="true">OFFSET($C50,$AE$6,0)</f>
        <v>6440.56</v>
      </c>
      <c r="V50" s="1" t="str">
        <f aca="false">IF(AND($AE$7="Sym_1",$E50&gt;0),$B$1,IF(AND($AE$7="Sym_2",$E50&lt;0),$B$1,$C$1))</f>
        <v>BTCUSDT</v>
      </c>
      <c r="W50" s="1" t="n">
        <f aca="false">IF(AND(ABS($E50)&gt;$AE$1,$G50&gt;0),1,0)</f>
        <v>1</v>
      </c>
      <c r="X50" s="1" t="n">
        <f aca="false">IF($W50=1,IF($V50=$B$1,$B50,$C50),0)</f>
        <v>6426.88</v>
      </c>
      <c r="Y50" s="1" t="n">
        <f aca="false">IF($W50=1,IF($V50=$B$1,$S50,$T50),0)</f>
        <v>6440.56</v>
      </c>
      <c r="Z50" s="1" t="n">
        <f aca="false">IFERROR(X50/Y50,1)</f>
        <v>0.99787596109655</v>
      </c>
      <c r="AA50" s="1" t="n">
        <f aca="false">IF($K50=1,$AE$3*$AC49*2,0)</f>
        <v>0.429075945086078</v>
      </c>
      <c r="AB50" s="1" t="n">
        <f aca="false">-IF($K50=1,$AE$4*$AE$2*2,0)</f>
        <v>-2</v>
      </c>
      <c r="AC50" s="1" t="n">
        <f aca="false">$AC49*$Z50+$AA50+$AB50</f>
        <v>854.758218117448</v>
      </c>
    </row>
    <row r="51" customFormat="false" ht="15" hidden="false" customHeight="false" outlineLevel="0" collapsed="false">
      <c r="A51" s="0" t="n">
        <v>49</v>
      </c>
      <c r="B51" s="0" t="n">
        <v>0.47315</v>
      </c>
      <c r="C51" s="0" t="n">
        <v>6431.2</v>
      </c>
      <c r="D51" s="0" t="n">
        <v>0.47315</v>
      </c>
      <c r="E51" s="0" t="n">
        <v>1.66641339542758</v>
      </c>
      <c r="G51" s="1" t="n">
        <f aca="true">OFFSET($B51,$AE$5,0)</f>
        <v>0.48667</v>
      </c>
      <c r="H51" s="1" t="n">
        <f aca="true">OFFSET($C51,$AE$5,0)</f>
        <v>6442.51</v>
      </c>
      <c r="J51" s="1" t="str">
        <f aca="false">IF(AND($AE$7="Sym_1",$E51&lt;0),$B$1,IF(AND($AE$7="Sym_2",$E51&gt;0),$B$1,$C$1))</f>
        <v>ARKMUSDT</v>
      </c>
      <c r="K51" s="1" t="n">
        <f aca="false">IF(AND(ABS($E51)&gt;$AE$1,$G51&gt;0),1,0)</f>
        <v>1</v>
      </c>
      <c r="L51" s="1" t="n">
        <f aca="false">IF($K51=1,IF($J51=$B$1,$B51,$C51),0)</f>
        <v>0.47315</v>
      </c>
      <c r="M51" s="1" t="n">
        <f aca="false">IF($K51=1,IF($J51=$B$1,$G51,$H51),0)</f>
        <v>0.48667</v>
      </c>
      <c r="N51" s="1" t="n">
        <f aca="false">IFERROR(M51/L51,1)</f>
        <v>1.02857444784952</v>
      </c>
      <c r="O51" s="1" t="n">
        <f aca="false">IF($K51=1,$AE$3*$AE$2*2,0)</f>
        <v>0.5</v>
      </c>
      <c r="P51" s="1" t="n">
        <f aca="false">-IF($K51=1,$AE$4*$AE$2*2,0)</f>
        <v>-2</v>
      </c>
      <c r="Q51" s="1" t="n">
        <f aca="false">$Q50*$N51+$O51+$P51</f>
        <v>1177.30729123037</v>
      </c>
      <c r="S51" s="1" t="n">
        <f aca="true">OFFSET($B51,$AE$6,0)</f>
        <v>0.48667</v>
      </c>
      <c r="T51" s="1" t="n">
        <f aca="true">OFFSET($C51,$AE$6,0)</f>
        <v>6442.51</v>
      </c>
      <c r="V51" s="1" t="str">
        <f aca="false">IF(AND($AE$7="Sym_1",$E51&gt;0),$B$1,IF(AND($AE$7="Sym_2",$E51&lt;0),$B$1,$C$1))</f>
        <v>BTCUSDT</v>
      </c>
      <c r="W51" s="1" t="n">
        <f aca="false">IF(AND(ABS($E51)&gt;$AE$1,$G51&gt;0),1,0)</f>
        <v>1</v>
      </c>
      <c r="X51" s="1" t="n">
        <f aca="false">IF($W51=1,IF($V51=$B$1,$B51,$C51),0)</f>
        <v>6431.2</v>
      </c>
      <c r="Y51" s="1" t="n">
        <f aca="false">IF($W51=1,IF($V51=$B$1,$S51,$T51),0)</f>
        <v>6442.51</v>
      </c>
      <c r="Z51" s="1" t="n">
        <f aca="false">IFERROR(X51/Y51,1)</f>
        <v>0.998244473039235</v>
      </c>
      <c r="AA51" s="1" t="n">
        <f aca="false">IF($K51=1,$AE$3*$AC50*2,0)</f>
        <v>0.427379109058724</v>
      </c>
      <c r="AB51" s="1" t="n">
        <f aca="false">-IF($K51=1,$AE$4*$AE$2*2,0)</f>
        <v>-2</v>
      </c>
      <c r="AC51" s="1" t="n">
        <f aca="false">$AC50*$Z51+$AA51+$AB51</f>
        <v>851.685046129665</v>
      </c>
    </row>
    <row r="52" customFormat="false" ht="15" hidden="false" customHeight="false" outlineLevel="0" collapsed="false">
      <c r="A52" s="0" t="n">
        <v>50</v>
      </c>
      <c r="B52" s="0" t="n">
        <v>0.47672</v>
      </c>
      <c r="C52" s="0" t="n">
        <v>6431.51</v>
      </c>
      <c r="D52" s="0" t="n">
        <v>0.47672</v>
      </c>
      <c r="E52" s="0" t="n">
        <v>2.34788464179437</v>
      </c>
      <c r="G52" s="1" t="n">
        <f aca="true">OFFSET($B52,$AE$5,0)</f>
        <v>0.48729</v>
      </c>
      <c r="H52" s="1" t="n">
        <f aca="true">OFFSET($C52,$AE$5,0)</f>
        <v>6444.13</v>
      </c>
      <c r="J52" s="1" t="str">
        <f aca="false">IF(AND($AE$7="Sym_1",$E52&lt;0),$B$1,IF(AND($AE$7="Sym_2",$E52&gt;0),$B$1,$C$1))</f>
        <v>ARKMUSDT</v>
      </c>
      <c r="K52" s="1" t="n">
        <f aca="false">IF(AND(ABS($E52)&gt;$AE$1,$G52&gt;0),1,0)</f>
        <v>1</v>
      </c>
      <c r="L52" s="1" t="n">
        <f aca="false">IF($K52=1,IF($J52=$B$1,$B52,$C52),0)</f>
        <v>0.47672</v>
      </c>
      <c r="M52" s="1" t="n">
        <f aca="false">IF($K52=1,IF($J52=$B$1,$G52,$H52),0)</f>
        <v>0.48729</v>
      </c>
      <c r="N52" s="1" t="n">
        <f aca="false">IFERROR(M52/L52,1)</f>
        <v>1.02217234435308</v>
      </c>
      <c r="O52" s="1" t="n">
        <f aca="false">IF($K52=1,$AE$3*$AE$2*2,0)</f>
        <v>0.5</v>
      </c>
      <c r="P52" s="1" t="n">
        <f aca="false">-IF($K52=1,$AE$4*$AE$2*2,0)</f>
        <v>-2</v>
      </c>
      <c r="Q52" s="1" t="n">
        <f aca="false">$Q51*$N52+$O52+$P52</f>
        <v>1201.91095390092</v>
      </c>
      <c r="S52" s="1" t="n">
        <f aca="true">OFFSET($B52,$AE$6,0)</f>
        <v>0.48729</v>
      </c>
      <c r="T52" s="1" t="n">
        <f aca="true">OFFSET($C52,$AE$6,0)</f>
        <v>6444.13</v>
      </c>
      <c r="V52" s="1" t="str">
        <f aca="false">IF(AND($AE$7="Sym_1",$E52&gt;0),$B$1,IF(AND($AE$7="Sym_2",$E52&lt;0),$B$1,$C$1))</f>
        <v>BTCUSDT</v>
      </c>
      <c r="W52" s="1" t="n">
        <f aca="false">IF(AND(ABS($E52)&gt;$AE$1,$G52&gt;0),1,0)</f>
        <v>1</v>
      </c>
      <c r="X52" s="1" t="n">
        <f aca="false">IF($W52=1,IF($V52=$B$1,$B52,$C52),0)</f>
        <v>6431.51</v>
      </c>
      <c r="Y52" s="1" t="n">
        <f aca="false">IF($W52=1,IF($V52=$B$1,$S52,$T52),0)</f>
        <v>6444.13</v>
      </c>
      <c r="Z52" s="1" t="n">
        <f aca="false">IFERROR(X52/Y52,1)</f>
        <v>0.998041628582912</v>
      </c>
      <c r="AA52" s="1" t="n">
        <f aca="false">IF($K52=1,$AE$3*$AC51*2,0)</f>
        <v>0.425842523064833</v>
      </c>
      <c r="AB52" s="1" t="n">
        <f aca="false">-IF($K52=1,$AE$4*$AE$2*2,0)</f>
        <v>-2</v>
      </c>
      <c r="AC52" s="1" t="n">
        <f aca="false">$AC51*$Z52+$AA52+$AB52</f>
        <v>848.442973002028</v>
      </c>
    </row>
    <row r="53" customFormat="false" ht="15" hidden="false" customHeight="false" outlineLevel="0" collapsed="false">
      <c r="A53" s="0" t="n">
        <v>51</v>
      </c>
      <c r="B53" s="0" t="n">
        <v>0.47732</v>
      </c>
      <c r="C53" s="0" t="n">
        <v>6439.81</v>
      </c>
      <c r="D53" s="0" t="n">
        <v>0.47732</v>
      </c>
      <c r="E53" s="0" t="n">
        <v>2.147552697497</v>
      </c>
      <c r="G53" s="1" t="n">
        <f aca="true">OFFSET($B53,$AE$5,0)</f>
        <v>0.48811</v>
      </c>
      <c r="H53" s="1" t="n">
        <f aca="true">OFFSET($C53,$AE$5,0)</f>
        <v>6447.24</v>
      </c>
      <c r="J53" s="1" t="str">
        <f aca="false">IF(AND($AE$7="Sym_1",$E53&lt;0),$B$1,IF(AND($AE$7="Sym_2",$E53&gt;0),$B$1,$C$1))</f>
        <v>ARKMUSDT</v>
      </c>
      <c r="K53" s="1" t="n">
        <f aca="false">IF(AND(ABS($E53)&gt;$AE$1,$G53&gt;0),1,0)</f>
        <v>1</v>
      </c>
      <c r="L53" s="1" t="n">
        <f aca="false">IF($K53=1,IF($J53=$B$1,$B53,$C53),0)</f>
        <v>0.47732</v>
      </c>
      <c r="M53" s="1" t="n">
        <f aca="false">IF($K53=1,IF($J53=$B$1,$G53,$H53),0)</f>
        <v>0.48811</v>
      </c>
      <c r="N53" s="1" t="n">
        <f aca="false">IFERROR(M53/L53,1)</f>
        <v>1.02260538003855</v>
      </c>
      <c r="O53" s="1" t="n">
        <f aca="false">IF($K53=1,$AE$3*$AE$2*2,0)</f>
        <v>0.5</v>
      </c>
      <c r="P53" s="1" t="n">
        <f aca="false">-IF($K53=1,$AE$4*$AE$2*2,0)</f>
        <v>-2</v>
      </c>
      <c r="Q53" s="1" t="n">
        <f aca="false">$Q52*$N53+$O53+$P53</f>
        <v>1227.58060778635</v>
      </c>
      <c r="S53" s="1" t="n">
        <f aca="true">OFFSET($B53,$AE$6,0)</f>
        <v>0.48811</v>
      </c>
      <c r="T53" s="1" t="n">
        <f aca="true">OFFSET($C53,$AE$6,0)</f>
        <v>6447.24</v>
      </c>
      <c r="V53" s="1" t="str">
        <f aca="false">IF(AND($AE$7="Sym_1",$E53&gt;0),$B$1,IF(AND($AE$7="Sym_2",$E53&lt;0),$B$1,$C$1))</f>
        <v>BTCUSDT</v>
      </c>
      <c r="W53" s="1" t="n">
        <f aca="false">IF(AND(ABS($E53)&gt;$AE$1,$G53&gt;0),1,0)</f>
        <v>1</v>
      </c>
      <c r="X53" s="1" t="n">
        <f aca="false">IF($W53=1,IF($V53=$B$1,$B53,$C53),0)</f>
        <v>6439.81</v>
      </c>
      <c r="Y53" s="1" t="n">
        <f aca="false">IF($W53=1,IF($V53=$B$1,$S53,$T53),0)</f>
        <v>6447.24</v>
      </c>
      <c r="Z53" s="1" t="n">
        <f aca="false">IFERROR(X53/Y53,1)</f>
        <v>0.998847568882188</v>
      </c>
      <c r="AA53" s="1" t="n">
        <f aca="false">IF($K53=1,$AE$3*$AC52*2,0)</f>
        <v>0.424221486501014</v>
      </c>
      <c r="AB53" s="1" t="n">
        <f aca="false">-IF($K53=1,$AE$4*$AE$2*2,0)</f>
        <v>-2</v>
      </c>
      <c r="AC53" s="1" t="n">
        <f aca="false">$AC52*$Z53+$AA53+$AB53</f>
        <v>845.889422404753</v>
      </c>
    </row>
    <row r="54" customFormat="false" ht="15" hidden="false" customHeight="false" outlineLevel="0" collapsed="false">
      <c r="A54" s="0" t="n">
        <v>52</v>
      </c>
      <c r="B54" s="0" t="n">
        <v>0.47759</v>
      </c>
      <c r="C54" s="0" t="n">
        <v>6440.27</v>
      </c>
      <c r="D54" s="0" t="n">
        <v>0.47759</v>
      </c>
      <c r="E54" s="0" t="n">
        <v>1.93447506489396</v>
      </c>
      <c r="G54" s="1" t="n">
        <f aca="true">OFFSET($B54,$AE$5,0)</f>
        <v>0.48867</v>
      </c>
      <c r="H54" s="1" t="n">
        <f aca="true">OFFSET($C54,$AE$5,0)</f>
        <v>6451.21</v>
      </c>
      <c r="J54" s="1" t="str">
        <f aca="false">IF(AND($AE$7="Sym_1",$E54&lt;0),$B$1,IF(AND($AE$7="Sym_2",$E54&gt;0),$B$1,$C$1))</f>
        <v>ARKMUSDT</v>
      </c>
      <c r="K54" s="1" t="n">
        <f aca="false">IF(AND(ABS($E54)&gt;$AE$1,$G54&gt;0),1,0)</f>
        <v>1</v>
      </c>
      <c r="L54" s="1" t="n">
        <f aca="false">IF($K54=1,IF($J54=$B$1,$B54,$C54),0)</f>
        <v>0.47759</v>
      </c>
      <c r="M54" s="1" t="n">
        <f aca="false">IF($K54=1,IF($J54=$B$1,$G54,$H54),0)</f>
        <v>0.48867</v>
      </c>
      <c r="N54" s="1" t="n">
        <f aca="false">IFERROR(M54/L54,1)</f>
        <v>1.02319981574154</v>
      </c>
      <c r="O54" s="1" t="n">
        <f aca="false">IF($K54=1,$AE$3*$AE$2*2,0)</f>
        <v>0.5</v>
      </c>
      <c r="P54" s="1" t="n">
        <f aca="false">-IF($K54=1,$AE$4*$AE$2*2,0)</f>
        <v>-2</v>
      </c>
      <c r="Q54" s="1" t="n">
        <f aca="false">$Q53*$N54+$O54+$P54</f>
        <v>1254.56025169487</v>
      </c>
      <c r="S54" s="1" t="n">
        <f aca="true">OFFSET($B54,$AE$6,0)</f>
        <v>0.48867</v>
      </c>
      <c r="T54" s="1" t="n">
        <f aca="true">OFFSET($C54,$AE$6,0)</f>
        <v>6451.21</v>
      </c>
      <c r="V54" s="1" t="str">
        <f aca="false">IF(AND($AE$7="Sym_1",$E54&gt;0),$B$1,IF(AND($AE$7="Sym_2",$E54&lt;0),$B$1,$C$1))</f>
        <v>BTCUSDT</v>
      </c>
      <c r="W54" s="1" t="n">
        <f aca="false">IF(AND(ABS($E54)&gt;$AE$1,$G54&gt;0),1,0)</f>
        <v>1</v>
      </c>
      <c r="X54" s="1" t="n">
        <f aca="false">IF($W54=1,IF($V54=$B$1,$B54,$C54),0)</f>
        <v>6440.27</v>
      </c>
      <c r="Y54" s="1" t="n">
        <f aca="false">IF($W54=1,IF($V54=$B$1,$S54,$T54),0)</f>
        <v>6451.21</v>
      </c>
      <c r="Z54" s="1" t="n">
        <f aca="false">IFERROR(X54/Y54,1)</f>
        <v>0.998304194096921</v>
      </c>
      <c r="AA54" s="1" t="n">
        <f aca="false">IF($K54=1,$AE$3*$AC53*2,0)</f>
        <v>0.422944711202377</v>
      </c>
      <c r="AB54" s="1" t="n">
        <f aca="false">-IF($K54=1,$AE$4*$AE$2*2,0)</f>
        <v>-2</v>
      </c>
      <c r="AC54" s="1" t="n">
        <f aca="false">$AC53*$Z54+$AA54+$AB54</f>
        <v>842.87790284009</v>
      </c>
    </row>
    <row r="55" customFormat="false" ht="15" hidden="false" customHeight="false" outlineLevel="0" collapsed="false">
      <c r="A55" s="0" t="n">
        <v>53</v>
      </c>
      <c r="B55" s="0" t="n">
        <v>0.48261</v>
      </c>
      <c r="C55" s="0" t="n">
        <v>6440.56</v>
      </c>
      <c r="D55" s="0" t="n">
        <v>0.48261</v>
      </c>
      <c r="E55" s="0" t="n">
        <v>2.55622057925738</v>
      </c>
      <c r="G55" s="1" t="n">
        <f aca="true">OFFSET($B55,$AE$5,0)</f>
        <v>0.49022</v>
      </c>
      <c r="H55" s="1" t="n">
        <f aca="true">OFFSET($C55,$AE$5,0)</f>
        <v>6452.31</v>
      </c>
      <c r="J55" s="1" t="str">
        <f aca="false">IF(AND($AE$7="Sym_1",$E55&lt;0),$B$1,IF(AND($AE$7="Sym_2",$E55&gt;0),$B$1,$C$1))</f>
        <v>ARKMUSDT</v>
      </c>
      <c r="K55" s="1" t="n">
        <f aca="false">IF(AND(ABS($E55)&gt;$AE$1,$G55&gt;0),1,0)</f>
        <v>1</v>
      </c>
      <c r="L55" s="1" t="n">
        <f aca="false">IF($K55=1,IF($J55=$B$1,$B55,$C55),0)</f>
        <v>0.48261</v>
      </c>
      <c r="M55" s="1" t="n">
        <f aca="false">IF($K55=1,IF($J55=$B$1,$G55,$H55),0)</f>
        <v>0.49022</v>
      </c>
      <c r="N55" s="1" t="n">
        <f aca="false">IFERROR(M55/L55,1)</f>
        <v>1.0157684258511</v>
      </c>
      <c r="O55" s="1" t="n">
        <f aca="false">IF($K55=1,$AE$3*$AE$2*2,0)</f>
        <v>0.5</v>
      </c>
      <c r="P55" s="1" t="n">
        <f aca="false">-IF($K55=1,$AE$4*$AE$2*2,0)</f>
        <v>-2</v>
      </c>
      <c r="Q55" s="1" t="n">
        <f aca="false">$Q54*$N55+$O55+$P55</f>
        <v>1272.84269199946</v>
      </c>
      <c r="S55" s="1" t="n">
        <f aca="true">OFFSET($B55,$AE$6,0)</f>
        <v>0.49022</v>
      </c>
      <c r="T55" s="1" t="n">
        <f aca="true">OFFSET($C55,$AE$6,0)</f>
        <v>6452.31</v>
      </c>
      <c r="V55" s="1" t="str">
        <f aca="false">IF(AND($AE$7="Sym_1",$E55&gt;0),$B$1,IF(AND($AE$7="Sym_2",$E55&lt;0),$B$1,$C$1))</f>
        <v>BTCUSDT</v>
      </c>
      <c r="W55" s="1" t="n">
        <f aca="false">IF(AND(ABS($E55)&gt;$AE$1,$G55&gt;0),1,0)</f>
        <v>1</v>
      </c>
      <c r="X55" s="1" t="n">
        <f aca="false">IF($W55=1,IF($V55=$B$1,$B55,$C55),0)</f>
        <v>6440.56</v>
      </c>
      <c r="Y55" s="1" t="n">
        <f aca="false">IF($W55=1,IF($V55=$B$1,$S55,$T55),0)</f>
        <v>6452.31</v>
      </c>
      <c r="Z55" s="1" t="n">
        <f aca="false">IFERROR(X55/Y55,1)</f>
        <v>0.998178946764802</v>
      </c>
      <c r="AA55" s="1" t="n">
        <f aca="false">IF($K55=1,$AE$3*$AC54*2,0)</f>
        <v>0.421438951420045</v>
      </c>
      <c r="AB55" s="1" t="n">
        <f aca="false">-IF($K55=1,$AE$4*$AE$2*2,0)</f>
        <v>-2</v>
      </c>
      <c r="AC55" s="1" t="n">
        <f aca="false">$AC54*$Z55+$AA55+$AB55</f>
        <v>839.764416259666</v>
      </c>
    </row>
    <row r="56" customFormat="false" ht="15" hidden="false" customHeight="false" outlineLevel="0" collapsed="false">
      <c r="A56" s="0" t="n">
        <v>54</v>
      </c>
      <c r="B56" s="0" t="n">
        <v>0.48667</v>
      </c>
      <c r="C56" s="0" t="n">
        <v>6442.51</v>
      </c>
      <c r="D56" s="0" t="n">
        <v>0.48667</v>
      </c>
      <c r="E56" s="0" t="n">
        <v>2.67151918912376</v>
      </c>
      <c r="G56" s="1" t="n">
        <f aca="true">OFFSET($B56,$AE$5,0)</f>
        <v>0.4911</v>
      </c>
      <c r="H56" s="1" t="n">
        <f aca="true">OFFSET($C56,$AE$5,0)</f>
        <v>6452.74</v>
      </c>
      <c r="J56" s="1" t="str">
        <f aca="false">IF(AND($AE$7="Sym_1",$E56&lt;0),$B$1,IF(AND($AE$7="Sym_2",$E56&gt;0),$B$1,$C$1))</f>
        <v>ARKMUSDT</v>
      </c>
      <c r="K56" s="1" t="n">
        <f aca="false">IF(AND(ABS($E56)&gt;$AE$1,$G56&gt;0),1,0)</f>
        <v>1</v>
      </c>
      <c r="L56" s="1" t="n">
        <f aca="false">IF($K56=1,IF($J56=$B$1,$B56,$C56),0)</f>
        <v>0.48667</v>
      </c>
      <c r="M56" s="1" t="n">
        <f aca="false">IF($K56=1,IF($J56=$B$1,$G56,$H56),0)</f>
        <v>0.4911</v>
      </c>
      <c r="N56" s="1" t="n">
        <f aca="false">IFERROR(M56/L56,1)</f>
        <v>1.00910267737892</v>
      </c>
      <c r="O56" s="1" t="n">
        <f aca="false">IF($K56=1,$AE$3*$AE$2*2,0)</f>
        <v>0.5</v>
      </c>
      <c r="P56" s="1" t="n">
        <f aca="false">-IF($K56=1,$AE$4*$AE$2*2,0)</f>
        <v>-2</v>
      </c>
      <c r="Q56" s="1" t="n">
        <f aca="false">$Q55*$N56+$O56+$P56</f>
        <v>1282.92896837885</v>
      </c>
      <c r="S56" s="1" t="n">
        <f aca="true">OFFSET($B56,$AE$6,0)</f>
        <v>0.4911</v>
      </c>
      <c r="T56" s="1" t="n">
        <f aca="true">OFFSET($C56,$AE$6,0)</f>
        <v>6452.74</v>
      </c>
      <c r="V56" s="1" t="str">
        <f aca="false">IF(AND($AE$7="Sym_1",$E56&gt;0),$B$1,IF(AND($AE$7="Sym_2",$E56&lt;0),$B$1,$C$1))</f>
        <v>BTCUSDT</v>
      </c>
      <c r="W56" s="1" t="n">
        <f aca="false">IF(AND(ABS($E56)&gt;$AE$1,$G56&gt;0),1,0)</f>
        <v>1</v>
      </c>
      <c r="X56" s="1" t="n">
        <f aca="false">IF($W56=1,IF($V56=$B$1,$B56,$C56),0)</f>
        <v>6442.51</v>
      </c>
      <c r="Y56" s="1" t="n">
        <f aca="false">IF($W56=1,IF($V56=$B$1,$S56,$T56),0)</f>
        <v>6452.74</v>
      </c>
      <c r="Z56" s="1" t="n">
        <f aca="false">IFERROR(X56/Y56,1)</f>
        <v>0.998414626964669</v>
      </c>
      <c r="AA56" s="1" t="n">
        <f aca="false">IF($K56=1,$AE$3*$AC55*2,0)</f>
        <v>0.419882208129833</v>
      </c>
      <c r="AB56" s="1" t="n">
        <f aca="false">-IF($K56=1,$AE$4*$AE$2*2,0)</f>
        <v>-2</v>
      </c>
      <c r="AC56" s="1" t="n">
        <f aca="false">$AC55*$Z56+$AA56+$AB56</f>
        <v>836.852958606228</v>
      </c>
    </row>
    <row r="57" customFormat="false" ht="15" hidden="false" customHeight="false" outlineLevel="0" collapsed="false">
      <c r="A57" s="0" t="n">
        <v>55</v>
      </c>
      <c r="B57" s="0" t="n">
        <v>0.48729</v>
      </c>
      <c r="C57" s="0" t="n">
        <v>6444.13</v>
      </c>
      <c r="D57" s="0" t="n">
        <v>0.48729</v>
      </c>
      <c r="E57" s="0" t="n">
        <v>2.29380643752934</v>
      </c>
      <c r="G57" s="1" t="n">
        <f aca="true">OFFSET($B57,$AE$5,0)</f>
        <v>0.4918</v>
      </c>
      <c r="H57" s="1" t="n">
        <f aca="true">OFFSET($C57,$AE$5,0)</f>
        <v>6453.51</v>
      </c>
      <c r="J57" s="1" t="str">
        <f aca="false">IF(AND($AE$7="Sym_1",$E57&lt;0),$B$1,IF(AND($AE$7="Sym_2",$E57&gt;0),$B$1,$C$1))</f>
        <v>ARKMUSDT</v>
      </c>
      <c r="K57" s="1" t="n">
        <f aca="false">IF(AND(ABS($E57)&gt;$AE$1,$G57&gt;0),1,0)</f>
        <v>1</v>
      </c>
      <c r="L57" s="1" t="n">
        <f aca="false">IF($K57=1,IF($J57=$B$1,$B57,$C57),0)</f>
        <v>0.48729</v>
      </c>
      <c r="M57" s="1" t="n">
        <f aca="false">IF($K57=1,IF($J57=$B$1,$G57,$H57),0)</f>
        <v>0.4918</v>
      </c>
      <c r="N57" s="1" t="n">
        <f aca="false">IFERROR(M57/L57,1)</f>
        <v>1.00925526893636</v>
      </c>
      <c r="O57" s="1" t="n">
        <f aca="false">IF($K57=1,$AE$3*$AE$2*2,0)</f>
        <v>0.5</v>
      </c>
      <c r="P57" s="1" t="n">
        <f aca="false">-IF($K57=1,$AE$4*$AE$2*2,0)</f>
        <v>-2</v>
      </c>
      <c r="Q57" s="1" t="n">
        <f aca="false">$Q56*$N57+$O57+$P57</f>
        <v>1293.30282100745</v>
      </c>
      <c r="S57" s="1" t="n">
        <f aca="true">OFFSET($B57,$AE$6,0)</f>
        <v>0.4918</v>
      </c>
      <c r="T57" s="1" t="n">
        <f aca="true">OFFSET($C57,$AE$6,0)</f>
        <v>6453.51</v>
      </c>
      <c r="V57" s="1" t="str">
        <f aca="false">IF(AND($AE$7="Sym_1",$E57&gt;0),$B$1,IF(AND($AE$7="Sym_2",$E57&lt;0),$B$1,$C$1))</f>
        <v>BTCUSDT</v>
      </c>
      <c r="W57" s="1" t="n">
        <f aca="false">IF(AND(ABS($E57)&gt;$AE$1,$G57&gt;0),1,0)</f>
        <v>1</v>
      </c>
      <c r="X57" s="1" t="n">
        <f aca="false">IF($W57=1,IF($V57=$B$1,$B57,$C57),0)</f>
        <v>6444.13</v>
      </c>
      <c r="Y57" s="1" t="n">
        <f aca="false">IF($W57=1,IF($V57=$B$1,$S57,$T57),0)</f>
        <v>6453.51</v>
      </c>
      <c r="Z57" s="1" t="n">
        <f aca="false">IFERROR(X57/Y57,1)</f>
        <v>0.99854652739362</v>
      </c>
      <c r="AA57" s="1" t="n">
        <f aca="false">IF($K57=1,$AE$3*$AC56*2,0)</f>
        <v>0.418426479303114</v>
      </c>
      <c r="AB57" s="1" t="n">
        <f aca="false">-IF($K57=1,$AE$4*$AE$2*2,0)</f>
        <v>-2</v>
      </c>
      <c r="AC57" s="1" t="n">
        <f aca="false">$AC56*$Z57+$AA57+$AB57</f>
        <v>834.055042234629</v>
      </c>
    </row>
    <row r="58" customFormat="false" ht="15" hidden="false" customHeight="false" outlineLevel="0" collapsed="false">
      <c r="A58" s="0" t="n">
        <v>56</v>
      </c>
      <c r="B58" s="0" t="n">
        <v>0.48811</v>
      </c>
      <c r="C58" s="0" t="n">
        <v>6447.24</v>
      </c>
      <c r="D58" s="0" t="n">
        <v>0.48811</v>
      </c>
      <c r="E58" s="0" t="n">
        <v>2.06158724960919</v>
      </c>
      <c r="G58" s="1" t="n">
        <f aca="true">OFFSET($B58,$AE$5,0)</f>
        <v>0.4927</v>
      </c>
      <c r="H58" s="1" t="n">
        <f aca="true">OFFSET($C58,$AE$5,0)</f>
        <v>6461.19</v>
      </c>
      <c r="J58" s="1" t="str">
        <f aca="false">IF(AND($AE$7="Sym_1",$E58&lt;0),$B$1,IF(AND($AE$7="Sym_2",$E58&gt;0),$B$1,$C$1))</f>
        <v>ARKMUSDT</v>
      </c>
      <c r="K58" s="1" t="n">
        <f aca="false">IF(AND(ABS($E58)&gt;$AE$1,$G58&gt;0),1,0)</f>
        <v>1</v>
      </c>
      <c r="L58" s="1" t="n">
        <f aca="false">IF($K58=1,IF($J58=$B$1,$B58,$C58),0)</f>
        <v>0.48811</v>
      </c>
      <c r="M58" s="1" t="n">
        <f aca="false">IF($K58=1,IF($J58=$B$1,$G58,$H58),0)</f>
        <v>0.4927</v>
      </c>
      <c r="N58" s="1" t="n">
        <f aca="false">IFERROR(M58/L58,1)</f>
        <v>1.00940361803692</v>
      </c>
      <c r="O58" s="1" t="n">
        <f aca="false">IF($K58=1,$AE$3*$AE$2*2,0)</f>
        <v>0.5</v>
      </c>
      <c r="P58" s="1" t="n">
        <f aca="false">-IF($K58=1,$AE$4*$AE$2*2,0)</f>
        <v>-2</v>
      </c>
      <c r="Q58" s="1" t="n">
        <f aca="false">$Q57*$N58+$O58+$P58</f>
        <v>1303.96454674227</v>
      </c>
      <c r="S58" s="1" t="n">
        <f aca="true">OFFSET($B58,$AE$6,0)</f>
        <v>0.4927</v>
      </c>
      <c r="T58" s="1" t="n">
        <f aca="true">OFFSET($C58,$AE$6,0)</f>
        <v>6461.19</v>
      </c>
      <c r="V58" s="1" t="str">
        <f aca="false">IF(AND($AE$7="Sym_1",$E58&gt;0),$B$1,IF(AND($AE$7="Sym_2",$E58&lt;0),$B$1,$C$1))</f>
        <v>BTCUSDT</v>
      </c>
      <c r="W58" s="1" t="n">
        <f aca="false">IF(AND(ABS($E58)&gt;$AE$1,$G58&gt;0),1,0)</f>
        <v>1</v>
      </c>
      <c r="X58" s="1" t="n">
        <f aca="false">IF($W58=1,IF($V58=$B$1,$B58,$C58),0)</f>
        <v>6447.24</v>
      </c>
      <c r="Y58" s="1" t="n">
        <f aca="false">IF($W58=1,IF($V58=$B$1,$S58,$T58),0)</f>
        <v>6461.19</v>
      </c>
      <c r="Z58" s="1" t="n">
        <f aca="false">IFERROR(X58/Y58,1)</f>
        <v>0.997840954994359</v>
      </c>
      <c r="AA58" s="1" t="n">
        <f aca="false">IF($K58=1,$AE$3*$AC57*2,0)</f>
        <v>0.417027521117314</v>
      </c>
      <c r="AB58" s="1" t="n">
        <f aca="false">-IF($K58=1,$AE$4*$AE$2*2,0)</f>
        <v>-2</v>
      </c>
      <c r="AC58" s="1" t="n">
        <f aca="false">$AC57*$Z58+$AA58+$AB58</f>
        <v>830.671307382379</v>
      </c>
    </row>
    <row r="59" customFormat="false" ht="15" hidden="false" customHeight="false" outlineLevel="0" collapsed="false">
      <c r="A59" s="0" t="n">
        <v>57</v>
      </c>
      <c r="B59" s="0" t="n">
        <v>0.48867</v>
      </c>
      <c r="C59" s="0" t="n">
        <v>6451.21</v>
      </c>
      <c r="D59" s="0" t="n">
        <v>0.48867</v>
      </c>
      <c r="E59" s="0" t="n">
        <v>1.86239070949292</v>
      </c>
      <c r="G59" s="1" t="n">
        <f aca="true">OFFSET($B59,$AE$5,0)</f>
        <v>0.49299</v>
      </c>
      <c r="H59" s="1" t="n">
        <f aca="true">OFFSET($C59,$AE$5,0)</f>
        <v>6461.96</v>
      </c>
      <c r="J59" s="1" t="str">
        <f aca="false">IF(AND($AE$7="Sym_1",$E59&lt;0),$B$1,IF(AND($AE$7="Sym_2",$E59&gt;0),$B$1,$C$1))</f>
        <v>ARKMUSDT</v>
      </c>
      <c r="K59" s="1" t="n">
        <f aca="false">IF(AND(ABS($E59)&gt;$AE$1,$G59&gt;0),1,0)</f>
        <v>1</v>
      </c>
      <c r="L59" s="1" t="n">
        <f aca="false">IF($K59=1,IF($J59=$B$1,$B59,$C59),0)</f>
        <v>0.48867</v>
      </c>
      <c r="M59" s="1" t="n">
        <f aca="false">IF($K59=1,IF($J59=$B$1,$G59,$H59),0)</f>
        <v>0.49299</v>
      </c>
      <c r="N59" s="1" t="n">
        <f aca="false">IFERROR(M59/L59,1)</f>
        <v>1.00884032168948</v>
      </c>
      <c r="O59" s="1" t="n">
        <f aca="false">IF($K59=1,$AE$3*$AE$2*2,0)</f>
        <v>0.5</v>
      </c>
      <c r="P59" s="1" t="n">
        <f aca="false">-IF($K59=1,$AE$4*$AE$2*2,0)</f>
        <v>-2</v>
      </c>
      <c r="Q59" s="1" t="n">
        <f aca="false">$Q58*$N59+$O59+$P59</f>
        <v>1313.99201280715</v>
      </c>
      <c r="S59" s="1" t="n">
        <f aca="true">OFFSET($B59,$AE$6,0)</f>
        <v>0.49299</v>
      </c>
      <c r="T59" s="1" t="n">
        <f aca="true">OFFSET($C59,$AE$6,0)</f>
        <v>6461.96</v>
      </c>
      <c r="V59" s="1" t="str">
        <f aca="false">IF(AND($AE$7="Sym_1",$E59&gt;0),$B$1,IF(AND($AE$7="Sym_2",$E59&lt;0),$B$1,$C$1))</f>
        <v>BTCUSDT</v>
      </c>
      <c r="W59" s="1" t="n">
        <f aca="false">IF(AND(ABS($E59)&gt;$AE$1,$G59&gt;0),1,0)</f>
        <v>1</v>
      </c>
      <c r="X59" s="1" t="n">
        <f aca="false">IF($W59=1,IF($V59=$B$1,$B59,$C59),0)</f>
        <v>6451.21</v>
      </c>
      <c r="Y59" s="1" t="n">
        <f aca="false">IF($W59=1,IF($V59=$B$1,$S59,$T59),0)</f>
        <v>6461.96</v>
      </c>
      <c r="Z59" s="1" t="n">
        <f aca="false">IFERROR(X59/Y59,1)</f>
        <v>0.998336418052727</v>
      </c>
      <c r="AA59" s="1" t="n">
        <f aca="false">IF($K59=1,$AE$3*$AC58*2,0)</f>
        <v>0.41533565369119</v>
      </c>
      <c r="AB59" s="1" t="n">
        <f aca="false">-IF($K59=1,$AE$4*$AE$2*2,0)</f>
        <v>-2</v>
      </c>
      <c r="AC59" s="1" t="n">
        <f aca="false">$AC58*$Z59+$AA59+$AB59</f>
        <v>827.704753244992</v>
      </c>
    </row>
    <row r="60" customFormat="false" ht="15" hidden="false" customHeight="false" outlineLevel="0" collapsed="false">
      <c r="A60" s="0" t="n">
        <v>58</v>
      </c>
      <c r="B60" s="0" t="n">
        <v>0.49022</v>
      </c>
      <c r="C60" s="0" t="n">
        <v>6452.31</v>
      </c>
      <c r="D60" s="0" t="n">
        <v>0.49022</v>
      </c>
      <c r="E60" s="0" t="n">
        <v>1.80598743072587</v>
      </c>
      <c r="G60" s="1" t="n">
        <f aca="true">OFFSET($B60,$AE$5,0)</f>
        <v>0.49304</v>
      </c>
      <c r="H60" s="1" t="n">
        <f aca="true">OFFSET($C60,$AE$5,0)</f>
        <v>6462.01</v>
      </c>
      <c r="J60" s="1" t="str">
        <f aca="false">IF(AND($AE$7="Sym_1",$E60&lt;0),$B$1,IF(AND($AE$7="Sym_2",$E60&gt;0),$B$1,$C$1))</f>
        <v>ARKMUSDT</v>
      </c>
      <c r="K60" s="1" t="n">
        <f aca="false">IF(AND(ABS($E60)&gt;$AE$1,$G60&gt;0),1,0)</f>
        <v>1</v>
      </c>
      <c r="L60" s="1" t="n">
        <f aca="false">IF($K60=1,IF($J60=$B$1,$B60,$C60),0)</f>
        <v>0.49022</v>
      </c>
      <c r="M60" s="1" t="n">
        <f aca="false">IF($K60=1,IF($J60=$B$1,$G60,$H60),0)</f>
        <v>0.49304</v>
      </c>
      <c r="N60" s="1" t="n">
        <f aca="false">IFERROR(M60/L60,1)</f>
        <v>1.00575251927706</v>
      </c>
      <c r="O60" s="1" t="n">
        <f aca="false">IF($K60=1,$AE$3*$AE$2*2,0)</f>
        <v>0.5</v>
      </c>
      <c r="P60" s="1" t="n">
        <f aca="false">-IF($K60=1,$AE$4*$AE$2*2,0)</f>
        <v>-2</v>
      </c>
      <c r="Q60" s="1" t="n">
        <f aca="false">$Q59*$N60+$O60+$P60</f>
        <v>1320.05077719073</v>
      </c>
      <c r="S60" s="1" t="n">
        <f aca="true">OFFSET($B60,$AE$6,0)</f>
        <v>0.49304</v>
      </c>
      <c r="T60" s="1" t="n">
        <f aca="true">OFFSET($C60,$AE$6,0)</f>
        <v>6462.01</v>
      </c>
      <c r="V60" s="1" t="str">
        <f aca="false">IF(AND($AE$7="Sym_1",$E60&gt;0),$B$1,IF(AND($AE$7="Sym_2",$E60&lt;0),$B$1,$C$1))</f>
        <v>BTCUSDT</v>
      </c>
      <c r="W60" s="1" t="n">
        <f aca="false">IF(AND(ABS($E60)&gt;$AE$1,$G60&gt;0),1,0)</f>
        <v>1</v>
      </c>
      <c r="X60" s="1" t="n">
        <f aca="false">IF($W60=1,IF($V60=$B$1,$B60,$C60),0)</f>
        <v>6452.31</v>
      </c>
      <c r="Y60" s="1" t="n">
        <f aca="false">IF($W60=1,IF($V60=$B$1,$S60,$T60),0)</f>
        <v>6462.01</v>
      </c>
      <c r="Z60" s="1" t="n">
        <f aca="false">IFERROR(X60/Y60,1)</f>
        <v>0.998498919066978</v>
      </c>
      <c r="AA60" s="1" t="n">
        <f aca="false">IF($K60=1,$AE$3*$AC59*2,0)</f>
        <v>0.413852376622496</v>
      </c>
      <c r="AB60" s="1" t="n">
        <f aca="false">-IF($K60=1,$AE$4*$AE$2*2,0)</f>
        <v>-2</v>
      </c>
      <c r="AC60" s="1" t="n">
        <f aca="false">$AC59*$Z60+$AA60+$AB60</f>
        <v>824.876153798346</v>
      </c>
    </row>
    <row r="61" customFormat="false" ht="15" hidden="false" customHeight="false" outlineLevel="0" collapsed="false">
      <c r="A61" s="0" t="n">
        <v>59</v>
      </c>
      <c r="B61" s="0" t="n">
        <v>0.4911</v>
      </c>
      <c r="C61" s="0" t="n">
        <v>6452.74</v>
      </c>
      <c r="D61" s="0" t="n">
        <v>0.4911</v>
      </c>
      <c r="E61" s="0" t="n">
        <v>1.68903668553442</v>
      </c>
      <c r="G61" s="1" t="n">
        <f aca="true">OFFSET($B61,$AE$5,0)</f>
        <v>0.49389</v>
      </c>
      <c r="H61" s="1" t="n">
        <f aca="true">OFFSET($C61,$AE$5,0)</f>
        <v>6463.79</v>
      </c>
      <c r="J61" s="1" t="str">
        <f aca="false">IF(AND($AE$7="Sym_1",$E61&lt;0),$B$1,IF(AND($AE$7="Sym_2",$E61&gt;0),$B$1,$C$1))</f>
        <v>ARKMUSDT</v>
      </c>
      <c r="K61" s="1" t="n">
        <f aca="false">IF(AND(ABS($E61)&gt;$AE$1,$G61&gt;0),1,0)</f>
        <v>1</v>
      </c>
      <c r="L61" s="1" t="n">
        <f aca="false">IF($K61=1,IF($J61=$B$1,$B61,$C61),0)</f>
        <v>0.4911</v>
      </c>
      <c r="M61" s="1" t="n">
        <f aca="false">IF($K61=1,IF($J61=$B$1,$G61,$H61),0)</f>
        <v>0.49389</v>
      </c>
      <c r="N61" s="1" t="n">
        <f aca="false">IFERROR(M61/L61,1)</f>
        <v>1.00568112400733</v>
      </c>
      <c r="O61" s="1" t="n">
        <f aca="false">IF($K61=1,$AE$3*$AE$2*2,0)</f>
        <v>0.5</v>
      </c>
      <c r="P61" s="1" t="n">
        <f aca="false">-IF($K61=1,$AE$4*$AE$2*2,0)</f>
        <v>-2</v>
      </c>
      <c r="Q61" s="1" t="n">
        <f aca="false">$Q60*$N61+$O61+$P61</f>
        <v>1326.05014935192</v>
      </c>
      <c r="S61" s="1" t="n">
        <f aca="true">OFFSET($B61,$AE$6,0)</f>
        <v>0.49389</v>
      </c>
      <c r="T61" s="1" t="n">
        <f aca="true">OFFSET($C61,$AE$6,0)</f>
        <v>6463.79</v>
      </c>
      <c r="V61" s="1" t="str">
        <f aca="false">IF(AND($AE$7="Sym_1",$E61&gt;0),$B$1,IF(AND($AE$7="Sym_2",$E61&lt;0),$B$1,$C$1))</f>
        <v>BTCUSDT</v>
      </c>
      <c r="W61" s="1" t="n">
        <f aca="false">IF(AND(ABS($E61)&gt;$AE$1,$G61&gt;0),1,0)</f>
        <v>1</v>
      </c>
      <c r="X61" s="1" t="n">
        <f aca="false">IF($W61=1,IF($V61=$B$1,$B61,$C61),0)</f>
        <v>6452.74</v>
      </c>
      <c r="Y61" s="1" t="n">
        <f aca="false">IF($W61=1,IF($V61=$B$1,$S61,$T61),0)</f>
        <v>6463.79</v>
      </c>
      <c r="Z61" s="1" t="n">
        <f aca="false">IFERROR(X61/Y61,1)</f>
        <v>0.998290476639866</v>
      </c>
      <c r="AA61" s="1" t="n">
        <f aca="false">IF($K61=1,$AE$3*$AC60*2,0)</f>
        <v>0.412438076899173</v>
      </c>
      <c r="AB61" s="1" t="n">
        <f aca="false">-IF($K61=1,$AE$4*$AE$2*2,0)</f>
        <v>-2</v>
      </c>
      <c r="AC61" s="1" t="n">
        <f aca="false">$AC60*$Z61+$AA61+$AB61</f>
        <v>821.878446821109</v>
      </c>
    </row>
    <row r="62" customFormat="false" ht="15" hidden="false" customHeight="false" outlineLevel="0" collapsed="false">
      <c r="A62" s="0" t="n">
        <v>60</v>
      </c>
      <c r="B62" s="0" t="n">
        <v>0.4918</v>
      </c>
      <c r="C62" s="0" t="n">
        <v>6453.51</v>
      </c>
      <c r="D62" s="0" t="n">
        <v>0.4918</v>
      </c>
      <c r="E62" s="0" t="n">
        <v>1.5789424206642</v>
      </c>
      <c r="G62" s="1" t="n">
        <f aca="true">OFFSET($B62,$AE$5,0)</f>
        <v>0.49421</v>
      </c>
      <c r="H62" s="1" t="n">
        <f aca="true">OFFSET($C62,$AE$5,0)</f>
        <v>6467.3</v>
      </c>
      <c r="J62" s="1" t="str">
        <f aca="false">IF(AND($AE$7="Sym_1",$E62&lt;0),$B$1,IF(AND($AE$7="Sym_2",$E62&gt;0),$B$1,$C$1))</f>
        <v>ARKMUSDT</v>
      </c>
      <c r="K62" s="1" t="n">
        <f aca="false">IF(AND(ABS($E62)&gt;$AE$1,$G62&gt;0),1,0)</f>
        <v>1</v>
      </c>
      <c r="L62" s="1" t="n">
        <f aca="false">IF($K62=1,IF($J62=$B$1,$B62,$C62),0)</f>
        <v>0.4918</v>
      </c>
      <c r="M62" s="1" t="n">
        <f aca="false">IF($K62=1,IF($J62=$B$1,$G62,$H62),0)</f>
        <v>0.49421</v>
      </c>
      <c r="N62" s="1" t="n">
        <f aca="false">IFERROR(M62/L62,1)</f>
        <v>1.00490036600244</v>
      </c>
      <c r="O62" s="1" t="n">
        <f aca="false">IF($K62=1,$AE$3*$AE$2*2,0)</f>
        <v>0.5</v>
      </c>
      <c r="P62" s="1" t="n">
        <f aca="false">-IF($K62=1,$AE$4*$AE$2*2,0)</f>
        <v>-2</v>
      </c>
      <c r="Q62" s="1" t="n">
        <f aca="false">$Q61*$N62+$O62+$P62</f>
        <v>1331.04828042134</v>
      </c>
      <c r="S62" s="1" t="n">
        <f aca="true">OFFSET($B62,$AE$6,0)</f>
        <v>0.49421</v>
      </c>
      <c r="T62" s="1" t="n">
        <f aca="true">OFFSET($C62,$AE$6,0)</f>
        <v>6467.3</v>
      </c>
      <c r="V62" s="1" t="str">
        <f aca="false">IF(AND($AE$7="Sym_1",$E62&gt;0),$B$1,IF(AND($AE$7="Sym_2",$E62&lt;0),$B$1,$C$1))</f>
        <v>BTCUSDT</v>
      </c>
      <c r="W62" s="1" t="n">
        <f aca="false">IF(AND(ABS($E62)&gt;$AE$1,$G62&gt;0),1,0)</f>
        <v>1</v>
      </c>
      <c r="X62" s="1" t="n">
        <f aca="false">IF($W62=1,IF($V62=$B$1,$B62,$C62),0)</f>
        <v>6453.51</v>
      </c>
      <c r="Y62" s="1" t="n">
        <f aca="false">IF($W62=1,IF($V62=$B$1,$S62,$T62),0)</f>
        <v>6467.3</v>
      </c>
      <c r="Z62" s="1" t="n">
        <f aca="false">IFERROR(X62/Y62,1)</f>
        <v>0.997867734603312</v>
      </c>
      <c r="AA62" s="1" t="n">
        <f aca="false">IF($K62=1,$AE$3*$AC61*2,0)</f>
        <v>0.410939223410555</v>
      </c>
      <c r="AB62" s="1" t="n">
        <f aca="false">-IF($K62=1,$AE$4*$AE$2*2,0)</f>
        <v>-2</v>
      </c>
      <c r="AC62" s="1" t="n">
        <f aca="false">$AC61*$Z62+$AA62+$AB62</f>
        <v>818.53692307208</v>
      </c>
    </row>
    <row r="63" customFormat="false" ht="15" hidden="false" customHeight="false" outlineLevel="0" collapsed="false">
      <c r="A63" s="0" t="n">
        <v>61</v>
      </c>
      <c r="B63" s="0" t="n">
        <v>0.4927</v>
      </c>
      <c r="C63" s="0" t="n">
        <v>6461.19</v>
      </c>
      <c r="D63" s="0" t="n">
        <v>0.4927</v>
      </c>
      <c r="E63" s="0" t="n">
        <v>1.51047889831045</v>
      </c>
      <c r="G63" s="1" t="n">
        <f aca="true">OFFSET($B63,$AE$5,0)</f>
        <v>0.49444</v>
      </c>
      <c r="H63" s="1" t="n">
        <f aca="true">OFFSET($C63,$AE$5,0)</f>
        <v>6469.04</v>
      </c>
      <c r="J63" s="1" t="str">
        <f aca="false">IF(AND($AE$7="Sym_1",$E63&lt;0),$B$1,IF(AND($AE$7="Sym_2",$E63&gt;0),$B$1,$C$1))</f>
        <v>ARKMUSDT</v>
      </c>
      <c r="K63" s="1" t="n">
        <f aca="false">IF(AND(ABS($E63)&gt;$AE$1,$G63&gt;0),1,0)</f>
        <v>1</v>
      </c>
      <c r="L63" s="1" t="n">
        <f aca="false">IF($K63=1,IF($J63=$B$1,$B63,$C63),0)</f>
        <v>0.4927</v>
      </c>
      <c r="M63" s="1" t="n">
        <f aca="false">IF($K63=1,IF($J63=$B$1,$G63,$H63),0)</f>
        <v>0.49444</v>
      </c>
      <c r="N63" s="1" t="n">
        <f aca="false">IFERROR(M63/L63,1)</f>
        <v>1.0035315607875</v>
      </c>
      <c r="O63" s="1" t="n">
        <f aca="false">IF($K63=1,$AE$3*$AE$2*2,0)</f>
        <v>0.5</v>
      </c>
      <c r="P63" s="1" t="n">
        <f aca="false">-IF($K63=1,$AE$4*$AE$2*2,0)</f>
        <v>-2</v>
      </c>
      <c r="Q63" s="1" t="n">
        <f aca="false">$Q62*$N63+$O63+$P63</f>
        <v>1334.24895833474</v>
      </c>
      <c r="S63" s="1" t="n">
        <f aca="true">OFFSET($B63,$AE$6,0)</f>
        <v>0.49444</v>
      </c>
      <c r="T63" s="1" t="n">
        <f aca="true">OFFSET($C63,$AE$6,0)</f>
        <v>6469.04</v>
      </c>
      <c r="V63" s="1" t="str">
        <f aca="false">IF(AND($AE$7="Sym_1",$E63&gt;0),$B$1,IF(AND($AE$7="Sym_2",$E63&lt;0),$B$1,$C$1))</f>
        <v>BTCUSDT</v>
      </c>
      <c r="W63" s="1" t="n">
        <f aca="false">IF(AND(ABS($E63)&gt;$AE$1,$G63&gt;0),1,0)</f>
        <v>1</v>
      </c>
      <c r="X63" s="1" t="n">
        <f aca="false">IF($W63=1,IF($V63=$B$1,$B63,$C63),0)</f>
        <v>6461.19</v>
      </c>
      <c r="Y63" s="1" t="n">
        <f aca="false">IF($W63=1,IF($V63=$B$1,$S63,$T63),0)</f>
        <v>6469.04</v>
      </c>
      <c r="Z63" s="1" t="n">
        <f aca="false">IFERROR(X63/Y63,1)</f>
        <v>0.998786527831023</v>
      </c>
      <c r="AA63" s="1" t="n">
        <f aca="false">IF($K63=1,$AE$3*$AC62*2,0)</f>
        <v>0.40926846153604</v>
      </c>
      <c r="AB63" s="1" t="n">
        <f aca="false">-IF($K63=1,$AE$4*$AE$2*2,0)</f>
        <v>-2</v>
      </c>
      <c r="AC63" s="1" t="n">
        <f aca="false">$AC62*$Z63+$AA63+$AB63</f>
        <v>815.952919758187</v>
      </c>
    </row>
    <row r="64" customFormat="false" ht="15" hidden="false" customHeight="false" outlineLevel="0" collapsed="false">
      <c r="A64" s="0" t="n">
        <v>62</v>
      </c>
      <c r="B64" s="0" t="n">
        <v>0.49299</v>
      </c>
      <c r="C64" s="0" t="n">
        <v>6461.96</v>
      </c>
      <c r="D64" s="0" t="n">
        <v>0.49299</v>
      </c>
      <c r="E64" s="0" t="n">
        <v>1.38905100031781</v>
      </c>
      <c r="G64" s="1" t="n">
        <f aca="true">OFFSET($B64,$AE$5,0)</f>
        <v>0.49464</v>
      </c>
      <c r="H64" s="1" t="n">
        <f aca="true">OFFSET($C64,$AE$5,0)</f>
        <v>6493.89</v>
      </c>
      <c r="J64" s="1" t="str">
        <f aca="false">IF(AND($AE$7="Sym_1",$E64&lt;0),$B$1,IF(AND($AE$7="Sym_2",$E64&gt;0),$B$1,$C$1))</f>
        <v>ARKMUSDT</v>
      </c>
      <c r="K64" s="1" t="n">
        <f aca="false">IF(AND(ABS($E64)&gt;$AE$1,$G64&gt;0),1,0)</f>
        <v>1</v>
      </c>
      <c r="L64" s="1" t="n">
        <f aca="false">IF($K64=1,IF($J64=$B$1,$B64,$C64),0)</f>
        <v>0.49299</v>
      </c>
      <c r="M64" s="1" t="n">
        <f aca="false">IF($K64=1,IF($J64=$B$1,$G64,$H64),0)</f>
        <v>0.49464</v>
      </c>
      <c r="N64" s="1" t="n">
        <f aca="false">IFERROR(M64/L64,1)</f>
        <v>1.0033469238727</v>
      </c>
      <c r="O64" s="1" t="n">
        <f aca="false">IF($K64=1,$AE$3*$AE$2*2,0)</f>
        <v>0.5</v>
      </c>
      <c r="P64" s="1" t="n">
        <f aca="false">-IF($K64=1,$AE$4*$AE$2*2,0)</f>
        <v>-2</v>
      </c>
      <c r="Q64" s="1" t="n">
        <f aca="false">$Q63*$N64+$O64+$P64</f>
        <v>1337.21458802551</v>
      </c>
      <c r="S64" s="1" t="n">
        <f aca="true">OFFSET($B64,$AE$6,0)</f>
        <v>0.49464</v>
      </c>
      <c r="T64" s="1" t="n">
        <f aca="true">OFFSET($C64,$AE$6,0)</f>
        <v>6493.89</v>
      </c>
      <c r="V64" s="1" t="str">
        <f aca="false">IF(AND($AE$7="Sym_1",$E64&gt;0),$B$1,IF(AND($AE$7="Sym_2",$E64&lt;0),$B$1,$C$1))</f>
        <v>BTCUSDT</v>
      </c>
      <c r="W64" s="1" t="n">
        <f aca="false">IF(AND(ABS($E64)&gt;$AE$1,$G64&gt;0),1,0)</f>
        <v>1</v>
      </c>
      <c r="X64" s="1" t="n">
        <f aca="false">IF($W64=1,IF($V64=$B$1,$B64,$C64),0)</f>
        <v>6461.96</v>
      </c>
      <c r="Y64" s="1" t="n">
        <f aca="false">IF($W64=1,IF($V64=$B$1,$S64,$T64),0)</f>
        <v>6493.89</v>
      </c>
      <c r="Z64" s="1" t="n">
        <f aca="false">IFERROR(X64/Y64,1)</f>
        <v>0.995083070393862</v>
      </c>
      <c r="AA64" s="1" t="n">
        <f aca="false">IF($K64=1,$AE$3*$AC63*2,0)</f>
        <v>0.407976459879094</v>
      </c>
      <c r="AB64" s="1" t="n">
        <f aca="false">-IF($K64=1,$AE$4*$AE$2*2,0)</f>
        <v>-2</v>
      </c>
      <c r="AC64" s="1" t="n">
        <f aca="false">$AC63*$Z64+$AA64+$AB64</f>
        <v>810.348913149693</v>
      </c>
    </row>
    <row r="65" customFormat="false" ht="15" hidden="false" customHeight="false" outlineLevel="0" collapsed="false">
      <c r="A65" s="0" t="n">
        <v>63</v>
      </c>
      <c r="B65" s="0" t="n">
        <v>0.49304</v>
      </c>
      <c r="C65" s="0" t="n">
        <v>6462.01</v>
      </c>
      <c r="D65" s="0" t="n">
        <v>0.49304</v>
      </c>
      <c r="E65" s="0" t="n">
        <v>1.26409493941571</v>
      </c>
      <c r="G65" s="1" t="n">
        <f aca="true">OFFSET($B65,$AE$5,0)</f>
        <v>0.49481</v>
      </c>
      <c r="H65" s="1" t="n">
        <f aca="true">OFFSET($C65,$AE$5,0)</f>
        <v>6514.44</v>
      </c>
      <c r="J65" s="1" t="str">
        <f aca="false">IF(AND($AE$7="Sym_1",$E65&lt;0),$B$1,IF(AND($AE$7="Sym_2",$E65&gt;0),$B$1,$C$1))</f>
        <v>ARKMUSDT</v>
      </c>
      <c r="K65" s="1" t="n">
        <f aca="false">IF(AND(ABS($E65)&gt;$AE$1,$G65&gt;0),1,0)</f>
        <v>1</v>
      </c>
      <c r="L65" s="1" t="n">
        <f aca="false">IF($K65=1,IF($J65=$B$1,$B65,$C65),0)</f>
        <v>0.49304</v>
      </c>
      <c r="M65" s="1" t="n">
        <f aca="false">IF($K65=1,IF($J65=$B$1,$G65,$H65),0)</f>
        <v>0.49481</v>
      </c>
      <c r="N65" s="1" t="n">
        <f aca="false">IFERROR(M65/L65,1)</f>
        <v>1.00358997241603</v>
      </c>
      <c r="O65" s="1" t="n">
        <f aca="false">IF($K65=1,$AE$3*$AE$2*2,0)</f>
        <v>0.5</v>
      </c>
      <c r="P65" s="1" t="n">
        <f aca="false">-IF($K65=1,$AE$4*$AE$2*2,0)</f>
        <v>-2</v>
      </c>
      <c r="Q65" s="1" t="n">
        <f aca="false">$Q64*$N65+$O65+$P65</f>
        <v>1340.51515151083</v>
      </c>
      <c r="S65" s="1" t="n">
        <f aca="true">OFFSET($B65,$AE$6,0)</f>
        <v>0.49481</v>
      </c>
      <c r="T65" s="1" t="n">
        <f aca="true">OFFSET($C65,$AE$6,0)</f>
        <v>6514.44</v>
      </c>
      <c r="V65" s="1" t="str">
        <f aca="false">IF(AND($AE$7="Sym_1",$E65&gt;0),$B$1,IF(AND($AE$7="Sym_2",$E65&lt;0),$B$1,$C$1))</f>
        <v>BTCUSDT</v>
      </c>
      <c r="W65" s="1" t="n">
        <f aca="false">IF(AND(ABS($E65)&gt;$AE$1,$G65&gt;0),1,0)</f>
        <v>1</v>
      </c>
      <c r="X65" s="1" t="n">
        <f aca="false">IF($W65=1,IF($V65=$B$1,$B65,$C65),0)</f>
        <v>6462.01</v>
      </c>
      <c r="Y65" s="1" t="n">
        <f aca="false">IF($W65=1,IF($V65=$B$1,$S65,$T65),0)</f>
        <v>6514.44</v>
      </c>
      <c r="Z65" s="1" t="n">
        <f aca="false">IFERROR(X65/Y65,1)</f>
        <v>0.991951725704742</v>
      </c>
      <c r="AA65" s="1" t="n">
        <f aca="false">IF($K65=1,$AE$3*$AC64*2,0)</f>
        <v>0.405174456574847</v>
      </c>
      <c r="AB65" s="1" t="n">
        <f aca="false">-IF($K65=1,$AE$4*$AE$2*2,0)</f>
        <v>-2</v>
      </c>
      <c r="AC65" s="1" t="n">
        <f aca="false">$AC64*$Z65+$AA65+$AB65</f>
        <v>802.232177278375</v>
      </c>
    </row>
    <row r="66" customFormat="false" ht="15" hidden="false" customHeight="false" outlineLevel="0" collapsed="false">
      <c r="A66" s="0" t="n">
        <v>64</v>
      </c>
      <c r="B66" s="0" t="n">
        <v>0.49389</v>
      </c>
      <c r="C66" s="0" t="n">
        <v>6463.79</v>
      </c>
      <c r="D66" s="0" t="n">
        <v>0.49389</v>
      </c>
      <c r="E66" s="0" t="n">
        <v>1.23664225867866</v>
      </c>
      <c r="G66" s="1" t="n">
        <f aca="true">OFFSET($B66,$AE$5,0)</f>
        <v>0.49521</v>
      </c>
      <c r="H66" s="1" t="n">
        <f aca="true">OFFSET($C66,$AE$5,0)</f>
        <v>6520.47</v>
      </c>
      <c r="J66" s="1" t="str">
        <f aca="false">IF(AND($AE$7="Sym_1",$E66&lt;0),$B$1,IF(AND($AE$7="Sym_2",$E66&gt;0),$B$1,$C$1))</f>
        <v>ARKMUSDT</v>
      </c>
      <c r="K66" s="1" t="n">
        <f aca="false">IF(AND(ABS($E66)&gt;$AE$1,$G66&gt;0),1,0)</f>
        <v>1</v>
      </c>
      <c r="L66" s="1" t="n">
        <f aca="false">IF($K66=1,IF($J66=$B$1,$B66,$C66),0)</f>
        <v>0.49389</v>
      </c>
      <c r="M66" s="1" t="n">
        <f aca="false">IF($K66=1,IF($J66=$B$1,$G66,$H66),0)</f>
        <v>0.49521</v>
      </c>
      <c r="N66" s="1" t="n">
        <f aca="false">IFERROR(M66/L66,1)</f>
        <v>1.00267265990403</v>
      </c>
      <c r="O66" s="1" t="n">
        <f aca="false">IF($K66=1,$AE$3*$AE$2*2,0)</f>
        <v>0.5</v>
      </c>
      <c r="P66" s="1" t="n">
        <f aca="false">-IF($K66=1,$AE$4*$AE$2*2,0)</f>
        <v>-2</v>
      </c>
      <c r="Q66" s="1" t="n">
        <f aca="false">$Q65*$N66+$O66+$P66</f>
        <v>1342.59789260702</v>
      </c>
      <c r="S66" s="1" t="n">
        <f aca="true">OFFSET($B66,$AE$6,0)</f>
        <v>0.49521</v>
      </c>
      <c r="T66" s="1" t="n">
        <f aca="true">OFFSET($C66,$AE$6,0)</f>
        <v>6520.47</v>
      </c>
      <c r="V66" s="1" t="str">
        <f aca="false">IF(AND($AE$7="Sym_1",$E66&gt;0),$B$1,IF(AND($AE$7="Sym_2",$E66&lt;0),$B$1,$C$1))</f>
        <v>BTCUSDT</v>
      </c>
      <c r="W66" s="1" t="n">
        <f aca="false">IF(AND(ABS($E66)&gt;$AE$1,$G66&gt;0),1,0)</f>
        <v>1</v>
      </c>
      <c r="X66" s="1" t="n">
        <f aca="false">IF($W66=1,IF($V66=$B$1,$B66,$C66),0)</f>
        <v>6463.79</v>
      </c>
      <c r="Y66" s="1" t="n">
        <f aca="false">IF($W66=1,IF($V66=$B$1,$S66,$T66),0)</f>
        <v>6520.47</v>
      </c>
      <c r="Z66" s="1" t="n">
        <f aca="false">IFERROR(X66/Y66,1)</f>
        <v>0.991307375081857</v>
      </c>
      <c r="AA66" s="1" t="n">
        <f aca="false">IF($K66=1,$AE$3*$AC65*2,0)</f>
        <v>0.401116088639188</v>
      </c>
      <c r="AB66" s="1" t="n">
        <f aca="false">-IF($K66=1,$AE$4*$AE$2*2,0)</f>
        <v>-2</v>
      </c>
      <c r="AC66" s="1" t="n">
        <f aca="false">$AC65*$Z66+$AA66+$AB66</f>
        <v>793.659789952669</v>
      </c>
    </row>
    <row r="67" customFormat="false" ht="15" hidden="false" customHeight="false" outlineLevel="0" collapsed="false">
      <c r="A67" s="0" t="n">
        <v>65</v>
      </c>
      <c r="B67" s="0" t="n">
        <v>0.49421</v>
      </c>
      <c r="C67" s="0" t="n">
        <v>6467.3</v>
      </c>
      <c r="D67" s="0" t="n">
        <v>0.49421</v>
      </c>
      <c r="E67" s="0" t="n">
        <v>1.1648454758186</v>
      </c>
      <c r="G67" s="1" t="n">
        <f aca="true">OFFSET($B67,$AE$5,0)</f>
        <v>0.49538</v>
      </c>
      <c r="H67" s="1" t="n">
        <f aca="true">OFFSET($C67,$AE$5,0)</f>
        <v>6529.22</v>
      </c>
      <c r="J67" s="1" t="str">
        <f aca="false">IF(AND($AE$7="Sym_1",$E67&lt;0),$B$1,IF(AND($AE$7="Sym_2",$E67&gt;0),$B$1,$C$1))</f>
        <v>ARKMUSDT</v>
      </c>
      <c r="K67" s="1" t="n">
        <f aca="false">IF(AND(ABS($E67)&gt;$AE$1,$G67&gt;0),1,0)</f>
        <v>1</v>
      </c>
      <c r="L67" s="1" t="n">
        <f aca="false">IF($K67=1,IF($J67=$B$1,$B67,$C67),0)</f>
        <v>0.49421</v>
      </c>
      <c r="M67" s="1" t="n">
        <f aca="false">IF($K67=1,IF($J67=$B$1,$G67,$H67),0)</f>
        <v>0.49538</v>
      </c>
      <c r="N67" s="1" t="n">
        <f aca="false">IFERROR(M67/L67,1)</f>
        <v>1.00236741466178</v>
      </c>
      <c r="O67" s="1" t="n">
        <f aca="false">IF($K67=1,$AE$3*$AE$2*2,0)</f>
        <v>0.5</v>
      </c>
      <c r="P67" s="1" t="n">
        <f aca="false">-IF($K67=1,$AE$4*$AE$2*2,0)</f>
        <v>-2</v>
      </c>
      <c r="Q67" s="1" t="n">
        <f aca="false">$Q66*$N67+$O67+$P67</f>
        <v>1344.27637854286</v>
      </c>
      <c r="S67" s="1" t="n">
        <f aca="true">OFFSET($B67,$AE$6,0)</f>
        <v>0.49538</v>
      </c>
      <c r="T67" s="1" t="n">
        <f aca="true">OFFSET($C67,$AE$6,0)</f>
        <v>6529.22</v>
      </c>
      <c r="V67" s="1" t="str">
        <f aca="false">IF(AND($AE$7="Sym_1",$E67&gt;0),$B$1,IF(AND($AE$7="Sym_2",$E67&lt;0),$B$1,$C$1))</f>
        <v>BTCUSDT</v>
      </c>
      <c r="W67" s="1" t="n">
        <f aca="false">IF(AND(ABS($E67)&gt;$AE$1,$G67&gt;0),1,0)</f>
        <v>1</v>
      </c>
      <c r="X67" s="1" t="n">
        <f aca="false">IF($W67=1,IF($V67=$B$1,$B67,$C67),0)</f>
        <v>6467.3</v>
      </c>
      <c r="Y67" s="1" t="n">
        <f aca="false">IF($W67=1,IF($V67=$B$1,$S67,$T67),0)</f>
        <v>6529.22</v>
      </c>
      <c r="Z67" s="1" t="n">
        <f aca="false">IFERROR(X67/Y67,1)</f>
        <v>0.990516478231703</v>
      </c>
      <c r="AA67" s="1" t="n">
        <f aca="false">IF($K67=1,$AE$3*$AC66*2,0)</f>
        <v>0.396829894976334</v>
      </c>
      <c r="AB67" s="1" t="n">
        <f aca="false">-IF($K67=1,$AE$4*$AE$2*2,0)</f>
        <v>-2</v>
      </c>
      <c r="AC67" s="1" t="n">
        <f aca="false">$AC66*$Z67+$AA67+$AB67</f>
        <v>784.529929953007</v>
      </c>
    </row>
    <row r="68" customFormat="false" ht="15" hidden="false" customHeight="false" outlineLevel="0" collapsed="false">
      <c r="A68" s="0" t="n">
        <v>66</v>
      </c>
      <c r="B68" s="0" t="n">
        <v>0.49444</v>
      </c>
      <c r="C68" s="0" t="n">
        <v>6469.04</v>
      </c>
      <c r="D68" s="0" t="n">
        <v>0.49444</v>
      </c>
      <c r="E68" s="0" t="n">
        <v>1.09428652762223</v>
      </c>
      <c r="G68" s="1" t="n">
        <f aca="true">OFFSET($B68,$AE$5,0)</f>
        <v>0.49575</v>
      </c>
      <c r="H68" s="1" t="n">
        <f aca="true">OFFSET($C68,$AE$5,0)</f>
        <v>6565.48</v>
      </c>
      <c r="J68" s="1" t="str">
        <f aca="false">IF(AND($AE$7="Sym_1",$E68&lt;0),$B$1,IF(AND($AE$7="Sym_2",$E68&gt;0),$B$1,$C$1))</f>
        <v>ARKMUSDT</v>
      </c>
      <c r="K68" s="1" t="n">
        <f aca="false">IF(AND(ABS($E68)&gt;$AE$1,$G68&gt;0),1,0)</f>
        <v>1</v>
      </c>
      <c r="L68" s="1" t="n">
        <f aca="false">IF($K68=1,IF($J68=$B$1,$B68,$C68),0)</f>
        <v>0.49444</v>
      </c>
      <c r="M68" s="1" t="n">
        <f aca="false">IF($K68=1,IF($J68=$B$1,$G68,$H68),0)</f>
        <v>0.49575</v>
      </c>
      <c r="N68" s="1" t="n">
        <f aca="false">IFERROR(M68/L68,1)</f>
        <v>1.00264946201764</v>
      </c>
      <c r="O68" s="1" t="n">
        <f aca="false">IF($K68=1,$AE$3*$AE$2*2,0)</f>
        <v>0.5</v>
      </c>
      <c r="P68" s="1" t="n">
        <f aca="false">-IF($K68=1,$AE$4*$AE$2*2,0)</f>
        <v>-2</v>
      </c>
      <c r="Q68" s="1" t="n">
        <f aca="false">$Q67*$N68+$O68+$P68</f>
        <v>1346.33798774901</v>
      </c>
      <c r="S68" s="1" t="n">
        <f aca="true">OFFSET($B68,$AE$6,0)</f>
        <v>0.49575</v>
      </c>
      <c r="T68" s="1" t="n">
        <f aca="true">OFFSET($C68,$AE$6,0)</f>
        <v>6565.48</v>
      </c>
      <c r="V68" s="1" t="str">
        <f aca="false">IF(AND($AE$7="Sym_1",$E68&gt;0),$B$1,IF(AND($AE$7="Sym_2",$E68&lt;0),$B$1,$C$1))</f>
        <v>BTCUSDT</v>
      </c>
      <c r="W68" s="1" t="n">
        <f aca="false">IF(AND(ABS($E68)&gt;$AE$1,$G68&gt;0),1,0)</f>
        <v>1</v>
      </c>
      <c r="X68" s="1" t="n">
        <f aca="false">IF($W68=1,IF($V68=$B$1,$B68,$C68),0)</f>
        <v>6469.04</v>
      </c>
      <c r="Y68" s="1" t="n">
        <f aca="false">IF($W68=1,IF($V68=$B$1,$S68,$T68),0)</f>
        <v>6565.48</v>
      </c>
      <c r="Z68" s="1" t="n">
        <f aca="false">IFERROR(X68/Y68,1)</f>
        <v>0.985311051134114</v>
      </c>
      <c r="AA68" s="1" t="n">
        <f aca="false">IF($K68=1,$AE$3*$AC67*2,0)</f>
        <v>0.392264964976503</v>
      </c>
      <c r="AB68" s="1" t="n">
        <f aca="false">-IF($K68=1,$AE$4*$AE$2*2,0)</f>
        <v>-2</v>
      </c>
      <c r="AC68" s="1" t="n">
        <f aca="false">$AC67*$Z68+$AA68+$AB68</f>
        <v>771.398274893146</v>
      </c>
    </row>
    <row r="69" customFormat="false" ht="15" hidden="false" customHeight="false" outlineLevel="0" collapsed="false">
      <c r="A69" s="0" t="n">
        <v>67</v>
      </c>
      <c r="B69" s="0" t="n">
        <v>0.49464</v>
      </c>
      <c r="C69" s="0" t="n">
        <v>6493.89</v>
      </c>
      <c r="D69" s="0" t="n">
        <v>0.49464</v>
      </c>
      <c r="E69" s="0" t="n">
        <v>1.03302721415533</v>
      </c>
      <c r="G69" s="1" t="n">
        <f aca="true">OFFSET($B69,$AE$5,0)</f>
        <v>0.49595</v>
      </c>
      <c r="H69" s="1" t="n">
        <f aca="true">OFFSET($C69,$AE$5,0)</f>
        <v>6596.77</v>
      </c>
      <c r="J69" s="1" t="str">
        <f aca="false">IF(AND($AE$7="Sym_1",$E69&lt;0),$B$1,IF(AND($AE$7="Sym_2",$E69&gt;0),$B$1,$C$1))</f>
        <v>ARKMUSDT</v>
      </c>
      <c r="K69" s="1" t="n">
        <f aca="false">IF(AND(ABS($E69)&gt;$AE$1,$G69&gt;0),1,0)</f>
        <v>1</v>
      </c>
      <c r="L69" s="1" t="n">
        <f aca="false">IF($K69=1,IF($J69=$B$1,$B69,$C69),0)</f>
        <v>0.49464</v>
      </c>
      <c r="M69" s="1" t="n">
        <f aca="false">IF($K69=1,IF($J69=$B$1,$G69,$H69),0)</f>
        <v>0.49595</v>
      </c>
      <c r="N69" s="1" t="n">
        <f aca="false">IFERROR(M69/L69,1)</f>
        <v>1.00264839074883</v>
      </c>
      <c r="O69" s="1" t="n">
        <f aca="false">IF($K69=1,$AE$3*$AE$2*2,0)</f>
        <v>0.5</v>
      </c>
      <c r="P69" s="1" t="n">
        <f aca="false">-IF($K69=1,$AE$4*$AE$2*2,0)</f>
        <v>-2</v>
      </c>
      <c r="Q69" s="1" t="n">
        <f aca="false">$Q68*$N69+$O69+$P69</f>
        <v>1348.40361682056</v>
      </c>
      <c r="S69" s="1" t="n">
        <f aca="true">OFFSET($B69,$AE$6,0)</f>
        <v>0.49595</v>
      </c>
      <c r="T69" s="1" t="n">
        <f aca="true">OFFSET($C69,$AE$6,0)</f>
        <v>6596.77</v>
      </c>
      <c r="V69" s="1" t="str">
        <f aca="false">IF(AND($AE$7="Sym_1",$E69&gt;0),$B$1,IF(AND($AE$7="Sym_2",$E69&lt;0),$B$1,$C$1))</f>
        <v>BTCUSDT</v>
      </c>
      <c r="W69" s="1" t="n">
        <f aca="false">IF(AND(ABS($E69)&gt;$AE$1,$G69&gt;0),1,0)</f>
        <v>1</v>
      </c>
      <c r="X69" s="1" t="n">
        <f aca="false">IF($W69=1,IF($V69=$B$1,$B69,$C69),0)</f>
        <v>6493.89</v>
      </c>
      <c r="Y69" s="1" t="n">
        <f aca="false">IF($W69=1,IF($V69=$B$1,$S69,$T69),0)</f>
        <v>6596.77</v>
      </c>
      <c r="Z69" s="1" t="n">
        <f aca="false">IFERROR(X69/Y69,1)</f>
        <v>0.984404488863489</v>
      </c>
      <c r="AA69" s="1" t="n">
        <f aca="false">IF($K69=1,$AE$3*$AC68*2,0)</f>
        <v>0.385699137446573</v>
      </c>
      <c r="AB69" s="1" t="n">
        <f aca="false">-IF($K69=1,$AE$4*$AE$2*2,0)</f>
        <v>-2</v>
      </c>
      <c r="AC69" s="1" t="n">
        <f aca="false">$AC68*$Z69+$AA69+$AB69</f>
        <v>757.753623643812</v>
      </c>
    </row>
    <row r="70" customFormat="false" ht="15" hidden="false" customHeight="false" outlineLevel="0" collapsed="false">
      <c r="A70" s="0" t="n">
        <v>68</v>
      </c>
      <c r="B70" s="0" t="n">
        <v>0.49481</v>
      </c>
      <c r="C70" s="0" t="n">
        <v>6514.44</v>
      </c>
      <c r="D70" s="0" t="n">
        <v>0.49481</v>
      </c>
      <c r="E70" s="0" t="n">
        <v>0.981219209430854</v>
      </c>
      <c r="G70" s="1" t="n">
        <f aca="true">OFFSET($B70,$AE$5,0)</f>
        <v>0.4963</v>
      </c>
      <c r="H70" s="1" t="n">
        <f aca="true">OFFSET($C70,$AE$5,0)</f>
        <v>6602.71</v>
      </c>
      <c r="J70" s="1" t="str">
        <f aca="false">IF(AND($AE$7="Sym_1",$E70&lt;0),$B$1,IF(AND($AE$7="Sym_2",$E70&gt;0),$B$1,$C$1))</f>
        <v>ARKMUSDT</v>
      </c>
      <c r="K70" s="1" t="n">
        <f aca="false">IF(AND(ABS($E70)&gt;$AE$1,$G70&gt;0),1,0)</f>
        <v>0</v>
      </c>
      <c r="L70" s="1" t="n">
        <f aca="false">IF($K70=1,IF($J70=$B$1,$B70,$C70),0)</f>
        <v>0</v>
      </c>
      <c r="M70" s="1" t="n">
        <f aca="false">IF($K70=1,IF($J70=$B$1,$G70,$H70),0)</f>
        <v>0</v>
      </c>
      <c r="N70" s="1" t="n">
        <f aca="false">IFERROR(M70/L70,1)</f>
        <v>1</v>
      </c>
      <c r="O70" s="1" t="n">
        <f aca="false">IF($K70=1,$AE$3*$AE$2*2,0)</f>
        <v>0</v>
      </c>
      <c r="P70" s="1" t="n">
        <f aca="false">-IF($K70=1,$AE$4*$AE$2*2,0)</f>
        <v>-0</v>
      </c>
      <c r="Q70" s="1" t="n">
        <f aca="false">$Q69*$N70+$O70+$P70</f>
        <v>1348.40361682056</v>
      </c>
      <c r="S70" s="1" t="n">
        <f aca="true">OFFSET($B70,$AE$6,0)</f>
        <v>0.4963</v>
      </c>
      <c r="T70" s="1" t="n">
        <f aca="true">OFFSET($C70,$AE$6,0)</f>
        <v>6602.71</v>
      </c>
      <c r="V70" s="1" t="str">
        <f aca="false">IF(AND($AE$7="Sym_1",$E70&gt;0),$B$1,IF(AND($AE$7="Sym_2",$E70&lt;0),$B$1,$C$1))</f>
        <v>BTCUSDT</v>
      </c>
      <c r="W70" s="1" t="n">
        <f aca="false">IF(AND(ABS($E70)&gt;$AE$1,$G70&gt;0),1,0)</f>
        <v>0</v>
      </c>
      <c r="X70" s="1" t="n">
        <f aca="false">IF($W70=1,IF($V70=$B$1,$B70,$C70),0)</f>
        <v>0</v>
      </c>
      <c r="Y70" s="1" t="n">
        <f aca="false">IF($W70=1,IF($V70=$B$1,$S70,$T70),0)</f>
        <v>0</v>
      </c>
      <c r="Z70" s="1" t="n">
        <f aca="false">IFERROR(X70/Y70,1)</f>
        <v>1</v>
      </c>
      <c r="AA70" s="1" t="n">
        <f aca="false">IF($K70=1,$AE$3*$AC69*2,0)</f>
        <v>0</v>
      </c>
      <c r="AB70" s="1" t="n">
        <f aca="false">-IF($K70=1,$AE$4*$AE$2*2,0)</f>
        <v>-0</v>
      </c>
      <c r="AC70" s="1" t="n">
        <f aca="false">$AC69*$Z70+$AA70+$AB70</f>
        <v>757.753623643812</v>
      </c>
    </row>
    <row r="71" customFormat="false" ht="15" hidden="false" customHeight="false" outlineLevel="0" collapsed="false">
      <c r="A71" s="0" t="n">
        <v>69</v>
      </c>
      <c r="B71" s="0" t="n">
        <v>0.49521</v>
      </c>
      <c r="C71" s="0" t="n">
        <v>6520.47</v>
      </c>
      <c r="D71" s="0" t="n">
        <v>0.49521</v>
      </c>
      <c r="E71" s="0" t="n">
        <v>0.979357369735276</v>
      </c>
      <c r="G71" s="1" t="n">
        <f aca="true">OFFSET($B71,$AE$5,0)</f>
        <v>0.49704</v>
      </c>
      <c r="H71" s="1" t="n">
        <f aca="true">OFFSET($C71,$AE$5,0)</f>
        <v>6604.54</v>
      </c>
      <c r="J71" s="1" t="str">
        <f aca="false">IF(AND($AE$7="Sym_1",$E71&lt;0),$B$1,IF(AND($AE$7="Sym_2",$E71&gt;0),$B$1,$C$1))</f>
        <v>ARKMUSDT</v>
      </c>
      <c r="K71" s="1" t="n">
        <f aca="false">IF(AND(ABS($E71)&gt;$AE$1,$G71&gt;0),1,0)</f>
        <v>0</v>
      </c>
      <c r="L71" s="1" t="n">
        <f aca="false">IF($K71=1,IF($J71=$B$1,$B71,$C71),0)</f>
        <v>0</v>
      </c>
      <c r="M71" s="1" t="n">
        <f aca="false">IF($K71=1,IF($J71=$B$1,$G71,$H71),0)</f>
        <v>0</v>
      </c>
      <c r="N71" s="1" t="n">
        <f aca="false">IFERROR(M71/L71,1)</f>
        <v>1</v>
      </c>
      <c r="O71" s="1" t="n">
        <f aca="false">IF($K71=1,$AE$3*$AE$2*2,0)</f>
        <v>0</v>
      </c>
      <c r="P71" s="1" t="n">
        <f aca="false">-IF($K71=1,$AE$4*$AE$2*2,0)</f>
        <v>-0</v>
      </c>
      <c r="Q71" s="1" t="n">
        <f aca="false">$Q70*$N71+$O71+$P71</f>
        <v>1348.40361682056</v>
      </c>
      <c r="S71" s="1" t="n">
        <f aca="true">OFFSET($B71,$AE$6,0)</f>
        <v>0.49704</v>
      </c>
      <c r="T71" s="1" t="n">
        <f aca="true">OFFSET($C71,$AE$6,0)</f>
        <v>6604.54</v>
      </c>
      <c r="V71" s="1" t="str">
        <f aca="false">IF(AND($AE$7="Sym_1",$E71&gt;0),$B$1,IF(AND($AE$7="Sym_2",$E71&lt;0),$B$1,$C$1))</f>
        <v>BTCUSDT</v>
      </c>
      <c r="W71" s="1" t="n">
        <f aca="false">IF(AND(ABS($E71)&gt;$AE$1,$G71&gt;0),1,0)</f>
        <v>0</v>
      </c>
      <c r="X71" s="1" t="n">
        <f aca="false">IF($W71=1,IF($V71=$B$1,$B71,$C71),0)</f>
        <v>0</v>
      </c>
      <c r="Y71" s="1" t="n">
        <f aca="false">IF($W71=1,IF($V71=$B$1,$S71,$T71),0)</f>
        <v>0</v>
      </c>
      <c r="Z71" s="1" t="n">
        <f aca="false">IFERROR(X71/Y71,1)</f>
        <v>1</v>
      </c>
      <c r="AA71" s="1" t="n">
        <f aca="false">IF($K71=1,$AE$3*$AC70*2,0)</f>
        <v>0</v>
      </c>
      <c r="AB71" s="1" t="n">
        <f aca="false">-IF($K71=1,$AE$4*$AE$2*2,0)</f>
        <v>-0</v>
      </c>
      <c r="AC71" s="1" t="n">
        <f aca="false">$AC70*$Z71+$AA71+$AB71</f>
        <v>757.753623643812</v>
      </c>
    </row>
    <row r="72" customFormat="false" ht="15" hidden="false" customHeight="false" outlineLevel="0" collapsed="false">
      <c r="A72" s="0" t="n">
        <v>70</v>
      </c>
      <c r="B72" s="0" t="n">
        <v>0.49538</v>
      </c>
      <c r="C72" s="0" t="n">
        <v>6529.22</v>
      </c>
      <c r="D72" s="0" t="n">
        <v>0.49538</v>
      </c>
      <c r="E72" s="0" t="n">
        <v>0.962512614017825</v>
      </c>
      <c r="G72" s="1" t="n">
        <f aca="true">OFFSET($B72,$AE$5,0)</f>
        <v>0.49719</v>
      </c>
      <c r="H72" s="1" t="n">
        <f aca="true">OFFSET($C72,$AE$5,0)</f>
        <v>6606.16</v>
      </c>
      <c r="J72" s="1" t="str">
        <f aca="false">IF(AND($AE$7="Sym_1",$E72&lt;0),$B$1,IF(AND($AE$7="Sym_2",$E72&gt;0),$B$1,$C$1))</f>
        <v>ARKMUSDT</v>
      </c>
      <c r="K72" s="1" t="n">
        <f aca="false">IF(AND(ABS($E72)&gt;$AE$1,$G72&gt;0),1,0)</f>
        <v>0</v>
      </c>
      <c r="L72" s="1" t="n">
        <f aca="false">IF($K72=1,IF($J72=$B$1,$B72,$C72),0)</f>
        <v>0</v>
      </c>
      <c r="M72" s="1" t="n">
        <f aca="false">IF($K72=1,IF($J72=$B$1,$G72,$H72),0)</f>
        <v>0</v>
      </c>
      <c r="N72" s="1" t="n">
        <f aca="false">IFERROR(M72/L72,1)</f>
        <v>1</v>
      </c>
      <c r="O72" s="1" t="n">
        <f aca="false">IF($K72=1,$AE$3*$AE$2*2,0)</f>
        <v>0</v>
      </c>
      <c r="P72" s="1" t="n">
        <f aca="false">-IF($K72=1,$AE$4*$AE$2*2,0)</f>
        <v>-0</v>
      </c>
      <c r="Q72" s="1" t="n">
        <f aca="false">$Q71*$N72+$O72+$P72</f>
        <v>1348.40361682056</v>
      </c>
      <c r="S72" s="1" t="n">
        <f aca="true">OFFSET($B72,$AE$6,0)</f>
        <v>0.49719</v>
      </c>
      <c r="T72" s="1" t="n">
        <f aca="true">OFFSET($C72,$AE$6,0)</f>
        <v>6606.16</v>
      </c>
      <c r="V72" s="1" t="str">
        <f aca="false">IF(AND($AE$7="Sym_1",$E72&gt;0),$B$1,IF(AND($AE$7="Sym_2",$E72&lt;0),$B$1,$C$1))</f>
        <v>BTCUSDT</v>
      </c>
      <c r="W72" s="1" t="n">
        <f aca="false">IF(AND(ABS($E72)&gt;$AE$1,$G72&gt;0),1,0)</f>
        <v>0</v>
      </c>
      <c r="X72" s="1" t="n">
        <f aca="false">IF($W72=1,IF($V72=$B$1,$B72,$C72),0)</f>
        <v>0</v>
      </c>
      <c r="Y72" s="1" t="n">
        <f aca="false">IF($W72=1,IF($V72=$B$1,$S72,$T72),0)</f>
        <v>0</v>
      </c>
      <c r="Z72" s="1" t="n">
        <f aca="false">IFERROR(X72/Y72,1)</f>
        <v>1</v>
      </c>
      <c r="AA72" s="1" t="n">
        <f aca="false">IF($K72=1,$AE$3*$AC71*2,0)</f>
        <v>0</v>
      </c>
      <c r="AB72" s="1" t="n">
        <f aca="false">-IF($K72=1,$AE$4*$AE$2*2,0)</f>
        <v>-0</v>
      </c>
      <c r="AC72" s="1" t="n">
        <f aca="false">$AC71*$Z72+$AA72+$AB72</f>
        <v>757.753623643812</v>
      </c>
    </row>
    <row r="73" customFormat="false" ht="15" hidden="false" customHeight="false" outlineLevel="0" collapsed="false">
      <c r="A73" s="0" t="n">
        <v>71</v>
      </c>
      <c r="B73" s="0" t="n">
        <v>0.49575</v>
      </c>
      <c r="C73" s="0" t="n">
        <v>6565.48</v>
      </c>
      <c r="D73" s="0" t="n">
        <v>0.49575</v>
      </c>
      <c r="E73" s="0" t="n">
        <v>0.971465216966407</v>
      </c>
      <c r="G73" s="1" t="n">
        <f aca="true">OFFSET($B73,$AE$5,0)</f>
        <v>0.49756</v>
      </c>
      <c r="H73" s="1" t="n">
        <f aca="true">OFFSET($C73,$AE$5,0)</f>
        <v>6615.4</v>
      </c>
      <c r="J73" s="1" t="str">
        <f aca="false">IF(AND($AE$7="Sym_1",$E73&lt;0),$B$1,IF(AND($AE$7="Sym_2",$E73&gt;0),$B$1,$C$1))</f>
        <v>ARKMUSDT</v>
      </c>
      <c r="K73" s="1" t="n">
        <f aca="false">IF(AND(ABS($E73)&gt;$AE$1,$G73&gt;0),1,0)</f>
        <v>0</v>
      </c>
      <c r="L73" s="1" t="n">
        <f aca="false">IF($K73=1,IF($J73=$B$1,$B73,$C73),0)</f>
        <v>0</v>
      </c>
      <c r="M73" s="1" t="n">
        <f aca="false">IF($K73=1,IF($J73=$B$1,$G73,$H73),0)</f>
        <v>0</v>
      </c>
      <c r="N73" s="1" t="n">
        <f aca="false">IFERROR(M73/L73,1)</f>
        <v>1</v>
      </c>
      <c r="O73" s="1" t="n">
        <f aca="false">IF($K73=1,$AE$3*$AE$2*2,0)</f>
        <v>0</v>
      </c>
      <c r="P73" s="1" t="n">
        <f aca="false">-IF($K73=1,$AE$4*$AE$2*2,0)</f>
        <v>-0</v>
      </c>
      <c r="Q73" s="1" t="n">
        <f aca="false">$Q72*$N73+$O73+$P73</f>
        <v>1348.40361682056</v>
      </c>
      <c r="S73" s="1" t="n">
        <f aca="true">OFFSET($B73,$AE$6,0)</f>
        <v>0.49756</v>
      </c>
      <c r="T73" s="1" t="n">
        <f aca="true">OFFSET($C73,$AE$6,0)</f>
        <v>6615.4</v>
      </c>
      <c r="V73" s="1" t="str">
        <f aca="false">IF(AND($AE$7="Sym_1",$E73&gt;0),$B$1,IF(AND($AE$7="Sym_2",$E73&lt;0),$B$1,$C$1))</f>
        <v>BTCUSDT</v>
      </c>
      <c r="W73" s="1" t="n">
        <f aca="false">IF(AND(ABS($E73)&gt;$AE$1,$G73&gt;0),1,0)</f>
        <v>0</v>
      </c>
      <c r="X73" s="1" t="n">
        <f aca="false">IF($W73=1,IF($V73=$B$1,$B73,$C73),0)</f>
        <v>0</v>
      </c>
      <c r="Y73" s="1" t="n">
        <f aca="false">IF($W73=1,IF($V73=$B$1,$S73,$T73),0)</f>
        <v>0</v>
      </c>
      <c r="Z73" s="1" t="n">
        <f aca="false">IFERROR(X73/Y73,1)</f>
        <v>1</v>
      </c>
      <c r="AA73" s="1" t="n">
        <f aca="false">IF($K73=1,$AE$3*$AC72*2,0)</f>
        <v>0</v>
      </c>
      <c r="AB73" s="1" t="n">
        <f aca="false">-IF($K73=1,$AE$4*$AE$2*2,0)</f>
        <v>-0</v>
      </c>
      <c r="AC73" s="1" t="n">
        <f aca="false">$AC72*$Z73+$AA73+$AB73</f>
        <v>757.753623643812</v>
      </c>
    </row>
    <row r="74" customFormat="false" ht="15" hidden="false" customHeight="false" outlineLevel="0" collapsed="false">
      <c r="A74" s="0" t="n">
        <v>72</v>
      </c>
      <c r="B74" s="0" t="n">
        <v>0.49595</v>
      </c>
      <c r="C74" s="0" t="n">
        <v>6596.77</v>
      </c>
      <c r="D74" s="0" t="n">
        <v>0.49595</v>
      </c>
      <c r="E74" s="0" t="n">
        <v>0.983425299267972</v>
      </c>
      <c r="G74" s="1" t="n">
        <f aca="true">OFFSET($B74,$AE$5,0)</f>
        <v>0.49773</v>
      </c>
      <c r="H74" s="1" t="n">
        <f aca="true">OFFSET($C74,$AE$5,0)</f>
        <v>6637.64</v>
      </c>
      <c r="J74" s="1" t="str">
        <f aca="false">IF(AND($AE$7="Sym_1",$E74&lt;0),$B$1,IF(AND($AE$7="Sym_2",$E74&gt;0),$B$1,$C$1))</f>
        <v>ARKMUSDT</v>
      </c>
      <c r="K74" s="1" t="n">
        <f aca="false">IF(AND(ABS($E74)&gt;$AE$1,$G74&gt;0),1,0)</f>
        <v>0</v>
      </c>
      <c r="L74" s="1" t="n">
        <f aca="false">IF($K74=1,IF($J74=$B$1,$B74,$C74),0)</f>
        <v>0</v>
      </c>
      <c r="M74" s="1" t="n">
        <f aca="false">IF($K74=1,IF($J74=$B$1,$G74,$H74),0)</f>
        <v>0</v>
      </c>
      <c r="N74" s="1" t="n">
        <f aca="false">IFERROR(M74/L74,1)</f>
        <v>1</v>
      </c>
      <c r="O74" s="1" t="n">
        <f aca="false">IF($K74=1,$AE$3*$AE$2*2,0)</f>
        <v>0</v>
      </c>
      <c r="P74" s="1" t="n">
        <f aca="false">-IF($K74=1,$AE$4*$AE$2*2,0)</f>
        <v>-0</v>
      </c>
      <c r="Q74" s="1" t="n">
        <f aca="false">$Q73*$N74+$O74+$P74</f>
        <v>1348.40361682056</v>
      </c>
      <c r="S74" s="1" t="n">
        <f aca="true">OFFSET($B74,$AE$6,0)</f>
        <v>0.49773</v>
      </c>
      <c r="T74" s="1" t="n">
        <f aca="true">OFFSET($C74,$AE$6,0)</f>
        <v>6637.64</v>
      </c>
      <c r="V74" s="1" t="str">
        <f aca="false">IF(AND($AE$7="Sym_1",$E74&gt;0),$B$1,IF(AND($AE$7="Sym_2",$E74&lt;0),$B$1,$C$1))</f>
        <v>BTCUSDT</v>
      </c>
      <c r="W74" s="1" t="n">
        <f aca="false">IF(AND(ABS($E74)&gt;$AE$1,$G74&gt;0),1,0)</f>
        <v>0</v>
      </c>
      <c r="X74" s="1" t="n">
        <f aca="false">IF($W74=1,IF($V74=$B$1,$B74,$C74),0)</f>
        <v>0</v>
      </c>
      <c r="Y74" s="1" t="n">
        <f aca="false">IF($W74=1,IF($V74=$B$1,$S74,$T74),0)</f>
        <v>0</v>
      </c>
      <c r="Z74" s="1" t="n">
        <f aca="false">IFERROR(X74/Y74,1)</f>
        <v>1</v>
      </c>
      <c r="AA74" s="1" t="n">
        <f aca="false">IF($K74=1,$AE$3*$AC73*2,0)</f>
        <v>0</v>
      </c>
      <c r="AB74" s="1" t="n">
        <f aca="false">-IF($K74=1,$AE$4*$AE$2*2,0)</f>
        <v>-0</v>
      </c>
      <c r="AC74" s="1" t="n">
        <f aca="false">$AC73*$Z74+$AA74+$AB74</f>
        <v>757.753623643812</v>
      </c>
    </row>
    <row r="75" customFormat="false" ht="15" hidden="false" customHeight="false" outlineLevel="0" collapsed="false">
      <c r="A75" s="0" t="n">
        <v>73</v>
      </c>
      <c r="B75" s="0" t="n">
        <v>0.4963</v>
      </c>
      <c r="C75" s="0" t="n">
        <v>6602.71</v>
      </c>
      <c r="D75" s="0" t="n">
        <v>0.4963</v>
      </c>
      <c r="E75" s="0" t="n">
        <v>1.12124971515388</v>
      </c>
      <c r="G75" s="1" t="n">
        <f aca="true">OFFSET($B75,$AE$5,0)</f>
        <v>0.49781</v>
      </c>
      <c r="H75" s="1" t="n">
        <f aca="true">OFFSET($C75,$AE$5,0)</f>
        <v>6640.05</v>
      </c>
      <c r="J75" s="1" t="str">
        <f aca="false">IF(AND($AE$7="Sym_1",$E75&lt;0),$B$1,IF(AND($AE$7="Sym_2",$E75&gt;0),$B$1,$C$1))</f>
        <v>ARKMUSDT</v>
      </c>
      <c r="K75" s="1" t="n">
        <f aca="false">IF(AND(ABS($E75)&gt;$AE$1,$G75&gt;0),1,0)</f>
        <v>1</v>
      </c>
      <c r="L75" s="1" t="n">
        <f aca="false">IF($K75=1,IF($J75=$B$1,$B75,$C75),0)</f>
        <v>0.4963</v>
      </c>
      <c r="M75" s="1" t="n">
        <f aca="false">IF($K75=1,IF($J75=$B$1,$G75,$H75),0)</f>
        <v>0.49781</v>
      </c>
      <c r="N75" s="1" t="n">
        <f aca="false">IFERROR(M75/L75,1)</f>
        <v>1.0030425146081</v>
      </c>
      <c r="O75" s="1" t="n">
        <f aca="false">IF($K75=1,$AE$3*$AE$2*2,0)</f>
        <v>0.5</v>
      </c>
      <c r="P75" s="1" t="n">
        <f aca="false">-IF($K75=1,$AE$4*$AE$2*2,0)</f>
        <v>-2</v>
      </c>
      <c r="Q75" s="1" t="n">
        <f aca="false">$Q74*$N75+$O75+$P75</f>
        <v>1351.00615452235</v>
      </c>
      <c r="S75" s="1" t="n">
        <f aca="true">OFFSET($B75,$AE$6,0)</f>
        <v>0.49781</v>
      </c>
      <c r="T75" s="1" t="n">
        <f aca="true">OFFSET($C75,$AE$6,0)</f>
        <v>6640.05</v>
      </c>
      <c r="V75" s="1" t="str">
        <f aca="false">IF(AND($AE$7="Sym_1",$E75&gt;0),$B$1,IF(AND($AE$7="Sym_2",$E75&lt;0),$B$1,$C$1))</f>
        <v>BTCUSDT</v>
      </c>
      <c r="W75" s="1" t="n">
        <f aca="false">IF(AND(ABS($E75)&gt;$AE$1,$G75&gt;0),1,0)</f>
        <v>1</v>
      </c>
      <c r="X75" s="1" t="n">
        <f aca="false">IF($W75=1,IF($V75=$B$1,$B75,$C75),0)</f>
        <v>6602.71</v>
      </c>
      <c r="Y75" s="1" t="n">
        <f aca="false">IF($W75=1,IF($V75=$B$1,$S75,$T75),0)</f>
        <v>6640.05</v>
      </c>
      <c r="Z75" s="1" t="n">
        <f aca="false">IFERROR(X75/Y75,1)</f>
        <v>0.994376548369365</v>
      </c>
      <c r="AA75" s="1" t="n">
        <f aca="false">IF($K75=1,$AE$3*$AC74*2,0)</f>
        <v>0.378876811821906</v>
      </c>
      <c r="AB75" s="1" t="n">
        <f aca="false">-IF($K75=1,$AE$4*$AE$2*2,0)</f>
        <v>-2</v>
      </c>
      <c r="AC75" s="1" t="n">
        <f aca="false">$AC74*$Z75+$AA75+$AB75</f>
        <v>751.871309605134</v>
      </c>
    </row>
    <row r="76" customFormat="false" ht="15" hidden="false" customHeight="false" outlineLevel="0" collapsed="false">
      <c r="A76" s="0" t="n">
        <v>74</v>
      </c>
      <c r="B76" s="0" t="n">
        <v>0.49704</v>
      </c>
      <c r="C76" s="0" t="n">
        <v>6604.54</v>
      </c>
      <c r="D76" s="0" t="n">
        <v>0.49704</v>
      </c>
      <c r="E76" s="0" t="n">
        <v>1.34624395986847</v>
      </c>
      <c r="G76" s="1" t="n">
        <f aca="true">OFFSET($B76,$AE$5,0)</f>
        <v>0.49786</v>
      </c>
      <c r="H76" s="1" t="n">
        <f aca="true">OFFSET($C76,$AE$5,0)</f>
        <v>6642.61</v>
      </c>
      <c r="J76" s="1" t="str">
        <f aca="false">IF(AND($AE$7="Sym_1",$E76&lt;0),$B$1,IF(AND($AE$7="Sym_2",$E76&gt;0),$B$1,$C$1))</f>
        <v>ARKMUSDT</v>
      </c>
      <c r="K76" s="1" t="n">
        <f aca="false">IF(AND(ABS($E76)&gt;$AE$1,$G76&gt;0),1,0)</f>
        <v>1</v>
      </c>
      <c r="L76" s="1" t="n">
        <f aca="false">IF($K76=1,IF($J76=$B$1,$B76,$C76),0)</f>
        <v>0.49704</v>
      </c>
      <c r="M76" s="1" t="n">
        <f aca="false">IF($K76=1,IF($J76=$B$1,$G76,$H76),0)</f>
        <v>0.49786</v>
      </c>
      <c r="N76" s="1" t="n">
        <f aca="false">IFERROR(M76/L76,1)</f>
        <v>1.00164976661838</v>
      </c>
      <c r="O76" s="1" t="n">
        <f aca="false">IF($K76=1,$AE$3*$AE$2*2,0)</f>
        <v>0.5</v>
      </c>
      <c r="P76" s="1" t="n">
        <f aca="false">-IF($K76=1,$AE$4*$AE$2*2,0)</f>
        <v>-2</v>
      </c>
      <c r="Q76" s="1" t="n">
        <f aca="false">$Q75*$N76+$O76+$P76</f>
        <v>1351.73499937731</v>
      </c>
      <c r="S76" s="1" t="n">
        <f aca="true">OFFSET($B76,$AE$6,0)</f>
        <v>0.49786</v>
      </c>
      <c r="T76" s="1" t="n">
        <f aca="true">OFFSET($C76,$AE$6,0)</f>
        <v>6642.61</v>
      </c>
      <c r="V76" s="1" t="str">
        <f aca="false">IF(AND($AE$7="Sym_1",$E76&gt;0),$B$1,IF(AND($AE$7="Sym_2",$E76&lt;0),$B$1,$C$1))</f>
        <v>BTCUSDT</v>
      </c>
      <c r="W76" s="1" t="n">
        <f aca="false">IF(AND(ABS($E76)&gt;$AE$1,$G76&gt;0),1,0)</f>
        <v>1</v>
      </c>
      <c r="X76" s="1" t="n">
        <f aca="false">IF($W76=1,IF($V76=$B$1,$B76,$C76),0)</f>
        <v>6604.54</v>
      </c>
      <c r="Y76" s="1" t="n">
        <f aca="false">IF($W76=1,IF($V76=$B$1,$S76,$T76),0)</f>
        <v>6642.61</v>
      </c>
      <c r="Z76" s="1" t="n">
        <f aca="false">IFERROR(X76/Y76,1)</f>
        <v>0.994268819033482</v>
      </c>
      <c r="AA76" s="1" t="n">
        <f aca="false">IF($K76=1,$AE$3*$AC75*2,0)</f>
        <v>0.375935654802567</v>
      </c>
      <c r="AB76" s="1" t="n">
        <f aca="false">-IF($K76=1,$AE$4*$AE$2*2,0)</f>
        <v>-2</v>
      </c>
      <c r="AC76" s="1" t="n">
        <f aca="false">$AC75*$Z76+$AA76+$AB76</f>
        <v>745.938134721057</v>
      </c>
    </row>
    <row r="77" customFormat="false" ht="15" hidden="false" customHeight="false" outlineLevel="0" collapsed="false">
      <c r="A77" s="0" t="n">
        <v>75</v>
      </c>
      <c r="B77" s="0" t="n">
        <v>0.49719</v>
      </c>
      <c r="C77" s="0" t="n">
        <v>6606.16</v>
      </c>
      <c r="D77" s="0" t="n">
        <v>0.49719</v>
      </c>
      <c r="E77" s="0" t="n">
        <v>1.32196574793341</v>
      </c>
      <c r="G77" s="1" t="n">
        <f aca="true">OFFSET($B77,$AE$5,0)</f>
        <v>0.49886</v>
      </c>
      <c r="H77" s="1" t="n">
        <f aca="true">OFFSET($C77,$AE$5,0)</f>
        <v>6643.65</v>
      </c>
      <c r="J77" s="1" t="str">
        <f aca="false">IF(AND($AE$7="Sym_1",$E77&lt;0),$B$1,IF(AND($AE$7="Sym_2",$E77&gt;0),$B$1,$C$1))</f>
        <v>ARKMUSDT</v>
      </c>
      <c r="K77" s="1" t="n">
        <f aca="false">IF(AND(ABS($E77)&gt;$AE$1,$G77&gt;0),1,0)</f>
        <v>1</v>
      </c>
      <c r="L77" s="1" t="n">
        <f aca="false">IF($K77=1,IF($J77=$B$1,$B77,$C77),0)</f>
        <v>0.49719</v>
      </c>
      <c r="M77" s="1" t="n">
        <f aca="false">IF($K77=1,IF($J77=$B$1,$G77,$H77),0)</f>
        <v>0.49886</v>
      </c>
      <c r="N77" s="1" t="n">
        <f aca="false">IFERROR(M77/L77,1)</f>
        <v>1.00335887688811</v>
      </c>
      <c r="O77" s="1" t="n">
        <f aca="false">IF($K77=1,$AE$3*$AE$2*2,0)</f>
        <v>0.5</v>
      </c>
      <c r="P77" s="1" t="n">
        <f aca="false">-IF($K77=1,$AE$4*$AE$2*2,0)</f>
        <v>-2</v>
      </c>
      <c r="Q77" s="1" t="n">
        <f aca="false">$Q76*$N77+$O77+$P77</f>
        <v>1354.77531082557</v>
      </c>
      <c r="S77" s="1" t="n">
        <f aca="true">OFFSET($B77,$AE$6,0)</f>
        <v>0.49886</v>
      </c>
      <c r="T77" s="1" t="n">
        <f aca="true">OFFSET($C77,$AE$6,0)</f>
        <v>6643.65</v>
      </c>
      <c r="V77" s="1" t="str">
        <f aca="false">IF(AND($AE$7="Sym_1",$E77&gt;0),$B$1,IF(AND($AE$7="Sym_2",$E77&lt;0),$B$1,$C$1))</f>
        <v>BTCUSDT</v>
      </c>
      <c r="W77" s="1" t="n">
        <f aca="false">IF(AND(ABS($E77)&gt;$AE$1,$G77&gt;0),1,0)</f>
        <v>1</v>
      </c>
      <c r="X77" s="1" t="n">
        <f aca="false">IF($W77=1,IF($V77=$B$1,$B77,$C77),0)</f>
        <v>6606.16</v>
      </c>
      <c r="Y77" s="1" t="n">
        <f aca="false">IF($W77=1,IF($V77=$B$1,$S77,$T77),0)</f>
        <v>6643.65</v>
      </c>
      <c r="Z77" s="1" t="n">
        <f aca="false">IFERROR(X77/Y77,1)</f>
        <v>0.994357017603275</v>
      </c>
      <c r="AA77" s="1" t="n">
        <f aca="false">IF($K77=1,$AE$3*$AC76*2,0)</f>
        <v>0.372969067360528</v>
      </c>
      <c r="AB77" s="1" t="n">
        <f aca="false">-IF($K77=1,$AE$4*$AE$2*2,0)</f>
        <v>-2</v>
      </c>
      <c r="AC77" s="1" t="n">
        <f aca="false">$AC76*$Z77+$AA77+$AB77</f>
        <v>740.101788025141</v>
      </c>
    </row>
    <row r="78" customFormat="false" ht="15" hidden="false" customHeight="false" outlineLevel="0" collapsed="false">
      <c r="A78" s="0" t="n">
        <v>76</v>
      </c>
      <c r="B78" s="0" t="n">
        <v>0.49756</v>
      </c>
      <c r="C78" s="0" t="n">
        <v>6615.4</v>
      </c>
      <c r="D78" s="0" t="n">
        <v>0.49756</v>
      </c>
      <c r="E78" s="0" t="n">
        <v>1.38589131496314</v>
      </c>
      <c r="G78" s="1" t="n">
        <f aca="true">OFFSET($B78,$AE$5,0)</f>
        <v>0.49906</v>
      </c>
      <c r="H78" s="1" t="n">
        <f aca="true">OFFSET($C78,$AE$5,0)</f>
        <v>6644.72</v>
      </c>
      <c r="J78" s="1" t="str">
        <f aca="false">IF(AND($AE$7="Sym_1",$E78&lt;0),$B$1,IF(AND($AE$7="Sym_2",$E78&gt;0),$B$1,$C$1))</f>
        <v>ARKMUSDT</v>
      </c>
      <c r="K78" s="1" t="n">
        <f aca="false">IF(AND(ABS($E78)&gt;$AE$1,$G78&gt;0),1,0)</f>
        <v>1</v>
      </c>
      <c r="L78" s="1" t="n">
        <f aca="false">IF($K78=1,IF($J78=$B$1,$B78,$C78),0)</f>
        <v>0.49756</v>
      </c>
      <c r="M78" s="1" t="n">
        <f aca="false">IF($K78=1,IF($J78=$B$1,$G78,$H78),0)</f>
        <v>0.49906</v>
      </c>
      <c r="N78" s="1" t="n">
        <f aca="false">IFERROR(M78/L78,1)</f>
        <v>1.00301471179355</v>
      </c>
      <c r="O78" s="1" t="n">
        <f aca="false">IF($K78=1,$AE$3*$AE$2*2,0)</f>
        <v>0.5</v>
      </c>
      <c r="P78" s="1" t="n">
        <f aca="false">-IF($K78=1,$AE$4*$AE$2*2,0)</f>
        <v>-2</v>
      </c>
      <c r="Q78" s="1" t="n">
        <f aca="false">$Q77*$N78+$O78+$P78</f>
        <v>1357.35956793273</v>
      </c>
      <c r="S78" s="1" t="n">
        <f aca="true">OFFSET($B78,$AE$6,0)</f>
        <v>0.49906</v>
      </c>
      <c r="T78" s="1" t="n">
        <f aca="true">OFFSET($C78,$AE$6,0)</f>
        <v>6644.72</v>
      </c>
      <c r="V78" s="1" t="str">
        <f aca="false">IF(AND($AE$7="Sym_1",$E78&gt;0),$B$1,IF(AND($AE$7="Sym_2",$E78&lt;0),$B$1,$C$1))</f>
        <v>BTCUSDT</v>
      </c>
      <c r="W78" s="1" t="n">
        <f aca="false">IF(AND(ABS($E78)&gt;$AE$1,$G78&gt;0),1,0)</f>
        <v>1</v>
      </c>
      <c r="X78" s="1" t="n">
        <f aca="false">IF($W78=1,IF($V78=$B$1,$B78,$C78),0)</f>
        <v>6615.4</v>
      </c>
      <c r="Y78" s="1" t="n">
        <f aca="false">IF($W78=1,IF($V78=$B$1,$S78,$T78),0)</f>
        <v>6644.72</v>
      </c>
      <c r="Z78" s="1" t="n">
        <f aca="false">IFERROR(X78/Y78,1)</f>
        <v>0.99558747396429</v>
      </c>
      <c r="AA78" s="1" t="n">
        <f aca="false">IF($K78=1,$AE$3*$AC77*2,0)</f>
        <v>0.37005089401257</v>
      </c>
      <c r="AB78" s="1" t="n">
        <f aca="false">-IF($K78=1,$AE$4*$AE$2*2,0)</f>
        <v>-2</v>
      </c>
      <c r="AC78" s="1" t="n">
        <f aca="false">$AC77*$Z78+$AA78+$AB78</f>
        <v>735.206120510417</v>
      </c>
    </row>
    <row r="79" customFormat="false" ht="15" hidden="false" customHeight="false" outlineLevel="0" collapsed="false">
      <c r="A79" s="0" t="n">
        <v>77</v>
      </c>
      <c r="B79" s="0" t="n">
        <v>0.49773</v>
      </c>
      <c r="C79" s="0" t="n">
        <v>6637.64</v>
      </c>
      <c r="D79" s="0" t="n">
        <v>0.49773</v>
      </c>
      <c r="E79" s="0" t="n">
        <v>1.39212701131032</v>
      </c>
      <c r="G79" s="1" t="n">
        <f aca="true">OFFSET($B79,$AE$5,0)</f>
        <v>0.49979</v>
      </c>
      <c r="H79" s="1" t="n">
        <f aca="true">OFFSET($C79,$AE$5,0)</f>
        <v>6647.13</v>
      </c>
      <c r="J79" s="1" t="str">
        <f aca="false">IF(AND($AE$7="Sym_1",$E79&lt;0),$B$1,IF(AND($AE$7="Sym_2",$E79&gt;0),$B$1,$C$1))</f>
        <v>ARKMUSDT</v>
      </c>
      <c r="K79" s="1" t="n">
        <f aca="false">IF(AND(ABS($E79)&gt;$AE$1,$G79&gt;0),1,0)</f>
        <v>1</v>
      </c>
      <c r="L79" s="1" t="n">
        <f aca="false">IF($K79=1,IF($J79=$B$1,$B79,$C79),0)</f>
        <v>0.49773</v>
      </c>
      <c r="M79" s="1" t="n">
        <f aca="false">IF($K79=1,IF($J79=$B$1,$G79,$H79),0)</f>
        <v>0.49979</v>
      </c>
      <c r="N79" s="1" t="n">
        <f aca="false">IFERROR(M79/L79,1)</f>
        <v>1.00413879010709</v>
      </c>
      <c r="O79" s="1" t="n">
        <f aca="false">IF($K79=1,$AE$3*$AE$2*2,0)</f>
        <v>0.5</v>
      </c>
      <c r="P79" s="1" t="n">
        <f aca="false">-IF($K79=1,$AE$4*$AE$2*2,0)</f>
        <v>-2</v>
      </c>
      <c r="Q79" s="1" t="n">
        <f aca="false">$Q78*$N79+$O79+$P79</f>
        <v>1361.47739428425</v>
      </c>
      <c r="S79" s="1" t="n">
        <f aca="true">OFFSET($B79,$AE$6,0)</f>
        <v>0.49979</v>
      </c>
      <c r="T79" s="1" t="n">
        <f aca="true">OFFSET($C79,$AE$6,0)</f>
        <v>6647.13</v>
      </c>
      <c r="V79" s="1" t="str">
        <f aca="false">IF(AND($AE$7="Sym_1",$E79&gt;0),$B$1,IF(AND($AE$7="Sym_2",$E79&lt;0),$B$1,$C$1))</f>
        <v>BTCUSDT</v>
      </c>
      <c r="W79" s="1" t="n">
        <f aca="false">IF(AND(ABS($E79)&gt;$AE$1,$G79&gt;0),1,0)</f>
        <v>1</v>
      </c>
      <c r="X79" s="1" t="n">
        <f aca="false">IF($W79=1,IF($V79=$B$1,$B79,$C79),0)</f>
        <v>6637.64</v>
      </c>
      <c r="Y79" s="1" t="n">
        <f aca="false">IF($W79=1,IF($V79=$B$1,$S79,$T79),0)</f>
        <v>6647.13</v>
      </c>
      <c r="Z79" s="1" t="n">
        <f aca="false">IFERROR(X79/Y79,1)</f>
        <v>0.998572316172544</v>
      </c>
      <c r="AA79" s="1" t="n">
        <f aca="false">IF($K79=1,$AE$3*$AC78*2,0)</f>
        <v>0.367603060255208</v>
      </c>
      <c r="AB79" s="1" t="n">
        <f aca="false">-IF($K79=1,$AE$4*$AE$2*2,0)</f>
        <v>-2</v>
      </c>
      <c r="AC79" s="1" t="n">
        <f aca="false">$AC78*$Z79+$AA79+$AB79</f>
        <v>732.524081682573</v>
      </c>
    </row>
    <row r="80" customFormat="false" ht="15" hidden="false" customHeight="false" outlineLevel="0" collapsed="false">
      <c r="A80" s="0" t="n">
        <v>78</v>
      </c>
      <c r="B80" s="0" t="n">
        <v>0.49781</v>
      </c>
      <c r="C80" s="0" t="n">
        <v>6640.05</v>
      </c>
      <c r="D80" s="0" t="n">
        <v>0.49781</v>
      </c>
      <c r="E80" s="0" t="n">
        <v>1.39139789566372</v>
      </c>
      <c r="G80" s="1" t="n">
        <f aca="true">OFFSET($B80,$AE$5,0)</f>
        <v>0.50009</v>
      </c>
      <c r="H80" s="1" t="n">
        <f aca="true">OFFSET($C80,$AE$5,0)</f>
        <v>6649.55</v>
      </c>
      <c r="J80" s="1" t="str">
        <f aca="false">IF(AND($AE$7="Sym_1",$E80&lt;0),$B$1,IF(AND($AE$7="Sym_2",$E80&gt;0),$B$1,$C$1))</f>
        <v>ARKMUSDT</v>
      </c>
      <c r="K80" s="1" t="n">
        <f aca="false">IF(AND(ABS($E80)&gt;$AE$1,$G80&gt;0),1,0)</f>
        <v>1</v>
      </c>
      <c r="L80" s="1" t="n">
        <f aca="false">IF($K80=1,IF($J80=$B$1,$B80,$C80),0)</f>
        <v>0.49781</v>
      </c>
      <c r="M80" s="1" t="n">
        <f aca="false">IF($K80=1,IF($J80=$B$1,$G80,$H80),0)</f>
        <v>0.50009</v>
      </c>
      <c r="N80" s="1" t="n">
        <f aca="false">IFERROR(M80/L80,1)</f>
        <v>1.00458006066572</v>
      </c>
      <c r="O80" s="1" t="n">
        <f aca="false">IF($K80=1,$AE$3*$AE$2*2,0)</f>
        <v>0.5</v>
      </c>
      <c r="P80" s="1" t="n">
        <f aca="false">-IF($K80=1,$AE$4*$AE$2*2,0)</f>
        <v>-2</v>
      </c>
      <c r="Q80" s="1" t="n">
        <f aca="false">$Q79*$N80+$O80+$P80</f>
        <v>1366.21304334507</v>
      </c>
      <c r="S80" s="1" t="n">
        <f aca="true">OFFSET($B80,$AE$6,0)</f>
        <v>0.50009</v>
      </c>
      <c r="T80" s="1" t="n">
        <f aca="true">OFFSET($C80,$AE$6,0)</f>
        <v>6649.55</v>
      </c>
      <c r="V80" s="1" t="str">
        <f aca="false">IF(AND($AE$7="Sym_1",$E80&gt;0),$B$1,IF(AND($AE$7="Sym_2",$E80&lt;0),$B$1,$C$1))</f>
        <v>BTCUSDT</v>
      </c>
      <c r="W80" s="1" t="n">
        <f aca="false">IF(AND(ABS($E80)&gt;$AE$1,$G80&gt;0),1,0)</f>
        <v>1</v>
      </c>
      <c r="X80" s="1" t="n">
        <f aca="false">IF($W80=1,IF($V80=$B$1,$B80,$C80),0)</f>
        <v>6640.05</v>
      </c>
      <c r="Y80" s="1" t="n">
        <f aca="false">IF($W80=1,IF($V80=$B$1,$S80,$T80),0)</f>
        <v>6649.55</v>
      </c>
      <c r="Z80" s="1" t="n">
        <f aca="false">IFERROR(X80/Y80,1)</f>
        <v>0.99857133189464</v>
      </c>
      <c r="AA80" s="1" t="n">
        <f aca="false">IF($K80=1,$AE$3*$AC79*2,0)</f>
        <v>0.366262040841286</v>
      </c>
      <c r="AB80" s="1" t="n">
        <f aca="false">-IF($K80=1,$AE$4*$AE$2*2,0)</f>
        <v>-2</v>
      </c>
      <c r="AC80" s="1" t="n">
        <f aca="false">$AC79*$Z80+$AA80+$AB80</f>
        <v>729.843809931506</v>
      </c>
    </row>
    <row r="81" customFormat="false" ht="15" hidden="false" customHeight="false" outlineLevel="0" collapsed="false">
      <c r="A81" s="0" t="n">
        <v>79</v>
      </c>
      <c r="B81" s="0" t="n">
        <v>0.49786</v>
      </c>
      <c r="C81" s="0" t="n">
        <v>6642.61</v>
      </c>
      <c r="D81" s="0" t="n">
        <v>0.49786</v>
      </c>
      <c r="E81" s="0" t="n">
        <v>1.34728002432236</v>
      </c>
      <c r="G81" s="1" t="n">
        <f aca="true">OFFSET($B81,$AE$5,0)</f>
        <v>0.50027</v>
      </c>
      <c r="H81" s="1" t="n">
        <f aca="true">OFFSET($C81,$AE$5,0)</f>
        <v>6655.44</v>
      </c>
      <c r="J81" s="1" t="str">
        <f aca="false">IF(AND($AE$7="Sym_1",$E81&lt;0),$B$1,IF(AND($AE$7="Sym_2",$E81&gt;0),$B$1,$C$1))</f>
        <v>ARKMUSDT</v>
      </c>
      <c r="K81" s="1" t="n">
        <f aca="false">IF(AND(ABS($E81)&gt;$AE$1,$G81&gt;0),1,0)</f>
        <v>1</v>
      </c>
      <c r="L81" s="1" t="n">
        <f aca="false">IF($K81=1,IF($J81=$B$1,$B81,$C81),0)</f>
        <v>0.49786</v>
      </c>
      <c r="M81" s="1" t="n">
        <f aca="false">IF($K81=1,IF($J81=$B$1,$G81,$H81),0)</f>
        <v>0.50027</v>
      </c>
      <c r="N81" s="1" t="n">
        <f aca="false">IFERROR(M81/L81,1)</f>
        <v>1.00484071827421</v>
      </c>
      <c r="O81" s="1" t="n">
        <f aca="false">IF($K81=1,$AE$3*$AE$2*2,0)</f>
        <v>0.5</v>
      </c>
      <c r="P81" s="1" t="n">
        <f aca="false">-IF($K81=1,$AE$4*$AE$2*2,0)</f>
        <v>-2</v>
      </c>
      <c r="Q81" s="1" t="n">
        <f aca="false">$Q80*$N81+$O81+$P81</f>
        <v>1371.32649579046</v>
      </c>
      <c r="S81" s="1" t="n">
        <f aca="true">OFFSET($B81,$AE$6,0)</f>
        <v>0.50027</v>
      </c>
      <c r="T81" s="1" t="n">
        <f aca="true">OFFSET($C81,$AE$6,0)</f>
        <v>6655.44</v>
      </c>
      <c r="V81" s="1" t="str">
        <f aca="false">IF(AND($AE$7="Sym_1",$E81&gt;0),$B$1,IF(AND($AE$7="Sym_2",$E81&lt;0),$B$1,$C$1))</f>
        <v>BTCUSDT</v>
      </c>
      <c r="W81" s="1" t="n">
        <f aca="false">IF(AND(ABS($E81)&gt;$AE$1,$G81&gt;0),1,0)</f>
        <v>1</v>
      </c>
      <c r="X81" s="1" t="n">
        <f aca="false">IF($W81=1,IF($V81=$B$1,$B81,$C81),0)</f>
        <v>6642.61</v>
      </c>
      <c r="Y81" s="1" t="n">
        <f aca="false">IF($W81=1,IF($V81=$B$1,$S81,$T81),0)</f>
        <v>6655.44</v>
      </c>
      <c r="Z81" s="1" t="n">
        <f aca="false">IFERROR(X81/Y81,1)</f>
        <v>0.998072253675189</v>
      </c>
      <c r="AA81" s="1" t="n">
        <f aca="false">IF($K81=1,$AE$3*$AC80*2,0)</f>
        <v>0.364921904965753</v>
      </c>
      <c r="AB81" s="1" t="n">
        <f aca="false">-IF($K81=1,$AE$4*$AE$2*2,0)</f>
        <v>-2</v>
      </c>
      <c r="AC81" s="1" t="n">
        <f aca="false">$AC80*$Z81+$AA81+$AB81</f>
        <v>726.80177811419</v>
      </c>
    </row>
    <row r="82" customFormat="false" ht="15" hidden="false" customHeight="false" outlineLevel="0" collapsed="false">
      <c r="A82" s="0" t="n">
        <v>80</v>
      </c>
      <c r="B82" s="0" t="n">
        <v>0.49886</v>
      </c>
      <c r="C82" s="0" t="n">
        <v>6643.65</v>
      </c>
      <c r="D82" s="0" t="n">
        <v>0.49886</v>
      </c>
      <c r="E82" s="0" t="n">
        <v>1.70834494497034</v>
      </c>
      <c r="G82" s="1" t="n">
        <f aca="true">OFFSET($B82,$AE$5,0)</f>
        <v>0.50087</v>
      </c>
      <c r="H82" s="1" t="n">
        <f aca="true">OFFSET($C82,$AE$5,0)</f>
        <v>6684.22</v>
      </c>
      <c r="J82" s="1" t="str">
        <f aca="false">IF(AND($AE$7="Sym_1",$E82&lt;0),$B$1,IF(AND($AE$7="Sym_2",$E82&gt;0),$B$1,$C$1))</f>
        <v>ARKMUSDT</v>
      </c>
      <c r="K82" s="1" t="n">
        <f aca="false">IF(AND(ABS($E82)&gt;$AE$1,$G82&gt;0),1,0)</f>
        <v>1</v>
      </c>
      <c r="L82" s="1" t="n">
        <f aca="false">IF($K82=1,IF($J82=$B$1,$B82,$C82),0)</f>
        <v>0.49886</v>
      </c>
      <c r="M82" s="1" t="n">
        <f aca="false">IF($K82=1,IF($J82=$B$1,$G82,$H82),0)</f>
        <v>0.50087</v>
      </c>
      <c r="N82" s="1" t="n">
        <f aca="false">IFERROR(M82/L82,1)</f>
        <v>1.00402918654532</v>
      </c>
      <c r="O82" s="1" t="n">
        <f aca="false">IF($K82=1,$AE$3*$AE$2*2,0)</f>
        <v>0.5</v>
      </c>
      <c r="P82" s="1" t="n">
        <f aca="false">-IF($K82=1,$AE$4*$AE$2*2,0)</f>
        <v>-2</v>
      </c>
      <c r="Q82" s="1" t="n">
        <f aca="false">$Q81*$N82+$O82+$P82</f>
        <v>1375.35182605654</v>
      </c>
      <c r="S82" s="1" t="n">
        <f aca="true">OFFSET($B82,$AE$6,0)</f>
        <v>0.50087</v>
      </c>
      <c r="T82" s="1" t="n">
        <f aca="true">OFFSET($C82,$AE$6,0)</f>
        <v>6684.22</v>
      </c>
      <c r="V82" s="1" t="str">
        <f aca="false">IF(AND($AE$7="Sym_1",$E82&gt;0),$B$1,IF(AND($AE$7="Sym_2",$E82&lt;0),$B$1,$C$1))</f>
        <v>BTCUSDT</v>
      </c>
      <c r="W82" s="1" t="n">
        <f aca="false">IF(AND(ABS($E82)&gt;$AE$1,$G82&gt;0),1,0)</f>
        <v>1</v>
      </c>
      <c r="X82" s="1" t="n">
        <f aca="false">IF($W82=1,IF($V82=$B$1,$B82,$C82),0)</f>
        <v>6643.65</v>
      </c>
      <c r="Y82" s="1" t="n">
        <f aca="false">IF($W82=1,IF($V82=$B$1,$S82,$T82),0)</f>
        <v>6684.22</v>
      </c>
      <c r="Z82" s="1" t="n">
        <f aca="false">IFERROR(X82/Y82,1)</f>
        <v>0.993930481043413</v>
      </c>
      <c r="AA82" s="1" t="n">
        <f aca="false">IF($K82=1,$AE$3*$AC81*2,0)</f>
        <v>0.363400889057095</v>
      </c>
      <c r="AB82" s="1" t="n">
        <f aca="false">-IF($K82=1,$AE$4*$AE$2*2,0)</f>
        <v>-2</v>
      </c>
      <c r="AC82" s="1" t="n">
        <f aca="false">$AC81*$Z82+$AA82+$AB82</f>
        <v>720.753841833301</v>
      </c>
    </row>
    <row r="83" customFormat="false" ht="15" hidden="false" customHeight="false" outlineLevel="0" collapsed="false">
      <c r="A83" s="0" t="n">
        <v>81</v>
      </c>
      <c r="B83" s="0" t="n">
        <v>0.49906</v>
      </c>
      <c r="C83" s="0" t="n">
        <v>6644.72</v>
      </c>
      <c r="D83" s="0" t="n">
        <v>0.49906</v>
      </c>
      <c r="E83" s="0" t="n">
        <v>1.67017718395412</v>
      </c>
      <c r="G83" s="1" t="n">
        <f aca="true">OFFSET($B83,$AE$5,0)</f>
        <v>0.50118</v>
      </c>
      <c r="H83" s="1" t="n">
        <f aca="true">OFFSET($C83,$AE$5,0)</f>
        <v>6686.82</v>
      </c>
      <c r="J83" s="1" t="str">
        <f aca="false">IF(AND($AE$7="Sym_1",$E83&lt;0),$B$1,IF(AND($AE$7="Sym_2",$E83&gt;0),$B$1,$C$1))</f>
        <v>ARKMUSDT</v>
      </c>
      <c r="K83" s="1" t="n">
        <f aca="false">IF(AND(ABS($E83)&gt;$AE$1,$G83&gt;0),1,0)</f>
        <v>1</v>
      </c>
      <c r="L83" s="1" t="n">
        <f aca="false">IF($K83=1,IF($J83=$B$1,$B83,$C83),0)</f>
        <v>0.49906</v>
      </c>
      <c r="M83" s="1" t="n">
        <f aca="false">IF($K83=1,IF($J83=$B$1,$G83,$H83),0)</f>
        <v>0.50118</v>
      </c>
      <c r="N83" s="1" t="n">
        <f aca="false">IFERROR(M83/L83,1)</f>
        <v>1.00424798621408</v>
      </c>
      <c r="O83" s="1" t="n">
        <f aca="false">IF($K83=1,$AE$3*$AE$2*2,0)</f>
        <v>0.5</v>
      </c>
      <c r="P83" s="1" t="n">
        <f aca="false">-IF($K83=1,$AE$4*$AE$2*2,0)</f>
        <v>-2</v>
      </c>
      <c r="Q83" s="1" t="n">
        <f aca="false">$Q82*$N83+$O83+$P83</f>
        <v>1379.69430165315</v>
      </c>
      <c r="S83" s="1" t="n">
        <f aca="true">OFFSET($B83,$AE$6,0)</f>
        <v>0.50118</v>
      </c>
      <c r="T83" s="1" t="n">
        <f aca="true">OFFSET($C83,$AE$6,0)</f>
        <v>6686.82</v>
      </c>
      <c r="V83" s="1" t="str">
        <f aca="false">IF(AND($AE$7="Sym_1",$E83&gt;0),$B$1,IF(AND($AE$7="Sym_2",$E83&lt;0),$B$1,$C$1))</f>
        <v>BTCUSDT</v>
      </c>
      <c r="W83" s="1" t="n">
        <f aca="false">IF(AND(ABS($E83)&gt;$AE$1,$G83&gt;0),1,0)</f>
        <v>1</v>
      </c>
      <c r="X83" s="1" t="n">
        <f aca="false">IF($W83=1,IF($V83=$B$1,$B83,$C83),0)</f>
        <v>6644.72</v>
      </c>
      <c r="Y83" s="1" t="n">
        <f aca="false">IF($W83=1,IF($V83=$B$1,$S83,$T83),0)</f>
        <v>6686.82</v>
      </c>
      <c r="Z83" s="1" t="n">
        <f aca="false">IFERROR(X83/Y83,1)</f>
        <v>0.99370403270912</v>
      </c>
      <c r="AA83" s="1" t="n">
        <f aca="false">IF($K83=1,$AE$3*$AC82*2,0)</f>
        <v>0.360376920916651</v>
      </c>
      <c r="AB83" s="1" t="n">
        <f aca="false">-IF($K83=1,$AE$4*$AE$2*2,0)</f>
        <v>-2</v>
      </c>
      <c r="AC83" s="1" t="n">
        <f aca="false">$AC82*$Z83+$AA83+$AB83</f>
        <v>714.57637614126</v>
      </c>
    </row>
    <row r="84" customFormat="false" ht="15" hidden="false" customHeight="false" outlineLevel="0" collapsed="false">
      <c r="A84" s="0" t="n">
        <v>82</v>
      </c>
      <c r="B84" s="0" t="n">
        <v>0.49979</v>
      </c>
      <c r="C84" s="0" t="n">
        <v>6647.13</v>
      </c>
      <c r="D84" s="0" t="n">
        <v>0.49979</v>
      </c>
      <c r="E84" s="0" t="n">
        <v>1.83073911805683</v>
      </c>
      <c r="G84" s="1" t="n">
        <f aca="true">OFFSET($B84,$AE$5,0)</f>
        <v>0.50147</v>
      </c>
      <c r="H84" s="1" t="n">
        <f aca="true">OFFSET($C84,$AE$5,0)</f>
        <v>6695.23</v>
      </c>
      <c r="J84" s="1" t="str">
        <f aca="false">IF(AND($AE$7="Sym_1",$E84&lt;0),$B$1,IF(AND($AE$7="Sym_2",$E84&gt;0),$B$1,$C$1))</f>
        <v>ARKMUSDT</v>
      </c>
      <c r="K84" s="1" t="n">
        <f aca="false">IF(AND(ABS($E84)&gt;$AE$1,$G84&gt;0),1,0)</f>
        <v>1</v>
      </c>
      <c r="L84" s="1" t="n">
        <f aca="false">IF($K84=1,IF($J84=$B$1,$B84,$C84),0)</f>
        <v>0.49979</v>
      </c>
      <c r="M84" s="1" t="n">
        <f aca="false">IF($K84=1,IF($J84=$B$1,$G84,$H84),0)</f>
        <v>0.50147</v>
      </c>
      <c r="N84" s="1" t="n">
        <f aca="false">IFERROR(M84/L84,1)</f>
        <v>1.00336141179295</v>
      </c>
      <c r="O84" s="1" t="n">
        <f aca="false">IF($K84=1,$AE$3*$AE$2*2,0)</f>
        <v>0.5</v>
      </c>
      <c r="P84" s="1" t="n">
        <f aca="false">-IF($K84=1,$AE$4*$AE$2*2,0)</f>
        <v>-2</v>
      </c>
      <c r="Q84" s="1" t="n">
        <f aca="false">$Q83*$N84+$O84+$P84</f>
        <v>1382.83202234939</v>
      </c>
      <c r="S84" s="1" t="n">
        <f aca="true">OFFSET($B84,$AE$6,0)</f>
        <v>0.50147</v>
      </c>
      <c r="T84" s="1" t="n">
        <f aca="true">OFFSET($C84,$AE$6,0)</f>
        <v>6695.23</v>
      </c>
      <c r="V84" s="1" t="str">
        <f aca="false">IF(AND($AE$7="Sym_1",$E84&gt;0),$B$1,IF(AND($AE$7="Sym_2",$E84&lt;0),$B$1,$C$1))</f>
        <v>BTCUSDT</v>
      </c>
      <c r="W84" s="1" t="n">
        <f aca="false">IF(AND(ABS($E84)&gt;$AE$1,$G84&gt;0),1,0)</f>
        <v>1</v>
      </c>
      <c r="X84" s="1" t="n">
        <f aca="false">IF($W84=1,IF($V84=$B$1,$B84,$C84),0)</f>
        <v>6647.13</v>
      </c>
      <c r="Y84" s="1" t="n">
        <f aca="false">IF($W84=1,IF($V84=$B$1,$S84,$T84),0)</f>
        <v>6695.23</v>
      </c>
      <c r="Z84" s="1" t="n">
        <f aca="false">IFERROR(X84/Y84,1)</f>
        <v>0.992815780787217</v>
      </c>
      <c r="AA84" s="1" t="n">
        <f aca="false">IF($K84=1,$AE$3*$AC83*2,0)</f>
        <v>0.35728818807063</v>
      </c>
      <c r="AB84" s="1" t="n">
        <f aca="false">-IF($K84=1,$AE$4*$AE$2*2,0)</f>
        <v>-2</v>
      </c>
      <c r="AC84" s="1" t="n">
        <f aca="false">$AC83*$Z84+$AA84+$AB84</f>
        <v>707.799990998856</v>
      </c>
    </row>
    <row r="85" customFormat="false" ht="15" hidden="false" customHeight="false" outlineLevel="0" collapsed="false">
      <c r="A85" s="0" t="n">
        <v>83</v>
      </c>
      <c r="B85" s="0" t="n">
        <v>0.50009</v>
      </c>
      <c r="C85" s="0" t="n">
        <v>6649.55</v>
      </c>
      <c r="D85" s="0" t="n">
        <v>0.50009</v>
      </c>
      <c r="E85" s="0" t="n">
        <v>1.77891961331101</v>
      </c>
      <c r="G85" s="1" t="n">
        <f aca="true">OFFSET($B85,$AE$5,0)</f>
        <v>0.50287</v>
      </c>
      <c r="H85" s="1" t="n">
        <f aca="true">OFFSET($C85,$AE$5,0)</f>
        <v>6697.12</v>
      </c>
      <c r="J85" s="1" t="str">
        <f aca="false">IF(AND($AE$7="Sym_1",$E85&lt;0),$B$1,IF(AND($AE$7="Sym_2",$E85&gt;0),$B$1,$C$1))</f>
        <v>ARKMUSDT</v>
      </c>
      <c r="K85" s="1" t="n">
        <f aca="false">IF(AND(ABS($E85)&gt;$AE$1,$G85&gt;0),1,0)</f>
        <v>1</v>
      </c>
      <c r="L85" s="1" t="n">
        <f aca="false">IF($K85=1,IF($J85=$B$1,$B85,$C85),0)</f>
        <v>0.50009</v>
      </c>
      <c r="M85" s="1" t="n">
        <f aca="false">IF($K85=1,IF($J85=$B$1,$G85,$H85),0)</f>
        <v>0.50287</v>
      </c>
      <c r="N85" s="1" t="n">
        <f aca="false">IFERROR(M85/L85,1)</f>
        <v>1.00555899938011</v>
      </c>
      <c r="O85" s="1" t="n">
        <f aca="false">IF($K85=1,$AE$3*$AE$2*2,0)</f>
        <v>0.5</v>
      </c>
      <c r="P85" s="1" t="n">
        <f aca="false">-IF($K85=1,$AE$4*$AE$2*2,0)</f>
        <v>-2</v>
      </c>
      <c r="Q85" s="1" t="n">
        <f aca="false">$Q84*$N85+$O85+$P85</f>
        <v>1389.01918470443</v>
      </c>
      <c r="S85" s="1" t="n">
        <f aca="true">OFFSET($B85,$AE$6,0)</f>
        <v>0.50287</v>
      </c>
      <c r="T85" s="1" t="n">
        <f aca="true">OFFSET($C85,$AE$6,0)</f>
        <v>6697.12</v>
      </c>
      <c r="V85" s="1" t="str">
        <f aca="false">IF(AND($AE$7="Sym_1",$E85&gt;0),$B$1,IF(AND($AE$7="Sym_2",$E85&lt;0),$B$1,$C$1))</f>
        <v>BTCUSDT</v>
      </c>
      <c r="W85" s="1" t="n">
        <f aca="false">IF(AND(ABS($E85)&gt;$AE$1,$G85&gt;0),1,0)</f>
        <v>1</v>
      </c>
      <c r="X85" s="1" t="n">
        <f aca="false">IF($W85=1,IF($V85=$B$1,$B85,$C85),0)</f>
        <v>6649.55</v>
      </c>
      <c r="Y85" s="1" t="n">
        <f aca="false">IF($W85=1,IF($V85=$B$1,$S85,$T85),0)</f>
        <v>6697.12</v>
      </c>
      <c r="Z85" s="1" t="n">
        <f aca="false">IFERROR(X85/Y85,1)</f>
        <v>0.992896946747259</v>
      </c>
      <c r="AA85" s="1" t="n">
        <f aca="false">IF($K85=1,$AE$3*$AC84*2,0)</f>
        <v>0.353899995499428</v>
      </c>
      <c r="AB85" s="1" t="n">
        <f aca="false">-IF($K85=1,$AE$4*$AE$2*2,0)</f>
        <v>-2</v>
      </c>
      <c r="AC85" s="1" t="n">
        <f aca="false">$AC84*$Z85+$AA85+$AB85</f>
        <v>701.126349966</v>
      </c>
    </row>
    <row r="86" customFormat="false" ht="15" hidden="false" customHeight="false" outlineLevel="0" collapsed="false">
      <c r="A86" s="0" t="n">
        <v>84</v>
      </c>
      <c r="B86" s="0" t="n">
        <v>0.50027</v>
      </c>
      <c r="C86" s="0" t="n">
        <v>6655.44</v>
      </c>
      <c r="D86" s="0" t="n">
        <v>0.50027</v>
      </c>
      <c r="E86" s="0" t="n">
        <v>1.70078572093617</v>
      </c>
      <c r="G86" s="1" t="n">
        <f aca="true">OFFSET($B86,$AE$5,0)</f>
        <v>0.50316</v>
      </c>
      <c r="H86" s="1" t="n">
        <f aca="true">OFFSET($C86,$AE$5,0)</f>
        <v>6697.66</v>
      </c>
      <c r="J86" s="1" t="str">
        <f aca="false">IF(AND($AE$7="Sym_1",$E86&lt;0),$B$1,IF(AND($AE$7="Sym_2",$E86&gt;0),$B$1,$C$1))</f>
        <v>ARKMUSDT</v>
      </c>
      <c r="K86" s="1" t="n">
        <f aca="false">IF(AND(ABS($E86)&gt;$AE$1,$G86&gt;0),1,0)</f>
        <v>1</v>
      </c>
      <c r="L86" s="1" t="n">
        <f aca="false">IF($K86=1,IF($J86=$B$1,$B86,$C86),0)</f>
        <v>0.50027</v>
      </c>
      <c r="M86" s="1" t="n">
        <f aca="false">IF($K86=1,IF($J86=$B$1,$G86,$H86),0)</f>
        <v>0.50316</v>
      </c>
      <c r="N86" s="1" t="n">
        <f aca="false">IFERROR(M86/L86,1)</f>
        <v>1.00577688048454</v>
      </c>
      <c r="O86" s="1" t="n">
        <f aca="false">IF($K86=1,$AE$3*$AE$2*2,0)</f>
        <v>0.5</v>
      </c>
      <c r="P86" s="1" t="n">
        <f aca="false">-IF($K86=1,$AE$4*$AE$2*2,0)</f>
        <v>-2</v>
      </c>
      <c r="Q86" s="1" t="n">
        <f aca="false">$Q85*$N86+$O86+$P86</f>
        <v>1395.5433825252</v>
      </c>
      <c r="S86" s="1" t="n">
        <f aca="true">OFFSET($B86,$AE$6,0)</f>
        <v>0.50316</v>
      </c>
      <c r="T86" s="1" t="n">
        <f aca="true">OFFSET($C86,$AE$6,0)</f>
        <v>6697.66</v>
      </c>
      <c r="V86" s="1" t="str">
        <f aca="false">IF(AND($AE$7="Sym_1",$E86&gt;0),$B$1,IF(AND($AE$7="Sym_2",$E86&lt;0),$B$1,$C$1))</f>
        <v>BTCUSDT</v>
      </c>
      <c r="W86" s="1" t="n">
        <f aca="false">IF(AND(ABS($E86)&gt;$AE$1,$G86&gt;0),1,0)</f>
        <v>1</v>
      </c>
      <c r="X86" s="1" t="n">
        <f aca="false">IF($W86=1,IF($V86=$B$1,$B86,$C86),0)</f>
        <v>6655.44</v>
      </c>
      <c r="Y86" s="1" t="n">
        <f aca="false">IF($W86=1,IF($V86=$B$1,$S86,$T86),0)</f>
        <v>6697.66</v>
      </c>
      <c r="Z86" s="1" t="n">
        <f aca="false">IFERROR(X86/Y86,1)</f>
        <v>0.993696305873992</v>
      </c>
      <c r="AA86" s="1" t="n">
        <f aca="false">IF($K86=1,$AE$3*$AC85*2,0)</f>
        <v>0.350563174983</v>
      </c>
      <c r="AB86" s="1" t="n">
        <f aca="false">-IF($K86=1,$AE$4*$AE$2*2,0)</f>
        <v>-2</v>
      </c>
      <c r="AC86" s="1" t="n">
        <f aca="false">$AC85*$Z86+$AA86+$AB86</f>
        <v>695.057227087113</v>
      </c>
    </row>
    <row r="87" customFormat="false" ht="15" hidden="false" customHeight="false" outlineLevel="0" collapsed="false">
      <c r="A87" s="0" t="n">
        <v>85</v>
      </c>
      <c r="B87" s="0" t="n">
        <v>0.50087</v>
      </c>
      <c r="C87" s="0" t="n">
        <v>6684.22</v>
      </c>
      <c r="D87" s="0" t="n">
        <v>0.50087</v>
      </c>
      <c r="E87" s="0" t="n">
        <v>1.77879405336555</v>
      </c>
      <c r="G87" s="1" t="n">
        <f aca="true">OFFSET($B87,$AE$5,0)</f>
        <v>0.50377</v>
      </c>
      <c r="H87" s="1" t="n">
        <f aca="true">OFFSET($C87,$AE$5,0)</f>
        <v>6710.02</v>
      </c>
      <c r="J87" s="1" t="str">
        <f aca="false">IF(AND($AE$7="Sym_1",$E87&lt;0),$B$1,IF(AND($AE$7="Sym_2",$E87&gt;0),$B$1,$C$1))</f>
        <v>ARKMUSDT</v>
      </c>
      <c r="K87" s="1" t="n">
        <f aca="false">IF(AND(ABS($E87)&gt;$AE$1,$G87&gt;0),1,0)</f>
        <v>1</v>
      </c>
      <c r="L87" s="1" t="n">
        <f aca="false">IF($K87=1,IF($J87=$B$1,$B87,$C87),0)</f>
        <v>0.50087</v>
      </c>
      <c r="M87" s="1" t="n">
        <f aca="false">IF($K87=1,IF($J87=$B$1,$G87,$H87),0)</f>
        <v>0.50377</v>
      </c>
      <c r="N87" s="1" t="n">
        <f aca="false">IFERROR(M87/L87,1)</f>
        <v>1.00578992552958</v>
      </c>
      <c r="O87" s="1" t="n">
        <f aca="false">IF($K87=1,$AE$3*$AE$2*2,0)</f>
        <v>0.5</v>
      </c>
      <c r="P87" s="1" t="n">
        <f aca="false">-IF($K87=1,$AE$4*$AE$2*2,0)</f>
        <v>-2</v>
      </c>
      <c r="Q87" s="1" t="n">
        <f aca="false">$Q86*$N87+$O87+$P87</f>
        <v>1402.12347478332</v>
      </c>
      <c r="S87" s="1" t="n">
        <f aca="true">OFFSET($B87,$AE$6,0)</f>
        <v>0.50377</v>
      </c>
      <c r="T87" s="1" t="n">
        <f aca="true">OFFSET($C87,$AE$6,0)</f>
        <v>6710.02</v>
      </c>
      <c r="V87" s="1" t="str">
        <f aca="false">IF(AND($AE$7="Sym_1",$E87&gt;0),$B$1,IF(AND($AE$7="Sym_2",$E87&lt;0),$B$1,$C$1))</f>
        <v>BTCUSDT</v>
      </c>
      <c r="W87" s="1" t="n">
        <f aca="false">IF(AND(ABS($E87)&gt;$AE$1,$G87&gt;0),1,0)</f>
        <v>1</v>
      </c>
      <c r="X87" s="1" t="n">
        <f aca="false">IF($W87=1,IF($V87=$B$1,$B87,$C87),0)</f>
        <v>6684.22</v>
      </c>
      <c r="Y87" s="1" t="n">
        <f aca="false">IF($W87=1,IF($V87=$B$1,$S87,$T87),0)</f>
        <v>6710.02</v>
      </c>
      <c r="Z87" s="1" t="n">
        <f aca="false">IFERROR(X87/Y87,1)</f>
        <v>0.99615500400893</v>
      </c>
      <c r="AA87" s="1" t="n">
        <f aca="false">IF($K87=1,$AE$3*$AC86*2,0)</f>
        <v>0.347528613543556</v>
      </c>
      <c r="AB87" s="1" t="n">
        <f aca="false">-IF($K87=1,$AE$4*$AE$2*2,0)</f>
        <v>-2</v>
      </c>
      <c r="AC87" s="1" t="n">
        <f aca="false">$AC86*$Z87+$AA87+$AB87</f>
        <v>690.732263448942</v>
      </c>
    </row>
    <row r="88" customFormat="false" ht="15" hidden="false" customHeight="false" outlineLevel="0" collapsed="false">
      <c r="A88" s="0" t="n">
        <v>86</v>
      </c>
      <c r="B88" s="0" t="n">
        <v>0.50118</v>
      </c>
      <c r="C88" s="0" t="n">
        <v>6686.82</v>
      </c>
      <c r="D88" s="0" t="n">
        <v>0.50118</v>
      </c>
      <c r="E88" s="0" t="n">
        <v>1.72047407199821</v>
      </c>
      <c r="G88" s="1" t="n">
        <f aca="true">OFFSET($B88,$AE$5,0)</f>
        <v>0.50392</v>
      </c>
      <c r="H88" s="1" t="n">
        <f aca="true">OFFSET($C88,$AE$5,0)</f>
        <v>6711.59</v>
      </c>
      <c r="J88" s="1" t="str">
        <f aca="false">IF(AND($AE$7="Sym_1",$E88&lt;0),$B$1,IF(AND($AE$7="Sym_2",$E88&gt;0),$B$1,$C$1))</f>
        <v>ARKMUSDT</v>
      </c>
      <c r="K88" s="1" t="n">
        <f aca="false">IF(AND(ABS($E88)&gt;$AE$1,$G88&gt;0),1,0)</f>
        <v>1</v>
      </c>
      <c r="L88" s="1" t="n">
        <f aca="false">IF($K88=1,IF($J88=$B$1,$B88,$C88),0)</f>
        <v>0.50118</v>
      </c>
      <c r="M88" s="1" t="n">
        <f aca="false">IF($K88=1,IF($J88=$B$1,$G88,$H88),0)</f>
        <v>0.50392</v>
      </c>
      <c r="N88" s="1" t="n">
        <f aca="false">IFERROR(M88/L88,1)</f>
        <v>1.00546709764955</v>
      </c>
      <c r="O88" s="1" t="n">
        <f aca="false">IF($K88=1,$AE$3*$AE$2*2,0)</f>
        <v>0.5</v>
      </c>
      <c r="P88" s="1" t="n">
        <f aca="false">-IF($K88=1,$AE$4*$AE$2*2,0)</f>
        <v>-2</v>
      </c>
      <c r="Q88" s="1" t="n">
        <f aca="false">$Q87*$N88+$O88+$P88</f>
        <v>1408.28902073668</v>
      </c>
      <c r="S88" s="1" t="n">
        <f aca="true">OFFSET($B88,$AE$6,0)</f>
        <v>0.50392</v>
      </c>
      <c r="T88" s="1" t="n">
        <f aca="true">OFFSET($C88,$AE$6,0)</f>
        <v>6711.59</v>
      </c>
      <c r="V88" s="1" t="str">
        <f aca="false">IF(AND($AE$7="Sym_1",$E88&gt;0),$B$1,IF(AND($AE$7="Sym_2",$E88&lt;0),$B$1,$C$1))</f>
        <v>BTCUSDT</v>
      </c>
      <c r="W88" s="1" t="n">
        <f aca="false">IF(AND(ABS($E88)&gt;$AE$1,$G88&gt;0),1,0)</f>
        <v>1</v>
      </c>
      <c r="X88" s="1" t="n">
        <f aca="false">IF($W88=1,IF($V88=$B$1,$B88,$C88),0)</f>
        <v>6686.82</v>
      </c>
      <c r="Y88" s="1" t="n">
        <f aca="false">IF($W88=1,IF($V88=$B$1,$S88,$T88),0)</f>
        <v>6711.59</v>
      </c>
      <c r="Z88" s="1" t="n">
        <f aca="false">IFERROR(X88/Y88,1)</f>
        <v>0.996309369314872</v>
      </c>
      <c r="AA88" s="1" t="n">
        <f aca="false">IF($K88=1,$AE$3*$AC87*2,0)</f>
        <v>0.345366131724471</v>
      </c>
      <c r="AB88" s="1" t="n">
        <f aca="false">-IF($K88=1,$AE$4*$AE$2*2,0)</f>
        <v>-2</v>
      </c>
      <c r="AC88" s="1" t="n">
        <f aca="false">$AC87*$Z88+$AA88+$AB88</f>
        <v>686.528391893974</v>
      </c>
    </row>
    <row r="89" customFormat="false" ht="15" hidden="false" customHeight="false" outlineLevel="0" collapsed="false">
      <c r="A89" s="0" t="n">
        <v>87</v>
      </c>
      <c r="B89" s="0" t="n">
        <v>0.50147</v>
      </c>
      <c r="C89" s="0" t="n">
        <v>6695.23</v>
      </c>
      <c r="D89" s="0" t="n">
        <v>0.50147</v>
      </c>
      <c r="E89" s="0" t="n">
        <v>1.66455357163827</v>
      </c>
      <c r="G89" s="1" t="n">
        <f aca="true">OFFSET($B89,$AE$5,0)</f>
        <v>0.50457</v>
      </c>
      <c r="H89" s="1" t="n">
        <f aca="true">OFFSET($C89,$AE$5,0)</f>
        <v>6712.52</v>
      </c>
      <c r="J89" s="1" t="str">
        <f aca="false">IF(AND($AE$7="Sym_1",$E89&lt;0),$B$1,IF(AND($AE$7="Sym_2",$E89&gt;0),$B$1,$C$1))</f>
        <v>ARKMUSDT</v>
      </c>
      <c r="K89" s="1" t="n">
        <f aca="false">IF(AND(ABS($E89)&gt;$AE$1,$G89&gt;0),1,0)</f>
        <v>1</v>
      </c>
      <c r="L89" s="1" t="n">
        <f aca="false">IF($K89=1,IF($J89=$B$1,$B89,$C89),0)</f>
        <v>0.50147</v>
      </c>
      <c r="M89" s="1" t="n">
        <f aca="false">IF($K89=1,IF($J89=$B$1,$G89,$H89),0)</f>
        <v>0.50457</v>
      </c>
      <c r="N89" s="1" t="n">
        <f aca="false">IFERROR(M89/L89,1)</f>
        <v>1.00618182543323</v>
      </c>
      <c r="O89" s="1" t="n">
        <f aca="false">IF($K89=1,$AE$3*$AE$2*2,0)</f>
        <v>0.5</v>
      </c>
      <c r="P89" s="1" t="n">
        <f aca="false">-IF($K89=1,$AE$4*$AE$2*2,0)</f>
        <v>-2</v>
      </c>
      <c r="Q89" s="1" t="n">
        <f aca="false">$Q88*$N89+$O89+$P89</f>
        <v>1415.4948176224</v>
      </c>
      <c r="S89" s="1" t="n">
        <f aca="true">OFFSET($B89,$AE$6,0)</f>
        <v>0.50457</v>
      </c>
      <c r="T89" s="1" t="n">
        <f aca="true">OFFSET($C89,$AE$6,0)</f>
        <v>6712.52</v>
      </c>
      <c r="V89" s="1" t="str">
        <f aca="false">IF(AND($AE$7="Sym_1",$E89&gt;0),$B$1,IF(AND($AE$7="Sym_2",$E89&lt;0),$B$1,$C$1))</f>
        <v>BTCUSDT</v>
      </c>
      <c r="W89" s="1" t="n">
        <f aca="false">IF(AND(ABS($E89)&gt;$AE$1,$G89&gt;0),1,0)</f>
        <v>1</v>
      </c>
      <c r="X89" s="1" t="n">
        <f aca="false">IF($W89=1,IF($V89=$B$1,$B89,$C89),0)</f>
        <v>6695.23</v>
      </c>
      <c r="Y89" s="1" t="n">
        <f aca="false">IF($W89=1,IF($V89=$B$1,$S89,$T89),0)</f>
        <v>6712.52</v>
      </c>
      <c r="Z89" s="1" t="n">
        <f aca="false">IFERROR(X89/Y89,1)</f>
        <v>0.997424216240696</v>
      </c>
      <c r="AA89" s="1" t="n">
        <f aca="false">IF($K89=1,$AE$3*$AC88*2,0)</f>
        <v>0.343264195946987</v>
      </c>
      <c r="AB89" s="1" t="n">
        <f aca="false">-IF($K89=1,$AE$4*$AE$2*2,0)</f>
        <v>-2</v>
      </c>
      <c r="AC89" s="1" t="n">
        <f aca="false">$AC88*$Z89+$AA89+$AB89</f>
        <v>683.10330740778</v>
      </c>
    </row>
    <row r="90" customFormat="false" ht="15" hidden="false" customHeight="false" outlineLevel="0" collapsed="false">
      <c r="A90" s="0" t="n">
        <v>88</v>
      </c>
      <c r="B90" s="0" t="n">
        <v>0.50287</v>
      </c>
      <c r="C90" s="0" t="n">
        <v>6697.12</v>
      </c>
      <c r="D90" s="0" t="n">
        <v>0.50287</v>
      </c>
      <c r="E90" s="0" t="n">
        <v>2.00752584176611</v>
      </c>
      <c r="G90" s="1" t="n">
        <f aca="true">OFFSET($B90,$AE$5,0)</f>
        <v>0.50468</v>
      </c>
      <c r="H90" s="1" t="n">
        <f aca="true">OFFSET($C90,$AE$5,0)</f>
        <v>6715.79</v>
      </c>
      <c r="J90" s="1" t="str">
        <f aca="false">IF(AND($AE$7="Sym_1",$E90&lt;0),$B$1,IF(AND($AE$7="Sym_2",$E90&gt;0),$B$1,$C$1))</f>
        <v>ARKMUSDT</v>
      </c>
      <c r="K90" s="1" t="n">
        <f aca="false">IF(AND(ABS($E90)&gt;$AE$1,$G90&gt;0),1,0)</f>
        <v>1</v>
      </c>
      <c r="L90" s="1" t="n">
        <f aca="false">IF($K90=1,IF($J90=$B$1,$B90,$C90),0)</f>
        <v>0.50287</v>
      </c>
      <c r="M90" s="1" t="n">
        <f aca="false">IF($K90=1,IF($J90=$B$1,$G90,$H90),0)</f>
        <v>0.50468</v>
      </c>
      <c r="N90" s="1" t="n">
        <f aca="false">IFERROR(M90/L90,1)</f>
        <v>1.00359933978961</v>
      </c>
      <c r="O90" s="1" t="n">
        <f aca="false">IF($K90=1,$AE$3*$AE$2*2,0)</f>
        <v>0.5</v>
      </c>
      <c r="P90" s="1" t="n">
        <f aca="false">-IF($K90=1,$AE$4*$AE$2*2,0)</f>
        <v>-2</v>
      </c>
      <c r="Q90" s="1" t="n">
        <f aca="false">$Q89*$N90+$O90+$P90</f>
        <v>1419.08966444145</v>
      </c>
      <c r="S90" s="1" t="n">
        <f aca="true">OFFSET($B90,$AE$6,0)</f>
        <v>0.50468</v>
      </c>
      <c r="T90" s="1" t="n">
        <f aca="true">OFFSET($C90,$AE$6,0)</f>
        <v>6715.79</v>
      </c>
      <c r="V90" s="1" t="str">
        <f aca="false">IF(AND($AE$7="Sym_1",$E90&gt;0),$B$1,IF(AND($AE$7="Sym_2",$E90&lt;0),$B$1,$C$1))</f>
        <v>BTCUSDT</v>
      </c>
      <c r="W90" s="1" t="n">
        <f aca="false">IF(AND(ABS($E90)&gt;$AE$1,$G90&gt;0),1,0)</f>
        <v>1</v>
      </c>
      <c r="X90" s="1" t="n">
        <f aca="false">IF($W90=1,IF($V90=$B$1,$B90,$C90),0)</f>
        <v>6697.12</v>
      </c>
      <c r="Y90" s="1" t="n">
        <f aca="false">IF($W90=1,IF($V90=$B$1,$S90,$T90),0)</f>
        <v>6715.79</v>
      </c>
      <c r="Z90" s="1" t="n">
        <f aca="false">IFERROR(X90/Y90,1)</f>
        <v>0.997219984543888</v>
      </c>
      <c r="AA90" s="1" t="n">
        <f aca="false">IF($K90=1,$AE$3*$AC89*2,0)</f>
        <v>0.34155165370389</v>
      </c>
      <c r="AB90" s="1" t="n">
        <f aca="false">-IF($K90=1,$AE$4*$AE$2*2,0)</f>
        <v>-2</v>
      </c>
      <c r="AC90" s="1" t="n">
        <f aca="false">$AC89*$Z90+$AA90+$AB90</f>
        <v>679.545821308769</v>
      </c>
    </row>
    <row r="91" customFormat="false" ht="15" hidden="false" customHeight="false" outlineLevel="0" collapsed="false">
      <c r="A91" s="0" t="n">
        <v>89</v>
      </c>
      <c r="B91" s="0" t="n">
        <v>0.50316</v>
      </c>
      <c r="C91" s="0" t="n">
        <v>6697.66</v>
      </c>
      <c r="D91" s="0" t="n">
        <v>0.50316</v>
      </c>
      <c r="E91" s="0" t="n">
        <v>1.88189092224679</v>
      </c>
      <c r="G91" s="1" t="n">
        <f aca="true">OFFSET($B91,$AE$5,0)</f>
        <v>0.50497</v>
      </c>
      <c r="H91" s="1" t="n">
        <f aca="true">OFFSET($C91,$AE$5,0)</f>
        <v>6716.81</v>
      </c>
      <c r="J91" s="1" t="str">
        <f aca="false">IF(AND($AE$7="Sym_1",$E91&lt;0),$B$1,IF(AND($AE$7="Sym_2",$E91&gt;0),$B$1,$C$1))</f>
        <v>ARKMUSDT</v>
      </c>
      <c r="K91" s="1" t="n">
        <f aca="false">IF(AND(ABS($E91)&gt;$AE$1,$G91&gt;0),1,0)</f>
        <v>1</v>
      </c>
      <c r="L91" s="1" t="n">
        <f aca="false">IF($K91=1,IF($J91=$B$1,$B91,$C91),0)</f>
        <v>0.50316</v>
      </c>
      <c r="M91" s="1" t="n">
        <f aca="false">IF($K91=1,IF($J91=$B$1,$G91,$H91),0)</f>
        <v>0.50497</v>
      </c>
      <c r="N91" s="1" t="n">
        <f aca="false">IFERROR(M91/L91,1)</f>
        <v>1.00359726528341</v>
      </c>
      <c r="O91" s="1" t="n">
        <f aca="false">IF($K91=1,$AE$3*$AE$2*2,0)</f>
        <v>0.5</v>
      </c>
      <c r="P91" s="1" t="n">
        <f aca="false">-IF($K91=1,$AE$4*$AE$2*2,0)</f>
        <v>-2</v>
      </c>
      <c r="Q91" s="1" t="n">
        <f aca="false">$Q90*$N91+$O91+$P91</f>
        <v>1422.69450642539</v>
      </c>
      <c r="S91" s="1" t="n">
        <f aca="true">OFFSET($B91,$AE$6,0)</f>
        <v>0.50497</v>
      </c>
      <c r="T91" s="1" t="n">
        <f aca="true">OFFSET($C91,$AE$6,0)</f>
        <v>6716.81</v>
      </c>
      <c r="V91" s="1" t="str">
        <f aca="false">IF(AND($AE$7="Sym_1",$E91&gt;0),$B$1,IF(AND($AE$7="Sym_2",$E91&lt;0),$B$1,$C$1))</f>
        <v>BTCUSDT</v>
      </c>
      <c r="W91" s="1" t="n">
        <f aca="false">IF(AND(ABS($E91)&gt;$AE$1,$G91&gt;0),1,0)</f>
        <v>1</v>
      </c>
      <c r="X91" s="1" t="n">
        <f aca="false">IF($W91=1,IF($V91=$B$1,$B91,$C91),0)</f>
        <v>6697.66</v>
      </c>
      <c r="Y91" s="1" t="n">
        <f aca="false">IF($W91=1,IF($V91=$B$1,$S91,$T91),0)</f>
        <v>6716.81</v>
      </c>
      <c r="Z91" s="1" t="n">
        <f aca="false">IFERROR(X91/Y91,1)</f>
        <v>0.997148944216079</v>
      </c>
      <c r="AA91" s="1" t="n">
        <f aca="false">IF($K91=1,$AE$3*$AC90*2,0)</f>
        <v>0.339772910654384</v>
      </c>
      <c r="AB91" s="1" t="n">
        <f aca="false">-IF($K91=1,$AE$4*$AE$2*2,0)</f>
        <v>-2</v>
      </c>
      <c r="AC91" s="1" t="n">
        <f aca="false">$AC90*$Z91+$AA91+$AB91</f>
        <v>675.948171175141</v>
      </c>
    </row>
    <row r="92" customFormat="false" ht="15" hidden="false" customHeight="false" outlineLevel="0" collapsed="false">
      <c r="A92" s="0" t="n">
        <v>90</v>
      </c>
      <c r="B92" s="0" t="n">
        <v>0.50377</v>
      </c>
      <c r="C92" s="0" t="n">
        <v>6710.02</v>
      </c>
      <c r="D92" s="0" t="n">
        <v>0.50377</v>
      </c>
      <c r="E92" s="0" t="n">
        <v>1.87796260069424</v>
      </c>
      <c r="G92" s="1" t="n">
        <f aca="true">OFFSET($B92,$AE$5,0)</f>
        <v>0.50513</v>
      </c>
      <c r="H92" s="1" t="n">
        <f aca="true">OFFSET($C92,$AE$5,0)</f>
        <v>6727.36</v>
      </c>
      <c r="J92" s="1" t="str">
        <f aca="false">IF(AND($AE$7="Sym_1",$E92&lt;0),$B$1,IF(AND($AE$7="Sym_2",$E92&gt;0),$B$1,$C$1))</f>
        <v>ARKMUSDT</v>
      </c>
      <c r="K92" s="1" t="n">
        <f aca="false">IF(AND(ABS($E92)&gt;$AE$1,$G92&gt;0),1,0)</f>
        <v>1</v>
      </c>
      <c r="L92" s="1" t="n">
        <f aca="false">IF($K92=1,IF($J92=$B$1,$B92,$C92),0)</f>
        <v>0.50377</v>
      </c>
      <c r="M92" s="1" t="n">
        <f aca="false">IF($K92=1,IF($J92=$B$1,$G92,$H92),0)</f>
        <v>0.50513</v>
      </c>
      <c r="N92" s="1" t="n">
        <f aca="false">IFERROR(M92/L92,1)</f>
        <v>1.00269964467912</v>
      </c>
      <c r="O92" s="1" t="n">
        <f aca="false">IF($K92=1,$AE$3*$AE$2*2,0)</f>
        <v>0.5</v>
      </c>
      <c r="P92" s="1" t="n">
        <f aca="false">-IF($K92=1,$AE$4*$AE$2*2,0)</f>
        <v>-2</v>
      </c>
      <c r="Q92" s="1" t="n">
        <f aca="false">$Q91*$N92+$O92+$P92</f>
        <v>1425.03527607968</v>
      </c>
      <c r="S92" s="1" t="n">
        <f aca="true">OFFSET($B92,$AE$6,0)</f>
        <v>0.50513</v>
      </c>
      <c r="T92" s="1" t="n">
        <f aca="true">OFFSET($C92,$AE$6,0)</f>
        <v>6727.36</v>
      </c>
      <c r="V92" s="1" t="str">
        <f aca="false">IF(AND($AE$7="Sym_1",$E92&gt;0),$B$1,IF(AND($AE$7="Sym_2",$E92&lt;0),$B$1,$C$1))</f>
        <v>BTCUSDT</v>
      </c>
      <c r="W92" s="1" t="n">
        <f aca="false">IF(AND(ABS($E92)&gt;$AE$1,$G92&gt;0),1,0)</f>
        <v>1</v>
      </c>
      <c r="X92" s="1" t="n">
        <f aca="false">IF($W92=1,IF($V92=$B$1,$B92,$C92),0)</f>
        <v>6710.02</v>
      </c>
      <c r="Y92" s="1" t="n">
        <f aca="false">IF($W92=1,IF($V92=$B$1,$S92,$T92),0)</f>
        <v>6727.36</v>
      </c>
      <c r="Z92" s="1" t="n">
        <f aca="false">IFERROR(X92/Y92,1)</f>
        <v>0.997422465870713</v>
      </c>
      <c r="AA92" s="1" t="n">
        <f aca="false">IF($K92=1,$AE$3*$AC91*2,0)</f>
        <v>0.337974085587571</v>
      </c>
      <c r="AB92" s="1" t="n">
        <f aca="false">-IF($K92=1,$AE$4*$AE$2*2,0)</f>
        <v>-2</v>
      </c>
      <c r="AC92" s="1" t="n">
        <f aca="false">$AC91*$Z92+$AA92+$AB92</f>
        <v>672.543865779896</v>
      </c>
    </row>
    <row r="93" customFormat="false" ht="15" hidden="false" customHeight="false" outlineLevel="0" collapsed="false">
      <c r="A93" s="0" t="n">
        <v>91</v>
      </c>
      <c r="B93" s="0" t="n">
        <v>0.50392</v>
      </c>
      <c r="C93" s="0" t="n">
        <v>6711.59</v>
      </c>
      <c r="D93" s="0" t="n">
        <v>0.50392</v>
      </c>
      <c r="E93" s="0" t="n">
        <v>1.72975502412553</v>
      </c>
      <c r="G93" s="1" t="n">
        <f aca="true">OFFSET($B93,$AE$5,0)</f>
        <v>0.5055</v>
      </c>
      <c r="H93" s="1" t="n">
        <f aca="true">OFFSET($C93,$AE$5,0)</f>
        <v>6728.29</v>
      </c>
      <c r="J93" s="1" t="str">
        <f aca="false">IF(AND($AE$7="Sym_1",$E93&lt;0),$B$1,IF(AND($AE$7="Sym_2",$E93&gt;0),$B$1,$C$1))</f>
        <v>ARKMUSDT</v>
      </c>
      <c r="K93" s="1" t="n">
        <f aca="false">IF(AND(ABS($E93)&gt;$AE$1,$G93&gt;0),1,0)</f>
        <v>1</v>
      </c>
      <c r="L93" s="1" t="n">
        <f aca="false">IF($K93=1,IF($J93=$B$1,$B93,$C93),0)</f>
        <v>0.50392</v>
      </c>
      <c r="M93" s="1" t="n">
        <f aca="false">IF($K93=1,IF($J93=$B$1,$G93,$H93),0)</f>
        <v>0.5055</v>
      </c>
      <c r="N93" s="1" t="n">
        <f aca="false">IFERROR(M93/L93,1)</f>
        <v>1.00313541832037</v>
      </c>
      <c r="O93" s="1" t="n">
        <f aca="false">IF($K93=1,$AE$3*$AE$2*2,0)</f>
        <v>0.5</v>
      </c>
      <c r="P93" s="1" t="n">
        <f aca="false">-IF($K93=1,$AE$4*$AE$2*2,0)</f>
        <v>-2</v>
      </c>
      <c r="Q93" s="1" t="n">
        <f aca="false">$Q92*$N93+$O93+$P93</f>
        <v>1428.00335779147</v>
      </c>
      <c r="S93" s="1" t="n">
        <f aca="true">OFFSET($B93,$AE$6,0)</f>
        <v>0.5055</v>
      </c>
      <c r="T93" s="1" t="n">
        <f aca="true">OFFSET($C93,$AE$6,0)</f>
        <v>6728.29</v>
      </c>
      <c r="V93" s="1" t="str">
        <f aca="false">IF(AND($AE$7="Sym_1",$E93&gt;0),$B$1,IF(AND($AE$7="Sym_2",$E93&lt;0),$B$1,$C$1))</f>
        <v>BTCUSDT</v>
      </c>
      <c r="W93" s="1" t="n">
        <f aca="false">IF(AND(ABS($E93)&gt;$AE$1,$G93&gt;0),1,0)</f>
        <v>1</v>
      </c>
      <c r="X93" s="1" t="n">
        <f aca="false">IF($W93=1,IF($V93=$B$1,$B93,$C93),0)</f>
        <v>6711.59</v>
      </c>
      <c r="Y93" s="1" t="n">
        <f aca="false">IF($W93=1,IF($V93=$B$1,$S93,$T93),0)</f>
        <v>6728.29</v>
      </c>
      <c r="Z93" s="1" t="n">
        <f aca="false">IFERROR(X93/Y93,1)</f>
        <v>0.997517942894852</v>
      </c>
      <c r="AA93" s="1" t="n">
        <f aca="false">IF($K93=1,$AE$3*$AC92*2,0)</f>
        <v>0.336271932889948</v>
      </c>
      <c r="AB93" s="1" t="n">
        <f aca="false">-IF($K93=1,$AE$4*$AE$2*2,0)</f>
        <v>-2</v>
      </c>
      <c r="AC93" s="1" t="n">
        <f aca="false">$AC92*$Z93+$AA93+$AB93</f>
        <v>669.210845432203</v>
      </c>
    </row>
    <row r="94" customFormat="false" ht="15" hidden="false" customHeight="false" outlineLevel="0" collapsed="false">
      <c r="A94" s="0" t="n">
        <v>92</v>
      </c>
      <c r="B94" s="0" t="n">
        <v>0.50457</v>
      </c>
      <c r="C94" s="0" t="n">
        <v>6712.52</v>
      </c>
      <c r="D94" s="0" t="n">
        <v>0.50457</v>
      </c>
      <c r="E94" s="0" t="n">
        <v>1.7617721594237</v>
      </c>
      <c r="G94" s="1" t="n">
        <f aca="true">OFFSET($B94,$AE$5,0)</f>
        <v>0.50556</v>
      </c>
      <c r="H94" s="1" t="n">
        <f aca="true">OFFSET($C94,$AE$5,0)</f>
        <v>6728.78</v>
      </c>
      <c r="J94" s="1" t="str">
        <f aca="false">IF(AND($AE$7="Sym_1",$E94&lt;0),$B$1,IF(AND($AE$7="Sym_2",$E94&gt;0),$B$1,$C$1))</f>
        <v>ARKMUSDT</v>
      </c>
      <c r="K94" s="1" t="n">
        <f aca="false">IF(AND(ABS($E94)&gt;$AE$1,$G94&gt;0),1,0)</f>
        <v>1</v>
      </c>
      <c r="L94" s="1" t="n">
        <f aca="false">IF($K94=1,IF($J94=$B$1,$B94,$C94),0)</f>
        <v>0.50457</v>
      </c>
      <c r="M94" s="1" t="n">
        <f aca="false">IF($K94=1,IF($J94=$B$1,$G94,$H94),0)</f>
        <v>0.50556</v>
      </c>
      <c r="N94" s="1" t="n">
        <f aca="false">IFERROR(M94/L94,1)</f>
        <v>1.00196206671027</v>
      </c>
      <c r="O94" s="1" t="n">
        <f aca="false">IF($K94=1,$AE$3*$AE$2*2,0)</f>
        <v>0.5</v>
      </c>
      <c r="P94" s="1" t="n">
        <f aca="false">-IF($K94=1,$AE$4*$AE$2*2,0)</f>
        <v>-2</v>
      </c>
      <c r="Q94" s="1" t="n">
        <f aca="false">$Q93*$N94+$O94+$P94</f>
        <v>1429.30519564194</v>
      </c>
      <c r="S94" s="1" t="n">
        <f aca="true">OFFSET($B94,$AE$6,0)</f>
        <v>0.50556</v>
      </c>
      <c r="T94" s="1" t="n">
        <f aca="true">OFFSET($C94,$AE$6,0)</f>
        <v>6728.78</v>
      </c>
      <c r="V94" s="1" t="str">
        <f aca="false">IF(AND($AE$7="Sym_1",$E94&gt;0),$B$1,IF(AND($AE$7="Sym_2",$E94&lt;0),$B$1,$C$1))</f>
        <v>BTCUSDT</v>
      </c>
      <c r="W94" s="1" t="n">
        <f aca="false">IF(AND(ABS($E94)&gt;$AE$1,$G94&gt;0),1,0)</f>
        <v>1</v>
      </c>
      <c r="X94" s="1" t="n">
        <f aca="false">IF($W94=1,IF($V94=$B$1,$B94,$C94),0)</f>
        <v>6712.52</v>
      </c>
      <c r="Y94" s="1" t="n">
        <f aca="false">IF($W94=1,IF($V94=$B$1,$S94,$T94),0)</f>
        <v>6728.78</v>
      </c>
      <c r="Z94" s="1" t="n">
        <f aca="false">IFERROR(X94/Y94,1)</f>
        <v>0.997583514396369</v>
      </c>
      <c r="AA94" s="1" t="n">
        <f aca="false">IF($K94=1,$AE$3*$AC93*2,0)</f>
        <v>0.334605422716101</v>
      </c>
      <c r="AB94" s="1" t="n">
        <f aca="false">-IF($K94=1,$AE$4*$AE$2*2,0)</f>
        <v>-2</v>
      </c>
      <c r="AC94" s="1" t="n">
        <f aca="false">$AC93*$Z94+$AA94+$AB94</f>
        <v>665.928312481138</v>
      </c>
    </row>
    <row r="95" customFormat="false" ht="15" hidden="false" customHeight="false" outlineLevel="0" collapsed="false">
      <c r="A95" s="0" t="n">
        <v>93</v>
      </c>
      <c r="B95" s="0" t="n">
        <v>0.50468</v>
      </c>
      <c r="C95" s="0" t="n">
        <v>6715.79</v>
      </c>
      <c r="D95" s="0" t="n">
        <v>0.50468</v>
      </c>
      <c r="E95" s="0" t="n">
        <v>1.62387979031597</v>
      </c>
      <c r="G95" s="1" t="n">
        <f aca="true">OFFSET($B95,$AE$5,0)</f>
        <v>0.50568</v>
      </c>
      <c r="H95" s="1" t="n">
        <f aca="true">OFFSET($C95,$AE$5,0)</f>
        <v>6729</v>
      </c>
      <c r="J95" s="1" t="str">
        <f aca="false">IF(AND($AE$7="Sym_1",$E95&lt;0),$B$1,IF(AND($AE$7="Sym_2",$E95&gt;0),$B$1,$C$1))</f>
        <v>ARKMUSDT</v>
      </c>
      <c r="K95" s="1" t="n">
        <f aca="false">IF(AND(ABS($E95)&gt;$AE$1,$G95&gt;0),1,0)</f>
        <v>1</v>
      </c>
      <c r="L95" s="1" t="n">
        <f aca="false">IF($K95=1,IF($J95=$B$1,$B95,$C95),0)</f>
        <v>0.50468</v>
      </c>
      <c r="M95" s="1" t="n">
        <f aca="false">IF($K95=1,IF($J95=$B$1,$G95,$H95),0)</f>
        <v>0.50568</v>
      </c>
      <c r="N95" s="1" t="n">
        <f aca="false">IFERROR(M95/L95,1)</f>
        <v>1.00198145359436</v>
      </c>
      <c r="O95" s="1" t="n">
        <f aca="false">IF($K95=1,$AE$3*$AE$2*2,0)</f>
        <v>0.5</v>
      </c>
      <c r="P95" s="1" t="n">
        <f aca="false">-IF($K95=1,$AE$4*$AE$2*2,0)</f>
        <v>-2</v>
      </c>
      <c r="Q95" s="1" t="n">
        <f aca="false">$Q94*$N95+$O95+$P95</f>
        <v>1430.63729755928</v>
      </c>
      <c r="S95" s="1" t="n">
        <f aca="true">OFFSET($B95,$AE$6,0)</f>
        <v>0.50568</v>
      </c>
      <c r="T95" s="1" t="n">
        <f aca="true">OFFSET($C95,$AE$6,0)</f>
        <v>6729</v>
      </c>
      <c r="V95" s="1" t="str">
        <f aca="false">IF(AND($AE$7="Sym_1",$E95&gt;0),$B$1,IF(AND($AE$7="Sym_2",$E95&lt;0),$B$1,$C$1))</f>
        <v>BTCUSDT</v>
      </c>
      <c r="W95" s="1" t="n">
        <f aca="false">IF(AND(ABS($E95)&gt;$AE$1,$G95&gt;0),1,0)</f>
        <v>1</v>
      </c>
      <c r="X95" s="1" t="n">
        <f aca="false">IF($W95=1,IF($V95=$B$1,$B95,$C95),0)</f>
        <v>6715.79</v>
      </c>
      <c r="Y95" s="1" t="n">
        <f aca="false">IF($W95=1,IF($V95=$B$1,$S95,$T95),0)</f>
        <v>6729</v>
      </c>
      <c r="Z95" s="1" t="n">
        <f aca="false">IFERROR(X95/Y95,1)</f>
        <v>0.998036855401991</v>
      </c>
      <c r="AA95" s="1" t="n">
        <f aca="false">IF($K95=1,$AE$3*$AC94*2,0)</f>
        <v>0.332964156240569</v>
      </c>
      <c r="AB95" s="1" t="n">
        <f aca="false">-IF($K95=1,$AE$4*$AE$2*2,0)</f>
        <v>-2</v>
      </c>
      <c r="AC95" s="1" t="n">
        <f aca="false">$AC94*$Z95+$AA95+$AB95</f>
        <v>662.953963068071</v>
      </c>
    </row>
    <row r="96" customFormat="false" ht="15" hidden="false" customHeight="false" outlineLevel="0" collapsed="false">
      <c r="A96" s="0" t="n">
        <v>94</v>
      </c>
      <c r="B96" s="0" t="n">
        <v>0.50497</v>
      </c>
      <c r="C96" s="0" t="n">
        <v>6716.81</v>
      </c>
      <c r="D96" s="0" t="n">
        <v>0.50497</v>
      </c>
      <c r="E96" s="0" t="n">
        <v>1.56547505526365</v>
      </c>
      <c r="G96" s="1" t="n">
        <f aca="true">OFFSET($B96,$AE$5,0)</f>
        <v>0.50658</v>
      </c>
      <c r="H96" s="1" t="n">
        <f aca="true">OFFSET($C96,$AE$5,0)</f>
        <v>6730.32</v>
      </c>
      <c r="J96" s="1" t="str">
        <f aca="false">IF(AND($AE$7="Sym_1",$E96&lt;0),$B$1,IF(AND($AE$7="Sym_2",$E96&gt;0),$B$1,$C$1))</f>
        <v>ARKMUSDT</v>
      </c>
      <c r="K96" s="1" t="n">
        <f aca="false">IF(AND(ABS($E96)&gt;$AE$1,$G96&gt;0),1,0)</f>
        <v>1</v>
      </c>
      <c r="L96" s="1" t="n">
        <f aca="false">IF($K96=1,IF($J96=$B$1,$B96,$C96),0)</f>
        <v>0.50497</v>
      </c>
      <c r="M96" s="1" t="n">
        <f aca="false">IF($K96=1,IF($J96=$B$1,$G96,$H96),0)</f>
        <v>0.50658</v>
      </c>
      <c r="N96" s="1" t="n">
        <f aca="false">IFERROR(M96/L96,1)</f>
        <v>1.00318830821633</v>
      </c>
      <c r="O96" s="1" t="n">
        <f aca="false">IF($K96=1,$AE$3*$AE$2*2,0)</f>
        <v>0.5</v>
      </c>
      <c r="P96" s="1" t="n">
        <f aca="false">-IF($K96=1,$AE$4*$AE$2*2,0)</f>
        <v>-2</v>
      </c>
      <c r="Q96" s="1" t="n">
        <f aca="false">$Q95*$N96+$O96+$P96</f>
        <v>1433.69861020968</v>
      </c>
      <c r="S96" s="1" t="n">
        <f aca="true">OFFSET($B96,$AE$6,0)</f>
        <v>0.50658</v>
      </c>
      <c r="T96" s="1" t="n">
        <f aca="true">OFFSET($C96,$AE$6,0)</f>
        <v>6730.32</v>
      </c>
      <c r="V96" s="1" t="str">
        <f aca="false">IF(AND($AE$7="Sym_1",$E96&gt;0),$B$1,IF(AND($AE$7="Sym_2",$E96&lt;0),$B$1,$C$1))</f>
        <v>BTCUSDT</v>
      </c>
      <c r="W96" s="1" t="n">
        <f aca="false">IF(AND(ABS($E96)&gt;$AE$1,$G96&gt;0),1,0)</f>
        <v>1</v>
      </c>
      <c r="X96" s="1" t="n">
        <f aca="false">IF($W96=1,IF($V96=$B$1,$B96,$C96),0)</f>
        <v>6716.81</v>
      </c>
      <c r="Y96" s="1" t="n">
        <f aca="false">IF($W96=1,IF($V96=$B$1,$S96,$T96),0)</f>
        <v>6730.32</v>
      </c>
      <c r="Z96" s="1" t="n">
        <f aca="false">IFERROR(X96/Y96,1)</f>
        <v>0.997992666024795</v>
      </c>
      <c r="AA96" s="1" t="n">
        <f aca="false">IF($K96=1,$AE$3*$AC95*2,0)</f>
        <v>0.331476981534035</v>
      </c>
      <c r="AB96" s="1" t="n">
        <f aca="false">-IF($K96=1,$AE$4*$AE$2*2,0)</f>
        <v>-2</v>
      </c>
      <c r="AC96" s="1" t="n">
        <f aca="false">$AC95*$Z96+$AA96+$AB96</f>
        <v>659.954670035542</v>
      </c>
    </row>
    <row r="97" customFormat="false" ht="15" hidden="false" customHeight="false" outlineLevel="0" collapsed="false">
      <c r="A97" s="0" t="n">
        <v>95</v>
      </c>
      <c r="B97" s="0" t="n">
        <v>0.50513</v>
      </c>
      <c r="C97" s="0" t="n">
        <v>6727.36</v>
      </c>
      <c r="D97" s="0" t="n">
        <v>0.50513</v>
      </c>
      <c r="E97" s="0" t="n">
        <v>1.46767598760627</v>
      </c>
      <c r="G97" s="1" t="n">
        <f aca="true">OFFSET($B97,$AE$5,0)</f>
        <v>0.50776</v>
      </c>
      <c r="H97" s="1" t="n">
        <f aca="true">OFFSET($C97,$AE$5,0)</f>
        <v>6731.25</v>
      </c>
      <c r="J97" s="1" t="str">
        <f aca="false">IF(AND($AE$7="Sym_1",$E97&lt;0),$B$1,IF(AND($AE$7="Sym_2",$E97&gt;0),$B$1,$C$1))</f>
        <v>ARKMUSDT</v>
      </c>
      <c r="K97" s="1" t="n">
        <f aca="false">IF(AND(ABS($E97)&gt;$AE$1,$G97&gt;0),1,0)</f>
        <v>1</v>
      </c>
      <c r="L97" s="1" t="n">
        <f aca="false">IF($K97=1,IF($J97=$B$1,$B97,$C97),0)</f>
        <v>0.50513</v>
      </c>
      <c r="M97" s="1" t="n">
        <f aca="false">IF($K97=1,IF($J97=$B$1,$G97,$H97),0)</f>
        <v>0.50776</v>
      </c>
      <c r="N97" s="1" t="n">
        <f aca="false">IFERROR(M97/L97,1)</f>
        <v>1.00520658048423</v>
      </c>
      <c r="O97" s="1" t="n">
        <f aca="false">IF($K97=1,$AE$3*$AE$2*2,0)</f>
        <v>0.5</v>
      </c>
      <c r="P97" s="1" t="n">
        <f aca="false">-IF($K97=1,$AE$4*$AE$2*2,0)</f>
        <v>-2</v>
      </c>
      <c r="Q97" s="1" t="n">
        <f aca="false">$Q96*$N97+$O97+$P97</f>
        <v>1439.66327741386</v>
      </c>
      <c r="S97" s="1" t="n">
        <f aca="true">OFFSET($B97,$AE$6,0)</f>
        <v>0.50776</v>
      </c>
      <c r="T97" s="1" t="n">
        <f aca="true">OFFSET($C97,$AE$6,0)</f>
        <v>6731.25</v>
      </c>
      <c r="V97" s="1" t="str">
        <f aca="false">IF(AND($AE$7="Sym_1",$E97&gt;0),$B$1,IF(AND($AE$7="Sym_2",$E97&lt;0),$B$1,$C$1))</f>
        <v>BTCUSDT</v>
      </c>
      <c r="W97" s="1" t="n">
        <f aca="false">IF(AND(ABS($E97)&gt;$AE$1,$G97&gt;0),1,0)</f>
        <v>1</v>
      </c>
      <c r="X97" s="1" t="n">
        <f aca="false">IF($W97=1,IF($V97=$B$1,$B97,$C97),0)</f>
        <v>6727.36</v>
      </c>
      <c r="Y97" s="1" t="n">
        <f aca="false">IF($W97=1,IF($V97=$B$1,$S97,$T97),0)</f>
        <v>6731.25</v>
      </c>
      <c r="Z97" s="1" t="n">
        <f aca="false">IFERROR(X97/Y97,1)</f>
        <v>0.999422098421541</v>
      </c>
      <c r="AA97" s="1" t="n">
        <f aca="false">IF($K97=1,$AE$3*$AC96*2,0)</f>
        <v>0.329977335017771</v>
      </c>
      <c r="AB97" s="1" t="n">
        <f aca="false">-IF($K97=1,$AE$4*$AE$2*2,0)</f>
        <v>-2</v>
      </c>
      <c r="AC97" s="1" t="n">
        <f aca="false">$AC96*$Z97+$AA97+$AB97</f>
        <v>657.903258525035</v>
      </c>
    </row>
    <row r="98" customFormat="false" ht="15" hidden="false" customHeight="false" outlineLevel="0" collapsed="false">
      <c r="A98" s="0" t="n">
        <v>96</v>
      </c>
      <c r="B98" s="0" t="n">
        <v>0.5055</v>
      </c>
      <c r="C98" s="0" t="n">
        <v>6728.29</v>
      </c>
      <c r="D98" s="0" t="n">
        <v>0.5055</v>
      </c>
      <c r="E98" s="0" t="n">
        <v>1.45350215929527</v>
      </c>
      <c r="G98" s="1" t="n">
        <f aca="true">OFFSET($B98,$AE$5,0)</f>
        <v>0.5085</v>
      </c>
      <c r="H98" s="1" t="n">
        <f aca="true">OFFSET($C98,$AE$5,0)</f>
        <v>6734.93</v>
      </c>
      <c r="J98" s="1" t="str">
        <f aca="false">IF(AND($AE$7="Sym_1",$E98&lt;0),$B$1,IF(AND($AE$7="Sym_2",$E98&gt;0),$B$1,$C$1))</f>
        <v>ARKMUSDT</v>
      </c>
      <c r="K98" s="1" t="n">
        <f aca="false">IF(AND(ABS($E98)&gt;$AE$1,$G98&gt;0),1,0)</f>
        <v>1</v>
      </c>
      <c r="L98" s="1" t="n">
        <f aca="false">IF($K98=1,IF($J98=$B$1,$B98,$C98),0)</f>
        <v>0.5055</v>
      </c>
      <c r="M98" s="1" t="n">
        <f aca="false">IF($K98=1,IF($J98=$B$1,$G98,$H98),0)</f>
        <v>0.5085</v>
      </c>
      <c r="N98" s="1" t="n">
        <f aca="false">IFERROR(M98/L98,1)</f>
        <v>1.00593471810089</v>
      </c>
      <c r="O98" s="1" t="n">
        <f aca="false">IF($K98=1,$AE$3*$AE$2*2,0)</f>
        <v>0.5</v>
      </c>
      <c r="P98" s="1" t="n">
        <f aca="false">-IF($K98=1,$AE$4*$AE$2*2,0)</f>
        <v>-2</v>
      </c>
      <c r="Q98" s="1" t="n">
        <f aca="false">$Q97*$N98+$O98+$P98</f>
        <v>1446.70727312552</v>
      </c>
      <c r="S98" s="1" t="n">
        <f aca="true">OFFSET($B98,$AE$6,0)</f>
        <v>0.5085</v>
      </c>
      <c r="T98" s="1" t="n">
        <f aca="true">OFFSET($C98,$AE$6,0)</f>
        <v>6734.93</v>
      </c>
      <c r="V98" s="1" t="str">
        <f aca="false">IF(AND($AE$7="Sym_1",$E98&gt;0),$B$1,IF(AND($AE$7="Sym_2",$E98&lt;0),$B$1,$C$1))</f>
        <v>BTCUSDT</v>
      </c>
      <c r="W98" s="1" t="n">
        <f aca="false">IF(AND(ABS($E98)&gt;$AE$1,$G98&gt;0),1,0)</f>
        <v>1</v>
      </c>
      <c r="X98" s="1" t="n">
        <f aca="false">IF($W98=1,IF($V98=$B$1,$B98,$C98),0)</f>
        <v>6728.29</v>
      </c>
      <c r="Y98" s="1" t="n">
        <f aca="false">IF($W98=1,IF($V98=$B$1,$S98,$T98),0)</f>
        <v>6734.93</v>
      </c>
      <c r="Z98" s="1" t="n">
        <f aca="false">IFERROR(X98/Y98,1)</f>
        <v>0.999014095172481</v>
      </c>
      <c r="AA98" s="1" t="n">
        <f aca="false">IF($K98=1,$AE$3*$AC97*2,0)</f>
        <v>0.328951629262517</v>
      </c>
      <c r="AB98" s="1" t="n">
        <f aca="false">-IF($K98=1,$AE$4*$AE$2*2,0)</f>
        <v>-2</v>
      </c>
      <c r="AC98" s="1" t="n">
        <f aca="false">$AC97*$Z98+$AA98+$AB98</f>
        <v>655.583580155677</v>
      </c>
    </row>
    <row r="99" customFormat="false" ht="15" hidden="false" customHeight="false" outlineLevel="0" collapsed="false">
      <c r="A99" s="0" t="n">
        <v>97</v>
      </c>
      <c r="B99" s="0" t="n">
        <v>0.50556</v>
      </c>
      <c r="C99" s="0" t="n">
        <v>6728.78</v>
      </c>
      <c r="D99" s="0" t="n">
        <v>0.50556</v>
      </c>
      <c r="E99" s="0" t="n">
        <v>1.34533816421087</v>
      </c>
      <c r="G99" s="1" t="n">
        <f aca="true">OFFSET($B99,$AE$5,0)</f>
        <v>0.50858</v>
      </c>
      <c r="H99" s="1" t="n">
        <f aca="true">OFFSET($C99,$AE$5,0)</f>
        <v>6741.87</v>
      </c>
      <c r="J99" s="1" t="str">
        <f aca="false">IF(AND($AE$7="Sym_1",$E99&lt;0),$B$1,IF(AND($AE$7="Sym_2",$E99&gt;0),$B$1,$C$1))</f>
        <v>ARKMUSDT</v>
      </c>
      <c r="K99" s="1" t="n">
        <f aca="false">IF(AND(ABS($E99)&gt;$AE$1,$G99&gt;0),1,0)</f>
        <v>1</v>
      </c>
      <c r="L99" s="1" t="n">
        <f aca="false">IF($K99=1,IF($J99=$B$1,$B99,$C99),0)</f>
        <v>0.50556</v>
      </c>
      <c r="M99" s="1" t="n">
        <f aca="false">IF($K99=1,IF($J99=$B$1,$G99,$H99),0)</f>
        <v>0.50858</v>
      </c>
      <c r="N99" s="1" t="n">
        <f aca="false">IFERROR(M99/L99,1)</f>
        <v>1.00597357385869</v>
      </c>
      <c r="O99" s="1" t="n">
        <f aca="false">IF($K99=1,$AE$3*$AE$2*2,0)</f>
        <v>0.5</v>
      </c>
      <c r="P99" s="1" t="n">
        <f aca="false">-IF($K99=1,$AE$4*$AE$2*2,0)</f>
        <v>-2</v>
      </c>
      <c r="Q99" s="1" t="n">
        <f aca="false">$Q98*$N99+$O99+$P99</f>
        <v>1453.84928587344</v>
      </c>
      <c r="S99" s="1" t="n">
        <f aca="true">OFFSET($B99,$AE$6,0)</f>
        <v>0.50858</v>
      </c>
      <c r="T99" s="1" t="n">
        <f aca="true">OFFSET($C99,$AE$6,0)</f>
        <v>6741.87</v>
      </c>
      <c r="V99" s="1" t="str">
        <f aca="false">IF(AND($AE$7="Sym_1",$E99&gt;0),$B$1,IF(AND($AE$7="Sym_2",$E99&lt;0),$B$1,$C$1))</f>
        <v>BTCUSDT</v>
      </c>
      <c r="W99" s="1" t="n">
        <f aca="false">IF(AND(ABS($E99)&gt;$AE$1,$G99&gt;0),1,0)</f>
        <v>1</v>
      </c>
      <c r="X99" s="1" t="n">
        <f aca="false">IF($W99=1,IF($V99=$B$1,$B99,$C99),0)</f>
        <v>6728.78</v>
      </c>
      <c r="Y99" s="1" t="n">
        <f aca="false">IF($W99=1,IF($V99=$B$1,$S99,$T99),0)</f>
        <v>6741.87</v>
      </c>
      <c r="Z99" s="1" t="n">
        <f aca="false">IFERROR(X99/Y99,1)</f>
        <v>0.99805840219405</v>
      </c>
      <c r="AA99" s="1" t="n">
        <f aca="false">IF($K99=1,$AE$3*$AC98*2,0)</f>
        <v>0.327791790077839</v>
      </c>
      <c r="AB99" s="1" t="n">
        <f aca="false">-IF($K99=1,$AE$4*$AE$2*2,0)</f>
        <v>-2</v>
      </c>
      <c r="AC99" s="1" t="n">
        <f aca="false">$AC98*$Z99+$AA99+$AB99</f>
        <v>652.638492304908</v>
      </c>
    </row>
    <row r="100" customFormat="false" ht="15" hidden="false" customHeight="false" outlineLevel="0" collapsed="false">
      <c r="A100" s="0" t="n">
        <v>98</v>
      </c>
      <c r="B100" s="0" t="n">
        <v>0.50568</v>
      </c>
      <c r="C100" s="0" t="n">
        <v>6729</v>
      </c>
      <c r="D100" s="0" t="n">
        <v>0.50568</v>
      </c>
      <c r="E100" s="0" t="n">
        <v>1.27475623018632</v>
      </c>
      <c r="G100" s="1" t="n">
        <f aca="true">OFFSET($B100,$AE$5,0)</f>
        <v>0.50879</v>
      </c>
      <c r="H100" s="1" t="n">
        <f aca="true">OFFSET($C100,$AE$5,0)</f>
        <v>6742.35</v>
      </c>
      <c r="J100" s="1" t="str">
        <f aca="false">IF(AND($AE$7="Sym_1",$E100&lt;0),$B$1,IF(AND($AE$7="Sym_2",$E100&gt;0),$B$1,$C$1))</f>
        <v>ARKMUSDT</v>
      </c>
      <c r="K100" s="1" t="n">
        <f aca="false">IF(AND(ABS($E100)&gt;$AE$1,$G100&gt;0),1,0)</f>
        <v>1</v>
      </c>
      <c r="L100" s="1" t="n">
        <f aca="false">IF($K100=1,IF($J100=$B$1,$B100,$C100),0)</f>
        <v>0.50568</v>
      </c>
      <c r="M100" s="1" t="n">
        <f aca="false">IF($K100=1,IF($J100=$B$1,$G100,$H100),0)</f>
        <v>0.50879</v>
      </c>
      <c r="N100" s="1" t="n">
        <f aca="false">IFERROR(M100/L100,1)</f>
        <v>1.00615013447239</v>
      </c>
      <c r="O100" s="1" t="n">
        <f aca="false">IF($K100=1,$AE$3*$AE$2*2,0)</f>
        <v>0.5</v>
      </c>
      <c r="P100" s="1" t="n">
        <f aca="false">-IF($K100=1,$AE$4*$AE$2*2,0)</f>
        <v>-2</v>
      </c>
      <c r="Q100" s="1" t="n">
        <f aca="false">$Q99*$N100+$O100+$P100</f>
        <v>1461.29065448416</v>
      </c>
      <c r="S100" s="1" t="n">
        <f aca="true">OFFSET($B100,$AE$6,0)</f>
        <v>0.50879</v>
      </c>
      <c r="T100" s="1" t="n">
        <f aca="true">OFFSET($C100,$AE$6,0)</f>
        <v>6742.35</v>
      </c>
      <c r="V100" s="1" t="str">
        <f aca="false">IF(AND($AE$7="Sym_1",$E100&gt;0),$B$1,IF(AND($AE$7="Sym_2",$E100&lt;0),$B$1,$C$1))</f>
        <v>BTCUSDT</v>
      </c>
      <c r="W100" s="1" t="n">
        <f aca="false">IF(AND(ABS($E100)&gt;$AE$1,$G100&gt;0),1,0)</f>
        <v>1</v>
      </c>
      <c r="X100" s="1" t="n">
        <f aca="false">IF($W100=1,IF($V100=$B$1,$B100,$C100),0)</f>
        <v>6729</v>
      </c>
      <c r="Y100" s="1" t="n">
        <f aca="false">IF($W100=1,IF($V100=$B$1,$S100,$T100),0)</f>
        <v>6742.35</v>
      </c>
      <c r="Z100" s="1" t="n">
        <f aca="false">IFERROR(X100/Y100,1)</f>
        <v>0.998019978197513</v>
      </c>
      <c r="AA100" s="1" t="n">
        <f aca="false">IF($K100=1,$AE$3*$AC99*2,0)</f>
        <v>0.326319246152454</v>
      </c>
      <c r="AB100" s="1" t="n">
        <f aca="false">-IF($K100=1,$AE$4*$AE$2*2,0)</f>
        <v>-2</v>
      </c>
      <c r="AC100" s="1" t="n">
        <f aca="false">$AC99*$Z100+$AA100+$AB100</f>
        <v>649.672573107154</v>
      </c>
    </row>
    <row r="101" customFormat="false" ht="15" hidden="false" customHeight="false" outlineLevel="0" collapsed="false">
      <c r="A101" s="0" t="n">
        <v>99</v>
      </c>
      <c r="B101" s="0" t="n">
        <v>0.50658</v>
      </c>
      <c r="C101" s="0" t="n">
        <v>6730.32</v>
      </c>
      <c r="D101" s="0" t="n">
        <v>0.50658</v>
      </c>
      <c r="E101" s="0" t="n">
        <v>1.47647432768852</v>
      </c>
      <c r="G101" s="1" t="n">
        <f aca="true">OFFSET($B101,$AE$5,0)</f>
        <v>0.5088</v>
      </c>
      <c r="H101" s="1" t="n">
        <f aca="true">OFFSET($C101,$AE$5,0)</f>
        <v>6746.78</v>
      </c>
      <c r="J101" s="1" t="str">
        <f aca="false">IF(AND($AE$7="Sym_1",$E101&lt;0),$B$1,IF(AND($AE$7="Sym_2",$E101&gt;0),$B$1,$C$1))</f>
        <v>ARKMUSDT</v>
      </c>
      <c r="K101" s="1" t="n">
        <f aca="false">IF(AND(ABS($E101)&gt;$AE$1,$G101&gt;0),1,0)</f>
        <v>1</v>
      </c>
      <c r="L101" s="1" t="n">
        <f aca="false">IF($K101=1,IF($J101=$B$1,$B101,$C101),0)</f>
        <v>0.50658</v>
      </c>
      <c r="M101" s="1" t="n">
        <f aca="false">IF($K101=1,IF($J101=$B$1,$G101,$H101),0)</f>
        <v>0.5088</v>
      </c>
      <c r="N101" s="1" t="n">
        <f aca="false">IFERROR(M101/L101,1)</f>
        <v>1.0043823285562</v>
      </c>
      <c r="O101" s="1" t="n">
        <f aca="false">IF($K101=1,$AE$3*$AE$2*2,0)</f>
        <v>0.5</v>
      </c>
      <c r="P101" s="1" t="n">
        <f aca="false">-IF($K101=1,$AE$4*$AE$2*2,0)</f>
        <v>-2</v>
      </c>
      <c r="Q101" s="1" t="n">
        <f aca="false">$Q100*$N101+$O101+$P101</f>
        <v>1466.19451024821</v>
      </c>
      <c r="S101" s="1" t="n">
        <f aca="true">OFFSET($B101,$AE$6,0)</f>
        <v>0.5088</v>
      </c>
      <c r="T101" s="1" t="n">
        <f aca="true">OFFSET($C101,$AE$6,0)</f>
        <v>6746.78</v>
      </c>
      <c r="V101" s="1" t="str">
        <f aca="false">IF(AND($AE$7="Sym_1",$E101&gt;0),$B$1,IF(AND($AE$7="Sym_2",$E101&lt;0),$B$1,$C$1))</f>
        <v>BTCUSDT</v>
      </c>
      <c r="W101" s="1" t="n">
        <f aca="false">IF(AND(ABS($E101)&gt;$AE$1,$G101&gt;0),1,0)</f>
        <v>1</v>
      </c>
      <c r="X101" s="1" t="n">
        <f aca="false">IF($W101=1,IF($V101=$B$1,$B101,$C101),0)</f>
        <v>6730.32</v>
      </c>
      <c r="Y101" s="1" t="n">
        <f aca="false">IF($W101=1,IF($V101=$B$1,$S101,$T101),0)</f>
        <v>6746.78</v>
      </c>
      <c r="Z101" s="1" t="n">
        <f aca="false">IFERROR(X101/Y101,1)</f>
        <v>0.997560317662648</v>
      </c>
      <c r="AA101" s="1" t="n">
        <f aca="false">IF($K101=1,$AE$3*$AC100*2,0)</f>
        <v>0.324836286553577</v>
      </c>
      <c r="AB101" s="1" t="n">
        <f aca="false">-IF($K101=1,$AE$4*$AE$2*2,0)</f>
        <v>-2</v>
      </c>
      <c r="AC101" s="1" t="n">
        <f aca="false">$AC100*$Z101+$AA101+$AB101</f>
        <v>646.412414692036</v>
      </c>
    </row>
    <row r="102" customFormat="false" ht="15" hidden="false" customHeight="false" outlineLevel="0" collapsed="false">
      <c r="A102" s="0" t="n">
        <v>100</v>
      </c>
      <c r="B102" s="0" t="n">
        <v>0.50776</v>
      </c>
      <c r="C102" s="0" t="n">
        <v>6731.25</v>
      </c>
      <c r="D102" s="0" t="n">
        <v>0.50776</v>
      </c>
      <c r="E102" s="0" t="n">
        <v>1.75375914708157</v>
      </c>
      <c r="G102" s="1" t="n">
        <f aca="true">OFFSET($B102,$AE$5,0)</f>
        <v>0.50933</v>
      </c>
      <c r="H102" s="1" t="n">
        <f aca="true">OFFSET($C102,$AE$5,0)</f>
        <v>6746.81</v>
      </c>
      <c r="J102" s="1" t="str">
        <f aca="false">IF(AND($AE$7="Sym_1",$E102&lt;0),$B$1,IF(AND($AE$7="Sym_2",$E102&gt;0),$B$1,$C$1))</f>
        <v>ARKMUSDT</v>
      </c>
      <c r="K102" s="1" t="n">
        <f aca="false">IF(AND(ABS($E102)&gt;$AE$1,$G102&gt;0),1,0)</f>
        <v>1</v>
      </c>
      <c r="L102" s="1" t="n">
        <f aca="false">IF($K102=1,IF($J102=$B$1,$B102,$C102),0)</f>
        <v>0.50776</v>
      </c>
      <c r="M102" s="1" t="n">
        <f aca="false">IF($K102=1,IF($J102=$B$1,$G102,$H102),0)</f>
        <v>0.50933</v>
      </c>
      <c r="N102" s="1" t="n">
        <f aca="false">IFERROR(M102/L102,1)</f>
        <v>1.00309201197416</v>
      </c>
      <c r="O102" s="1" t="n">
        <f aca="false">IF($K102=1,$AE$3*$AE$2*2,0)</f>
        <v>0.5</v>
      </c>
      <c r="P102" s="1" t="n">
        <f aca="false">-IF($K102=1,$AE$4*$AE$2*2,0)</f>
        <v>-2</v>
      </c>
      <c r="Q102" s="1" t="n">
        <f aca="false">$Q101*$N102+$O102+$P102</f>
        <v>1469.22800123035</v>
      </c>
      <c r="S102" s="1" t="n">
        <f aca="true">OFFSET($B102,$AE$6,0)</f>
        <v>0.50933</v>
      </c>
      <c r="T102" s="1" t="n">
        <f aca="true">OFFSET($C102,$AE$6,0)</f>
        <v>6746.81</v>
      </c>
      <c r="V102" s="1" t="str">
        <f aca="false">IF(AND($AE$7="Sym_1",$E102&gt;0),$B$1,IF(AND($AE$7="Sym_2",$E102&lt;0),$B$1,$C$1))</f>
        <v>BTCUSDT</v>
      </c>
      <c r="W102" s="1" t="n">
        <f aca="false">IF(AND(ABS($E102)&gt;$AE$1,$G102&gt;0),1,0)</f>
        <v>1</v>
      </c>
      <c r="X102" s="1" t="n">
        <f aca="false">IF($W102=1,IF($V102=$B$1,$B102,$C102),0)</f>
        <v>6731.25</v>
      </c>
      <c r="Y102" s="1" t="n">
        <f aca="false">IF($W102=1,IF($V102=$B$1,$S102,$T102),0)</f>
        <v>6746.81</v>
      </c>
      <c r="Z102" s="1" t="n">
        <f aca="false">IFERROR(X102/Y102,1)</f>
        <v>0.99769372488628</v>
      </c>
      <c r="AA102" s="1" t="n">
        <f aca="false">IF($K102=1,$AE$3*$AC101*2,0)</f>
        <v>0.323206207346018</v>
      </c>
      <c r="AB102" s="1" t="n">
        <f aca="false">-IF($K102=1,$AE$4*$AE$2*2,0)</f>
        <v>-2</v>
      </c>
      <c r="AC102" s="1" t="n">
        <f aca="false">$AC101*$Z102+$AA102+$AB102</f>
        <v>643.244816034178</v>
      </c>
    </row>
    <row r="103" customFormat="false" ht="15" hidden="false" customHeight="false" outlineLevel="0" collapsed="false">
      <c r="A103" s="0" t="n">
        <v>101</v>
      </c>
      <c r="B103" s="0" t="n">
        <v>0.5085</v>
      </c>
      <c r="C103" s="0" t="n">
        <v>6734.93</v>
      </c>
      <c r="D103" s="0" t="n">
        <v>0.5085</v>
      </c>
      <c r="E103" s="0" t="n">
        <v>1.82033432880191</v>
      </c>
      <c r="G103" s="1" t="n">
        <f aca="true">OFFSET($B103,$AE$5,0)</f>
        <v>0.51021</v>
      </c>
      <c r="H103" s="1" t="n">
        <f aca="true">OFFSET($C103,$AE$5,0)</f>
        <v>6750.77</v>
      </c>
      <c r="J103" s="1" t="str">
        <f aca="false">IF(AND($AE$7="Sym_1",$E103&lt;0),$B$1,IF(AND($AE$7="Sym_2",$E103&gt;0),$B$1,$C$1))</f>
        <v>ARKMUSDT</v>
      </c>
      <c r="K103" s="1" t="n">
        <f aca="false">IF(AND(ABS($E103)&gt;$AE$1,$G103&gt;0),1,0)</f>
        <v>1</v>
      </c>
      <c r="L103" s="1" t="n">
        <f aca="false">IF($K103=1,IF($J103=$B$1,$B103,$C103),0)</f>
        <v>0.5085</v>
      </c>
      <c r="M103" s="1" t="n">
        <f aca="false">IF($K103=1,IF($J103=$B$1,$G103,$H103),0)</f>
        <v>0.51021</v>
      </c>
      <c r="N103" s="1" t="n">
        <f aca="false">IFERROR(M103/L103,1)</f>
        <v>1.00336283185841</v>
      </c>
      <c r="O103" s="1" t="n">
        <f aca="false">IF($K103=1,$AE$3*$AE$2*2,0)</f>
        <v>0.5</v>
      </c>
      <c r="P103" s="1" t="n">
        <f aca="false">-IF($K103=1,$AE$4*$AE$2*2,0)</f>
        <v>-2</v>
      </c>
      <c r="Q103" s="1" t="n">
        <f aca="false">$Q102*$N103+$O103+$P103</f>
        <v>1472.66876796015</v>
      </c>
      <c r="S103" s="1" t="n">
        <f aca="true">OFFSET($B103,$AE$6,0)</f>
        <v>0.51021</v>
      </c>
      <c r="T103" s="1" t="n">
        <f aca="true">OFFSET($C103,$AE$6,0)</f>
        <v>6750.77</v>
      </c>
      <c r="V103" s="1" t="str">
        <f aca="false">IF(AND($AE$7="Sym_1",$E103&gt;0),$B$1,IF(AND($AE$7="Sym_2",$E103&lt;0),$B$1,$C$1))</f>
        <v>BTCUSDT</v>
      </c>
      <c r="W103" s="1" t="n">
        <f aca="false">IF(AND(ABS($E103)&gt;$AE$1,$G103&gt;0),1,0)</f>
        <v>1</v>
      </c>
      <c r="X103" s="1" t="n">
        <f aca="false">IF($W103=1,IF($V103=$B$1,$B103,$C103),0)</f>
        <v>6734.93</v>
      </c>
      <c r="Y103" s="1" t="n">
        <f aca="false">IF($W103=1,IF($V103=$B$1,$S103,$T103),0)</f>
        <v>6750.77</v>
      </c>
      <c r="Z103" s="1" t="n">
        <f aca="false">IFERROR(X103/Y103,1)</f>
        <v>0.997653600996627</v>
      </c>
      <c r="AA103" s="1" t="n">
        <f aca="false">IF($K103=1,$AE$3*$AC102*2,0)</f>
        <v>0.321622408017089</v>
      </c>
      <c r="AB103" s="1" t="n">
        <f aca="false">-IF($K103=1,$AE$4*$AE$2*2,0)</f>
        <v>-2</v>
      </c>
      <c r="AC103" s="1" t="n">
        <f aca="false">$AC102*$Z103+$AA103+$AB103</f>
        <v>640.057129446928</v>
      </c>
    </row>
    <row r="104" customFormat="false" ht="15" hidden="false" customHeight="false" outlineLevel="0" collapsed="false">
      <c r="A104" s="0" t="n">
        <v>102</v>
      </c>
      <c r="B104" s="0" t="n">
        <v>0.50858</v>
      </c>
      <c r="C104" s="0" t="n">
        <v>6741.87</v>
      </c>
      <c r="D104" s="0" t="n">
        <v>0.50858</v>
      </c>
      <c r="E104" s="0" t="n">
        <v>1.68151911276285</v>
      </c>
      <c r="G104" s="1" t="n">
        <f aca="true">OFFSET($B104,$AE$5,0)</f>
        <v>0.5105</v>
      </c>
      <c r="H104" s="1" t="n">
        <f aca="true">OFFSET($C104,$AE$5,0)</f>
        <v>6750.77</v>
      </c>
      <c r="J104" s="1" t="str">
        <f aca="false">IF(AND($AE$7="Sym_1",$E104&lt;0),$B$1,IF(AND($AE$7="Sym_2",$E104&gt;0),$B$1,$C$1))</f>
        <v>ARKMUSDT</v>
      </c>
      <c r="K104" s="1" t="n">
        <f aca="false">IF(AND(ABS($E104)&gt;$AE$1,$G104&gt;0),1,0)</f>
        <v>1</v>
      </c>
      <c r="L104" s="1" t="n">
        <f aca="false">IF($K104=1,IF($J104=$B$1,$B104,$C104),0)</f>
        <v>0.50858</v>
      </c>
      <c r="M104" s="1" t="n">
        <f aca="false">IF($K104=1,IF($J104=$B$1,$G104,$H104),0)</f>
        <v>0.5105</v>
      </c>
      <c r="N104" s="1" t="n">
        <f aca="false">IFERROR(M104/L104,1)</f>
        <v>1.00377521727162</v>
      </c>
      <c r="O104" s="1" t="n">
        <f aca="false">IF($K104=1,$AE$3*$AE$2*2,0)</f>
        <v>0.5</v>
      </c>
      <c r="P104" s="1" t="n">
        <f aca="false">-IF($K104=1,$AE$4*$AE$2*2,0)</f>
        <v>-2</v>
      </c>
      <c r="Q104" s="1" t="n">
        <f aca="false">$Q103*$N104+$O104+$P104</f>
        <v>1476.72841252833</v>
      </c>
      <c r="S104" s="1" t="n">
        <f aca="true">OFFSET($B104,$AE$6,0)</f>
        <v>0.5105</v>
      </c>
      <c r="T104" s="1" t="n">
        <f aca="true">OFFSET($C104,$AE$6,0)</f>
        <v>6750.77</v>
      </c>
      <c r="V104" s="1" t="str">
        <f aca="false">IF(AND($AE$7="Sym_1",$E104&gt;0),$B$1,IF(AND($AE$7="Sym_2",$E104&lt;0),$B$1,$C$1))</f>
        <v>BTCUSDT</v>
      </c>
      <c r="W104" s="1" t="n">
        <f aca="false">IF(AND(ABS($E104)&gt;$AE$1,$G104&gt;0),1,0)</f>
        <v>1</v>
      </c>
      <c r="X104" s="1" t="n">
        <f aca="false">IF($W104=1,IF($V104=$B$1,$B104,$C104),0)</f>
        <v>6741.87</v>
      </c>
      <c r="Y104" s="1" t="n">
        <f aca="false">IF($W104=1,IF($V104=$B$1,$S104,$T104),0)</f>
        <v>6750.77</v>
      </c>
      <c r="Z104" s="1" t="n">
        <f aca="false">IFERROR(X104/Y104,1)</f>
        <v>0.998681631873105</v>
      </c>
      <c r="AA104" s="1" t="n">
        <f aca="false">IF($K104=1,$AE$3*$AC103*2,0)</f>
        <v>0.320028564723464</v>
      </c>
      <c r="AB104" s="1" t="n">
        <f aca="false">-IF($K104=1,$AE$4*$AE$2*2,0)</f>
        <v>-2</v>
      </c>
      <c r="AC104" s="1" t="n">
        <f aca="false">$AC103*$Z104+$AA104+$AB104</f>
        <v>637.533327092796</v>
      </c>
    </row>
    <row r="105" customFormat="false" ht="15" hidden="false" customHeight="false" outlineLevel="0" collapsed="false">
      <c r="A105" s="0" t="n">
        <v>103</v>
      </c>
      <c r="B105" s="0" t="n">
        <v>0.50879</v>
      </c>
      <c r="C105" s="0" t="n">
        <v>6742.35</v>
      </c>
      <c r="D105" s="0" t="n">
        <v>0.50879</v>
      </c>
      <c r="E105" s="0" t="n">
        <v>1.59727338229908</v>
      </c>
      <c r="G105" s="1" t="n">
        <f aca="true">OFFSET($B105,$AE$5,0)</f>
        <v>0.5107</v>
      </c>
      <c r="H105" s="1" t="n">
        <f aca="true">OFFSET($C105,$AE$5,0)</f>
        <v>6753.84</v>
      </c>
      <c r="J105" s="1" t="str">
        <f aca="false">IF(AND($AE$7="Sym_1",$E105&lt;0),$B$1,IF(AND($AE$7="Sym_2",$E105&gt;0),$B$1,$C$1))</f>
        <v>ARKMUSDT</v>
      </c>
      <c r="K105" s="1" t="n">
        <f aca="false">IF(AND(ABS($E105)&gt;$AE$1,$G105&gt;0),1,0)</f>
        <v>1</v>
      </c>
      <c r="L105" s="1" t="n">
        <f aca="false">IF($K105=1,IF($J105=$B$1,$B105,$C105),0)</f>
        <v>0.50879</v>
      </c>
      <c r="M105" s="1" t="n">
        <f aca="false">IF($K105=1,IF($J105=$B$1,$G105,$H105),0)</f>
        <v>0.5107</v>
      </c>
      <c r="N105" s="1" t="n">
        <f aca="false">IFERROR(M105/L105,1)</f>
        <v>1.00375400459915</v>
      </c>
      <c r="O105" s="1" t="n">
        <f aca="false">IF($K105=1,$AE$3*$AE$2*2,0)</f>
        <v>0.5</v>
      </c>
      <c r="P105" s="1" t="n">
        <f aca="false">-IF($K105=1,$AE$4*$AE$2*2,0)</f>
        <v>-2</v>
      </c>
      <c r="Q105" s="1" t="n">
        <f aca="false">$Q104*$N105+$O105+$P105</f>
        <v>1480.77205778065</v>
      </c>
      <c r="S105" s="1" t="n">
        <f aca="true">OFFSET($B105,$AE$6,0)</f>
        <v>0.5107</v>
      </c>
      <c r="T105" s="1" t="n">
        <f aca="true">OFFSET($C105,$AE$6,0)</f>
        <v>6753.84</v>
      </c>
      <c r="V105" s="1" t="str">
        <f aca="false">IF(AND($AE$7="Sym_1",$E105&gt;0),$B$1,IF(AND($AE$7="Sym_2",$E105&lt;0),$B$1,$C$1))</f>
        <v>BTCUSDT</v>
      </c>
      <c r="W105" s="1" t="n">
        <f aca="false">IF(AND(ABS($E105)&gt;$AE$1,$G105&gt;0),1,0)</f>
        <v>1</v>
      </c>
      <c r="X105" s="1" t="n">
        <f aca="false">IF($W105=1,IF($V105=$B$1,$B105,$C105),0)</f>
        <v>6742.35</v>
      </c>
      <c r="Y105" s="1" t="n">
        <f aca="false">IF($W105=1,IF($V105=$B$1,$S105,$T105),0)</f>
        <v>6753.84</v>
      </c>
      <c r="Z105" s="1" t="n">
        <f aca="false">IFERROR(X105/Y105,1)</f>
        <v>0.998298745602502</v>
      </c>
      <c r="AA105" s="1" t="n">
        <f aca="false">IF($K105=1,$AE$3*$AC104*2,0)</f>
        <v>0.318766663546398</v>
      </c>
      <c r="AB105" s="1" t="n">
        <f aca="false">-IF($K105=1,$AE$4*$AE$2*2,0)</f>
        <v>-2</v>
      </c>
      <c r="AC105" s="1" t="n">
        <f aca="false">$AC104*$Z105+$AA105+$AB105</f>
        <v>634.767487380074</v>
      </c>
    </row>
    <row r="106" customFormat="false" ht="15" hidden="false" customHeight="false" outlineLevel="0" collapsed="false">
      <c r="A106" s="0" t="n">
        <v>104</v>
      </c>
      <c r="B106" s="0" t="n">
        <v>0.5088</v>
      </c>
      <c r="C106" s="0" t="n">
        <v>6746.78</v>
      </c>
      <c r="D106" s="0" t="n">
        <v>0.5088</v>
      </c>
      <c r="E106" s="0" t="n">
        <v>1.46816242378532</v>
      </c>
      <c r="G106" s="1" t="n">
        <f aca="true">OFFSET($B106,$AE$5,0)</f>
        <v>0.51097</v>
      </c>
      <c r="H106" s="1" t="n">
        <f aca="true">OFFSET($C106,$AE$5,0)</f>
        <v>6753.91</v>
      </c>
      <c r="J106" s="1" t="str">
        <f aca="false">IF(AND($AE$7="Sym_1",$E106&lt;0),$B$1,IF(AND($AE$7="Sym_2",$E106&gt;0),$B$1,$C$1))</f>
        <v>ARKMUSDT</v>
      </c>
      <c r="K106" s="1" t="n">
        <f aca="false">IF(AND(ABS($E106)&gt;$AE$1,$G106&gt;0),1,0)</f>
        <v>1</v>
      </c>
      <c r="L106" s="1" t="n">
        <f aca="false">IF($K106=1,IF($J106=$B$1,$B106,$C106),0)</f>
        <v>0.5088</v>
      </c>
      <c r="M106" s="1" t="n">
        <f aca="false">IF($K106=1,IF($J106=$B$1,$G106,$H106),0)</f>
        <v>0.51097</v>
      </c>
      <c r="N106" s="1" t="n">
        <f aca="false">IFERROR(M106/L106,1)</f>
        <v>1.00426493710692</v>
      </c>
      <c r="O106" s="1" t="n">
        <f aca="false">IF($K106=1,$AE$3*$AE$2*2,0)</f>
        <v>0.5</v>
      </c>
      <c r="P106" s="1" t="n">
        <f aca="false">-IF($K106=1,$AE$4*$AE$2*2,0)</f>
        <v>-2</v>
      </c>
      <c r="Q106" s="1" t="n">
        <f aca="false">$Q105*$N106+$O106+$P106</f>
        <v>1485.58745747676</v>
      </c>
      <c r="S106" s="1" t="n">
        <f aca="true">OFFSET($B106,$AE$6,0)</f>
        <v>0.51097</v>
      </c>
      <c r="T106" s="1" t="n">
        <f aca="true">OFFSET($C106,$AE$6,0)</f>
        <v>6753.91</v>
      </c>
      <c r="V106" s="1" t="str">
        <f aca="false">IF(AND($AE$7="Sym_1",$E106&gt;0),$B$1,IF(AND($AE$7="Sym_2",$E106&lt;0),$B$1,$C$1))</f>
        <v>BTCUSDT</v>
      </c>
      <c r="W106" s="1" t="n">
        <f aca="false">IF(AND(ABS($E106)&gt;$AE$1,$G106&gt;0),1,0)</f>
        <v>1</v>
      </c>
      <c r="X106" s="1" t="n">
        <f aca="false">IF($W106=1,IF($V106=$B$1,$B106,$C106),0)</f>
        <v>6746.78</v>
      </c>
      <c r="Y106" s="1" t="n">
        <f aca="false">IF($W106=1,IF($V106=$B$1,$S106,$T106),0)</f>
        <v>6753.91</v>
      </c>
      <c r="Z106" s="1" t="n">
        <f aca="false">IFERROR(X106/Y106,1)</f>
        <v>0.998944315218888</v>
      </c>
      <c r="AA106" s="1" t="n">
        <f aca="false">IF($K106=1,$AE$3*$AC105*2,0)</f>
        <v>0.317383743690037</v>
      </c>
      <c r="AB106" s="1" t="n">
        <f aca="false">-IF($K106=1,$AE$4*$AE$2*2,0)</f>
        <v>-2</v>
      </c>
      <c r="AC106" s="1" t="n">
        <f aca="false">$AC105*$Z106+$AA106+$AB106</f>
        <v>632.414756747793</v>
      </c>
    </row>
    <row r="107" customFormat="false" ht="15" hidden="false" customHeight="false" outlineLevel="0" collapsed="false">
      <c r="A107" s="0" t="n">
        <v>105</v>
      </c>
      <c r="B107" s="0" t="n">
        <v>0.50933</v>
      </c>
      <c r="C107" s="0" t="n">
        <v>6746.81</v>
      </c>
      <c r="D107" s="0" t="n">
        <v>0.50933</v>
      </c>
      <c r="E107" s="0" t="n">
        <v>1.53496917300147</v>
      </c>
      <c r="G107" s="1" t="n">
        <f aca="true">OFFSET($B107,$AE$5,0)</f>
        <v>0.51115</v>
      </c>
      <c r="H107" s="1" t="n">
        <f aca="true">OFFSET($C107,$AE$5,0)</f>
        <v>6757.48</v>
      </c>
      <c r="J107" s="1" t="str">
        <f aca="false">IF(AND($AE$7="Sym_1",$E107&lt;0),$B$1,IF(AND($AE$7="Sym_2",$E107&gt;0),$B$1,$C$1))</f>
        <v>ARKMUSDT</v>
      </c>
      <c r="K107" s="1" t="n">
        <f aca="false">IF(AND(ABS($E107)&gt;$AE$1,$G107&gt;0),1,0)</f>
        <v>1</v>
      </c>
      <c r="L107" s="1" t="n">
        <f aca="false">IF($K107=1,IF($J107=$B$1,$B107,$C107),0)</f>
        <v>0.50933</v>
      </c>
      <c r="M107" s="1" t="n">
        <f aca="false">IF($K107=1,IF($J107=$B$1,$G107,$H107),0)</f>
        <v>0.51115</v>
      </c>
      <c r="N107" s="1" t="n">
        <f aca="false">IFERROR(M107/L107,1)</f>
        <v>1.00357332181493</v>
      </c>
      <c r="O107" s="1" t="n">
        <f aca="false">IF($K107=1,$AE$3*$AE$2*2,0)</f>
        <v>0.5</v>
      </c>
      <c r="P107" s="1" t="n">
        <f aca="false">-IF($K107=1,$AE$4*$AE$2*2,0)</f>
        <v>-2</v>
      </c>
      <c r="Q107" s="1" t="n">
        <f aca="false">$Q106*$N107+$O107+$P107</f>
        <v>1489.39593954656</v>
      </c>
      <c r="S107" s="1" t="n">
        <f aca="true">OFFSET($B107,$AE$6,0)</f>
        <v>0.51115</v>
      </c>
      <c r="T107" s="1" t="n">
        <f aca="true">OFFSET($C107,$AE$6,0)</f>
        <v>6757.48</v>
      </c>
      <c r="V107" s="1" t="str">
        <f aca="false">IF(AND($AE$7="Sym_1",$E107&gt;0),$B$1,IF(AND($AE$7="Sym_2",$E107&lt;0),$B$1,$C$1))</f>
        <v>BTCUSDT</v>
      </c>
      <c r="W107" s="1" t="n">
        <f aca="false">IF(AND(ABS($E107)&gt;$AE$1,$G107&gt;0),1,0)</f>
        <v>1</v>
      </c>
      <c r="X107" s="1" t="n">
        <f aca="false">IF($W107=1,IF($V107=$B$1,$B107,$C107),0)</f>
        <v>6746.81</v>
      </c>
      <c r="Y107" s="1" t="n">
        <f aca="false">IF($W107=1,IF($V107=$B$1,$S107,$T107),0)</f>
        <v>6757.48</v>
      </c>
      <c r="Z107" s="1" t="n">
        <f aca="false">IFERROR(X107/Y107,1)</f>
        <v>0.998421009015195</v>
      </c>
      <c r="AA107" s="1" t="n">
        <f aca="false">IF($K107=1,$AE$3*$AC106*2,0)</f>
        <v>0.316207378373896</v>
      </c>
      <c r="AB107" s="1" t="n">
        <f aca="false">-IF($K107=1,$AE$4*$AE$2*2,0)</f>
        <v>-2</v>
      </c>
      <c r="AC107" s="1" t="n">
        <f aca="false">$AC106*$Z107+$AA107+$AB107</f>
        <v>629.732386926604</v>
      </c>
    </row>
    <row r="108" customFormat="false" ht="15" hidden="false" customHeight="false" outlineLevel="0" collapsed="false">
      <c r="A108" s="0" t="n">
        <v>106</v>
      </c>
      <c r="B108" s="0" t="n">
        <v>0.51021</v>
      </c>
      <c r="C108" s="0" t="n">
        <v>6750.77</v>
      </c>
      <c r="D108" s="0" t="n">
        <v>0.51021</v>
      </c>
      <c r="E108" s="0" t="n">
        <v>1.70147306857753</v>
      </c>
      <c r="G108" s="1" t="n">
        <f aca="true">OFFSET($B108,$AE$5,0)</f>
        <v>0.51128</v>
      </c>
      <c r="H108" s="1" t="n">
        <f aca="true">OFFSET($C108,$AE$5,0)</f>
        <v>6757.73</v>
      </c>
      <c r="J108" s="1" t="str">
        <f aca="false">IF(AND($AE$7="Sym_1",$E108&lt;0),$B$1,IF(AND($AE$7="Sym_2",$E108&gt;0),$B$1,$C$1))</f>
        <v>ARKMUSDT</v>
      </c>
      <c r="K108" s="1" t="n">
        <f aca="false">IF(AND(ABS($E108)&gt;$AE$1,$G108&gt;0),1,0)</f>
        <v>1</v>
      </c>
      <c r="L108" s="1" t="n">
        <f aca="false">IF($K108=1,IF($J108=$B$1,$B108,$C108),0)</f>
        <v>0.51021</v>
      </c>
      <c r="M108" s="1" t="n">
        <f aca="false">IF($K108=1,IF($J108=$B$1,$G108,$H108),0)</f>
        <v>0.51128</v>
      </c>
      <c r="N108" s="1" t="n">
        <f aca="false">IFERROR(M108/L108,1)</f>
        <v>1.00209717567276</v>
      </c>
      <c r="O108" s="1" t="n">
        <f aca="false">IF($K108=1,$AE$3*$AE$2*2,0)</f>
        <v>0.5</v>
      </c>
      <c r="P108" s="1" t="n">
        <f aca="false">-IF($K108=1,$AE$4*$AE$2*2,0)</f>
        <v>-2</v>
      </c>
      <c r="Q108" s="1" t="n">
        <f aca="false">$Q107*$N108+$O108+$P108</f>
        <v>1491.01946447808</v>
      </c>
      <c r="S108" s="1" t="n">
        <f aca="true">OFFSET($B108,$AE$6,0)</f>
        <v>0.51128</v>
      </c>
      <c r="T108" s="1" t="n">
        <f aca="true">OFFSET($C108,$AE$6,0)</f>
        <v>6757.73</v>
      </c>
      <c r="V108" s="1" t="str">
        <f aca="false">IF(AND($AE$7="Sym_1",$E108&gt;0),$B$1,IF(AND($AE$7="Sym_2",$E108&lt;0),$B$1,$C$1))</f>
        <v>BTCUSDT</v>
      </c>
      <c r="W108" s="1" t="n">
        <f aca="false">IF(AND(ABS($E108)&gt;$AE$1,$G108&gt;0),1,0)</f>
        <v>1</v>
      </c>
      <c r="X108" s="1" t="n">
        <f aca="false">IF($W108=1,IF($V108=$B$1,$B108,$C108),0)</f>
        <v>6750.77</v>
      </c>
      <c r="Y108" s="1" t="n">
        <f aca="false">IF($W108=1,IF($V108=$B$1,$S108,$T108),0)</f>
        <v>6757.73</v>
      </c>
      <c r="Z108" s="1" t="n">
        <f aca="false">IFERROR(X108/Y108,1)</f>
        <v>0.998970068351355</v>
      </c>
      <c r="AA108" s="1" t="n">
        <f aca="false">IF($K108=1,$AE$3*$AC107*2,0)</f>
        <v>0.314866193463302</v>
      </c>
      <c r="AB108" s="1" t="n">
        <f aca="false">-IF($K108=1,$AE$4*$AE$2*2,0)</f>
        <v>-2</v>
      </c>
      <c r="AC108" s="1" t="n">
        <f aca="false">$AC107*$Z108+$AA108+$AB108</f>
        <v>627.398671804595</v>
      </c>
    </row>
    <row r="109" customFormat="false" ht="15" hidden="false" customHeight="false" outlineLevel="0" collapsed="false">
      <c r="A109" s="0" t="n">
        <v>107</v>
      </c>
      <c r="B109" s="0" t="n">
        <v>0.5105</v>
      </c>
      <c r="C109" s="0" t="n">
        <v>6750.77</v>
      </c>
      <c r="D109" s="0" t="n">
        <v>0.5105</v>
      </c>
      <c r="E109" s="0" t="n">
        <v>1.65903838022174</v>
      </c>
      <c r="G109" s="1" t="n">
        <f aca="true">OFFSET($B109,$AE$5,0)</f>
        <v>0.51149</v>
      </c>
      <c r="H109" s="1" t="n">
        <f aca="true">OFFSET($C109,$AE$5,0)</f>
        <v>6767.91</v>
      </c>
      <c r="J109" s="1" t="str">
        <f aca="false">IF(AND($AE$7="Sym_1",$E109&lt;0),$B$1,IF(AND($AE$7="Sym_2",$E109&gt;0),$B$1,$C$1))</f>
        <v>ARKMUSDT</v>
      </c>
      <c r="K109" s="1" t="n">
        <f aca="false">IF(AND(ABS($E109)&gt;$AE$1,$G109&gt;0),1,0)</f>
        <v>1</v>
      </c>
      <c r="L109" s="1" t="n">
        <f aca="false">IF($K109=1,IF($J109=$B$1,$B109,$C109),0)</f>
        <v>0.5105</v>
      </c>
      <c r="M109" s="1" t="n">
        <f aca="false">IF($K109=1,IF($J109=$B$1,$G109,$H109),0)</f>
        <v>0.51149</v>
      </c>
      <c r="N109" s="1" t="n">
        <f aca="false">IFERROR(M109/L109,1)</f>
        <v>1.00193927522037</v>
      </c>
      <c r="O109" s="1" t="n">
        <f aca="false">IF($K109=1,$AE$3*$AE$2*2,0)</f>
        <v>0.5</v>
      </c>
      <c r="P109" s="1" t="n">
        <f aca="false">-IF($K109=1,$AE$4*$AE$2*2,0)</f>
        <v>-2</v>
      </c>
      <c r="Q109" s="1" t="n">
        <f aca="false">$Q108*$N109+$O109+$P109</f>
        <v>1492.41096157864</v>
      </c>
      <c r="S109" s="1" t="n">
        <f aca="true">OFFSET($B109,$AE$6,0)</f>
        <v>0.51149</v>
      </c>
      <c r="T109" s="1" t="n">
        <f aca="true">OFFSET($C109,$AE$6,0)</f>
        <v>6767.91</v>
      </c>
      <c r="V109" s="1" t="str">
        <f aca="false">IF(AND($AE$7="Sym_1",$E109&gt;0),$B$1,IF(AND($AE$7="Sym_2",$E109&lt;0),$B$1,$C$1))</f>
        <v>BTCUSDT</v>
      </c>
      <c r="W109" s="1" t="n">
        <f aca="false">IF(AND(ABS($E109)&gt;$AE$1,$G109&gt;0),1,0)</f>
        <v>1</v>
      </c>
      <c r="X109" s="1" t="n">
        <f aca="false">IF($W109=1,IF($V109=$B$1,$B109,$C109),0)</f>
        <v>6750.77</v>
      </c>
      <c r="Y109" s="1" t="n">
        <f aca="false">IF($W109=1,IF($V109=$B$1,$S109,$T109),0)</f>
        <v>6767.91</v>
      </c>
      <c r="Z109" s="1" t="n">
        <f aca="false">IFERROR(X109/Y109,1)</f>
        <v>0.997467460412446</v>
      </c>
      <c r="AA109" s="1" t="n">
        <f aca="false">IF($K109=1,$AE$3*$AC108*2,0)</f>
        <v>0.313699335902297</v>
      </c>
      <c r="AB109" s="1" t="n">
        <f aca="false">-IF($K109=1,$AE$4*$AE$2*2,0)</f>
        <v>-2</v>
      </c>
      <c r="AC109" s="1" t="n">
        <f aca="false">$AC108*$Z109+$AA109+$AB109</f>
        <v>624.123459166973</v>
      </c>
    </row>
    <row r="110" customFormat="false" ht="15" hidden="false" customHeight="false" outlineLevel="0" collapsed="false">
      <c r="A110" s="0" t="n">
        <v>108</v>
      </c>
      <c r="B110" s="0" t="n">
        <v>0.5107</v>
      </c>
      <c r="C110" s="0" t="n">
        <v>6753.84</v>
      </c>
      <c r="D110" s="0" t="n">
        <v>0.5107</v>
      </c>
      <c r="E110" s="0" t="n">
        <v>1.60463862479739</v>
      </c>
      <c r="G110" s="1" t="n">
        <f aca="true">OFFSET($B110,$AE$5,0)</f>
        <v>0.51156</v>
      </c>
      <c r="H110" s="1" t="n">
        <f aca="true">OFFSET($C110,$AE$5,0)</f>
        <v>6768.15</v>
      </c>
      <c r="J110" s="1" t="str">
        <f aca="false">IF(AND($AE$7="Sym_1",$E110&lt;0),$B$1,IF(AND($AE$7="Sym_2",$E110&gt;0),$B$1,$C$1))</f>
        <v>ARKMUSDT</v>
      </c>
      <c r="K110" s="1" t="n">
        <f aca="false">IF(AND(ABS($E110)&gt;$AE$1,$G110&gt;0),1,0)</f>
        <v>1</v>
      </c>
      <c r="L110" s="1" t="n">
        <f aca="false">IF($K110=1,IF($J110=$B$1,$B110,$C110),0)</f>
        <v>0.5107</v>
      </c>
      <c r="M110" s="1" t="n">
        <f aca="false">IF($K110=1,IF($J110=$B$1,$G110,$H110),0)</f>
        <v>0.51156</v>
      </c>
      <c r="N110" s="1" t="n">
        <f aca="false">IFERROR(M110/L110,1)</f>
        <v>1.00168396318778</v>
      </c>
      <c r="O110" s="1" t="n">
        <f aca="false">IF($K110=1,$AE$3*$AE$2*2,0)</f>
        <v>0.5</v>
      </c>
      <c r="P110" s="1" t="n">
        <f aca="false">-IF($K110=1,$AE$4*$AE$2*2,0)</f>
        <v>-2</v>
      </c>
      <c r="Q110" s="1" t="n">
        <f aca="false">$Q109*$N110+$O110+$P110</f>
        <v>1493.42412669898</v>
      </c>
      <c r="S110" s="1" t="n">
        <f aca="true">OFFSET($B110,$AE$6,0)</f>
        <v>0.51156</v>
      </c>
      <c r="T110" s="1" t="n">
        <f aca="true">OFFSET($C110,$AE$6,0)</f>
        <v>6768.15</v>
      </c>
      <c r="V110" s="1" t="str">
        <f aca="false">IF(AND($AE$7="Sym_1",$E110&gt;0),$B$1,IF(AND($AE$7="Sym_2",$E110&lt;0),$B$1,$C$1))</f>
        <v>BTCUSDT</v>
      </c>
      <c r="W110" s="1" t="n">
        <f aca="false">IF(AND(ABS($E110)&gt;$AE$1,$G110&gt;0),1,0)</f>
        <v>1</v>
      </c>
      <c r="X110" s="1" t="n">
        <f aca="false">IF($W110=1,IF($V110=$B$1,$B110,$C110),0)</f>
        <v>6753.84</v>
      </c>
      <c r="Y110" s="1" t="n">
        <f aca="false">IF($W110=1,IF($V110=$B$1,$S110,$T110),0)</f>
        <v>6768.15</v>
      </c>
      <c r="Z110" s="1" t="n">
        <f aca="false">IFERROR(X110/Y110,1)</f>
        <v>0.997885685157687</v>
      </c>
      <c r="AA110" s="1" t="n">
        <f aca="false">IF($K110=1,$AE$3*$AC109*2,0)</f>
        <v>0.312061729583487</v>
      </c>
      <c r="AB110" s="1" t="n">
        <f aca="false">-IF($K110=1,$AE$4*$AE$2*2,0)</f>
        <v>-2</v>
      </c>
      <c r="AC110" s="1" t="n">
        <f aca="false">$AC109*$Z110+$AA110+$AB110</f>
        <v>621.115927403404</v>
      </c>
    </row>
    <row r="111" customFormat="false" ht="15" hidden="false" customHeight="false" outlineLevel="0" collapsed="false">
      <c r="A111" s="0" t="n">
        <v>109</v>
      </c>
      <c r="B111" s="0" t="n">
        <v>0.51097</v>
      </c>
      <c r="C111" s="0" t="n">
        <v>6753.91</v>
      </c>
      <c r="D111" s="0" t="n">
        <v>0.51097</v>
      </c>
      <c r="E111" s="0" t="n">
        <v>1.55084911319256</v>
      </c>
      <c r="G111" s="1" t="n">
        <f aca="true">OFFSET($B111,$AE$5,0)</f>
        <v>0.51159</v>
      </c>
      <c r="H111" s="1" t="n">
        <f aca="true">OFFSET($C111,$AE$5,0)</f>
        <v>6771.86</v>
      </c>
      <c r="J111" s="1" t="str">
        <f aca="false">IF(AND($AE$7="Sym_1",$E111&lt;0),$B$1,IF(AND($AE$7="Sym_2",$E111&gt;0),$B$1,$C$1))</f>
        <v>ARKMUSDT</v>
      </c>
      <c r="K111" s="1" t="n">
        <f aca="false">IF(AND(ABS($E111)&gt;$AE$1,$G111&gt;0),1,0)</f>
        <v>1</v>
      </c>
      <c r="L111" s="1" t="n">
        <f aca="false">IF($K111=1,IF($J111=$B$1,$B111,$C111),0)</f>
        <v>0.51097</v>
      </c>
      <c r="M111" s="1" t="n">
        <f aca="false">IF($K111=1,IF($J111=$B$1,$G111,$H111),0)</f>
        <v>0.51159</v>
      </c>
      <c r="N111" s="1" t="n">
        <f aca="false">IFERROR(M111/L111,1)</f>
        <v>1.00121337847623</v>
      </c>
      <c r="O111" s="1" t="n">
        <f aca="false">IF($K111=1,$AE$3*$AE$2*2,0)</f>
        <v>0.5</v>
      </c>
      <c r="P111" s="1" t="n">
        <f aca="false">-IF($K111=1,$AE$4*$AE$2*2,0)</f>
        <v>-2</v>
      </c>
      <c r="Q111" s="1" t="n">
        <f aca="false">$Q110*$N111+$O111+$P111</f>
        <v>1493.7362153902</v>
      </c>
      <c r="S111" s="1" t="n">
        <f aca="true">OFFSET($B111,$AE$6,0)</f>
        <v>0.51159</v>
      </c>
      <c r="T111" s="1" t="n">
        <f aca="true">OFFSET($C111,$AE$6,0)</f>
        <v>6771.86</v>
      </c>
      <c r="V111" s="1" t="str">
        <f aca="false">IF(AND($AE$7="Sym_1",$E111&gt;0),$B$1,IF(AND($AE$7="Sym_2",$E111&lt;0),$B$1,$C$1))</f>
        <v>BTCUSDT</v>
      </c>
      <c r="W111" s="1" t="n">
        <f aca="false">IF(AND(ABS($E111)&gt;$AE$1,$G111&gt;0),1,0)</f>
        <v>1</v>
      </c>
      <c r="X111" s="1" t="n">
        <f aca="false">IF($W111=1,IF($V111=$B$1,$B111,$C111),0)</f>
        <v>6753.91</v>
      </c>
      <c r="Y111" s="1" t="n">
        <f aca="false">IF($W111=1,IF($V111=$B$1,$S111,$T111),0)</f>
        <v>6771.86</v>
      </c>
      <c r="Z111" s="1" t="n">
        <f aca="false">IFERROR(X111/Y111,1)</f>
        <v>0.997349325000812</v>
      </c>
      <c r="AA111" s="1" t="n">
        <f aca="false">IF($K111=1,$AE$3*$AC110*2,0)</f>
        <v>0.310557963701702</v>
      </c>
      <c r="AB111" s="1" t="n">
        <f aca="false">-IF($K111=1,$AE$4*$AE$2*2,0)</f>
        <v>-2</v>
      </c>
      <c r="AC111" s="1" t="n">
        <f aca="false">$AC110*$Z111+$AA111+$AB111</f>
        <v>617.780108906741</v>
      </c>
    </row>
    <row r="112" customFormat="false" ht="15" hidden="false" customHeight="false" outlineLevel="0" collapsed="false">
      <c r="A112" s="0" t="n">
        <v>110</v>
      </c>
      <c r="B112" s="0" t="n">
        <v>0.51115</v>
      </c>
      <c r="C112" s="0" t="n">
        <v>6757.48</v>
      </c>
      <c r="D112" s="0" t="n">
        <v>0.51115</v>
      </c>
      <c r="E112" s="0" t="n">
        <v>1.47802576604452</v>
      </c>
      <c r="G112" s="1" t="n">
        <f aca="true">OFFSET($B112,$AE$5,0)</f>
        <v>0.51167</v>
      </c>
      <c r="H112" s="1" t="n">
        <f aca="true">OFFSET($C112,$AE$5,0)</f>
        <v>6772.18</v>
      </c>
      <c r="J112" s="1" t="str">
        <f aca="false">IF(AND($AE$7="Sym_1",$E112&lt;0),$B$1,IF(AND($AE$7="Sym_2",$E112&gt;0),$B$1,$C$1))</f>
        <v>ARKMUSDT</v>
      </c>
      <c r="K112" s="1" t="n">
        <f aca="false">IF(AND(ABS($E112)&gt;$AE$1,$G112&gt;0),1,0)</f>
        <v>1</v>
      </c>
      <c r="L112" s="1" t="n">
        <f aca="false">IF($K112=1,IF($J112=$B$1,$B112,$C112),0)</f>
        <v>0.51115</v>
      </c>
      <c r="M112" s="1" t="n">
        <f aca="false">IF($K112=1,IF($J112=$B$1,$G112,$H112),0)</f>
        <v>0.51167</v>
      </c>
      <c r="N112" s="1" t="n">
        <f aca="false">IFERROR(M112/L112,1)</f>
        <v>1.00101731390003</v>
      </c>
      <c r="O112" s="1" t="n">
        <f aca="false">IF($K112=1,$AE$3*$AE$2*2,0)</f>
        <v>0.5</v>
      </c>
      <c r="P112" s="1" t="n">
        <f aca="false">-IF($K112=1,$AE$4*$AE$2*2,0)</f>
        <v>-2</v>
      </c>
      <c r="Q112" s="1" t="n">
        <f aca="false">$Q111*$N112+$O112+$P112</f>
        <v>1493.75581400509</v>
      </c>
      <c r="S112" s="1" t="n">
        <f aca="true">OFFSET($B112,$AE$6,0)</f>
        <v>0.51167</v>
      </c>
      <c r="T112" s="1" t="n">
        <f aca="true">OFFSET($C112,$AE$6,0)</f>
        <v>6772.18</v>
      </c>
      <c r="V112" s="1" t="str">
        <f aca="false">IF(AND($AE$7="Sym_1",$E112&gt;0),$B$1,IF(AND($AE$7="Sym_2",$E112&lt;0),$B$1,$C$1))</f>
        <v>BTCUSDT</v>
      </c>
      <c r="W112" s="1" t="n">
        <f aca="false">IF(AND(ABS($E112)&gt;$AE$1,$G112&gt;0),1,0)</f>
        <v>1</v>
      </c>
      <c r="X112" s="1" t="n">
        <f aca="false">IF($W112=1,IF($V112=$B$1,$B112,$C112),0)</f>
        <v>6757.48</v>
      </c>
      <c r="Y112" s="1" t="n">
        <f aca="false">IF($W112=1,IF($V112=$B$1,$S112,$T112),0)</f>
        <v>6772.18</v>
      </c>
      <c r="Z112" s="1" t="n">
        <f aca="false">IFERROR(X112/Y112,1)</f>
        <v>0.997829354801556</v>
      </c>
      <c r="AA112" s="1" t="n">
        <f aca="false">IF($K112=1,$AE$3*$AC111*2,0)</f>
        <v>0.30889005445337</v>
      </c>
      <c r="AB112" s="1" t="n">
        <f aca="false">-IF($K112=1,$AE$4*$AE$2*2,0)</f>
        <v>-2</v>
      </c>
      <c r="AC112" s="1" t="n">
        <f aca="false">$AC111*$Z112+$AA112+$AB112</f>
        <v>614.748017534101</v>
      </c>
    </row>
    <row r="113" customFormat="false" ht="15" hidden="false" customHeight="false" outlineLevel="0" collapsed="false">
      <c r="A113" s="0" t="n">
        <v>111</v>
      </c>
      <c r="B113" s="0" t="n">
        <v>0.51128</v>
      </c>
      <c r="C113" s="0" t="n">
        <v>6757.73</v>
      </c>
      <c r="D113" s="0" t="n">
        <v>0.51128</v>
      </c>
      <c r="E113" s="0" t="n">
        <v>1.39341206627614</v>
      </c>
      <c r="G113" s="1" t="n">
        <f aca="true">OFFSET($B113,$AE$5,0)</f>
        <v>0.51172</v>
      </c>
      <c r="H113" s="1" t="n">
        <f aca="true">OFFSET($C113,$AE$5,0)</f>
        <v>6773.12</v>
      </c>
      <c r="J113" s="1" t="str">
        <f aca="false">IF(AND($AE$7="Sym_1",$E113&lt;0),$B$1,IF(AND($AE$7="Sym_2",$E113&gt;0),$B$1,$C$1))</f>
        <v>ARKMUSDT</v>
      </c>
      <c r="K113" s="1" t="n">
        <f aca="false">IF(AND(ABS($E113)&gt;$AE$1,$G113&gt;0),1,0)</f>
        <v>1</v>
      </c>
      <c r="L113" s="1" t="n">
        <f aca="false">IF($K113=1,IF($J113=$B$1,$B113,$C113),0)</f>
        <v>0.51128</v>
      </c>
      <c r="M113" s="1" t="n">
        <f aca="false">IF($K113=1,IF($J113=$B$1,$G113,$H113),0)</f>
        <v>0.51172</v>
      </c>
      <c r="N113" s="1" t="n">
        <f aca="false">IFERROR(M113/L113,1)</f>
        <v>1.00086058519793</v>
      </c>
      <c r="O113" s="1" t="n">
        <f aca="false">IF($K113=1,$AE$3*$AE$2*2,0)</f>
        <v>0.5</v>
      </c>
      <c r="P113" s="1" t="n">
        <f aca="false">-IF($K113=1,$AE$4*$AE$2*2,0)</f>
        <v>-2</v>
      </c>
      <c r="Q113" s="1" t="n">
        <f aca="false">$Q112*$N113+$O113+$P113</f>
        <v>1493.54131814796</v>
      </c>
      <c r="S113" s="1" t="n">
        <f aca="true">OFFSET($B113,$AE$6,0)</f>
        <v>0.51172</v>
      </c>
      <c r="T113" s="1" t="n">
        <f aca="true">OFFSET($C113,$AE$6,0)</f>
        <v>6773.12</v>
      </c>
      <c r="V113" s="1" t="str">
        <f aca="false">IF(AND($AE$7="Sym_1",$E113&gt;0),$B$1,IF(AND($AE$7="Sym_2",$E113&lt;0),$B$1,$C$1))</f>
        <v>BTCUSDT</v>
      </c>
      <c r="W113" s="1" t="n">
        <f aca="false">IF(AND(ABS($E113)&gt;$AE$1,$G113&gt;0),1,0)</f>
        <v>1</v>
      </c>
      <c r="X113" s="1" t="n">
        <f aca="false">IF($W113=1,IF($V113=$B$1,$B113,$C113),0)</f>
        <v>6757.73</v>
      </c>
      <c r="Y113" s="1" t="n">
        <f aca="false">IF($W113=1,IF($V113=$B$1,$S113,$T113),0)</f>
        <v>6773.12</v>
      </c>
      <c r="Z113" s="1" t="n">
        <f aca="false">IFERROR(X113/Y113,1)</f>
        <v>0.997727782764811</v>
      </c>
      <c r="AA113" s="1" t="n">
        <f aca="false">IF($K113=1,$AE$3*$AC112*2,0)</f>
        <v>0.307374008767051</v>
      </c>
      <c r="AB113" s="1" t="n">
        <f aca="false">-IF($K113=1,$AE$4*$AE$2*2,0)</f>
        <v>-2</v>
      </c>
      <c r="AC113" s="1" t="n">
        <f aca="false">$AC112*$Z113+$AA113+$AB113</f>
        <v>611.658550502129</v>
      </c>
    </row>
    <row r="114" customFormat="false" ht="15" hidden="false" customHeight="false" outlineLevel="0" collapsed="false">
      <c r="A114" s="0" t="n">
        <v>112</v>
      </c>
      <c r="B114" s="0" t="n">
        <v>0.51149</v>
      </c>
      <c r="C114" s="0" t="n">
        <v>6767.91</v>
      </c>
      <c r="D114" s="0" t="n">
        <v>0.51149</v>
      </c>
      <c r="E114" s="0" t="n">
        <v>1.35358702673116</v>
      </c>
      <c r="G114" s="1" t="n">
        <f aca="true">OFFSET($B114,$AE$5,0)</f>
        <v>0.51255</v>
      </c>
      <c r="H114" s="1" t="n">
        <f aca="true">OFFSET($C114,$AE$5,0)</f>
        <v>6773.56</v>
      </c>
      <c r="J114" s="1" t="str">
        <f aca="false">IF(AND($AE$7="Sym_1",$E114&lt;0),$B$1,IF(AND($AE$7="Sym_2",$E114&gt;0),$B$1,$C$1))</f>
        <v>ARKMUSDT</v>
      </c>
      <c r="K114" s="1" t="n">
        <f aca="false">IF(AND(ABS($E114)&gt;$AE$1,$G114&gt;0),1,0)</f>
        <v>1</v>
      </c>
      <c r="L114" s="1" t="n">
        <f aca="false">IF($K114=1,IF($J114=$B$1,$B114,$C114),0)</f>
        <v>0.51149</v>
      </c>
      <c r="M114" s="1" t="n">
        <f aca="false">IF($K114=1,IF($J114=$B$1,$G114,$H114),0)</f>
        <v>0.51255</v>
      </c>
      <c r="N114" s="1" t="n">
        <f aca="false">IFERROR(M114/L114,1)</f>
        <v>1.00207237678156</v>
      </c>
      <c r="O114" s="1" t="n">
        <f aca="false">IF($K114=1,$AE$3*$AE$2*2,0)</f>
        <v>0.5</v>
      </c>
      <c r="P114" s="1" t="n">
        <f aca="false">-IF($K114=1,$AE$4*$AE$2*2,0)</f>
        <v>-2</v>
      </c>
      <c r="Q114" s="1" t="n">
        <f aca="false">$Q113*$N114+$O114+$P114</f>
        <v>1495.13649849799</v>
      </c>
      <c r="S114" s="1" t="n">
        <f aca="true">OFFSET($B114,$AE$6,0)</f>
        <v>0.51255</v>
      </c>
      <c r="T114" s="1" t="n">
        <f aca="true">OFFSET($C114,$AE$6,0)</f>
        <v>6773.56</v>
      </c>
      <c r="V114" s="1" t="str">
        <f aca="false">IF(AND($AE$7="Sym_1",$E114&gt;0),$B$1,IF(AND($AE$7="Sym_2",$E114&lt;0),$B$1,$C$1))</f>
        <v>BTCUSDT</v>
      </c>
      <c r="W114" s="1" t="n">
        <f aca="false">IF(AND(ABS($E114)&gt;$AE$1,$G114&gt;0),1,0)</f>
        <v>1</v>
      </c>
      <c r="X114" s="1" t="n">
        <f aca="false">IF($W114=1,IF($V114=$B$1,$B114,$C114),0)</f>
        <v>6767.91</v>
      </c>
      <c r="Y114" s="1" t="n">
        <f aca="false">IF($W114=1,IF($V114=$B$1,$S114,$T114),0)</f>
        <v>6773.56</v>
      </c>
      <c r="Z114" s="1" t="n">
        <f aca="false">IFERROR(X114/Y114,1)</f>
        <v>0.999165874370346</v>
      </c>
      <c r="AA114" s="1" t="n">
        <f aca="false">IF($K114=1,$AE$3*$AC113*2,0)</f>
        <v>0.305829275251065</v>
      </c>
      <c r="AB114" s="1" t="n">
        <f aca="false">-IF($K114=1,$AE$4*$AE$2*2,0)</f>
        <v>-2</v>
      </c>
      <c r="AC114" s="1" t="n">
        <f aca="false">$AC113*$Z114+$AA114+$AB114</f>
        <v>609.454179703809</v>
      </c>
    </row>
    <row r="115" customFormat="false" ht="15" hidden="false" customHeight="false" outlineLevel="0" collapsed="false">
      <c r="A115" s="0" t="n">
        <v>113</v>
      </c>
      <c r="B115" s="0" t="n">
        <v>0.51156</v>
      </c>
      <c r="C115" s="0" t="n">
        <v>6768.15</v>
      </c>
      <c r="D115" s="0" t="n">
        <v>0.51156</v>
      </c>
      <c r="E115" s="0" t="n">
        <v>1.26440207255858</v>
      </c>
      <c r="G115" s="1" t="n">
        <f aca="true">OFFSET($B115,$AE$5,0)</f>
        <v>0.51362</v>
      </c>
      <c r="H115" s="1" t="n">
        <f aca="true">OFFSET($C115,$AE$5,0)</f>
        <v>6773.98</v>
      </c>
      <c r="J115" s="1" t="str">
        <f aca="false">IF(AND($AE$7="Sym_1",$E115&lt;0),$B$1,IF(AND($AE$7="Sym_2",$E115&gt;0),$B$1,$C$1))</f>
        <v>ARKMUSDT</v>
      </c>
      <c r="K115" s="1" t="n">
        <f aca="false">IF(AND(ABS($E115)&gt;$AE$1,$G115&gt;0),1,0)</f>
        <v>1</v>
      </c>
      <c r="L115" s="1" t="n">
        <f aca="false">IF($K115=1,IF($J115=$B$1,$B115,$C115),0)</f>
        <v>0.51156</v>
      </c>
      <c r="M115" s="1" t="n">
        <f aca="false">IF($K115=1,IF($J115=$B$1,$G115,$H115),0)</f>
        <v>0.51362</v>
      </c>
      <c r="N115" s="1" t="n">
        <f aca="false">IFERROR(M115/L115,1)</f>
        <v>1.00402689811557</v>
      </c>
      <c r="O115" s="1" t="n">
        <f aca="false">IF($K115=1,$AE$3*$AE$2*2,0)</f>
        <v>0.5</v>
      </c>
      <c r="P115" s="1" t="n">
        <f aca="false">-IF($K115=1,$AE$4*$AE$2*2,0)</f>
        <v>-2</v>
      </c>
      <c r="Q115" s="1" t="n">
        <f aca="false">$Q114*$N115+$O115+$P115</f>
        <v>1499.6572608463</v>
      </c>
      <c r="S115" s="1" t="n">
        <f aca="true">OFFSET($B115,$AE$6,0)</f>
        <v>0.51362</v>
      </c>
      <c r="T115" s="1" t="n">
        <f aca="true">OFFSET($C115,$AE$6,0)</f>
        <v>6773.98</v>
      </c>
      <c r="V115" s="1" t="str">
        <f aca="false">IF(AND($AE$7="Sym_1",$E115&gt;0),$B$1,IF(AND($AE$7="Sym_2",$E115&lt;0),$B$1,$C$1))</f>
        <v>BTCUSDT</v>
      </c>
      <c r="W115" s="1" t="n">
        <f aca="false">IF(AND(ABS($E115)&gt;$AE$1,$G115&gt;0),1,0)</f>
        <v>1</v>
      </c>
      <c r="X115" s="1" t="n">
        <f aca="false">IF($W115=1,IF($V115=$B$1,$B115,$C115),0)</f>
        <v>6768.15</v>
      </c>
      <c r="Y115" s="1" t="n">
        <f aca="false">IF($W115=1,IF($V115=$B$1,$S115,$T115),0)</f>
        <v>6773.98</v>
      </c>
      <c r="Z115" s="1" t="n">
        <f aca="false">IFERROR(X115/Y115,1)</f>
        <v>0.999139353821535</v>
      </c>
      <c r="AA115" s="1" t="n">
        <f aca="false">IF($K115=1,$AE$3*$AC114*2,0)</f>
        <v>0.304727089851905</v>
      </c>
      <c r="AB115" s="1" t="n">
        <f aca="false">-IF($K115=1,$AE$4*$AE$2*2,0)</f>
        <v>-2</v>
      </c>
      <c r="AC115" s="1" t="n">
        <f aca="false">$AC114*$Z115+$AA115+$AB115</f>
        <v>607.234382382949</v>
      </c>
    </row>
    <row r="116" customFormat="false" ht="15" hidden="false" customHeight="false" outlineLevel="0" collapsed="false">
      <c r="A116" s="0" t="n">
        <v>114</v>
      </c>
      <c r="B116" s="0" t="n">
        <v>0.51159</v>
      </c>
      <c r="C116" s="0" t="n">
        <v>6771.86</v>
      </c>
      <c r="D116" s="0" t="n">
        <v>0.51159</v>
      </c>
      <c r="E116" s="0" t="n">
        <v>1.17615040772621</v>
      </c>
      <c r="G116" s="1" t="n">
        <f aca="true">OFFSET($B116,$AE$5,0)</f>
        <v>0.51371</v>
      </c>
      <c r="H116" s="1" t="n">
        <f aca="true">OFFSET($C116,$AE$5,0)</f>
        <v>6775.48</v>
      </c>
      <c r="J116" s="1" t="str">
        <f aca="false">IF(AND($AE$7="Sym_1",$E116&lt;0),$B$1,IF(AND($AE$7="Sym_2",$E116&gt;0),$B$1,$C$1))</f>
        <v>ARKMUSDT</v>
      </c>
      <c r="K116" s="1" t="n">
        <f aca="false">IF(AND(ABS($E116)&gt;$AE$1,$G116&gt;0),1,0)</f>
        <v>1</v>
      </c>
      <c r="L116" s="1" t="n">
        <f aca="false">IF($K116=1,IF($J116=$B$1,$B116,$C116),0)</f>
        <v>0.51159</v>
      </c>
      <c r="M116" s="1" t="n">
        <f aca="false">IF($K116=1,IF($J116=$B$1,$G116,$H116),0)</f>
        <v>0.51371</v>
      </c>
      <c r="N116" s="1" t="n">
        <f aca="false">IFERROR(M116/L116,1)</f>
        <v>1.00414394339217</v>
      </c>
      <c r="O116" s="1" t="n">
        <f aca="false">IF($K116=1,$AE$3*$AE$2*2,0)</f>
        <v>0.5</v>
      </c>
      <c r="P116" s="1" t="n">
        <f aca="false">-IF($K116=1,$AE$4*$AE$2*2,0)</f>
        <v>-2</v>
      </c>
      <c r="Q116" s="1" t="n">
        <f aca="false">$Q115*$N116+$O116+$P116</f>
        <v>1504.37175564291</v>
      </c>
      <c r="S116" s="1" t="n">
        <f aca="true">OFFSET($B116,$AE$6,0)</f>
        <v>0.51371</v>
      </c>
      <c r="T116" s="1" t="n">
        <f aca="true">OFFSET($C116,$AE$6,0)</f>
        <v>6775.48</v>
      </c>
      <c r="V116" s="1" t="str">
        <f aca="false">IF(AND($AE$7="Sym_1",$E116&gt;0),$B$1,IF(AND($AE$7="Sym_2",$E116&lt;0),$B$1,$C$1))</f>
        <v>BTCUSDT</v>
      </c>
      <c r="W116" s="1" t="n">
        <f aca="false">IF(AND(ABS($E116)&gt;$AE$1,$G116&gt;0),1,0)</f>
        <v>1</v>
      </c>
      <c r="X116" s="1" t="n">
        <f aca="false">IF($W116=1,IF($V116=$B$1,$B116,$C116),0)</f>
        <v>6771.86</v>
      </c>
      <c r="Y116" s="1" t="n">
        <f aca="false">IF($W116=1,IF($V116=$B$1,$S116,$T116),0)</f>
        <v>6775.48</v>
      </c>
      <c r="Z116" s="1" t="n">
        <f aca="false">IFERROR(X116/Y116,1)</f>
        <v>0.999465720509838</v>
      </c>
      <c r="AA116" s="1" t="n">
        <f aca="false">IF($K116=1,$AE$3*$AC115*2,0)</f>
        <v>0.303617191191475</v>
      </c>
      <c r="AB116" s="1" t="n">
        <f aca="false">-IF($K116=1,$AE$4*$AE$2*2,0)</f>
        <v>-2</v>
      </c>
      <c r="AC116" s="1" t="n">
        <f aca="false">$AC115*$Z116+$AA116+$AB116</f>
        <v>605.213566697913</v>
      </c>
    </row>
    <row r="117" customFormat="false" ht="15" hidden="false" customHeight="false" outlineLevel="0" collapsed="false">
      <c r="A117" s="0" t="n">
        <v>115</v>
      </c>
      <c r="B117" s="0" t="n">
        <v>0.51167</v>
      </c>
      <c r="C117" s="0" t="n">
        <v>6772.18</v>
      </c>
      <c r="D117" s="0" t="n">
        <v>0.51167</v>
      </c>
      <c r="E117" s="0" t="n">
        <v>1.1182752939761</v>
      </c>
      <c r="G117" s="1" t="n">
        <f aca="true">OFFSET($B117,$AE$5,0)</f>
        <v>0.51393</v>
      </c>
      <c r="H117" s="1" t="n">
        <f aca="true">OFFSET($C117,$AE$5,0)</f>
        <v>6776.23</v>
      </c>
      <c r="J117" s="1" t="str">
        <f aca="false">IF(AND($AE$7="Sym_1",$E117&lt;0),$B$1,IF(AND($AE$7="Sym_2",$E117&gt;0),$B$1,$C$1))</f>
        <v>ARKMUSDT</v>
      </c>
      <c r="K117" s="1" t="n">
        <f aca="false">IF(AND(ABS($E117)&gt;$AE$1,$G117&gt;0),1,0)</f>
        <v>1</v>
      </c>
      <c r="L117" s="1" t="n">
        <f aca="false">IF($K117=1,IF($J117=$B$1,$B117,$C117),0)</f>
        <v>0.51167</v>
      </c>
      <c r="M117" s="1" t="n">
        <f aca="false">IF($K117=1,IF($J117=$B$1,$G117,$H117),0)</f>
        <v>0.51393</v>
      </c>
      <c r="N117" s="1" t="n">
        <f aca="false">IFERROR(M117/L117,1)</f>
        <v>1.0044169093361</v>
      </c>
      <c r="O117" s="1" t="n">
        <f aca="false">IF($K117=1,$AE$3*$AE$2*2,0)</f>
        <v>0.5</v>
      </c>
      <c r="P117" s="1" t="n">
        <f aca="false">-IF($K117=1,$AE$4*$AE$2*2,0)</f>
        <v>-2</v>
      </c>
      <c r="Q117" s="1" t="n">
        <f aca="false">$Q116*$N117+$O117+$P117</f>
        <v>1509.51642929536</v>
      </c>
      <c r="S117" s="1" t="n">
        <f aca="true">OFFSET($B117,$AE$6,0)</f>
        <v>0.51393</v>
      </c>
      <c r="T117" s="1" t="n">
        <f aca="true">OFFSET($C117,$AE$6,0)</f>
        <v>6776.23</v>
      </c>
      <c r="V117" s="1" t="str">
        <f aca="false">IF(AND($AE$7="Sym_1",$E117&gt;0),$B$1,IF(AND($AE$7="Sym_2",$E117&lt;0),$B$1,$C$1))</f>
        <v>BTCUSDT</v>
      </c>
      <c r="W117" s="1" t="n">
        <f aca="false">IF(AND(ABS($E117)&gt;$AE$1,$G117&gt;0),1,0)</f>
        <v>1</v>
      </c>
      <c r="X117" s="1" t="n">
        <f aca="false">IF($W117=1,IF($V117=$B$1,$B117,$C117),0)</f>
        <v>6772.18</v>
      </c>
      <c r="Y117" s="1" t="n">
        <f aca="false">IF($W117=1,IF($V117=$B$1,$S117,$T117),0)</f>
        <v>6776.23</v>
      </c>
      <c r="Z117" s="1" t="n">
        <f aca="false">IFERROR(X117/Y117,1)</f>
        <v>0.999402322530375</v>
      </c>
      <c r="AA117" s="1" t="n">
        <f aca="false">IF($K117=1,$AE$3*$AC116*2,0)</f>
        <v>0.302606783348956</v>
      </c>
      <c r="AB117" s="1" t="n">
        <f aca="false">-IF($K117=1,$AE$4*$AE$2*2,0)</f>
        <v>-2</v>
      </c>
      <c r="AC117" s="1" t="n">
        <f aca="false">$AC116*$Z117+$AA117+$AB117</f>
        <v>603.154450968135</v>
      </c>
    </row>
    <row r="118" customFormat="false" ht="15" hidden="false" customHeight="false" outlineLevel="0" collapsed="false">
      <c r="A118" s="0" t="n">
        <v>116</v>
      </c>
      <c r="B118" s="0" t="n">
        <v>0.51172</v>
      </c>
      <c r="C118" s="0" t="n">
        <v>6773.12</v>
      </c>
      <c r="D118" s="0" t="n">
        <v>0.51172</v>
      </c>
      <c r="E118" s="0" t="n">
        <v>1.06082955575161</v>
      </c>
      <c r="G118" s="1" t="n">
        <f aca="true">OFFSET($B118,$AE$5,0)</f>
        <v>0.51434</v>
      </c>
      <c r="H118" s="1" t="n">
        <f aca="true">OFFSET($C118,$AE$5,0)</f>
        <v>6776.36</v>
      </c>
      <c r="J118" s="1" t="str">
        <f aca="false">IF(AND($AE$7="Sym_1",$E118&lt;0),$B$1,IF(AND($AE$7="Sym_2",$E118&gt;0),$B$1,$C$1))</f>
        <v>ARKMUSDT</v>
      </c>
      <c r="K118" s="1" t="n">
        <f aca="false">IF(AND(ABS($E118)&gt;$AE$1,$G118&gt;0),1,0)</f>
        <v>1</v>
      </c>
      <c r="L118" s="1" t="n">
        <f aca="false">IF($K118=1,IF($J118=$B$1,$B118,$C118),0)</f>
        <v>0.51172</v>
      </c>
      <c r="M118" s="1" t="n">
        <f aca="false">IF($K118=1,IF($J118=$B$1,$G118,$H118),0)</f>
        <v>0.51434</v>
      </c>
      <c r="N118" s="1" t="n">
        <f aca="false">IFERROR(M118/L118,1)</f>
        <v>1.00511998749316</v>
      </c>
      <c r="O118" s="1" t="n">
        <f aca="false">IF($K118=1,$AE$3*$AE$2*2,0)</f>
        <v>0.5</v>
      </c>
      <c r="P118" s="1" t="n">
        <f aca="false">-IF($K118=1,$AE$4*$AE$2*2,0)</f>
        <v>-2</v>
      </c>
      <c r="Q118" s="1" t="n">
        <f aca="false">$Q117*$N118+$O118+$P118</f>
        <v>1515.74513453408</v>
      </c>
      <c r="S118" s="1" t="n">
        <f aca="true">OFFSET($B118,$AE$6,0)</f>
        <v>0.51434</v>
      </c>
      <c r="T118" s="1" t="n">
        <f aca="true">OFFSET($C118,$AE$6,0)</f>
        <v>6776.36</v>
      </c>
      <c r="V118" s="1" t="str">
        <f aca="false">IF(AND($AE$7="Sym_1",$E118&gt;0),$B$1,IF(AND($AE$7="Sym_2",$E118&lt;0),$B$1,$C$1))</f>
        <v>BTCUSDT</v>
      </c>
      <c r="W118" s="1" t="n">
        <f aca="false">IF(AND(ABS($E118)&gt;$AE$1,$G118&gt;0),1,0)</f>
        <v>1</v>
      </c>
      <c r="X118" s="1" t="n">
        <f aca="false">IF($W118=1,IF($V118=$B$1,$B118,$C118),0)</f>
        <v>6773.12</v>
      </c>
      <c r="Y118" s="1" t="n">
        <f aca="false">IF($W118=1,IF($V118=$B$1,$S118,$T118),0)</f>
        <v>6776.36</v>
      </c>
      <c r="Z118" s="1" t="n">
        <f aca="false">IFERROR(X118/Y118,1)</f>
        <v>0.999521867197138</v>
      </c>
      <c r="AA118" s="1" t="n">
        <f aca="false">IF($K118=1,$AE$3*$AC117*2,0)</f>
        <v>0.301577225484067</v>
      </c>
      <c r="AB118" s="1" t="n">
        <f aca="false">-IF($K118=1,$AE$4*$AE$2*2,0)</f>
        <v>-2</v>
      </c>
      <c r="AC118" s="1" t="n">
        <f aca="false">$AC117*$Z118+$AA118+$AB118</f>
        <v>601.167640265419</v>
      </c>
    </row>
    <row r="119" customFormat="false" ht="15" hidden="false" customHeight="false" outlineLevel="0" collapsed="false">
      <c r="A119" s="0" t="n">
        <v>117</v>
      </c>
      <c r="B119" s="0" t="n">
        <v>0.51255</v>
      </c>
      <c r="C119" s="0" t="n">
        <v>6773.56</v>
      </c>
      <c r="D119" s="0" t="n">
        <v>0.51255</v>
      </c>
      <c r="E119" s="0" t="n">
        <v>1.34819323896281</v>
      </c>
      <c r="G119" s="1" t="n">
        <f aca="true">OFFSET($B119,$AE$5,0)</f>
        <v>0.51473</v>
      </c>
      <c r="H119" s="1" t="n">
        <f aca="true">OFFSET($C119,$AE$5,0)</f>
        <v>6777.06</v>
      </c>
      <c r="J119" s="1" t="str">
        <f aca="false">IF(AND($AE$7="Sym_1",$E119&lt;0),$B$1,IF(AND($AE$7="Sym_2",$E119&gt;0),$B$1,$C$1))</f>
        <v>ARKMUSDT</v>
      </c>
      <c r="K119" s="1" t="n">
        <f aca="false">IF(AND(ABS($E119)&gt;$AE$1,$G119&gt;0),1,0)</f>
        <v>1</v>
      </c>
      <c r="L119" s="1" t="n">
        <f aca="false">IF($K119=1,IF($J119=$B$1,$B119,$C119),0)</f>
        <v>0.51255</v>
      </c>
      <c r="M119" s="1" t="n">
        <f aca="false">IF($K119=1,IF($J119=$B$1,$G119,$H119),0)</f>
        <v>0.51473</v>
      </c>
      <c r="N119" s="1" t="n">
        <f aca="false">IFERROR(M119/L119,1)</f>
        <v>1.00425324358599</v>
      </c>
      <c r="O119" s="1" t="n">
        <f aca="false">IF($K119=1,$AE$3*$AE$2*2,0)</f>
        <v>0.5</v>
      </c>
      <c r="P119" s="1" t="n">
        <f aca="false">-IF($K119=1,$AE$4*$AE$2*2,0)</f>
        <v>-2</v>
      </c>
      <c r="Q119" s="1" t="n">
        <f aca="false">$Q118*$N119+$O119+$P119</f>
        <v>1520.69196780553</v>
      </c>
      <c r="S119" s="1" t="n">
        <f aca="true">OFFSET($B119,$AE$6,0)</f>
        <v>0.51473</v>
      </c>
      <c r="T119" s="1" t="n">
        <f aca="true">OFFSET($C119,$AE$6,0)</f>
        <v>6777.06</v>
      </c>
      <c r="V119" s="1" t="str">
        <f aca="false">IF(AND($AE$7="Sym_1",$E119&gt;0),$B$1,IF(AND($AE$7="Sym_2",$E119&lt;0),$B$1,$C$1))</f>
        <v>BTCUSDT</v>
      </c>
      <c r="W119" s="1" t="n">
        <f aca="false">IF(AND(ABS($E119)&gt;$AE$1,$G119&gt;0),1,0)</f>
        <v>1</v>
      </c>
      <c r="X119" s="1" t="n">
        <f aca="false">IF($W119=1,IF($V119=$B$1,$B119,$C119),0)</f>
        <v>6773.56</v>
      </c>
      <c r="Y119" s="1" t="n">
        <f aca="false">IF($W119=1,IF($V119=$B$1,$S119,$T119),0)</f>
        <v>6777.06</v>
      </c>
      <c r="Z119" s="1" t="n">
        <f aca="false">IFERROR(X119/Y119,1)</f>
        <v>0.999483551864673</v>
      </c>
      <c r="AA119" s="1" t="n">
        <f aca="false">IF($K119=1,$AE$3*$AC118*2,0)</f>
        <v>0.300583820132709</v>
      </c>
      <c r="AB119" s="1" t="n">
        <f aca="false">-IF($K119=1,$AE$4*$AE$2*2,0)</f>
        <v>-2</v>
      </c>
      <c r="AC119" s="1" t="n">
        <f aca="false">$AC118*$Z119+$AA119+$AB119</f>
        <v>599.157752178718</v>
      </c>
    </row>
    <row r="120" customFormat="false" ht="15" hidden="false" customHeight="false" outlineLevel="0" collapsed="false">
      <c r="A120" s="0" t="n">
        <v>118</v>
      </c>
      <c r="B120" s="0" t="n">
        <v>0.51362</v>
      </c>
      <c r="C120" s="0" t="n">
        <v>6773.98</v>
      </c>
      <c r="D120" s="0" t="n">
        <v>0.51362</v>
      </c>
      <c r="E120" s="0" t="n">
        <v>1.74024602713962</v>
      </c>
      <c r="G120" s="1" t="n">
        <f aca="true">OFFSET($B120,$AE$5,0)</f>
        <v>0.51477</v>
      </c>
      <c r="H120" s="1" t="n">
        <f aca="true">OFFSET($C120,$AE$5,0)</f>
        <v>6777.88</v>
      </c>
      <c r="J120" s="1" t="str">
        <f aca="false">IF(AND($AE$7="Sym_1",$E120&lt;0),$B$1,IF(AND($AE$7="Sym_2",$E120&gt;0),$B$1,$C$1))</f>
        <v>ARKMUSDT</v>
      </c>
      <c r="K120" s="1" t="n">
        <f aca="false">IF(AND(ABS($E120)&gt;$AE$1,$G120&gt;0),1,0)</f>
        <v>1</v>
      </c>
      <c r="L120" s="1" t="n">
        <f aca="false">IF($K120=1,IF($J120=$B$1,$B120,$C120),0)</f>
        <v>0.51362</v>
      </c>
      <c r="M120" s="1" t="n">
        <f aca="false">IF($K120=1,IF($J120=$B$1,$G120,$H120),0)</f>
        <v>0.51477</v>
      </c>
      <c r="N120" s="1" t="n">
        <f aca="false">IFERROR(M120/L120,1)</f>
        <v>1.00223900938437</v>
      </c>
      <c r="O120" s="1" t="n">
        <f aca="false">IF($K120=1,$AE$3*$AE$2*2,0)</f>
        <v>0.5</v>
      </c>
      <c r="P120" s="1" t="n">
        <f aca="false">-IF($K120=1,$AE$4*$AE$2*2,0)</f>
        <v>-2</v>
      </c>
      <c r="Q120" s="1" t="n">
        <f aca="false">$Q119*$N120+$O120+$P120</f>
        <v>1522.59681139218</v>
      </c>
      <c r="S120" s="1" t="n">
        <f aca="true">OFFSET($B120,$AE$6,0)</f>
        <v>0.51477</v>
      </c>
      <c r="T120" s="1" t="n">
        <f aca="true">OFFSET($C120,$AE$6,0)</f>
        <v>6777.88</v>
      </c>
      <c r="V120" s="1" t="str">
        <f aca="false">IF(AND($AE$7="Sym_1",$E120&gt;0),$B$1,IF(AND($AE$7="Sym_2",$E120&lt;0),$B$1,$C$1))</f>
        <v>BTCUSDT</v>
      </c>
      <c r="W120" s="1" t="n">
        <f aca="false">IF(AND(ABS($E120)&gt;$AE$1,$G120&gt;0),1,0)</f>
        <v>1</v>
      </c>
      <c r="X120" s="1" t="n">
        <f aca="false">IF($W120=1,IF($V120=$B$1,$B120,$C120),0)</f>
        <v>6773.98</v>
      </c>
      <c r="Y120" s="1" t="n">
        <f aca="false">IF($W120=1,IF($V120=$B$1,$S120,$T120),0)</f>
        <v>6777.88</v>
      </c>
      <c r="Z120" s="1" t="n">
        <f aca="false">IFERROR(X120/Y120,1)</f>
        <v>0.999424598842116</v>
      </c>
      <c r="AA120" s="1" t="n">
        <f aca="false">IF($K120=1,$AE$3*$AC119*2,0)</f>
        <v>0.299578876089359</v>
      </c>
      <c r="AB120" s="1" t="n">
        <f aca="false">-IF($K120=1,$AE$4*$AE$2*2,0)</f>
        <v>-2</v>
      </c>
      <c r="AC120" s="1" t="n">
        <f aca="false">$AC119*$Z120+$AA120+$AB120</f>
        <v>597.112574990448</v>
      </c>
    </row>
    <row r="121" customFormat="false" ht="15" hidden="false" customHeight="false" outlineLevel="0" collapsed="false">
      <c r="A121" s="0" t="n">
        <v>119</v>
      </c>
      <c r="B121" s="0" t="n">
        <v>0.51371</v>
      </c>
      <c r="C121" s="0" t="n">
        <v>6775.48</v>
      </c>
      <c r="D121" s="0" t="n">
        <v>0.51371</v>
      </c>
      <c r="E121" s="0" t="n">
        <v>1.70774098553554</v>
      </c>
      <c r="G121" s="1" t="n">
        <f aca="true">OFFSET($B121,$AE$5,0)</f>
        <v>0.51496</v>
      </c>
      <c r="H121" s="1" t="n">
        <f aca="true">OFFSET($C121,$AE$5,0)</f>
        <v>6778.42</v>
      </c>
      <c r="J121" s="1" t="str">
        <f aca="false">IF(AND($AE$7="Sym_1",$E121&lt;0),$B$1,IF(AND($AE$7="Sym_2",$E121&gt;0),$B$1,$C$1))</f>
        <v>ARKMUSDT</v>
      </c>
      <c r="K121" s="1" t="n">
        <f aca="false">IF(AND(ABS($E121)&gt;$AE$1,$G121&gt;0),1,0)</f>
        <v>1</v>
      </c>
      <c r="L121" s="1" t="n">
        <f aca="false">IF($K121=1,IF($J121=$B$1,$B121,$C121),0)</f>
        <v>0.51371</v>
      </c>
      <c r="M121" s="1" t="n">
        <f aca="false">IF($K121=1,IF($J121=$B$1,$G121,$H121),0)</f>
        <v>0.51496</v>
      </c>
      <c r="N121" s="1" t="n">
        <f aca="false">IFERROR(M121/L121,1)</f>
        <v>1.00243327947675</v>
      </c>
      <c r="O121" s="1" t="n">
        <f aca="false">IF($K121=1,$AE$3*$AE$2*2,0)</f>
        <v>0.5</v>
      </c>
      <c r="P121" s="1" t="n">
        <f aca="false">-IF($K121=1,$AE$4*$AE$2*2,0)</f>
        <v>-2</v>
      </c>
      <c r="Q121" s="1" t="n">
        <f aca="false">$Q120*$N121+$O121+$P121</f>
        <v>1524.80171496471</v>
      </c>
      <c r="S121" s="1" t="n">
        <f aca="true">OFFSET($B121,$AE$6,0)</f>
        <v>0.51496</v>
      </c>
      <c r="T121" s="1" t="n">
        <f aca="true">OFFSET($C121,$AE$6,0)</f>
        <v>6778.42</v>
      </c>
      <c r="V121" s="1" t="str">
        <f aca="false">IF(AND($AE$7="Sym_1",$E121&gt;0),$B$1,IF(AND($AE$7="Sym_2",$E121&lt;0),$B$1,$C$1))</f>
        <v>BTCUSDT</v>
      </c>
      <c r="W121" s="1" t="n">
        <f aca="false">IF(AND(ABS($E121)&gt;$AE$1,$G121&gt;0),1,0)</f>
        <v>1</v>
      </c>
      <c r="X121" s="1" t="n">
        <f aca="false">IF($W121=1,IF($V121=$B$1,$B121,$C121),0)</f>
        <v>6775.48</v>
      </c>
      <c r="Y121" s="1" t="n">
        <f aca="false">IF($W121=1,IF($V121=$B$1,$S121,$T121),0)</f>
        <v>6778.42</v>
      </c>
      <c r="Z121" s="1" t="n">
        <f aca="false">IFERROR(X121/Y121,1)</f>
        <v>0.999566270605834</v>
      </c>
      <c r="AA121" s="1" t="n">
        <f aca="false">IF($K121=1,$AE$3*$AC120*2,0)</f>
        <v>0.298556287495224</v>
      </c>
      <c r="AB121" s="1" t="n">
        <f aca="false">-IF($K121=1,$AE$4*$AE$2*2,0)</f>
        <v>-2</v>
      </c>
      <c r="AC121" s="1" t="n">
        <f aca="false">$AC120*$Z121+$AA121+$AB121</f>
        <v>595.152146002544</v>
      </c>
    </row>
    <row r="122" customFormat="false" ht="15" hidden="false" customHeight="false" outlineLevel="0" collapsed="false">
      <c r="A122" s="0" t="n">
        <v>120</v>
      </c>
      <c r="B122" s="0" t="n">
        <v>0.51393</v>
      </c>
      <c r="C122" s="0" t="n">
        <v>6776.23</v>
      </c>
      <c r="D122" s="0" t="n">
        <v>0.51393</v>
      </c>
      <c r="E122" s="0" t="n">
        <v>1.72133596130463</v>
      </c>
      <c r="G122" s="1" t="n">
        <f aca="true">OFFSET($B122,$AE$5,0)</f>
        <v>0.51539</v>
      </c>
      <c r="H122" s="1" t="n">
        <f aca="true">OFFSET($C122,$AE$5,0)</f>
        <v>6781.19</v>
      </c>
      <c r="J122" s="1" t="str">
        <f aca="false">IF(AND($AE$7="Sym_1",$E122&lt;0),$B$1,IF(AND($AE$7="Sym_2",$E122&gt;0),$B$1,$C$1))</f>
        <v>ARKMUSDT</v>
      </c>
      <c r="K122" s="1" t="n">
        <f aca="false">IF(AND(ABS($E122)&gt;$AE$1,$G122&gt;0),1,0)</f>
        <v>1</v>
      </c>
      <c r="L122" s="1" t="n">
        <f aca="false">IF($K122=1,IF($J122=$B$1,$B122,$C122),0)</f>
        <v>0.51393</v>
      </c>
      <c r="M122" s="1" t="n">
        <f aca="false">IF($K122=1,IF($J122=$B$1,$G122,$H122),0)</f>
        <v>0.51539</v>
      </c>
      <c r="N122" s="1" t="n">
        <f aca="false">IFERROR(M122/L122,1)</f>
        <v>1.00284085381278</v>
      </c>
      <c r="O122" s="1" t="n">
        <f aca="false">IF($K122=1,$AE$3*$AE$2*2,0)</f>
        <v>0.5</v>
      </c>
      <c r="P122" s="1" t="n">
        <f aca="false">-IF($K122=1,$AE$4*$AE$2*2,0)</f>
        <v>-2</v>
      </c>
      <c r="Q122" s="1" t="n">
        <f aca="false">$Q121*$N122+$O122+$P122</f>
        <v>1527.63345373039</v>
      </c>
      <c r="S122" s="1" t="n">
        <f aca="true">OFFSET($B122,$AE$6,0)</f>
        <v>0.51539</v>
      </c>
      <c r="T122" s="1" t="n">
        <f aca="true">OFFSET($C122,$AE$6,0)</f>
        <v>6781.19</v>
      </c>
      <c r="V122" s="1" t="str">
        <f aca="false">IF(AND($AE$7="Sym_1",$E122&gt;0),$B$1,IF(AND($AE$7="Sym_2",$E122&lt;0),$B$1,$C$1))</f>
        <v>BTCUSDT</v>
      </c>
      <c r="W122" s="1" t="n">
        <f aca="false">IF(AND(ABS($E122)&gt;$AE$1,$G122&gt;0),1,0)</f>
        <v>1</v>
      </c>
      <c r="X122" s="1" t="n">
        <f aca="false">IF($W122=1,IF($V122=$B$1,$B122,$C122),0)</f>
        <v>6776.23</v>
      </c>
      <c r="Y122" s="1" t="n">
        <f aca="false">IF($W122=1,IF($V122=$B$1,$S122,$T122),0)</f>
        <v>6781.19</v>
      </c>
      <c r="Z122" s="1" t="n">
        <f aca="false">IFERROR(X122/Y122,1)</f>
        <v>0.999268564956888</v>
      </c>
      <c r="AA122" s="1" t="n">
        <f aca="false">IF($K122=1,$AE$3*$AC121*2,0)</f>
        <v>0.297576073001272</v>
      </c>
      <c r="AB122" s="1" t="n">
        <f aca="false">-IF($K122=1,$AE$4*$AE$2*2,0)</f>
        <v>-2</v>
      </c>
      <c r="AC122" s="1" t="n">
        <f aca="false">$AC121*$Z122+$AA122+$AB122</f>
        <v>593.014406939976</v>
      </c>
    </row>
    <row r="123" customFormat="false" ht="15" hidden="false" customHeight="false" outlineLevel="0" collapsed="false">
      <c r="A123" s="0" t="n">
        <v>121</v>
      </c>
      <c r="B123" s="0" t="n">
        <v>0.51434</v>
      </c>
      <c r="C123" s="0" t="n">
        <v>6776.36</v>
      </c>
      <c r="D123" s="0" t="n">
        <v>0.51434</v>
      </c>
      <c r="E123" s="0" t="n">
        <v>1.77274569428105</v>
      </c>
      <c r="G123" s="1" t="n">
        <f aca="true">OFFSET($B123,$AE$5,0)</f>
        <v>0.51545</v>
      </c>
      <c r="H123" s="1" t="n">
        <f aca="true">OFFSET($C123,$AE$5,0)</f>
        <v>6782.09</v>
      </c>
      <c r="J123" s="1" t="str">
        <f aca="false">IF(AND($AE$7="Sym_1",$E123&lt;0),$B$1,IF(AND($AE$7="Sym_2",$E123&gt;0),$B$1,$C$1))</f>
        <v>ARKMUSDT</v>
      </c>
      <c r="K123" s="1" t="n">
        <f aca="false">IF(AND(ABS($E123)&gt;$AE$1,$G123&gt;0),1,0)</f>
        <v>1</v>
      </c>
      <c r="L123" s="1" t="n">
        <f aca="false">IF($K123=1,IF($J123=$B$1,$B123,$C123),0)</f>
        <v>0.51434</v>
      </c>
      <c r="M123" s="1" t="n">
        <f aca="false">IF($K123=1,IF($J123=$B$1,$G123,$H123),0)</f>
        <v>0.51545</v>
      </c>
      <c r="N123" s="1" t="n">
        <f aca="false">IFERROR(M123/L123,1)</f>
        <v>1.0021581055333</v>
      </c>
      <c r="O123" s="1" t="n">
        <f aca="false">IF($K123=1,$AE$3*$AE$2*2,0)</f>
        <v>0.5</v>
      </c>
      <c r="P123" s="1" t="n">
        <f aca="false">-IF($K123=1,$AE$4*$AE$2*2,0)</f>
        <v>-2</v>
      </c>
      <c r="Q123" s="1" t="n">
        <f aca="false">$Q122*$N123+$O123+$P123</f>
        <v>1529.43024793975</v>
      </c>
      <c r="S123" s="1" t="n">
        <f aca="true">OFFSET($B123,$AE$6,0)</f>
        <v>0.51545</v>
      </c>
      <c r="T123" s="1" t="n">
        <f aca="true">OFFSET($C123,$AE$6,0)</f>
        <v>6782.09</v>
      </c>
      <c r="V123" s="1" t="str">
        <f aca="false">IF(AND($AE$7="Sym_1",$E123&gt;0),$B$1,IF(AND($AE$7="Sym_2",$E123&lt;0),$B$1,$C$1))</f>
        <v>BTCUSDT</v>
      </c>
      <c r="W123" s="1" t="n">
        <f aca="false">IF(AND(ABS($E123)&gt;$AE$1,$G123&gt;0),1,0)</f>
        <v>1</v>
      </c>
      <c r="X123" s="1" t="n">
        <f aca="false">IF($W123=1,IF($V123=$B$1,$B123,$C123),0)</f>
        <v>6776.36</v>
      </c>
      <c r="Y123" s="1" t="n">
        <f aca="false">IF($W123=1,IF($V123=$B$1,$S123,$T123),0)</f>
        <v>6782.09</v>
      </c>
      <c r="Z123" s="1" t="n">
        <f aca="false">IFERROR(X123/Y123,1)</f>
        <v>0.999155127696624</v>
      </c>
      <c r="AA123" s="1" t="n">
        <f aca="false">IF($K123=1,$AE$3*$AC122*2,0)</f>
        <v>0.296507203469988</v>
      </c>
      <c r="AB123" s="1" t="n">
        <f aca="false">-IF($K123=1,$AE$4*$AE$2*2,0)</f>
        <v>-2</v>
      </c>
      <c r="AC123" s="1" t="n">
        <f aca="false">$AC122*$Z123+$AA123+$AB123</f>
        <v>590.809892695519</v>
      </c>
    </row>
    <row r="124" customFormat="false" ht="15" hidden="false" customHeight="false" outlineLevel="0" collapsed="false">
      <c r="A124" s="0" t="n">
        <v>122</v>
      </c>
      <c r="B124" s="0" t="n">
        <v>0.51473</v>
      </c>
      <c r="C124" s="0" t="n">
        <v>6777.06</v>
      </c>
      <c r="D124" s="0" t="n">
        <v>0.51473</v>
      </c>
      <c r="E124" s="0" t="n">
        <v>1.77740154921741</v>
      </c>
      <c r="G124" s="1" t="n">
        <f aca="true">OFFSET($B124,$AE$5,0)</f>
        <v>0.51561</v>
      </c>
      <c r="H124" s="1" t="n">
        <f aca="true">OFFSET($C124,$AE$5,0)</f>
        <v>6782.25</v>
      </c>
      <c r="J124" s="1" t="str">
        <f aca="false">IF(AND($AE$7="Sym_1",$E124&lt;0),$B$1,IF(AND($AE$7="Sym_2",$E124&gt;0),$B$1,$C$1))</f>
        <v>ARKMUSDT</v>
      </c>
      <c r="K124" s="1" t="n">
        <f aca="false">IF(AND(ABS($E124)&gt;$AE$1,$G124&gt;0),1,0)</f>
        <v>1</v>
      </c>
      <c r="L124" s="1" t="n">
        <f aca="false">IF($K124=1,IF($J124=$B$1,$B124,$C124),0)</f>
        <v>0.51473</v>
      </c>
      <c r="M124" s="1" t="n">
        <f aca="false">IF($K124=1,IF($J124=$B$1,$G124,$H124),0)</f>
        <v>0.51561</v>
      </c>
      <c r="N124" s="1" t="n">
        <f aca="false">IFERROR(M124/L124,1)</f>
        <v>1.00170963417714</v>
      </c>
      <c r="O124" s="1" t="n">
        <f aca="false">IF($K124=1,$AE$3*$AE$2*2,0)</f>
        <v>0.5</v>
      </c>
      <c r="P124" s="1" t="n">
        <f aca="false">-IF($K124=1,$AE$4*$AE$2*2,0)</f>
        <v>-2</v>
      </c>
      <c r="Q124" s="1" t="n">
        <f aca="false">$Q123*$N124+$O124+$P124</f>
        <v>1530.54501416318</v>
      </c>
      <c r="S124" s="1" t="n">
        <f aca="true">OFFSET($B124,$AE$6,0)</f>
        <v>0.51561</v>
      </c>
      <c r="T124" s="1" t="n">
        <f aca="true">OFFSET($C124,$AE$6,0)</f>
        <v>6782.25</v>
      </c>
      <c r="V124" s="1" t="str">
        <f aca="false">IF(AND($AE$7="Sym_1",$E124&gt;0),$B$1,IF(AND($AE$7="Sym_2",$E124&lt;0),$B$1,$C$1))</f>
        <v>BTCUSDT</v>
      </c>
      <c r="W124" s="1" t="n">
        <f aca="false">IF(AND(ABS($E124)&gt;$AE$1,$G124&gt;0),1,0)</f>
        <v>1</v>
      </c>
      <c r="X124" s="1" t="n">
        <f aca="false">IF($W124=1,IF($V124=$B$1,$B124,$C124),0)</f>
        <v>6777.06</v>
      </c>
      <c r="Y124" s="1" t="n">
        <f aca="false">IF($W124=1,IF($V124=$B$1,$S124,$T124),0)</f>
        <v>6782.25</v>
      </c>
      <c r="Z124" s="1" t="n">
        <f aca="false">IFERROR(X124/Y124,1)</f>
        <v>0.999234767223267</v>
      </c>
      <c r="AA124" s="1" t="n">
        <f aca="false">IF($K124=1,$AE$3*$AC123*2,0)</f>
        <v>0.29540494634776</v>
      </c>
      <c r="AB124" s="1" t="n">
        <f aca="false">-IF($K124=1,$AE$4*$AE$2*2,0)</f>
        <v>-2</v>
      </c>
      <c r="AC124" s="1" t="n">
        <f aca="false">$AC123*$Z124+$AA124+$AB124</f>
        <v>588.653190547158</v>
      </c>
    </row>
    <row r="125" customFormat="false" ht="15" hidden="false" customHeight="false" outlineLevel="0" collapsed="false">
      <c r="A125" s="0" t="n">
        <v>123</v>
      </c>
      <c r="B125" s="0" t="n">
        <v>0.51477</v>
      </c>
      <c r="C125" s="0" t="n">
        <v>6777.88</v>
      </c>
      <c r="D125" s="0" t="n">
        <v>0.51477</v>
      </c>
      <c r="E125" s="0" t="n">
        <v>1.6315888199387</v>
      </c>
      <c r="G125" s="1" t="n">
        <f aca="true">OFFSET($B125,$AE$5,0)</f>
        <v>0.51596</v>
      </c>
      <c r="H125" s="1" t="n">
        <f aca="true">OFFSET($C125,$AE$5,0)</f>
        <v>6784.37</v>
      </c>
      <c r="J125" s="1" t="str">
        <f aca="false">IF(AND($AE$7="Sym_1",$E125&lt;0),$B$1,IF(AND($AE$7="Sym_2",$E125&gt;0),$B$1,$C$1))</f>
        <v>ARKMUSDT</v>
      </c>
      <c r="K125" s="1" t="n">
        <f aca="false">IF(AND(ABS($E125)&gt;$AE$1,$G125&gt;0),1,0)</f>
        <v>1</v>
      </c>
      <c r="L125" s="1" t="n">
        <f aca="false">IF($K125=1,IF($J125=$B$1,$B125,$C125),0)</f>
        <v>0.51477</v>
      </c>
      <c r="M125" s="1" t="n">
        <f aca="false">IF($K125=1,IF($J125=$B$1,$G125,$H125),0)</f>
        <v>0.51596</v>
      </c>
      <c r="N125" s="1" t="n">
        <f aca="false">IFERROR(M125/L125,1)</f>
        <v>1.00231171202673</v>
      </c>
      <c r="O125" s="1" t="n">
        <f aca="false">IF($K125=1,$AE$3*$AE$2*2,0)</f>
        <v>0.5</v>
      </c>
      <c r="P125" s="1" t="n">
        <f aca="false">-IF($K125=1,$AE$4*$AE$2*2,0)</f>
        <v>-2</v>
      </c>
      <c r="Q125" s="1" t="n">
        <f aca="false">$Q124*$N125+$O125+$P125</f>
        <v>1532.58319347987</v>
      </c>
      <c r="S125" s="1" t="n">
        <f aca="true">OFFSET($B125,$AE$6,0)</f>
        <v>0.51596</v>
      </c>
      <c r="T125" s="1" t="n">
        <f aca="true">OFFSET($C125,$AE$6,0)</f>
        <v>6784.37</v>
      </c>
      <c r="V125" s="1" t="str">
        <f aca="false">IF(AND($AE$7="Sym_1",$E125&gt;0),$B$1,IF(AND($AE$7="Sym_2",$E125&lt;0),$B$1,$C$1))</f>
        <v>BTCUSDT</v>
      </c>
      <c r="W125" s="1" t="n">
        <f aca="false">IF(AND(ABS($E125)&gt;$AE$1,$G125&gt;0),1,0)</f>
        <v>1</v>
      </c>
      <c r="X125" s="1" t="n">
        <f aca="false">IF($W125=1,IF($V125=$B$1,$B125,$C125),0)</f>
        <v>6777.88</v>
      </c>
      <c r="Y125" s="1" t="n">
        <f aca="false">IF($W125=1,IF($V125=$B$1,$S125,$T125),0)</f>
        <v>6784.37</v>
      </c>
      <c r="Z125" s="1" t="n">
        <f aca="false">IFERROR(X125/Y125,1)</f>
        <v>0.999043389437781</v>
      </c>
      <c r="AA125" s="1" t="n">
        <f aca="false">IF($K125=1,$AE$3*$AC124*2,0)</f>
        <v>0.294326595273579</v>
      </c>
      <c r="AB125" s="1" t="n">
        <f aca="false">-IF($K125=1,$AE$4*$AE$2*2,0)</f>
        <v>-2</v>
      </c>
      <c r="AC125" s="1" t="n">
        <f aca="false">$AC124*$Z125+$AA125+$AB125</f>
        <v>586.384405282871</v>
      </c>
    </row>
    <row r="126" customFormat="false" ht="15" hidden="false" customHeight="false" outlineLevel="0" collapsed="false">
      <c r="A126" s="0" t="n">
        <v>124</v>
      </c>
      <c r="B126" s="0" t="n">
        <v>0.51496</v>
      </c>
      <c r="C126" s="0" t="n">
        <v>6778.42</v>
      </c>
      <c r="D126" s="0" t="n">
        <v>0.51496</v>
      </c>
      <c r="E126" s="0" t="n">
        <v>1.58269538615837</v>
      </c>
      <c r="G126" s="1" t="n">
        <f aca="true">OFFSET($B126,$AE$5,0)</f>
        <v>0.51621</v>
      </c>
      <c r="H126" s="1" t="n">
        <f aca="true">OFFSET($C126,$AE$5,0)</f>
        <v>6784.42</v>
      </c>
      <c r="J126" s="1" t="str">
        <f aca="false">IF(AND($AE$7="Sym_1",$E126&lt;0),$B$1,IF(AND($AE$7="Sym_2",$E126&gt;0),$B$1,$C$1))</f>
        <v>ARKMUSDT</v>
      </c>
      <c r="K126" s="1" t="n">
        <f aca="false">IF(AND(ABS($E126)&gt;$AE$1,$G126&gt;0),1,0)</f>
        <v>1</v>
      </c>
      <c r="L126" s="1" t="n">
        <f aca="false">IF($K126=1,IF($J126=$B$1,$B126,$C126),0)</f>
        <v>0.51496</v>
      </c>
      <c r="M126" s="1" t="n">
        <f aca="false">IF($K126=1,IF($J126=$B$1,$G126,$H126),0)</f>
        <v>0.51621</v>
      </c>
      <c r="N126" s="1" t="n">
        <f aca="false">IFERROR(M126/L126,1)</f>
        <v>1.00242737299984</v>
      </c>
      <c r="O126" s="1" t="n">
        <f aca="false">IF($K126=1,$AE$3*$AE$2*2,0)</f>
        <v>0.5</v>
      </c>
      <c r="P126" s="1" t="n">
        <f aca="false">-IF($K126=1,$AE$4*$AE$2*2,0)</f>
        <v>-2</v>
      </c>
      <c r="Q126" s="1" t="n">
        <f aca="false">$Q125*$N126+$O126+$P126</f>
        <v>1534.80334454374</v>
      </c>
      <c r="S126" s="1" t="n">
        <f aca="true">OFFSET($B126,$AE$6,0)</f>
        <v>0.51621</v>
      </c>
      <c r="T126" s="1" t="n">
        <f aca="true">OFFSET($C126,$AE$6,0)</f>
        <v>6784.42</v>
      </c>
      <c r="V126" s="1" t="str">
        <f aca="false">IF(AND($AE$7="Sym_1",$E126&gt;0),$B$1,IF(AND($AE$7="Sym_2",$E126&lt;0),$B$1,$C$1))</f>
        <v>BTCUSDT</v>
      </c>
      <c r="W126" s="1" t="n">
        <f aca="false">IF(AND(ABS($E126)&gt;$AE$1,$G126&gt;0),1,0)</f>
        <v>1</v>
      </c>
      <c r="X126" s="1" t="n">
        <f aca="false">IF($W126=1,IF($V126=$B$1,$B126,$C126),0)</f>
        <v>6778.42</v>
      </c>
      <c r="Y126" s="1" t="n">
        <f aca="false">IF($W126=1,IF($V126=$B$1,$S126,$T126),0)</f>
        <v>6784.42</v>
      </c>
      <c r="Z126" s="1" t="n">
        <f aca="false">IFERROR(X126/Y126,1)</f>
        <v>0.999115620789986</v>
      </c>
      <c r="AA126" s="1" t="n">
        <f aca="false">IF($K126=1,$AE$3*$AC125*2,0)</f>
        <v>0.293192202641435</v>
      </c>
      <c r="AB126" s="1" t="n">
        <f aca="false">-IF($K126=1,$AE$4*$AE$2*2,0)</f>
        <v>-2</v>
      </c>
      <c r="AC126" s="1" t="n">
        <f aca="false">$AC125*$Z126+$AA126+$AB126</f>
        <v>584.159011308404</v>
      </c>
    </row>
    <row r="127" customFormat="false" ht="15" hidden="false" customHeight="false" outlineLevel="0" collapsed="false">
      <c r="A127" s="0" t="n">
        <v>125</v>
      </c>
      <c r="B127" s="0" t="n">
        <v>0.51539</v>
      </c>
      <c r="C127" s="0" t="n">
        <v>6781.19</v>
      </c>
      <c r="D127" s="0" t="n">
        <v>0.51539</v>
      </c>
      <c r="E127" s="0" t="n">
        <v>1.66930458398917</v>
      </c>
      <c r="G127" s="1" t="n">
        <f aca="true">OFFSET($B127,$AE$5,0)</f>
        <v>0.51633</v>
      </c>
      <c r="H127" s="1" t="n">
        <f aca="true">OFFSET($C127,$AE$5,0)</f>
        <v>6785.2</v>
      </c>
      <c r="J127" s="1" t="str">
        <f aca="false">IF(AND($AE$7="Sym_1",$E127&lt;0),$B$1,IF(AND($AE$7="Sym_2",$E127&gt;0),$B$1,$C$1))</f>
        <v>ARKMUSDT</v>
      </c>
      <c r="K127" s="1" t="n">
        <f aca="false">IF(AND(ABS($E127)&gt;$AE$1,$G127&gt;0),1,0)</f>
        <v>1</v>
      </c>
      <c r="L127" s="1" t="n">
        <f aca="false">IF($K127=1,IF($J127=$B$1,$B127,$C127),0)</f>
        <v>0.51539</v>
      </c>
      <c r="M127" s="1" t="n">
        <f aca="false">IF($K127=1,IF($J127=$B$1,$G127,$H127),0)</f>
        <v>0.51633</v>
      </c>
      <c r="N127" s="1" t="n">
        <f aca="false">IFERROR(M127/L127,1)</f>
        <v>1.00182386154175</v>
      </c>
      <c r="O127" s="1" t="n">
        <f aca="false">IF($K127=1,$AE$3*$AE$2*2,0)</f>
        <v>0.5</v>
      </c>
      <c r="P127" s="1" t="n">
        <f aca="false">-IF($K127=1,$AE$4*$AE$2*2,0)</f>
        <v>-2</v>
      </c>
      <c r="Q127" s="1" t="n">
        <f aca="false">$Q126*$N127+$O127+$P127</f>
        <v>1536.102613338</v>
      </c>
      <c r="S127" s="1" t="n">
        <f aca="true">OFFSET($B127,$AE$6,0)</f>
        <v>0.51633</v>
      </c>
      <c r="T127" s="1" t="n">
        <f aca="true">OFFSET($C127,$AE$6,0)</f>
        <v>6785.2</v>
      </c>
      <c r="V127" s="1" t="str">
        <f aca="false">IF(AND($AE$7="Sym_1",$E127&gt;0),$B$1,IF(AND($AE$7="Sym_2",$E127&lt;0),$B$1,$C$1))</f>
        <v>BTCUSDT</v>
      </c>
      <c r="W127" s="1" t="n">
        <f aca="false">IF(AND(ABS($E127)&gt;$AE$1,$G127&gt;0),1,0)</f>
        <v>1</v>
      </c>
      <c r="X127" s="1" t="n">
        <f aca="false">IF($W127=1,IF($V127=$B$1,$B127,$C127),0)</f>
        <v>6781.19</v>
      </c>
      <c r="Y127" s="1" t="n">
        <f aca="false">IF($W127=1,IF($V127=$B$1,$S127,$T127),0)</f>
        <v>6785.2</v>
      </c>
      <c r="Z127" s="1" t="n">
        <f aca="false">IFERROR(X127/Y127,1)</f>
        <v>0.999409007840594</v>
      </c>
      <c r="AA127" s="1" t="n">
        <f aca="false">IF($K127=1,$AE$3*$AC126*2,0)</f>
        <v>0.292079505654202</v>
      </c>
      <c r="AB127" s="1" t="n">
        <f aca="false">-IF($K127=1,$AE$4*$AE$2*2,0)</f>
        <v>-2</v>
      </c>
      <c r="AC127" s="1" t="n">
        <f aca="false">$AC126*$Z127+$AA127+$AB127</f>
        <v>582.105857418528</v>
      </c>
    </row>
    <row r="128" customFormat="false" ht="15" hidden="false" customHeight="false" outlineLevel="0" collapsed="false">
      <c r="A128" s="0" t="n">
        <v>126</v>
      </c>
      <c r="B128" s="0" t="n">
        <v>0.51545</v>
      </c>
      <c r="C128" s="0" t="n">
        <v>6782.09</v>
      </c>
      <c r="D128" s="0" t="n">
        <v>0.51545</v>
      </c>
      <c r="E128" s="0" t="n">
        <v>1.56213076128015</v>
      </c>
      <c r="G128" s="1" t="n">
        <f aca="true">OFFSET($B128,$AE$5,0)</f>
        <v>0.51785</v>
      </c>
      <c r="H128" s="1" t="n">
        <f aca="true">OFFSET($C128,$AE$5,0)</f>
        <v>6785.68</v>
      </c>
      <c r="J128" s="1" t="str">
        <f aca="false">IF(AND($AE$7="Sym_1",$E128&lt;0),$B$1,IF(AND($AE$7="Sym_2",$E128&gt;0),$B$1,$C$1))</f>
        <v>ARKMUSDT</v>
      </c>
      <c r="K128" s="1" t="n">
        <f aca="false">IF(AND(ABS($E128)&gt;$AE$1,$G128&gt;0),1,0)</f>
        <v>1</v>
      </c>
      <c r="L128" s="1" t="n">
        <f aca="false">IF($K128=1,IF($J128=$B$1,$B128,$C128),0)</f>
        <v>0.51545</v>
      </c>
      <c r="M128" s="1" t="n">
        <f aca="false">IF($K128=1,IF($J128=$B$1,$G128,$H128),0)</f>
        <v>0.51785</v>
      </c>
      <c r="N128" s="1" t="n">
        <f aca="false">IFERROR(M128/L128,1)</f>
        <v>1.00465612571539</v>
      </c>
      <c r="O128" s="1" t="n">
        <f aca="false">IF($K128=1,$AE$3*$AE$2*2,0)</f>
        <v>0.5</v>
      </c>
      <c r="P128" s="1" t="n">
        <f aca="false">-IF($K128=1,$AE$4*$AE$2*2,0)</f>
        <v>-2</v>
      </c>
      <c r="Q128" s="1" t="n">
        <f aca="false">$Q127*$N128+$O128+$P128</f>
        <v>1541.75490021744</v>
      </c>
      <c r="S128" s="1" t="n">
        <f aca="true">OFFSET($B128,$AE$6,0)</f>
        <v>0.51785</v>
      </c>
      <c r="T128" s="1" t="n">
        <f aca="true">OFFSET($C128,$AE$6,0)</f>
        <v>6785.68</v>
      </c>
      <c r="V128" s="1" t="str">
        <f aca="false">IF(AND($AE$7="Sym_1",$E128&gt;0),$B$1,IF(AND($AE$7="Sym_2",$E128&lt;0),$B$1,$C$1))</f>
        <v>BTCUSDT</v>
      </c>
      <c r="W128" s="1" t="n">
        <f aca="false">IF(AND(ABS($E128)&gt;$AE$1,$G128&gt;0),1,0)</f>
        <v>1</v>
      </c>
      <c r="X128" s="1" t="n">
        <f aca="false">IF($W128=1,IF($V128=$B$1,$B128,$C128),0)</f>
        <v>6782.09</v>
      </c>
      <c r="Y128" s="1" t="n">
        <f aca="false">IF($W128=1,IF($V128=$B$1,$S128,$T128),0)</f>
        <v>6785.68</v>
      </c>
      <c r="Z128" s="1" t="n">
        <f aca="false">IFERROR(X128/Y128,1)</f>
        <v>0.999470944695299</v>
      </c>
      <c r="AA128" s="1" t="n">
        <f aca="false">IF($K128=1,$AE$3*$AC127*2,0)</f>
        <v>0.291052928709264</v>
      </c>
      <c r="AB128" s="1" t="n">
        <f aca="false">-IF($K128=1,$AE$4*$AE$2*2,0)</f>
        <v>-2</v>
      </c>
      <c r="AC128" s="1" t="n">
        <f aca="false">$AC127*$Z128+$AA128+$AB128</f>
        <v>580.088944155473</v>
      </c>
    </row>
    <row r="129" customFormat="false" ht="15" hidden="false" customHeight="false" outlineLevel="0" collapsed="false">
      <c r="A129" s="0" t="n">
        <v>127</v>
      </c>
      <c r="B129" s="0" t="n">
        <v>0.51561</v>
      </c>
      <c r="C129" s="0" t="n">
        <v>6782.25</v>
      </c>
      <c r="D129" s="0" t="n">
        <v>0.51561</v>
      </c>
      <c r="E129" s="0" t="n">
        <v>1.494434405647</v>
      </c>
      <c r="G129" s="1" t="n">
        <f aca="true">OFFSET($B129,$AE$5,0)</f>
        <v>0.51811</v>
      </c>
      <c r="H129" s="1" t="n">
        <f aca="true">OFFSET($C129,$AE$5,0)</f>
        <v>6786.78</v>
      </c>
      <c r="J129" s="1" t="str">
        <f aca="false">IF(AND($AE$7="Sym_1",$E129&lt;0),$B$1,IF(AND($AE$7="Sym_2",$E129&gt;0),$B$1,$C$1))</f>
        <v>ARKMUSDT</v>
      </c>
      <c r="K129" s="1" t="n">
        <f aca="false">IF(AND(ABS($E129)&gt;$AE$1,$G129&gt;0),1,0)</f>
        <v>1</v>
      </c>
      <c r="L129" s="1" t="n">
        <f aca="false">IF($K129=1,IF($J129=$B$1,$B129,$C129),0)</f>
        <v>0.51561</v>
      </c>
      <c r="M129" s="1" t="n">
        <f aca="false">IF($K129=1,IF($J129=$B$1,$G129,$H129),0)</f>
        <v>0.51811</v>
      </c>
      <c r="N129" s="1" t="n">
        <f aca="false">IFERROR(M129/L129,1)</f>
        <v>1.00484862589942</v>
      </c>
      <c r="O129" s="1" t="n">
        <f aca="false">IF($K129=1,$AE$3*$AE$2*2,0)</f>
        <v>0.5</v>
      </c>
      <c r="P129" s="1" t="n">
        <f aca="false">-IF($K129=1,$AE$4*$AE$2*2,0)</f>
        <v>-2</v>
      </c>
      <c r="Q129" s="1" t="n">
        <f aca="false">$Q128*$N129+$O129+$P129</f>
        <v>1547.7302929572</v>
      </c>
      <c r="S129" s="1" t="n">
        <f aca="true">OFFSET($B129,$AE$6,0)</f>
        <v>0.51811</v>
      </c>
      <c r="T129" s="1" t="n">
        <f aca="true">OFFSET($C129,$AE$6,0)</f>
        <v>6786.78</v>
      </c>
      <c r="V129" s="1" t="str">
        <f aca="false">IF(AND($AE$7="Sym_1",$E129&gt;0),$B$1,IF(AND($AE$7="Sym_2",$E129&lt;0),$B$1,$C$1))</f>
        <v>BTCUSDT</v>
      </c>
      <c r="W129" s="1" t="n">
        <f aca="false">IF(AND(ABS($E129)&gt;$AE$1,$G129&gt;0),1,0)</f>
        <v>1</v>
      </c>
      <c r="X129" s="1" t="n">
        <f aca="false">IF($W129=1,IF($V129=$B$1,$B129,$C129),0)</f>
        <v>6782.25</v>
      </c>
      <c r="Y129" s="1" t="n">
        <f aca="false">IF($W129=1,IF($V129=$B$1,$S129,$T129),0)</f>
        <v>6786.78</v>
      </c>
      <c r="Z129" s="1" t="n">
        <f aca="false">IFERROR(X129/Y129,1)</f>
        <v>0.999332525881198</v>
      </c>
      <c r="AA129" s="1" t="n">
        <f aca="false">IF($K129=1,$AE$3*$AC128*2,0)</f>
        <v>0.290044472077737</v>
      </c>
      <c r="AB129" s="1" t="n">
        <f aca="false">-IF($K129=1,$AE$4*$AE$2*2,0)</f>
        <v>-2</v>
      </c>
      <c r="AC129" s="1" t="n">
        <f aca="false">$AC128*$Z129+$AA129+$AB129</f>
        <v>577.991794270724</v>
      </c>
    </row>
    <row r="130" customFormat="false" ht="15" hidden="false" customHeight="false" outlineLevel="0" collapsed="false">
      <c r="A130" s="0" t="n">
        <v>128</v>
      </c>
      <c r="B130" s="0" t="n">
        <v>0.51596</v>
      </c>
      <c r="C130" s="0" t="n">
        <v>6784.37</v>
      </c>
      <c r="D130" s="0" t="n">
        <v>0.51596</v>
      </c>
      <c r="E130" s="0" t="n">
        <v>1.52378404775424</v>
      </c>
      <c r="G130" s="1" t="n">
        <f aca="true">OFFSET($B130,$AE$5,0)</f>
        <v>0.51828</v>
      </c>
      <c r="H130" s="1" t="n">
        <f aca="true">OFFSET($C130,$AE$5,0)</f>
        <v>6788.04</v>
      </c>
      <c r="J130" s="1" t="str">
        <f aca="false">IF(AND($AE$7="Sym_1",$E130&lt;0),$B$1,IF(AND($AE$7="Sym_2",$E130&gt;0),$B$1,$C$1))</f>
        <v>ARKMUSDT</v>
      </c>
      <c r="K130" s="1" t="n">
        <f aca="false">IF(AND(ABS($E130)&gt;$AE$1,$G130&gt;0),1,0)</f>
        <v>1</v>
      </c>
      <c r="L130" s="1" t="n">
        <f aca="false">IF($K130=1,IF($J130=$B$1,$B130,$C130),0)</f>
        <v>0.51596</v>
      </c>
      <c r="M130" s="1" t="n">
        <f aca="false">IF($K130=1,IF($J130=$B$1,$G130,$H130),0)</f>
        <v>0.51828</v>
      </c>
      <c r="N130" s="1" t="n">
        <f aca="false">IFERROR(M130/L130,1)</f>
        <v>1.00449647259477</v>
      </c>
      <c r="O130" s="1" t="n">
        <f aca="false">IF($K130=1,$AE$3*$AE$2*2,0)</f>
        <v>0.5</v>
      </c>
      <c r="P130" s="1" t="n">
        <f aca="false">-IF($K130=1,$AE$4*$AE$2*2,0)</f>
        <v>-2</v>
      </c>
      <c r="Q130" s="1" t="n">
        <f aca="false">$Q129*$N130+$O130+$P130</f>
        <v>1553.18961980358</v>
      </c>
      <c r="S130" s="1" t="n">
        <f aca="true">OFFSET($B130,$AE$6,0)</f>
        <v>0.51828</v>
      </c>
      <c r="T130" s="1" t="n">
        <f aca="true">OFFSET($C130,$AE$6,0)</f>
        <v>6788.04</v>
      </c>
      <c r="V130" s="1" t="str">
        <f aca="false">IF(AND($AE$7="Sym_1",$E130&gt;0),$B$1,IF(AND($AE$7="Sym_2",$E130&lt;0),$B$1,$C$1))</f>
        <v>BTCUSDT</v>
      </c>
      <c r="W130" s="1" t="n">
        <f aca="false">IF(AND(ABS($E130)&gt;$AE$1,$G130&gt;0),1,0)</f>
        <v>1</v>
      </c>
      <c r="X130" s="1" t="n">
        <f aca="false">IF($W130=1,IF($V130=$B$1,$B130,$C130),0)</f>
        <v>6784.37</v>
      </c>
      <c r="Y130" s="1" t="n">
        <f aca="false">IF($W130=1,IF($V130=$B$1,$S130,$T130),0)</f>
        <v>6788.04</v>
      </c>
      <c r="Z130" s="1" t="n">
        <f aca="false">IFERROR(X130/Y130,1)</f>
        <v>0.999459343197742</v>
      </c>
      <c r="AA130" s="1" t="n">
        <f aca="false">IF($K130=1,$AE$3*$AC129*2,0)</f>
        <v>0.288995897135362</v>
      </c>
      <c r="AB130" s="1" t="n">
        <f aca="false">-IF($K130=1,$AE$4*$AE$2*2,0)</f>
        <v>-2</v>
      </c>
      <c r="AC130" s="1" t="n">
        <f aca="false">$AC129*$Z130+$AA130+$AB130</f>
        <v>575.968294972638</v>
      </c>
    </row>
    <row r="131" customFormat="false" ht="15" hidden="false" customHeight="false" outlineLevel="0" collapsed="false">
      <c r="A131" s="0" t="n">
        <v>129</v>
      </c>
      <c r="B131" s="0" t="n">
        <v>0.51621</v>
      </c>
      <c r="C131" s="0" t="n">
        <v>6784.42</v>
      </c>
      <c r="D131" s="0" t="n">
        <v>0.51621</v>
      </c>
      <c r="E131" s="0" t="n">
        <v>1.5011574540244</v>
      </c>
      <c r="G131" s="1" t="n">
        <f aca="true">OFFSET($B131,$AE$5,0)</f>
        <v>0.51836</v>
      </c>
      <c r="H131" s="1" t="n">
        <f aca="true">OFFSET($C131,$AE$5,0)</f>
        <v>6788.82</v>
      </c>
      <c r="J131" s="1" t="str">
        <f aca="false">IF(AND($AE$7="Sym_1",$E131&lt;0),$B$1,IF(AND($AE$7="Sym_2",$E131&gt;0),$B$1,$C$1))</f>
        <v>ARKMUSDT</v>
      </c>
      <c r="K131" s="1" t="n">
        <f aca="false">IF(AND(ABS($E131)&gt;$AE$1,$G131&gt;0),1,0)</f>
        <v>1</v>
      </c>
      <c r="L131" s="1" t="n">
        <f aca="false">IF($K131=1,IF($J131=$B$1,$B131,$C131),0)</f>
        <v>0.51621</v>
      </c>
      <c r="M131" s="1" t="n">
        <f aca="false">IF($K131=1,IF($J131=$B$1,$G131,$H131),0)</f>
        <v>0.51836</v>
      </c>
      <c r="N131" s="1" t="n">
        <f aca="false">IFERROR(M131/L131,1)</f>
        <v>1.00416497162008</v>
      </c>
      <c r="O131" s="1" t="n">
        <f aca="false">IF($K131=1,$AE$3*$AE$2*2,0)</f>
        <v>0.5</v>
      </c>
      <c r="P131" s="1" t="n">
        <f aca="false">-IF($K131=1,$AE$4*$AE$2*2,0)</f>
        <v>-2</v>
      </c>
      <c r="Q131" s="1" t="n">
        <f aca="false">$Q130*$N131+$O131+$P131</f>
        <v>1558.15861049066</v>
      </c>
      <c r="S131" s="1" t="n">
        <f aca="true">OFFSET($B131,$AE$6,0)</f>
        <v>0.51836</v>
      </c>
      <c r="T131" s="1" t="n">
        <f aca="true">OFFSET($C131,$AE$6,0)</f>
        <v>6788.82</v>
      </c>
      <c r="V131" s="1" t="str">
        <f aca="false">IF(AND($AE$7="Sym_1",$E131&gt;0),$B$1,IF(AND($AE$7="Sym_2",$E131&lt;0),$B$1,$C$1))</f>
        <v>BTCUSDT</v>
      </c>
      <c r="W131" s="1" t="n">
        <f aca="false">IF(AND(ABS($E131)&gt;$AE$1,$G131&gt;0),1,0)</f>
        <v>1</v>
      </c>
      <c r="X131" s="1" t="n">
        <f aca="false">IF($W131=1,IF($V131=$B$1,$B131,$C131),0)</f>
        <v>6784.42</v>
      </c>
      <c r="Y131" s="1" t="n">
        <f aca="false">IF($W131=1,IF($V131=$B$1,$S131,$T131),0)</f>
        <v>6788.82</v>
      </c>
      <c r="Z131" s="1" t="n">
        <f aca="false">IFERROR(X131/Y131,1)</f>
        <v>0.99935187558368</v>
      </c>
      <c r="AA131" s="1" t="n">
        <f aca="false">IF($K131=1,$AE$3*$AC130*2,0)</f>
        <v>0.287984147486319</v>
      </c>
      <c r="AB131" s="1" t="n">
        <f aca="false">-IF($K131=1,$AE$4*$AE$2*2,0)</f>
        <v>-2</v>
      </c>
      <c r="AC131" s="1" t="n">
        <f aca="false">$AC130*$Z131+$AA131+$AB131</f>
        <v>573.882980005126</v>
      </c>
    </row>
    <row r="132" customFormat="false" ht="15" hidden="false" customHeight="false" outlineLevel="0" collapsed="false">
      <c r="A132" s="0" t="n">
        <v>130</v>
      </c>
      <c r="B132" s="0" t="n">
        <v>0.51633</v>
      </c>
      <c r="C132" s="0" t="n">
        <v>6785.2</v>
      </c>
      <c r="D132" s="0" t="n">
        <v>0.51633</v>
      </c>
      <c r="E132" s="0" t="n">
        <v>1.42027650408101</v>
      </c>
      <c r="G132" s="1" t="n">
        <f aca="true">OFFSET($B132,$AE$5,0)</f>
        <v>0.51848</v>
      </c>
      <c r="H132" s="1" t="n">
        <f aca="true">OFFSET($C132,$AE$5,0)</f>
        <v>6789.1</v>
      </c>
      <c r="J132" s="1" t="str">
        <f aca="false">IF(AND($AE$7="Sym_1",$E132&lt;0),$B$1,IF(AND($AE$7="Sym_2",$E132&gt;0),$B$1,$C$1))</f>
        <v>ARKMUSDT</v>
      </c>
      <c r="K132" s="1" t="n">
        <f aca="false">IF(AND(ABS($E132)&gt;$AE$1,$G132&gt;0),1,0)</f>
        <v>1</v>
      </c>
      <c r="L132" s="1" t="n">
        <f aca="false">IF($K132=1,IF($J132=$B$1,$B132,$C132),0)</f>
        <v>0.51633</v>
      </c>
      <c r="M132" s="1" t="n">
        <f aca="false">IF($K132=1,IF($J132=$B$1,$G132,$H132),0)</f>
        <v>0.51848</v>
      </c>
      <c r="N132" s="1" t="n">
        <f aca="false">IFERROR(M132/L132,1)</f>
        <v>1.00416400364108</v>
      </c>
      <c r="O132" s="1" t="n">
        <f aca="false">IF($K132=1,$AE$3*$AE$2*2,0)</f>
        <v>0.5</v>
      </c>
      <c r="P132" s="1" t="n">
        <f aca="false">-IF($K132=1,$AE$4*$AE$2*2,0)</f>
        <v>-2</v>
      </c>
      <c r="Q132" s="1" t="n">
        <f aca="false">$Q131*$N132+$O132+$P132</f>
        <v>1563.14678861813</v>
      </c>
      <c r="S132" s="1" t="n">
        <f aca="true">OFFSET($B132,$AE$6,0)</f>
        <v>0.51848</v>
      </c>
      <c r="T132" s="1" t="n">
        <f aca="true">OFFSET($C132,$AE$6,0)</f>
        <v>6789.1</v>
      </c>
      <c r="V132" s="1" t="str">
        <f aca="false">IF(AND($AE$7="Sym_1",$E132&gt;0),$B$1,IF(AND($AE$7="Sym_2",$E132&lt;0),$B$1,$C$1))</f>
        <v>BTCUSDT</v>
      </c>
      <c r="W132" s="1" t="n">
        <f aca="false">IF(AND(ABS($E132)&gt;$AE$1,$G132&gt;0),1,0)</f>
        <v>1</v>
      </c>
      <c r="X132" s="1" t="n">
        <f aca="false">IF($W132=1,IF($V132=$B$1,$B132,$C132),0)</f>
        <v>6785.2</v>
      </c>
      <c r="Y132" s="1" t="n">
        <f aca="false">IF($W132=1,IF($V132=$B$1,$S132,$T132),0)</f>
        <v>6789.1</v>
      </c>
      <c r="Z132" s="1" t="n">
        <f aca="false">IFERROR(X132/Y132,1)</f>
        <v>0.999425549778321</v>
      </c>
      <c r="AA132" s="1" t="n">
        <f aca="false">IF($K132=1,$AE$3*$AC131*2,0)</f>
        <v>0.286941490002563</v>
      </c>
      <c r="AB132" s="1" t="n">
        <f aca="false">-IF($K132=1,$AE$4*$AE$2*2,0)</f>
        <v>-2</v>
      </c>
      <c r="AC132" s="1" t="n">
        <f aca="false">$AC131*$Z132+$AA132+$AB132</f>
        <v>571.840254290047</v>
      </c>
    </row>
    <row r="133" customFormat="false" ht="15" hidden="false" customHeight="false" outlineLevel="0" collapsed="false">
      <c r="A133" s="0" t="n">
        <v>131</v>
      </c>
      <c r="B133" s="0" t="n">
        <v>0.51785</v>
      </c>
      <c r="C133" s="0" t="n">
        <v>6785.68</v>
      </c>
      <c r="D133" s="0" t="n">
        <v>0.51785</v>
      </c>
      <c r="E133" s="0" t="n">
        <v>1.95529214866731</v>
      </c>
      <c r="G133" s="1" t="n">
        <f aca="true">OFFSET($B133,$AE$5,0)</f>
        <v>0.5185</v>
      </c>
      <c r="H133" s="1" t="n">
        <f aca="true">OFFSET($C133,$AE$5,0)</f>
        <v>6793.29</v>
      </c>
      <c r="J133" s="1" t="str">
        <f aca="false">IF(AND($AE$7="Sym_1",$E133&lt;0),$B$1,IF(AND($AE$7="Sym_2",$E133&gt;0),$B$1,$C$1))</f>
        <v>ARKMUSDT</v>
      </c>
      <c r="K133" s="1" t="n">
        <f aca="false">IF(AND(ABS($E133)&gt;$AE$1,$G133&gt;0),1,0)</f>
        <v>1</v>
      </c>
      <c r="L133" s="1" t="n">
        <f aca="false">IF($K133=1,IF($J133=$B$1,$B133,$C133),0)</f>
        <v>0.51785</v>
      </c>
      <c r="M133" s="1" t="n">
        <f aca="false">IF($K133=1,IF($J133=$B$1,$G133,$H133),0)</f>
        <v>0.5185</v>
      </c>
      <c r="N133" s="1" t="n">
        <f aca="false">IFERROR(M133/L133,1)</f>
        <v>1.00125518972675</v>
      </c>
      <c r="O133" s="1" t="n">
        <f aca="false">IF($K133=1,$AE$3*$AE$2*2,0)</f>
        <v>0.5</v>
      </c>
      <c r="P133" s="1" t="n">
        <f aca="false">-IF($K133=1,$AE$4*$AE$2*2,0)</f>
        <v>-2</v>
      </c>
      <c r="Q133" s="1" t="n">
        <f aca="false">$Q132*$N133+$O133+$P133</f>
        <v>1563.60883440861</v>
      </c>
      <c r="S133" s="1" t="n">
        <f aca="true">OFFSET($B133,$AE$6,0)</f>
        <v>0.5185</v>
      </c>
      <c r="T133" s="1" t="n">
        <f aca="true">OFFSET($C133,$AE$6,0)</f>
        <v>6793.29</v>
      </c>
      <c r="V133" s="1" t="str">
        <f aca="false">IF(AND($AE$7="Sym_1",$E133&gt;0),$B$1,IF(AND($AE$7="Sym_2",$E133&lt;0),$B$1,$C$1))</f>
        <v>BTCUSDT</v>
      </c>
      <c r="W133" s="1" t="n">
        <f aca="false">IF(AND(ABS($E133)&gt;$AE$1,$G133&gt;0),1,0)</f>
        <v>1</v>
      </c>
      <c r="X133" s="1" t="n">
        <f aca="false">IF($W133=1,IF($V133=$B$1,$B133,$C133),0)</f>
        <v>6785.68</v>
      </c>
      <c r="Y133" s="1" t="n">
        <f aca="false">IF($W133=1,IF($V133=$B$1,$S133,$T133),0)</f>
        <v>6793.29</v>
      </c>
      <c r="Z133" s="1" t="n">
        <f aca="false">IFERROR(X133/Y133,1)</f>
        <v>0.998879776956379</v>
      </c>
      <c r="AA133" s="1" t="n">
        <f aca="false">IF($K133=1,$AE$3*$AC132*2,0)</f>
        <v>0.285920127145024</v>
      </c>
      <c r="AB133" s="1" t="n">
        <f aca="false">-IF($K133=1,$AE$4*$AE$2*2,0)</f>
        <v>-2</v>
      </c>
      <c r="AC133" s="1" t="n">
        <f aca="false">$AC132*$Z133+$AA133+$AB133</f>
        <v>569.485585787067</v>
      </c>
    </row>
    <row r="134" customFormat="false" ht="15" hidden="false" customHeight="false" outlineLevel="0" collapsed="false">
      <c r="A134" s="0" t="n">
        <v>132</v>
      </c>
      <c r="B134" s="0" t="n">
        <v>0.51811</v>
      </c>
      <c r="C134" s="0" t="n">
        <v>6786.78</v>
      </c>
      <c r="D134" s="0" t="n">
        <v>0.51811</v>
      </c>
      <c r="E134" s="0" t="n">
        <v>1.8413747627868</v>
      </c>
      <c r="G134" s="1" t="n">
        <f aca="true">OFFSET($B134,$AE$5,0)</f>
        <v>0.51864</v>
      </c>
      <c r="H134" s="1" t="n">
        <f aca="true">OFFSET($C134,$AE$5,0)</f>
        <v>6794.15</v>
      </c>
      <c r="J134" s="1" t="str">
        <f aca="false">IF(AND($AE$7="Sym_1",$E134&lt;0),$B$1,IF(AND($AE$7="Sym_2",$E134&gt;0),$B$1,$C$1))</f>
        <v>ARKMUSDT</v>
      </c>
      <c r="K134" s="1" t="n">
        <f aca="false">IF(AND(ABS($E134)&gt;$AE$1,$G134&gt;0),1,0)</f>
        <v>1</v>
      </c>
      <c r="L134" s="1" t="n">
        <f aca="false">IF($K134=1,IF($J134=$B$1,$B134,$C134),0)</f>
        <v>0.51811</v>
      </c>
      <c r="M134" s="1" t="n">
        <f aca="false">IF($K134=1,IF($J134=$B$1,$G134,$H134),0)</f>
        <v>0.51864</v>
      </c>
      <c r="N134" s="1" t="n">
        <f aca="false">IFERROR(M134/L134,1)</f>
        <v>1.00102294879466</v>
      </c>
      <c r="O134" s="1" t="n">
        <f aca="false">IF($K134=1,$AE$3*$AE$2*2,0)</f>
        <v>0.5</v>
      </c>
      <c r="P134" s="1" t="n">
        <f aca="false">-IF($K134=1,$AE$4*$AE$2*2,0)</f>
        <v>-2</v>
      </c>
      <c r="Q134" s="1" t="n">
        <f aca="false">$Q133*$N134+$O134+$P134</f>
        <v>1563.70832618109</v>
      </c>
      <c r="S134" s="1" t="n">
        <f aca="true">OFFSET($B134,$AE$6,0)</f>
        <v>0.51864</v>
      </c>
      <c r="T134" s="1" t="n">
        <f aca="true">OFFSET($C134,$AE$6,0)</f>
        <v>6794.15</v>
      </c>
      <c r="V134" s="1" t="str">
        <f aca="false">IF(AND($AE$7="Sym_1",$E134&gt;0),$B$1,IF(AND($AE$7="Sym_2",$E134&lt;0),$B$1,$C$1))</f>
        <v>BTCUSDT</v>
      </c>
      <c r="W134" s="1" t="n">
        <f aca="false">IF(AND(ABS($E134)&gt;$AE$1,$G134&gt;0),1,0)</f>
        <v>1</v>
      </c>
      <c r="X134" s="1" t="n">
        <f aca="false">IF($W134=1,IF($V134=$B$1,$B134,$C134),0)</f>
        <v>6786.78</v>
      </c>
      <c r="Y134" s="1" t="n">
        <f aca="false">IF($W134=1,IF($V134=$B$1,$S134,$T134),0)</f>
        <v>6794.15</v>
      </c>
      <c r="Z134" s="1" t="n">
        <f aca="false">IFERROR(X134/Y134,1)</f>
        <v>0.998915243260746</v>
      </c>
      <c r="AA134" s="1" t="n">
        <f aca="false">IF($K134=1,$AE$3*$AC133*2,0)</f>
        <v>0.284742792893533</v>
      </c>
      <c r="AB134" s="1" t="n">
        <f aca="false">-IF($K134=1,$AE$4*$AE$2*2,0)</f>
        <v>-2</v>
      </c>
      <c r="AC134" s="1" t="n">
        <f aca="false">$AC133*$Z134+$AA134+$AB134</f>
        <v>567.15257525287</v>
      </c>
    </row>
    <row r="135" customFormat="false" ht="15" hidden="false" customHeight="false" outlineLevel="0" collapsed="false">
      <c r="A135" s="0" t="n">
        <v>133</v>
      </c>
      <c r="B135" s="0" t="n">
        <v>0.51828</v>
      </c>
      <c r="C135" s="0" t="n">
        <v>6788.04</v>
      </c>
      <c r="D135" s="0" t="n">
        <v>0.51828</v>
      </c>
      <c r="E135" s="0" t="n">
        <v>1.71574788807688</v>
      </c>
      <c r="G135" s="1" t="n">
        <f aca="true">OFFSET($B135,$AE$5,0)</f>
        <v>0.51901</v>
      </c>
      <c r="H135" s="1" t="n">
        <f aca="true">OFFSET($C135,$AE$5,0)</f>
        <v>6794.75</v>
      </c>
      <c r="J135" s="1" t="str">
        <f aca="false">IF(AND($AE$7="Sym_1",$E135&lt;0),$B$1,IF(AND($AE$7="Sym_2",$E135&gt;0),$B$1,$C$1))</f>
        <v>ARKMUSDT</v>
      </c>
      <c r="K135" s="1" t="n">
        <f aca="false">IF(AND(ABS($E135)&gt;$AE$1,$G135&gt;0),1,0)</f>
        <v>1</v>
      </c>
      <c r="L135" s="1" t="n">
        <f aca="false">IF($K135=1,IF($J135=$B$1,$B135,$C135),0)</f>
        <v>0.51828</v>
      </c>
      <c r="M135" s="1" t="n">
        <f aca="false">IF($K135=1,IF($J135=$B$1,$G135,$H135),0)</f>
        <v>0.51901</v>
      </c>
      <c r="N135" s="1" t="n">
        <f aca="false">IFERROR(M135/L135,1)</f>
        <v>1.00140850505518</v>
      </c>
      <c r="O135" s="1" t="n">
        <f aca="false">IF($K135=1,$AE$3*$AE$2*2,0)</f>
        <v>0.5</v>
      </c>
      <c r="P135" s="1" t="n">
        <f aca="false">-IF($K135=1,$AE$4*$AE$2*2,0)</f>
        <v>-2</v>
      </c>
      <c r="Q135" s="1" t="n">
        <f aca="false">$Q134*$N135+$O135+$P135</f>
        <v>1564.41081726334</v>
      </c>
      <c r="S135" s="1" t="n">
        <f aca="true">OFFSET($B135,$AE$6,0)</f>
        <v>0.51901</v>
      </c>
      <c r="T135" s="1" t="n">
        <f aca="true">OFFSET($C135,$AE$6,0)</f>
        <v>6794.75</v>
      </c>
      <c r="V135" s="1" t="str">
        <f aca="false">IF(AND($AE$7="Sym_1",$E135&gt;0),$B$1,IF(AND($AE$7="Sym_2",$E135&lt;0),$B$1,$C$1))</f>
        <v>BTCUSDT</v>
      </c>
      <c r="W135" s="1" t="n">
        <f aca="false">IF(AND(ABS($E135)&gt;$AE$1,$G135&gt;0),1,0)</f>
        <v>1</v>
      </c>
      <c r="X135" s="1" t="n">
        <f aca="false">IF($W135=1,IF($V135=$B$1,$B135,$C135),0)</f>
        <v>6788.04</v>
      </c>
      <c r="Y135" s="1" t="n">
        <f aca="false">IF($W135=1,IF($V135=$B$1,$S135,$T135),0)</f>
        <v>6794.75</v>
      </c>
      <c r="Z135" s="1" t="n">
        <f aca="false">IFERROR(X135/Y135,1)</f>
        <v>0.99901247286508</v>
      </c>
      <c r="AA135" s="1" t="n">
        <f aca="false">IF($K135=1,$AE$3*$AC134*2,0)</f>
        <v>0.283576287626435</v>
      </c>
      <c r="AB135" s="1" t="n">
        <f aca="false">-IF($K135=1,$AE$4*$AE$2*2,0)</f>
        <v>-2</v>
      </c>
      <c r="AC135" s="1" t="n">
        <f aca="false">$AC134*$Z135+$AA135+$AB135</f>
        <v>564.876072982794</v>
      </c>
    </row>
    <row r="136" customFormat="false" ht="15" hidden="false" customHeight="false" outlineLevel="0" collapsed="false">
      <c r="A136" s="0" t="n">
        <v>134</v>
      </c>
      <c r="B136" s="0" t="n">
        <v>0.51836</v>
      </c>
      <c r="C136" s="0" t="n">
        <v>6788.82</v>
      </c>
      <c r="D136" s="0" t="n">
        <v>0.51836</v>
      </c>
      <c r="E136" s="0" t="n">
        <v>1.58538727993211</v>
      </c>
      <c r="G136" s="1" t="n">
        <f aca="true">OFFSET($B136,$AE$5,0)</f>
        <v>0.51944</v>
      </c>
      <c r="H136" s="1" t="n">
        <f aca="true">OFFSET($C136,$AE$5,0)</f>
        <v>6795.69</v>
      </c>
      <c r="J136" s="1" t="str">
        <f aca="false">IF(AND($AE$7="Sym_1",$E136&lt;0),$B$1,IF(AND($AE$7="Sym_2",$E136&gt;0),$B$1,$C$1))</f>
        <v>ARKMUSDT</v>
      </c>
      <c r="K136" s="1" t="n">
        <f aca="false">IF(AND(ABS($E136)&gt;$AE$1,$G136&gt;0),1,0)</f>
        <v>1</v>
      </c>
      <c r="L136" s="1" t="n">
        <f aca="false">IF($K136=1,IF($J136=$B$1,$B136,$C136),0)</f>
        <v>0.51836</v>
      </c>
      <c r="M136" s="1" t="n">
        <f aca="false">IF($K136=1,IF($J136=$B$1,$G136,$H136),0)</f>
        <v>0.51944</v>
      </c>
      <c r="N136" s="1" t="n">
        <f aca="false">IFERROR(M136/L136,1)</f>
        <v>1.00208349409677</v>
      </c>
      <c r="O136" s="1" t="n">
        <f aca="false">IF($K136=1,$AE$3*$AE$2*2,0)</f>
        <v>0.5</v>
      </c>
      <c r="P136" s="1" t="n">
        <f aca="false">-IF($K136=1,$AE$4*$AE$2*2,0)</f>
        <v>-2</v>
      </c>
      <c r="Q136" s="1" t="n">
        <f aca="false">$Q135*$N136+$O136+$P136</f>
        <v>1566.17025796603</v>
      </c>
      <c r="S136" s="1" t="n">
        <f aca="true">OFFSET($B136,$AE$6,0)</f>
        <v>0.51944</v>
      </c>
      <c r="T136" s="1" t="n">
        <f aca="true">OFFSET($C136,$AE$6,0)</f>
        <v>6795.69</v>
      </c>
      <c r="V136" s="1" t="str">
        <f aca="false">IF(AND($AE$7="Sym_1",$E136&gt;0),$B$1,IF(AND($AE$7="Sym_2",$E136&lt;0),$B$1,$C$1))</f>
        <v>BTCUSDT</v>
      </c>
      <c r="W136" s="1" t="n">
        <f aca="false">IF(AND(ABS($E136)&gt;$AE$1,$G136&gt;0),1,0)</f>
        <v>1</v>
      </c>
      <c r="X136" s="1" t="n">
        <f aca="false">IF($W136=1,IF($V136=$B$1,$B136,$C136),0)</f>
        <v>6788.82</v>
      </c>
      <c r="Y136" s="1" t="n">
        <f aca="false">IF($W136=1,IF($V136=$B$1,$S136,$T136),0)</f>
        <v>6795.69</v>
      </c>
      <c r="Z136" s="1" t="n">
        <f aca="false">IFERROR(X136/Y136,1)</f>
        <v>0.998989065128044</v>
      </c>
      <c r="AA136" s="1" t="n">
        <f aca="false">IF($K136=1,$AE$3*$AC135*2,0)</f>
        <v>0.282438036491397</v>
      </c>
      <c r="AB136" s="1" t="n">
        <f aca="false">-IF($K136=1,$AE$4*$AE$2*2,0)</f>
        <v>-2</v>
      </c>
      <c r="AC136" s="1" t="n">
        <f aca="false">$AC135*$Z136+$AA136+$AB136</f>
        <v>562.587458098774</v>
      </c>
    </row>
    <row r="137" customFormat="false" ht="15" hidden="false" customHeight="false" outlineLevel="0" collapsed="false">
      <c r="A137" s="0" t="n">
        <v>135</v>
      </c>
      <c r="B137" s="0" t="n">
        <v>0.51848</v>
      </c>
      <c r="C137" s="0" t="n">
        <v>6789.1</v>
      </c>
      <c r="D137" s="0" t="n">
        <v>0.51848</v>
      </c>
      <c r="E137" s="0" t="n">
        <v>1.5027917901849</v>
      </c>
      <c r="G137" s="1" t="n">
        <f aca="true">OFFSET($B137,$AE$5,0)</f>
        <v>0.5196</v>
      </c>
      <c r="H137" s="1" t="n">
        <f aca="true">OFFSET($C137,$AE$5,0)</f>
        <v>6797.66</v>
      </c>
      <c r="J137" s="1" t="str">
        <f aca="false">IF(AND($AE$7="Sym_1",$E137&lt;0),$B$1,IF(AND($AE$7="Sym_2",$E137&gt;0),$B$1,$C$1))</f>
        <v>ARKMUSDT</v>
      </c>
      <c r="K137" s="1" t="n">
        <f aca="false">IF(AND(ABS($E137)&gt;$AE$1,$G137&gt;0),1,0)</f>
        <v>1</v>
      </c>
      <c r="L137" s="1" t="n">
        <f aca="false">IF($K137=1,IF($J137=$B$1,$B137,$C137),0)</f>
        <v>0.51848</v>
      </c>
      <c r="M137" s="1" t="n">
        <f aca="false">IF($K137=1,IF($J137=$B$1,$G137,$H137),0)</f>
        <v>0.5196</v>
      </c>
      <c r="N137" s="1" t="n">
        <f aca="false">IFERROR(M137/L137,1)</f>
        <v>1.00216016046906</v>
      </c>
      <c r="O137" s="1" t="n">
        <f aca="false">IF($K137=1,$AE$3*$AE$2*2,0)</f>
        <v>0.5</v>
      </c>
      <c r="P137" s="1" t="n">
        <f aca="false">-IF($K137=1,$AE$4*$AE$2*2,0)</f>
        <v>-2</v>
      </c>
      <c r="Q137" s="1" t="n">
        <f aca="false">$Q136*$N137+$O137+$P137</f>
        <v>1568.05343704511</v>
      </c>
      <c r="S137" s="1" t="n">
        <f aca="true">OFFSET($B137,$AE$6,0)</f>
        <v>0.5196</v>
      </c>
      <c r="T137" s="1" t="n">
        <f aca="true">OFFSET($C137,$AE$6,0)</f>
        <v>6797.66</v>
      </c>
      <c r="V137" s="1" t="str">
        <f aca="false">IF(AND($AE$7="Sym_1",$E137&gt;0),$B$1,IF(AND($AE$7="Sym_2",$E137&lt;0),$B$1,$C$1))</f>
        <v>BTCUSDT</v>
      </c>
      <c r="W137" s="1" t="n">
        <f aca="false">IF(AND(ABS($E137)&gt;$AE$1,$G137&gt;0),1,0)</f>
        <v>1</v>
      </c>
      <c r="X137" s="1" t="n">
        <f aca="false">IF($W137=1,IF($V137=$B$1,$B137,$C137),0)</f>
        <v>6789.1</v>
      </c>
      <c r="Y137" s="1" t="n">
        <f aca="false">IF($W137=1,IF($V137=$B$1,$S137,$T137),0)</f>
        <v>6797.66</v>
      </c>
      <c r="Z137" s="1" t="n">
        <f aca="false">IFERROR(X137/Y137,1)</f>
        <v>0.99874074313808</v>
      </c>
      <c r="AA137" s="1" t="n">
        <f aca="false">IF($K137=1,$AE$3*$AC136*2,0)</f>
        <v>0.281293729049387</v>
      </c>
      <c r="AB137" s="1" t="n">
        <f aca="false">-IF($K137=1,$AE$4*$AE$2*2,0)</f>
        <v>-2</v>
      </c>
      <c r="AC137" s="1" t="n">
        <f aca="false">$AC136*$Z137+$AA137+$AB137</f>
        <v>560.160309710782</v>
      </c>
    </row>
    <row r="138" customFormat="false" ht="15" hidden="false" customHeight="false" outlineLevel="0" collapsed="false">
      <c r="A138" s="0" t="n">
        <v>136</v>
      </c>
      <c r="B138" s="0" t="n">
        <v>0.5185</v>
      </c>
      <c r="C138" s="0" t="n">
        <v>6793.29</v>
      </c>
      <c r="D138" s="0" t="n">
        <v>0.5185</v>
      </c>
      <c r="E138" s="0" t="n">
        <v>1.40279843974806</v>
      </c>
      <c r="G138" s="1" t="n">
        <f aca="true">OFFSET($B138,$AE$5,0)</f>
        <v>0.51973</v>
      </c>
      <c r="H138" s="1" t="n">
        <f aca="true">OFFSET($C138,$AE$5,0)</f>
        <v>6797.96</v>
      </c>
      <c r="J138" s="1" t="str">
        <f aca="false">IF(AND($AE$7="Sym_1",$E138&lt;0),$B$1,IF(AND($AE$7="Sym_2",$E138&gt;0),$B$1,$C$1))</f>
        <v>ARKMUSDT</v>
      </c>
      <c r="K138" s="1" t="n">
        <f aca="false">IF(AND(ABS($E138)&gt;$AE$1,$G138&gt;0),1,0)</f>
        <v>1</v>
      </c>
      <c r="L138" s="1" t="n">
        <f aca="false">IF($K138=1,IF($J138=$B$1,$B138,$C138),0)</f>
        <v>0.5185</v>
      </c>
      <c r="M138" s="1" t="n">
        <f aca="false">IF($K138=1,IF($J138=$B$1,$G138,$H138),0)</f>
        <v>0.51973</v>
      </c>
      <c r="N138" s="1" t="n">
        <f aca="false">IFERROR(M138/L138,1)</f>
        <v>1.00237222757956</v>
      </c>
      <c r="O138" s="1" t="n">
        <f aca="false">IF($K138=1,$AE$3*$AE$2*2,0)</f>
        <v>0.5</v>
      </c>
      <c r="P138" s="1" t="n">
        <f aca="false">-IF($K138=1,$AE$4*$AE$2*2,0)</f>
        <v>-2</v>
      </c>
      <c r="Q138" s="1" t="n">
        <f aca="false">$Q137*$N138+$O138+$P138</f>
        <v>1570.27321665469</v>
      </c>
      <c r="S138" s="1" t="n">
        <f aca="true">OFFSET($B138,$AE$6,0)</f>
        <v>0.51973</v>
      </c>
      <c r="T138" s="1" t="n">
        <f aca="true">OFFSET($C138,$AE$6,0)</f>
        <v>6797.96</v>
      </c>
      <c r="V138" s="1" t="str">
        <f aca="false">IF(AND($AE$7="Sym_1",$E138&gt;0),$B$1,IF(AND($AE$7="Sym_2",$E138&lt;0),$B$1,$C$1))</f>
        <v>BTCUSDT</v>
      </c>
      <c r="W138" s="1" t="n">
        <f aca="false">IF(AND(ABS($E138)&gt;$AE$1,$G138&gt;0),1,0)</f>
        <v>1</v>
      </c>
      <c r="X138" s="1" t="n">
        <f aca="false">IF($W138=1,IF($V138=$B$1,$B138,$C138),0)</f>
        <v>6793.29</v>
      </c>
      <c r="Y138" s="1" t="n">
        <f aca="false">IF($W138=1,IF($V138=$B$1,$S138,$T138),0)</f>
        <v>6797.96</v>
      </c>
      <c r="Z138" s="1" t="n">
        <f aca="false">IFERROR(X138/Y138,1)</f>
        <v>0.999313029202878</v>
      </c>
      <c r="AA138" s="1" t="n">
        <f aca="false">IF($K138=1,$AE$3*$AC137*2,0)</f>
        <v>0.280080154855391</v>
      </c>
      <c r="AB138" s="1" t="n">
        <f aca="false">-IF($K138=1,$AE$4*$AE$2*2,0)</f>
        <v>-2</v>
      </c>
      <c r="AC138" s="1" t="n">
        <f aca="false">$AC137*$Z138+$AA138+$AB138</f>
        <v>558.05557609116</v>
      </c>
    </row>
    <row r="139" customFormat="false" ht="15" hidden="false" customHeight="false" outlineLevel="0" collapsed="false">
      <c r="A139" s="0" t="n">
        <v>137</v>
      </c>
      <c r="B139" s="0" t="n">
        <v>0.51864</v>
      </c>
      <c r="C139" s="0" t="n">
        <v>6794.15</v>
      </c>
      <c r="D139" s="0" t="n">
        <v>0.51864</v>
      </c>
      <c r="E139" s="0" t="n">
        <v>1.38684307677835</v>
      </c>
      <c r="G139" s="1" t="n">
        <f aca="true">OFFSET($B139,$AE$5,0)</f>
        <v>0.51983</v>
      </c>
      <c r="H139" s="1" t="n">
        <f aca="true">OFFSET($C139,$AE$5,0)</f>
        <v>6798.12</v>
      </c>
      <c r="J139" s="1" t="str">
        <f aca="false">IF(AND($AE$7="Sym_1",$E139&lt;0),$B$1,IF(AND($AE$7="Sym_2",$E139&gt;0),$B$1,$C$1))</f>
        <v>ARKMUSDT</v>
      </c>
      <c r="K139" s="1" t="n">
        <f aca="false">IF(AND(ABS($E139)&gt;$AE$1,$G139&gt;0),1,0)</f>
        <v>1</v>
      </c>
      <c r="L139" s="1" t="n">
        <f aca="false">IF($K139=1,IF($J139=$B$1,$B139,$C139),0)</f>
        <v>0.51864</v>
      </c>
      <c r="M139" s="1" t="n">
        <f aca="false">IF($K139=1,IF($J139=$B$1,$G139,$H139),0)</f>
        <v>0.51983</v>
      </c>
      <c r="N139" s="1" t="n">
        <f aca="false">IFERROR(M139/L139,1)</f>
        <v>1.00229446244023</v>
      </c>
      <c r="O139" s="1" t="n">
        <f aca="false">IF($K139=1,$AE$3*$AE$2*2,0)</f>
        <v>0.5</v>
      </c>
      <c r="P139" s="1" t="n">
        <f aca="false">-IF($K139=1,$AE$4*$AE$2*2,0)</f>
        <v>-2</v>
      </c>
      <c r="Q139" s="1" t="n">
        <f aca="false">$Q138*$N139+$O139+$P139</f>
        <v>1572.3761495712</v>
      </c>
      <c r="S139" s="1" t="n">
        <f aca="true">OFFSET($B139,$AE$6,0)</f>
        <v>0.51983</v>
      </c>
      <c r="T139" s="1" t="n">
        <f aca="true">OFFSET($C139,$AE$6,0)</f>
        <v>6798.12</v>
      </c>
      <c r="V139" s="1" t="str">
        <f aca="false">IF(AND($AE$7="Sym_1",$E139&gt;0),$B$1,IF(AND($AE$7="Sym_2",$E139&lt;0),$B$1,$C$1))</f>
        <v>BTCUSDT</v>
      </c>
      <c r="W139" s="1" t="n">
        <f aca="false">IF(AND(ABS($E139)&gt;$AE$1,$G139&gt;0),1,0)</f>
        <v>1</v>
      </c>
      <c r="X139" s="1" t="n">
        <f aca="false">IF($W139=1,IF($V139=$B$1,$B139,$C139),0)</f>
        <v>6794.15</v>
      </c>
      <c r="Y139" s="1" t="n">
        <f aca="false">IF($W139=1,IF($V139=$B$1,$S139,$T139),0)</f>
        <v>6798.12</v>
      </c>
      <c r="Z139" s="1" t="n">
        <f aca="false">IFERROR(X139/Y139,1)</f>
        <v>0.999416015015916</v>
      </c>
      <c r="AA139" s="1" t="n">
        <f aca="false">IF($K139=1,$AE$3*$AC138*2,0)</f>
        <v>0.27902778804558</v>
      </c>
      <c r="AB139" s="1" t="n">
        <f aca="false">-IF($K139=1,$AE$4*$AE$2*2,0)</f>
        <v>-2</v>
      </c>
      <c r="AC139" s="1" t="n">
        <f aca="false">$AC138*$Z139+$AA139+$AB139</f>
        <v>556.008707802484</v>
      </c>
    </row>
    <row r="140" customFormat="false" ht="15" hidden="false" customHeight="false" outlineLevel="0" collapsed="false">
      <c r="A140" s="0" t="n">
        <v>138</v>
      </c>
      <c r="B140" s="0" t="n">
        <v>0.51901</v>
      </c>
      <c r="C140" s="0" t="n">
        <v>6794.75</v>
      </c>
      <c r="D140" s="0" t="n">
        <v>0.51901</v>
      </c>
      <c r="E140" s="0" t="n">
        <v>1.46741473561504</v>
      </c>
      <c r="G140" s="1" t="n">
        <f aca="true">OFFSET($B140,$AE$5,0)</f>
        <v>0.51986</v>
      </c>
      <c r="H140" s="1" t="n">
        <f aca="true">OFFSET($C140,$AE$5,0)</f>
        <v>6798.32</v>
      </c>
      <c r="J140" s="1" t="str">
        <f aca="false">IF(AND($AE$7="Sym_1",$E140&lt;0),$B$1,IF(AND($AE$7="Sym_2",$E140&gt;0),$B$1,$C$1))</f>
        <v>ARKMUSDT</v>
      </c>
      <c r="K140" s="1" t="n">
        <f aca="false">IF(AND(ABS($E140)&gt;$AE$1,$G140&gt;0),1,0)</f>
        <v>1</v>
      </c>
      <c r="L140" s="1" t="n">
        <f aca="false">IF($K140=1,IF($J140=$B$1,$B140,$C140),0)</f>
        <v>0.51901</v>
      </c>
      <c r="M140" s="1" t="n">
        <f aca="false">IF($K140=1,IF($J140=$B$1,$G140,$H140),0)</f>
        <v>0.51986</v>
      </c>
      <c r="N140" s="1" t="n">
        <f aca="false">IFERROR(M140/L140,1)</f>
        <v>1.00163773337701</v>
      </c>
      <c r="O140" s="1" t="n">
        <f aca="false">IF($K140=1,$AE$3*$AE$2*2,0)</f>
        <v>0.5</v>
      </c>
      <c r="P140" s="1" t="n">
        <f aca="false">-IF($K140=1,$AE$4*$AE$2*2,0)</f>
        <v>-2</v>
      </c>
      <c r="Q140" s="1" t="n">
        <f aca="false">$Q139*$N140+$O140+$P140</f>
        <v>1573.45128247256</v>
      </c>
      <c r="S140" s="1" t="n">
        <f aca="true">OFFSET($B140,$AE$6,0)</f>
        <v>0.51986</v>
      </c>
      <c r="T140" s="1" t="n">
        <f aca="true">OFFSET($C140,$AE$6,0)</f>
        <v>6798.32</v>
      </c>
      <c r="V140" s="1" t="str">
        <f aca="false">IF(AND($AE$7="Sym_1",$E140&gt;0),$B$1,IF(AND($AE$7="Sym_2",$E140&lt;0),$B$1,$C$1))</f>
        <v>BTCUSDT</v>
      </c>
      <c r="W140" s="1" t="n">
        <f aca="false">IF(AND(ABS($E140)&gt;$AE$1,$G140&gt;0),1,0)</f>
        <v>1</v>
      </c>
      <c r="X140" s="1" t="n">
        <f aca="false">IF($W140=1,IF($V140=$B$1,$B140,$C140),0)</f>
        <v>6794.75</v>
      </c>
      <c r="Y140" s="1" t="n">
        <f aca="false">IF($W140=1,IF($V140=$B$1,$S140,$T140),0)</f>
        <v>6798.32</v>
      </c>
      <c r="Z140" s="1" t="n">
        <f aca="false">IFERROR(X140/Y140,1)</f>
        <v>0.999474870262065</v>
      </c>
      <c r="AA140" s="1" t="n">
        <f aca="false">IF($K140=1,$AE$3*$AC139*2,0)</f>
        <v>0.278004353901242</v>
      </c>
      <c r="AB140" s="1" t="n">
        <f aca="false">-IF($K140=1,$AE$4*$AE$2*2,0)</f>
        <v>-2</v>
      </c>
      <c r="AC140" s="1" t="n">
        <f aca="false">$AC139*$Z140+$AA140+$AB140</f>
        <v>553.994735449367</v>
      </c>
    </row>
    <row r="141" customFormat="false" ht="15" hidden="false" customHeight="false" outlineLevel="0" collapsed="false">
      <c r="A141" s="0" t="n">
        <v>139</v>
      </c>
      <c r="B141" s="0" t="n">
        <v>0.51944</v>
      </c>
      <c r="C141" s="0" t="n">
        <v>6795.69</v>
      </c>
      <c r="D141" s="0" t="n">
        <v>0.51944</v>
      </c>
      <c r="E141" s="0" t="n">
        <v>1.53780103345735</v>
      </c>
      <c r="G141" s="1" t="n">
        <f aca="true">OFFSET($B141,$AE$5,0)</f>
        <v>0.51989</v>
      </c>
      <c r="H141" s="1" t="n">
        <f aca="true">OFFSET($C141,$AE$5,0)</f>
        <v>6801.64</v>
      </c>
      <c r="J141" s="1" t="str">
        <f aca="false">IF(AND($AE$7="Sym_1",$E141&lt;0),$B$1,IF(AND($AE$7="Sym_2",$E141&gt;0),$B$1,$C$1))</f>
        <v>ARKMUSDT</v>
      </c>
      <c r="K141" s="1" t="n">
        <f aca="false">IF(AND(ABS($E141)&gt;$AE$1,$G141&gt;0),1,0)</f>
        <v>1</v>
      </c>
      <c r="L141" s="1" t="n">
        <f aca="false">IF($K141=1,IF($J141=$B$1,$B141,$C141),0)</f>
        <v>0.51944</v>
      </c>
      <c r="M141" s="1" t="n">
        <f aca="false">IF($K141=1,IF($J141=$B$1,$G141,$H141),0)</f>
        <v>0.51989</v>
      </c>
      <c r="N141" s="1" t="n">
        <f aca="false">IFERROR(M141/L141,1)</f>
        <v>1.00086631757277</v>
      </c>
      <c r="O141" s="1" t="n">
        <f aca="false">IF($K141=1,$AE$3*$AE$2*2,0)</f>
        <v>0.5</v>
      </c>
      <c r="P141" s="1" t="n">
        <f aca="false">-IF($K141=1,$AE$4*$AE$2*2,0)</f>
        <v>-2</v>
      </c>
      <c r="Q141" s="1" t="n">
        <f aca="false">$Q140*$N141+$O141+$P141</f>
        <v>1573.31439096846</v>
      </c>
      <c r="S141" s="1" t="n">
        <f aca="true">OFFSET($B141,$AE$6,0)</f>
        <v>0.51989</v>
      </c>
      <c r="T141" s="1" t="n">
        <f aca="true">OFFSET($C141,$AE$6,0)</f>
        <v>6801.64</v>
      </c>
      <c r="V141" s="1" t="str">
        <f aca="false">IF(AND($AE$7="Sym_1",$E141&gt;0),$B$1,IF(AND($AE$7="Sym_2",$E141&lt;0),$B$1,$C$1))</f>
        <v>BTCUSDT</v>
      </c>
      <c r="W141" s="1" t="n">
        <f aca="false">IF(AND(ABS($E141)&gt;$AE$1,$G141&gt;0),1,0)</f>
        <v>1</v>
      </c>
      <c r="X141" s="1" t="n">
        <f aca="false">IF($W141=1,IF($V141=$B$1,$B141,$C141),0)</f>
        <v>6795.69</v>
      </c>
      <c r="Y141" s="1" t="n">
        <f aca="false">IF($W141=1,IF($V141=$B$1,$S141,$T141),0)</f>
        <v>6801.64</v>
      </c>
      <c r="Z141" s="1" t="n">
        <f aca="false">IFERROR(X141/Y141,1)</f>
        <v>0.999125210978529</v>
      </c>
      <c r="AA141" s="1" t="n">
        <f aca="false">IF($K141=1,$AE$3*$AC140*2,0)</f>
        <v>0.276997367724684</v>
      </c>
      <c r="AB141" s="1" t="n">
        <f aca="false">-IF($K141=1,$AE$4*$AE$2*2,0)</f>
        <v>-2</v>
      </c>
      <c r="AC141" s="1" t="n">
        <f aca="false">$AC140*$Z141+$AA141+$AB141</f>
        <v>551.787104304568</v>
      </c>
    </row>
    <row r="142" customFormat="false" ht="15" hidden="false" customHeight="false" outlineLevel="0" collapsed="false">
      <c r="A142" s="0" t="n">
        <v>140</v>
      </c>
      <c r="B142" s="0" t="n">
        <v>0.5196</v>
      </c>
      <c r="C142" s="0" t="n">
        <v>6797.66</v>
      </c>
      <c r="D142" s="0" t="n">
        <v>0.5196</v>
      </c>
      <c r="E142" s="0" t="n">
        <v>1.48064414004827</v>
      </c>
      <c r="G142" s="1" t="n">
        <f aca="true">OFFSET($B142,$AE$5,0)</f>
        <v>0.52036</v>
      </c>
      <c r="H142" s="1" t="n">
        <f aca="true">OFFSET($C142,$AE$5,0)</f>
        <v>6802.77</v>
      </c>
      <c r="J142" s="1" t="str">
        <f aca="false">IF(AND($AE$7="Sym_1",$E142&lt;0),$B$1,IF(AND($AE$7="Sym_2",$E142&gt;0),$B$1,$C$1))</f>
        <v>ARKMUSDT</v>
      </c>
      <c r="K142" s="1" t="n">
        <f aca="false">IF(AND(ABS($E142)&gt;$AE$1,$G142&gt;0),1,0)</f>
        <v>1</v>
      </c>
      <c r="L142" s="1" t="n">
        <f aca="false">IF($K142=1,IF($J142=$B$1,$B142,$C142),0)</f>
        <v>0.5196</v>
      </c>
      <c r="M142" s="1" t="n">
        <f aca="false">IF($K142=1,IF($J142=$B$1,$G142,$H142),0)</f>
        <v>0.52036</v>
      </c>
      <c r="N142" s="1" t="n">
        <f aca="false">IFERROR(M142/L142,1)</f>
        <v>1.00146266358738</v>
      </c>
      <c r="O142" s="1" t="n">
        <f aca="false">IF($K142=1,$AE$3*$AE$2*2,0)</f>
        <v>0.5</v>
      </c>
      <c r="P142" s="1" t="n">
        <f aca="false">-IF($K142=1,$AE$4*$AE$2*2,0)</f>
        <v>-2</v>
      </c>
      <c r="Q142" s="1" t="n">
        <f aca="false">$Q141*$N142+$O142+$P142</f>
        <v>1574.11562063963</v>
      </c>
      <c r="S142" s="1" t="n">
        <f aca="true">OFFSET($B142,$AE$6,0)</f>
        <v>0.52036</v>
      </c>
      <c r="T142" s="1" t="n">
        <f aca="true">OFFSET($C142,$AE$6,0)</f>
        <v>6802.77</v>
      </c>
      <c r="V142" s="1" t="str">
        <f aca="false">IF(AND($AE$7="Sym_1",$E142&gt;0),$B$1,IF(AND($AE$7="Sym_2",$E142&lt;0),$B$1,$C$1))</f>
        <v>BTCUSDT</v>
      </c>
      <c r="W142" s="1" t="n">
        <f aca="false">IF(AND(ABS($E142)&gt;$AE$1,$G142&gt;0),1,0)</f>
        <v>1</v>
      </c>
      <c r="X142" s="1" t="n">
        <f aca="false">IF($W142=1,IF($V142=$B$1,$B142,$C142),0)</f>
        <v>6797.66</v>
      </c>
      <c r="Y142" s="1" t="n">
        <f aca="false">IF($W142=1,IF($V142=$B$1,$S142,$T142),0)</f>
        <v>6802.77</v>
      </c>
      <c r="Z142" s="1" t="n">
        <f aca="false">IFERROR(X142/Y142,1)</f>
        <v>0.999248835400873</v>
      </c>
      <c r="AA142" s="1" t="n">
        <f aca="false">IF($K142=1,$AE$3*$AC141*2,0)</f>
        <v>0.275893552152284</v>
      </c>
      <c r="AB142" s="1" t="n">
        <f aca="false">-IF($K142=1,$AE$4*$AE$2*2,0)</f>
        <v>-2</v>
      </c>
      <c r="AC142" s="1" t="n">
        <f aca="false">$AC141*$Z142+$AA142+$AB142</f>
        <v>549.648514917712</v>
      </c>
    </row>
    <row r="143" customFormat="false" ht="15" hidden="false" customHeight="false" outlineLevel="0" collapsed="false">
      <c r="A143" s="0" t="n">
        <v>141</v>
      </c>
      <c r="B143" s="0" t="n">
        <v>0.51973</v>
      </c>
      <c r="C143" s="0" t="n">
        <v>6797.96</v>
      </c>
      <c r="D143" s="0" t="n">
        <v>0.51973</v>
      </c>
      <c r="E143" s="0" t="n">
        <v>1.42146139052014</v>
      </c>
      <c r="G143" s="1" t="n">
        <f aca="true">OFFSET($B143,$AE$5,0)</f>
        <v>0.5208</v>
      </c>
      <c r="H143" s="1" t="n">
        <f aca="true">OFFSET($C143,$AE$5,0)</f>
        <v>6804.66</v>
      </c>
      <c r="J143" s="1" t="str">
        <f aca="false">IF(AND($AE$7="Sym_1",$E143&lt;0),$B$1,IF(AND($AE$7="Sym_2",$E143&gt;0),$B$1,$C$1))</f>
        <v>ARKMUSDT</v>
      </c>
      <c r="K143" s="1" t="n">
        <f aca="false">IF(AND(ABS($E143)&gt;$AE$1,$G143&gt;0),1,0)</f>
        <v>1</v>
      </c>
      <c r="L143" s="1" t="n">
        <f aca="false">IF($K143=1,IF($J143=$B$1,$B143,$C143),0)</f>
        <v>0.51973</v>
      </c>
      <c r="M143" s="1" t="n">
        <f aca="false">IF($K143=1,IF($J143=$B$1,$G143,$H143),0)</f>
        <v>0.5208</v>
      </c>
      <c r="N143" s="1" t="n">
        <f aca="false">IFERROR(M143/L143,1)</f>
        <v>1.0020587612799</v>
      </c>
      <c r="O143" s="1" t="n">
        <f aca="false">IF($K143=1,$AE$3*$AE$2*2,0)</f>
        <v>0.5</v>
      </c>
      <c r="P143" s="1" t="n">
        <f aca="false">-IF($K143=1,$AE$4*$AE$2*2,0)</f>
        <v>-2</v>
      </c>
      <c r="Q143" s="1" t="n">
        <f aca="false">$Q142*$N143+$O143+$P143</f>
        <v>1575.85634892948</v>
      </c>
      <c r="S143" s="1" t="n">
        <f aca="true">OFFSET($B143,$AE$6,0)</f>
        <v>0.5208</v>
      </c>
      <c r="T143" s="1" t="n">
        <f aca="true">OFFSET($C143,$AE$6,0)</f>
        <v>6804.66</v>
      </c>
      <c r="V143" s="1" t="str">
        <f aca="false">IF(AND($AE$7="Sym_1",$E143&gt;0),$B$1,IF(AND($AE$7="Sym_2",$E143&lt;0),$B$1,$C$1))</f>
        <v>BTCUSDT</v>
      </c>
      <c r="W143" s="1" t="n">
        <f aca="false">IF(AND(ABS($E143)&gt;$AE$1,$G143&gt;0),1,0)</f>
        <v>1</v>
      </c>
      <c r="X143" s="1" t="n">
        <f aca="false">IF($W143=1,IF($V143=$B$1,$B143,$C143),0)</f>
        <v>6797.96</v>
      </c>
      <c r="Y143" s="1" t="n">
        <f aca="false">IF($W143=1,IF($V143=$B$1,$S143,$T143),0)</f>
        <v>6804.66</v>
      </c>
      <c r="Z143" s="1" t="n">
        <f aca="false">IFERROR(X143/Y143,1)</f>
        <v>0.999015380636211</v>
      </c>
      <c r="AA143" s="1" t="n">
        <f aca="false">IF($K143=1,$AE$3*$AC142*2,0)</f>
        <v>0.274824257458856</v>
      </c>
      <c r="AB143" s="1" t="n">
        <f aca="false">-IF($K143=1,$AE$4*$AE$2*2,0)</f>
        <v>-2</v>
      </c>
      <c r="AC143" s="1" t="n">
        <f aca="false">$AC142*$Z143+$AA143+$AB143</f>
        <v>547.382144604105</v>
      </c>
    </row>
    <row r="144" customFormat="false" ht="15" hidden="false" customHeight="false" outlineLevel="0" collapsed="false">
      <c r="A144" s="0" t="n">
        <v>142</v>
      </c>
      <c r="B144" s="0" t="n">
        <v>0.51983</v>
      </c>
      <c r="C144" s="0" t="n">
        <v>6798.12</v>
      </c>
      <c r="D144" s="0" t="n">
        <v>0.51983</v>
      </c>
      <c r="E144" s="0" t="n">
        <v>1.35294331054113</v>
      </c>
      <c r="G144" s="1" t="n">
        <f aca="true">OFFSET($B144,$AE$5,0)</f>
        <v>0.52088</v>
      </c>
      <c r="H144" s="1" t="n">
        <f aca="true">OFFSET($C144,$AE$5,0)</f>
        <v>6810.85</v>
      </c>
      <c r="J144" s="1" t="str">
        <f aca="false">IF(AND($AE$7="Sym_1",$E144&lt;0),$B$1,IF(AND($AE$7="Sym_2",$E144&gt;0),$B$1,$C$1))</f>
        <v>ARKMUSDT</v>
      </c>
      <c r="K144" s="1" t="n">
        <f aca="false">IF(AND(ABS($E144)&gt;$AE$1,$G144&gt;0),1,0)</f>
        <v>1</v>
      </c>
      <c r="L144" s="1" t="n">
        <f aca="false">IF($K144=1,IF($J144=$B$1,$B144,$C144),0)</f>
        <v>0.51983</v>
      </c>
      <c r="M144" s="1" t="n">
        <f aca="false">IF($K144=1,IF($J144=$B$1,$G144,$H144),0)</f>
        <v>0.52088</v>
      </c>
      <c r="N144" s="1" t="n">
        <f aca="false">IFERROR(M144/L144,1)</f>
        <v>1.00201989111825</v>
      </c>
      <c r="O144" s="1" t="n">
        <f aca="false">IF($K144=1,$AE$3*$AE$2*2,0)</f>
        <v>0.5</v>
      </c>
      <c r="P144" s="1" t="n">
        <f aca="false">-IF($K144=1,$AE$4*$AE$2*2,0)</f>
        <v>-2</v>
      </c>
      <c r="Q144" s="1" t="n">
        <f aca="false">$Q143*$N144+$O144+$P144</f>
        <v>1577.53940717232</v>
      </c>
      <c r="S144" s="1" t="n">
        <f aca="true">OFFSET($B144,$AE$6,0)</f>
        <v>0.52088</v>
      </c>
      <c r="T144" s="1" t="n">
        <f aca="true">OFFSET($C144,$AE$6,0)</f>
        <v>6810.85</v>
      </c>
      <c r="V144" s="1" t="str">
        <f aca="false">IF(AND($AE$7="Sym_1",$E144&gt;0),$B$1,IF(AND($AE$7="Sym_2",$E144&lt;0),$B$1,$C$1))</f>
        <v>BTCUSDT</v>
      </c>
      <c r="W144" s="1" t="n">
        <f aca="false">IF(AND(ABS($E144)&gt;$AE$1,$G144&gt;0),1,0)</f>
        <v>1</v>
      </c>
      <c r="X144" s="1" t="n">
        <f aca="false">IF($W144=1,IF($V144=$B$1,$B144,$C144),0)</f>
        <v>6798.12</v>
      </c>
      <c r="Y144" s="1" t="n">
        <f aca="false">IF($W144=1,IF($V144=$B$1,$S144,$T144),0)</f>
        <v>6810.85</v>
      </c>
      <c r="Z144" s="1" t="n">
        <f aca="false">IFERROR(X144/Y144,1)</f>
        <v>0.99813092345302</v>
      </c>
      <c r="AA144" s="1" t="n">
        <f aca="false">IF($K144=1,$AE$3*$AC143*2,0)</f>
        <v>0.273691072302052</v>
      </c>
      <c r="AB144" s="1" t="n">
        <f aca="false">-IF($K144=1,$AE$4*$AE$2*2,0)</f>
        <v>-2</v>
      </c>
      <c r="AC144" s="1" t="n">
        <f aca="false">$AC143*$Z144+$AA144+$AB144</f>
        <v>544.632736547692</v>
      </c>
    </row>
    <row r="145" customFormat="false" ht="15" hidden="false" customHeight="false" outlineLevel="0" collapsed="false">
      <c r="A145" s="0" t="n">
        <v>143</v>
      </c>
      <c r="B145" s="0" t="n">
        <v>0.51986</v>
      </c>
      <c r="C145" s="0" t="n">
        <v>6798.32</v>
      </c>
      <c r="D145" s="0" t="n">
        <v>0.51986</v>
      </c>
      <c r="E145" s="0" t="n">
        <v>1.25598756833464</v>
      </c>
      <c r="G145" s="1" t="n">
        <f aca="true">OFFSET($B145,$AE$5,0)</f>
        <v>0.52094</v>
      </c>
      <c r="H145" s="1" t="n">
        <f aca="true">OFFSET($C145,$AE$5,0)</f>
        <v>6825.43</v>
      </c>
      <c r="J145" s="1" t="str">
        <f aca="false">IF(AND($AE$7="Sym_1",$E145&lt;0),$B$1,IF(AND($AE$7="Sym_2",$E145&gt;0),$B$1,$C$1))</f>
        <v>ARKMUSDT</v>
      </c>
      <c r="K145" s="1" t="n">
        <f aca="false">IF(AND(ABS($E145)&gt;$AE$1,$G145&gt;0),1,0)</f>
        <v>1</v>
      </c>
      <c r="L145" s="1" t="n">
        <f aca="false">IF($K145=1,IF($J145=$B$1,$B145,$C145),0)</f>
        <v>0.51986</v>
      </c>
      <c r="M145" s="1" t="n">
        <f aca="false">IF($K145=1,IF($J145=$B$1,$G145,$H145),0)</f>
        <v>0.52094</v>
      </c>
      <c r="N145" s="1" t="n">
        <f aca="false">IFERROR(M145/L145,1)</f>
        <v>1.00207748239911</v>
      </c>
      <c r="O145" s="1" t="n">
        <f aca="false">IF($K145=1,$AE$3*$AE$2*2,0)</f>
        <v>0.5</v>
      </c>
      <c r="P145" s="1" t="n">
        <f aca="false">-IF($K145=1,$AE$4*$AE$2*2,0)</f>
        <v>-2</v>
      </c>
      <c r="Q145" s="1" t="n">
        <f aca="false">$Q144*$N145+$O145+$P145</f>
        <v>1579.31671752462</v>
      </c>
      <c r="S145" s="1" t="n">
        <f aca="true">OFFSET($B145,$AE$6,0)</f>
        <v>0.52094</v>
      </c>
      <c r="T145" s="1" t="n">
        <f aca="true">OFFSET($C145,$AE$6,0)</f>
        <v>6825.43</v>
      </c>
      <c r="V145" s="1" t="str">
        <f aca="false">IF(AND($AE$7="Sym_1",$E145&gt;0),$B$1,IF(AND($AE$7="Sym_2",$E145&lt;0),$B$1,$C$1))</f>
        <v>BTCUSDT</v>
      </c>
      <c r="W145" s="1" t="n">
        <f aca="false">IF(AND(ABS($E145)&gt;$AE$1,$G145&gt;0),1,0)</f>
        <v>1</v>
      </c>
      <c r="X145" s="1" t="n">
        <f aca="false">IF($W145=1,IF($V145=$B$1,$B145,$C145),0)</f>
        <v>6798.32</v>
      </c>
      <c r="Y145" s="1" t="n">
        <f aca="false">IF($W145=1,IF($V145=$B$1,$S145,$T145),0)</f>
        <v>6825.43</v>
      </c>
      <c r="Z145" s="1" t="n">
        <f aca="false">IFERROR(X145/Y145,1)</f>
        <v>0.996028089072776</v>
      </c>
      <c r="AA145" s="1" t="n">
        <f aca="false">IF($K145=1,$AE$3*$AC144*2,0)</f>
        <v>0.272316368273846</v>
      </c>
      <c r="AB145" s="1" t="n">
        <f aca="false">-IF($K145=1,$AE$4*$AE$2*2,0)</f>
        <v>-2</v>
      </c>
      <c r="AC145" s="1" t="n">
        <f aca="false">$AC144*$Z145+$AA145+$AB145</f>
        <v>540.741820198348</v>
      </c>
    </row>
    <row r="146" customFormat="false" ht="15" hidden="false" customHeight="false" outlineLevel="0" collapsed="false">
      <c r="A146" s="0" t="n">
        <v>144</v>
      </c>
      <c r="B146" s="0" t="n">
        <v>0.51989</v>
      </c>
      <c r="C146" s="0" t="n">
        <v>6801.64</v>
      </c>
      <c r="D146" s="0" t="n">
        <v>0.51989</v>
      </c>
      <c r="E146" s="0" t="n">
        <v>1.17716770914878</v>
      </c>
      <c r="G146" s="1" t="n">
        <f aca="true">OFFSET($B146,$AE$5,0)</f>
        <v>0.52126</v>
      </c>
      <c r="H146" s="1" t="n">
        <f aca="true">OFFSET($C146,$AE$5,0)</f>
        <v>6827.32</v>
      </c>
      <c r="J146" s="1" t="str">
        <f aca="false">IF(AND($AE$7="Sym_1",$E146&lt;0),$B$1,IF(AND($AE$7="Sym_2",$E146&gt;0),$B$1,$C$1))</f>
        <v>ARKMUSDT</v>
      </c>
      <c r="K146" s="1" t="n">
        <f aca="false">IF(AND(ABS($E146)&gt;$AE$1,$G146&gt;0),1,0)</f>
        <v>1</v>
      </c>
      <c r="L146" s="1" t="n">
        <f aca="false">IF($K146=1,IF($J146=$B$1,$B146,$C146),0)</f>
        <v>0.51989</v>
      </c>
      <c r="M146" s="1" t="n">
        <f aca="false">IF($K146=1,IF($J146=$B$1,$G146,$H146),0)</f>
        <v>0.52126</v>
      </c>
      <c r="N146" s="1" t="n">
        <f aca="false">IFERROR(M146/L146,1)</f>
        <v>1.00263517282502</v>
      </c>
      <c r="O146" s="1" t="n">
        <f aca="false">IF($K146=1,$AE$3*$AE$2*2,0)</f>
        <v>0.5</v>
      </c>
      <c r="P146" s="1" t="n">
        <f aca="false">-IF($K146=1,$AE$4*$AE$2*2,0)</f>
        <v>-2</v>
      </c>
      <c r="Q146" s="1" t="n">
        <f aca="false">$Q145*$N146+$O146+$P146</f>
        <v>1581.97849002074</v>
      </c>
      <c r="S146" s="1" t="n">
        <f aca="true">OFFSET($B146,$AE$6,0)</f>
        <v>0.52126</v>
      </c>
      <c r="T146" s="1" t="n">
        <f aca="true">OFFSET($C146,$AE$6,0)</f>
        <v>6827.32</v>
      </c>
      <c r="V146" s="1" t="str">
        <f aca="false">IF(AND($AE$7="Sym_1",$E146&gt;0),$B$1,IF(AND($AE$7="Sym_2",$E146&lt;0),$B$1,$C$1))</f>
        <v>BTCUSDT</v>
      </c>
      <c r="W146" s="1" t="n">
        <f aca="false">IF(AND(ABS($E146)&gt;$AE$1,$G146&gt;0),1,0)</f>
        <v>1</v>
      </c>
      <c r="X146" s="1" t="n">
        <f aca="false">IF($W146=1,IF($V146=$B$1,$B146,$C146),0)</f>
        <v>6801.64</v>
      </c>
      <c r="Y146" s="1" t="n">
        <f aca="false">IF($W146=1,IF($V146=$B$1,$S146,$T146),0)</f>
        <v>6827.32</v>
      </c>
      <c r="Z146" s="1" t="n">
        <f aca="false">IFERROR(X146/Y146,1)</f>
        <v>0.996238641223789</v>
      </c>
      <c r="AA146" s="1" t="n">
        <f aca="false">IF($K146=1,$AE$3*$AC145*2,0)</f>
        <v>0.270370910099174</v>
      </c>
      <c r="AB146" s="1" t="n">
        <f aca="false">-IF($K146=1,$AE$4*$AE$2*2,0)</f>
        <v>-2</v>
      </c>
      <c r="AC146" s="1" t="n">
        <f aca="false">$AC145*$Z146+$AA146+$AB146</f>
        <v>536.97826711738</v>
      </c>
    </row>
    <row r="147" customFormat="false" ht="15" hidden="false" customHeight="false" outlineLevel="0" collapsed="false">
      <c r="A147" s="0" t="n">
        <v>145</v>
      </c>
      <c r="B147" s="0" t="n">
        <v>0.52036</v>
      </c>
      <c r="C147" s="0" t="n">
        <v>6802.77</v>
      </c>
      <c r="D147" s="0" t="n">
        <v>0.52036</v>
      </c>
      <c r="E147" s="0" t="n">
        <v>1.34611926065688</v>
      </c>
      <c r="G147" s="1" t="n">
        <f aca="true">OFFSET($B147,$AE$5,0)</f>
        <v>0.52141</v>
      </c>
      <c r="H147" s="1" t="n">
        <f aca="true">OFFSET($C147,$AE$5,0)</f>
        <v>6830.26</v>
      </c>
      <c r="J147" s="1" t="str">
        <f aca="false">IF(AND($AE$7="Sym_1",$E147&lt;0),$B$1,IF(AND($AE$7="Sym_2",$E147&gt;0),$B$1,$C$1))</f>
        <v>ARKMUSDT</v>
      </c>
      <c r="K147" s="1" t="n">
        <f aca="false">IF(AND(ABS($E147)&gt;$AE$1,$G147&gt;0),1,0)</f>
        <v>1</v>
      </c>
      <c r="L147" s="1" t="n">
        <f aca="false">IF($K147=1,IF($J147=$B$1,$B147,$C147),0)</f>
        <v>0.52036</v>
      </c>
      <c r="M147" s="1" t="n">
        <f aca="false">IF($K147=1,IF($J147=$B$1,$G147,$H147),0)</f>
        <v>0.52141</v>
      </c>
      <c r="N147" s="1" t="n">
        <f aca="false">IFERROR(M147/L147,1)</f>
        <v>1.00201783380736</v>
      </c>
      <c r="O147" s="1" t="n">
        <f aca="false">IF($K147=1,$AE$3*$AE$2*2,0)</f>
        <v>0.5</v>
      </c>
      <c r="P147" s="1" t="n">
        <f aca="false">-IF($K147=1,$AE$4*$AE$2*2,0)</f>
        <v>-2</v>
      </c>
      <c r="Q147" s="1" t="n">
        <f aca="false">$Q146*$N147+$O147+$P147</f>
        <v>1583.67065970043</v>
      </c>
      <c r="S147" s="1" t="n">
        <f aca="true">OFFSET($B147,$AE$6,0)</f>
        <v>0.52141</v>
      </c>
      <c r="T147" s="1" t="n">
        <f aca="true">OFFSET($C147,$AE$6,0)</f>
        <v>6830.26</v>
      </c>
      <c r="V147" s="1" t="str">
        <f aca="false">IF(AND($AE$7="Sym_1",$E147&gt;0),$B$1,IF(AND($AE$7="Sym_2",$E147&lt;0),$B$1,$C$1))</f>
        <v>BTCUSDT</v>
      </c>
      <c r="W147" s="1" t="n">
        <f aca="false">IF(AND(ABS($E147)&gt;$AE$1,$G147&gt;0),1,0)</f>
        <v>1</v>
      </c>
      <c r="X147" s="1" t="n">
        <f aca="false">IF($W147=1,IF($V147=$B$1,$B147,$C147),0)</f>
        <v>6802.77</v>
      </c>
      <c r="Y147" s="1" t="n">
        <f aca="false">IF($W147=1,IF($V147=$B$1,$S147,$T147),0)</f>
        <v>6830.26</v>
      </c>
      <c r="Z147" s="1" t="n">
        <f aca="false">IFERROR(X147/Y147,1)</f>
        <v>0.995975263020734</v>
      </c>
      <c r="AA147" s="1" t="n">
        <f aca="false">IF($K147=1,$AE$3*$AC146*2,0)</f>
        <v>0.26848913355869</v>
      </c>
      <c r="AB147" s="1" t="n">
        <f aca="false">-IF($K147=1,$AE$4*$AE$2*2,0)</f>
        <v>-2</v>
      </c>
      <c r="AC147" s="1" t="n">
        <f aca="false">$AC146*$Z147+$AA147+$AB147</f>
        <v>533.085559962209</v>
      </c>
    </row>
    <row r="148" customFormat="false" ht="15" hidden="false" customHeight="false" outlineLevel="0" collapsed="false">
      <c r="A148" s="0" t="n">
        <v>146</v>
      </c>
      <c r="B148" s="0" t="n">
        <v>0.5208</v>
      </c>
      <c r="C148" s="0" t="n">
        <v>6804.66</v>
      </c>
      <c r="D148" s="0" t="n">
        <v>0.5208</v>
      </c>
      <c r="E148" s="0" t="n">
        <v>1.48202111262392</v>
      </c>
      <c r="G148" s="1" t="n">
        <f aca="true">OFFSET($B148,$AE$5,0)</f>
        <v>0.5215</v>
      </c>
      <c r="H148" s="1" t="n">
        <f aca="true">OFFSET($C148,$AE$5,0)</f>
        <v>6836.71</v>
      </c>
      <c r="J148" s="1" t="str">
        <f aca="false">IF(AND($AE$7="Sym_1",$E148&lt;0),$B$1,IF(AND($AE$7="Sym_2",$E148&gt;0),$B$1,$C$1))</f>
        <v>ARKMUSDT</v>
      </c>
      <c r="K148" s="1" t="n">
        <f aca="false">IF(AND(ABS($E148)&gt;$AE$1,$G148&gt;0),1,0)</f>
        <v>1</v>
      </c>
      <c r="L148" s="1" t="n">
        <f aca="false">IF($K148=1,IF($J148=$B$1,$B148,$C148),0)</f>
        <v>0.5208</v>
      </c>
      <c r="M148" s="1" t="n">
        <f aca="false">IF($K148=1,IF($J148=$B$1,$G148,$H148),0)</f>
        <v>0.5215</v>
      </c>
      <c r="N148" s="1" t="n">
        <f aca="false">IFERROR(M148/L148,1)</f>
        <v>1.00134408602151</v>
      </c>
      <c r="O148" s="1" t="n">
        <f aca="false">IF($K148=1,$AE$3*$AE$2*2,0)</f>
        <v>0.5</v>
      </c>
      <c r="P148" s="1" t="n">
        <f aca="false">-IF($K148=1,$AE$4*$AE$2*2,0)</f>
        <v>-2</v>
      </c>
      <c r="Q148" s="1" t="n">
        <f aca="false">$Q147*$N148+$O148+$P148</f>
        <v>1584.2992492968</v>
      </c>
      <c r="S148" s="1" t="n">
        <f aca="true">OFFSET($B148,$AE$6,0)</f>
        <v>0.5215</v>
      </c>
      <c r="T148" s="1" t="n">
        <f aca="true">OFFSET($C148,$AE$6,0)</f>
        <v>6836.71</v>
      </c>
      <c r="V148" s="1" t="str">
        <f aca="false">IF(AND($AE$7="Sym_1",$E148&gt;0),$B$1,IF(AND($AE$7="Sym_2",$E148&lt;0),$B$1,$C$1))</f>
        <v>BTCUSDT</v>
      </c>
      <c r="W148" s="1" t="n">
        <f aca="false">IF(AND(ABS($E148)&gt;$AE$1,$G148&gt;0),1,0)</f>
        <v>1</v>
      </c>
      <c r="X148" s="1" t="n">
        <f aca="false">IF($W148=1,IF($V148=$B$1,$B148,$C148),0)</f>
        <v>6804.66</v>
      </c>
      <c r="Y148" s="1" t="n">
        <f aca="false">IF($W148=1,IF($V148=$B$1,$S148,$T148),0)</f>
        <v>6836.71</v>
      </c>
      <c r="Z148" s="1" t="n">
        <f aca="false">IFERROR(X148/Y148,1)</f>
        <v>0.995312072619725</v>
      </c>
      <c r="AA148" s="1" t="n">
        <f aca="false">IF($K148=1,$AE$3*$AC147*2,0)</f>
        <v>0.266542779981105</v>
      </c>
      <c r="AB148" s="1" t="n">
        <f aca="false">-IF($K148=1,$AE$4*$AE$2*2,0)</f>
        <v>-2</v>
      </c>
      <c r="AC148" s="1" t="n">
        <f aca="false">$AC147*$Z148+$AA148+$AB148</f>
        <v>528.853036349614</v>
      </c>
    </row>
    <row r="149" customFormat="false" ht="15" hidden="false" customHeight="false" outlineLevel="0" collapsed="false">
      <c r="A149" s="0" t="n">
        <v>147</v>
      </c>
      <c r="B149" s="0" t="n">
        <v>0.52088</v>
      </c>
      <c r="C149" s="0" t="n">
        <v>6810.85</v>
      </c>
      <c r="D149" s="0" t="n">
        <v>0.52088</v>
      </c>
      <c r="E149" s="0" t="n">
        <v>1.42584904540179</v>
      </c>
      <c r="G149" s="1" t="n">
        <f aca="true">OFFSET($B149,$AE$5,0)</f>
        <v>0.5216</v>
      </c>
      <c r="H149" s="1" t="n">
        <f aca="true">OFFSET($C149,$AE$5,0)</f>
        <v>6840.69</v>
      </c>
      <c r="J149" s="1" t="str">
        <f aca="false">IF(AND($AE$7="Sym_1",$E149&lt;0),$B$1,IF(AND($AE$7="Sym_2",$E149&gt;0),$B$1,$C$1))</f>
        <v>ARKMUSDT</v>
      </c>
      <c r="K149" s="1" t="n">
        <f aca="false">IF(AND(ABS($E149)&gt;$AE$1,$G149&gt;0),1,0)</f>
        <v>1</v>
      </c>
      <c r="L149" s="1" t="n">
        <f aca="false">IF($K149=1,IF($J149=$B$1,$B149,$C149),0)</f>
        <v>0.52088</v>
      </c>
      <c r="M149" s="1" t="n">
        <f aca="false">IF($K149=1,IF($J149=$B$1,$G149,$H149),0)</f>
        <v>0.5216</v>
      </c>
      <c r="N149" s="1" t="n">
        <f aca="false">IFERROR(M149/L149,1)</f>
        <v>1.00138227614806</v>
      </c>
      <c r="O149" s="1" t="n">
        <f aca="false">IF($K149=1,$AE$3*$AE$2*2,0)</f>
        <v>0.5</v>
      </c>
      <c r="P149" s="1" t="n">
        <f aca="false">-IF($K149=1,$AE$4*$AE$2*2,0)</f>
        <v>-2</v>
      </c>
      <c r="Q149" s="1" t="n">
        <f aca="false">$Q148*$N149+$O149+$P149</f>
        <v>1584.98918836048</v>
      </c>
      <c r="S149" s="1" t="n">
        <f aca="true">OFFSET($B149,$AE$6,0)</f>
        <v>0.5216</v>
      </c>
      <c r="T149" s="1" t="n">
        <f aca="true">OFFSET($C149,$AE$6,0)</f>
        <v>6840.69</v>
      </c>
      <c r="V149" s="1" t="str">
        <f aca="false">IF(AND($AE$7="Sym_1",$E149&gt;0),$B$1,IF(AND($AE$7="Sym_2",$E149&lt;0),$B$1,$C$1))</f>
        <v>BTCUSDT</v>
      </c>
      <c r="W149" s="1" t="n">
        <f aca="false">IF(AND(ABS($E149)&gt;$AE$1,$G149&gt;0),1,0)</f>
        <v>1</v>
      </c>
      <c r="X149" s="1" t="n">
        <f aca="false">IF($W149=1,IF($V149=$B$1,$B149,$C149),0)</f>
        <v>6810.85</v>
      </c>
      <c r="Y149" s="1" t="n">
        <f aca="false">IF($W149=1,IF($V149=$B$1,$S149,$T149),0)</f>
        <v>6840.69</v>
      </c>
      <c r="Z149" s="1" t="n">
        <f aca="false">IFERROR(X149/Y149,1)</f>
        <v>0.995637866940323</v>
      </c>
      <c r="AA149" s="1" t="n">
        <f aca="false">IF($K149=1,$AE$3*$AC148*2,0)</f>
        <v>0.264426518174807</v>
      </c>
      <c r="AB149" s="1" t="n">
        <f aca="false">-IF($K149=1,$AE$4*$AE$2*2,0)</f>
        <v>-2</v>
      </c>
      <c r="AC149" s="1" t="n">
        <f aca="false">$AC148*$Z149+$AA149+$AB149</f>
        <v>524.810535554218</v>
      </c>
    </row>
    <row r="150" customFormat="false" ht="15" hidden="false" customHeight="false" outlineLevel="0" collapsed="false">
      <c r="A150" s="0" t="n">
        <v>148</v>
      </c>
      <c r="B150" s="0" t="n">
        <v>0.52094</v>
      </c>
      <c r="C150" s="0" t="n">
        <v>6825.43</v>
      </c>
      <c r="D150" s="0" t="n">
        <v>0.52094</v>
      </c>
      <c r="E150" s="0" t="n">
        <v>1.3802620601102</v>
      </c>
      <c r="G150" s="1" t="n">
        <f aca="true">OFFSET($B150,$AE$5,0)</f>
        <v>0.52169</v>
      </c>
      <c r="H150" s="1" t="n">
        <f aca="true">OFFSET($C150,$AE$5,0)</f>
        <v>6841.04</v>
      </c>
      <c r="J150" s="1" t="str">
        <f aca="false">IF(AND($AE$7="Sym_1",$E150&lt;0),$B$1,IF(AND($AE$7="Sym_2",$E150&gt;0),$B$1,$C$1))</f>
        <v>ARKMUSDT</v>
      </c>
      <c r="K150" s="1" t="n">
        <f aca="false">IF(AND(ABS($E150)&gt;$AE$1,$G150&gt;0),1,0)</f>
        <v>1</v>
      </c>
      <c r="L150" s="1" t="n">
        <f aca="false">IF($K150=1,IF($J150=$B$1,$B150,$C150),0)</f>
        <v>0.52094</v>
      </c>
      <c r="M150" s="1" t="n">
        <f aca="false">IF($K150=1,IF($J150=$B$1,$G150,$H150),0)</f>
        <v>0.52169</v>
      </c>
      <c r="N150" s="1" t="n">
        <f aca="false">IFERROR(M150/L150,1)</f>
        <v>1.00143970514839</v>
      </c>
      <c r="O150" s="1" t="n">
        <f aca="false">IF($K150=1,$AE$3*$AE$2*2,0)</f>
        <v>0.5</v>
      </c>
      <c r="P150" s="1" t="n">
        <f aca="false">-IF($K150=1,$AE$4*$AE$2*2,0)</f>
        <v>-2</v>
      </c>
      <c r="Q150" s="1" t="n">
        <f aca="false">$Q149*$N150+$O150+$P150</f>
        <v>1585.7711054551</v>
      </c>
      <c r="S150" s="1" t="n">
        <f aca="true">OFFSET($B150,$AE$6,0)</f>
        <v>0.52169</v>
      </c>
      <c r="T150" s="1" t="n">
        <f aca="true">OFFSET($C150,$AE$6,0)</f>
        <v>6841.04</v>
      </c>
      <c r="V150" s="1" t="str">
        <f aca="false">IF(AND($AE$7="Sym_1",$E150&gt;0),$B$1,IF(AND($AE$7="Sym_2",$E150&lt;0),$B$1,$C$1))</f>
        <v>BTCUSDT</v>
      </c>
      <c r="W150" s="1" t="n">
        <f aca="false">IF(AND(ABS($E150)&gt;$AE$1,$G150&gt;0),1,0)</f>
        <v>1</v>
      </c>
      <c r="X150" s="1" t="n">
        <f aca="false">IF($W150=1,IF($V150=$B$1,$B150,$C150),0)</f>
        <v>6825.43</v>
      </c>
      <c r="Y150" s="1" t="n">
        <f aca="false">IF($W150=1,IF($V150=$B$1,$S150,$T150),0)</f>
        <v>6841.04</v>
      </c>
      <c r="Z150" s="1" t="n">
        <f aca="false">IFERROR(X150/Y150,1)</f>
        <v>0.997718183200215</v>
      </c>
      <c r="AA150" s="1" t="n">
        <f aca="false">IF($K150=1,$AE$3*$AC149*2,0)</f>
        <v>0.262405267777109</v>
      </c>
      <c r="AB150" s="1" t="n">
        <f aca="false">-IF($K150=1,$AE$4*$AE$2*2,0)</f>
        <v>-2</v>
      </c>
      <c r="AC150" s="1" t="n">
        <f aca="false">$AC149*$Z150+$AA150+$AB150</f>
        <v>521.875419325264</v>
      </c>
    </row>
    <row r="151" customFormat="false" ht="15" hidden="false" customHeight="false" outlineLevel="0" collapsed="false">
      <c r="A151" s="0" t="n">
        <v>149</v>
      </c>
      <c r="B151" s="0" t="n">
        <v>0.52126</v>
      </c>
      <c r="C151" s="0" t="n">
        <v>6827.32</v>
      </c>
      <c r="D151" s="0" t="n">
        <v>0.52126</v>
      </c>
      <c r="E151" s="0" t="n">
        <v>1.50634617033465</v>
      </c>
      <c r="G151" s="1" t="n">
        <f aca="true">OFFSET($B151,$AE$5,0)</f>
        <v>0.52187</v>
      </c>
      <c r="H151" s="1" t="n">
        <f aca="true">OFFSET($C151,$AE$5,0)</f>
        <v>6841.38</v>
      </c>
      <c r="J151" s="1" t="str">
        <f aca="false">IF(AND($AE$7="Sym_1",$E151&lt;0),$B$1,IF(AND($AE$7="Sym_2",$E151&gt;0),$B$1,$C$1))</f>
        <v>ARKMUSDT</v>
      </c>
      <c r="K151" s="1" t="n">
        <f aca="false">IF(AND(ABS($E151)&gt;$AE$1,$G151&gt;0),1,0)</f>
        <v>1</v>
      </c>
      <c r="L151" s="1" t="n">
        <f aca="false">IF($K151=1,IF($J151=$B$1,$B151,$C151),0)</f>
        <v>0.52126</v>
      </c>
      <c r="M151" s="1" t="n">
        <f aca="false">IF($K151=1,IF($J151=$B$1,$G151,$H151),0)</f>
        <v>0.52187</v>
      </c>
      <c r="N151" s="1" t="n">
        <f aca="false">IFERROR(M151/L151,1)</f>
        <v>1.0011702413383</v>
      </c>
      <c r="O151" s="1" t="n">
        <f aca="false">IF($K151=1,$AE$3*$AE$2*2,0)</f>
        <v>0.5</v>
      </c>
      <c r="P151" s="1" t="n">
        <f aca="false">-IF($K151=1,$AE$4*$AE$2*2,0)</f>
        <v>-2</v>
      </c>
      <c r="Q151" s="1" t="n">
        <f aca="false">$Q150*$N151+$O151+$P151</f>
        <v>1586.12684035578</v>
      </c>
      <c r="S151" s="1" t="n">
        <f aca="true">OFFSET($B151,$AE$6,0)</f>
        <v>0.52187</v>
      </c>
      <c r="T151" s="1" t="n">
        <f aca="true">OFFSET($C151,$AE$6,0)</f>
        <v>6841.38</v>
      </c>
      <c r="V151" s="1" t="str">
        <f aca="false">IF(AND($AE$7="Sym_1",$E151&gt;0),$B$1,IF(AND($AE$7="Sym_2",$E151&lt;0),$B$1,$C$1))</f>
        <v>BTCUSDT</v>
      </c>
      <c r="W151" s="1" t="n">
        <f aca="false">IF(AND(ABS($E151)&gt;$AE$1,$G151&gt;0),1,0)</f>
        <v>1</v>
      </c>
      <c r="X151" s="1" t="n">
        <f aca="false">IF($W151=1,IF($V151=$B$1,$B151,$C151),0)</f>
        <v>6827.32</v>
      </c>
      <c r="Y151" s="1" t="n">
        <f aca="false">IF($W151=1,IF($V151=$B$1,$S151,$T151),0)</f>
        <v>6841.38</v>
      </c>
      <c r="Z151" s="1" t="n">
        <f aca="false">IFERROR(X151/Y151,1)</f>
        <v>0.997944859078139</v>
      </c>
      <c r="AA151" s="1" t="n">
        <f aca="false">IF($K151=1,$AE$3*$AC150*2,0)</f>
        <v>0.260937709662632</v>
      </c>
      <c r="AB151" s="1" t="n">
        <f aca="false">-IF($K151=1,$AE$4*$AE$2*2,0)</f>
        <v>-2</v>
      </c>
      <c r="AC151" s="1" t="n">
        <f aca="false">$AC150*$Z151+$AA151+$AB151</f>
        <v>519.063829504557</v>
      </c>
    </row>
    <row r="152" customFormat="false" ht="15" hidden="false" customHeight="false" outlineLevel="0" collapsed="false">
      <c r="A152" s="0" t="n">
        <v>150</v>
      </c>
      <c r="B152" s="0" t="n">
        <v>0.52141</v>
      </c>
      <c r="C152" s="0" t="n">
        <v>6830.26</v>
      </c>
      <c r="D152" s="0" t="n">
        <v>0.52141</v>
      </c>
      <c r="E152" s="0" t="n">
        <v>1.53704999025387</v>
      </c>
      <c r="G152" s="1" t="n">
        <f aca="true">OFFSET($B152,$AE$5,0)</f>
        <v>0.52218</v>
      </c>
      <c r="H152" s="1" t="n">
        <f aca="true">OFFSET($C152,$AE$5,0)</f>
        <v>6841.76</v>
      </c>
      <c r="J152" s="1" t="str">
        <f aca="false">IF(AND($AE$7="Sym_1",$E152&lt;0),$B$1,IF(AND($AE$7="Sym_2",$E152&gt;0),$B$1,$C$1))</f>
        <v>ARKMUSDT</v>
      </c>
      <c r="K152" s="1" t="n">
        <f aca="false">IF(AND(ABS($E152)&gt;$AE$1,$G152&gt;0),1,0)</f>
        <v>1</v>
      </c>
      <c r="L152" s="1" t="n">
        <f aca="false">IF($K152=1,IF($J152=$B$1,$B152,$C152),0)</f>
        <v>0.52141</v>
      </c>
      <c r="M152" s="1" t="n">
        <f aca="false">IF($K152=1,IF($J152=$B$1,$G152,$H152),0)</f>
        <v>0.52218</v>
      </c>
      <c r="N152" s="1" t="n">
        <f aca="false">IFERROR(M152/L152,1)</f>
        <v>1.00147676492587</v>
      </c>
      <c r="O152" s="1" t="n">
        <f aca="false">IF($K152=1,$AE$3*$AE$2*2,0)</f>
        <v>0.5</v>
      </c>
      <c r="P152" s="1" t="n">
        <f aca="false">-IF($K152=1,$AE$4*$AE$2*2,0)</f>
        <v>-2</v>
      </c>
      <c r="Q152" s="1" t="n">
        <f aca="false">$Q151*$N152+$O152+$P152</f>
        <v>1586.96917684161</v>
      </c>
      <c r="S152" s="1" t="n">
        <f aca="true">OFFSET($B152,$AE$6,0)</f>
        <v>0.52218</v>
      </c>
      <c r="T152" s="1" t="n">
        <f aca="true">OFFSET($C152,$AE$6,0)</f>
        <v>6841.76</v>
      </c>
      <c r="V152" s="1" t="str">
        <f aca="false">IF(AND($AE$7="Sym_1",$E152&gt;0),$B$1,IF(AND($AE$7="Sym_2",$E152&lt;0),$B$1,$C$1))</f>
        <v>BTCUSDT</v>
      </c>
      <c r="W152" s="1" t="n">
        <f aca="false">IF(AND(ABS($E152)&gt;$AE$1,$G152&gt;0),1,0)</f>
        <v>1</v>
      </c>
      <c r="X152" s="1" t="n">
        <f aca="false">IF($W152=1,IF($V152=$B$1,$B152,$C152),0)</f>
        <v>6830.26</v>
      </c>
      <c r="Y152" s="1" t="n">
        <f aca="false">IF($W152=1,IF($V152=$B$1,$S152,$T152),0)</f>
        <v>6841.76</v>
      </c>
      <c r="Z152" s="1" t="n">
        <f aca="false">IFERROR(X152/Y152,1)</f>
        <v>0.99831914595075</v>
      </c>
      <c r="AA152" s="1" t="n">
        <f aca="false">IF($K152=1,$AE$3*$AC151*2,0)</f>
        <v>0.259531914752279</v>
      </c>
      <c r="AB152" s="1" t="n">
        <f aca="false">-IF($K152=1,$AE$4*$AE$2*2,0)</f>
        <v>-2</v>
      </c>
      <c r="AC152" s="1" t="n">
        <f aca="false">$AC151*$Z152+$AA152+$AB152</f>
        <v>516.450890879668</v>
      </c>
    </row>
    <row r="153" customFormat="false" ht="15" hidden="false" customHeight="false" outlineLevel="0" collapsed="false">
      <c r="A153" s="0" t="n">
        <v>151</v>
      </c>
      <c r="B153" s="0" t="n">
        <v>0.5215</v>
      </c>
      <c r="C153" s="0" t="n">
        <v>6836.71</v>
      </c>
      <c r="D153" s="0" t="n">
        <v>0.5215</v>
      </c>
      <c r="E153" s="0" t="n">
        <v>1.57225702568427</v>
      </c>
      <c r="G153" s="1" t="n">
        <f aca="true">OFFSET($B153,$AE$5,0)</f>
        <v>0.52241</v>
      </c>
      <c r="H153" s="1" t="n">
        <f aca="true">OFFSET($C153,$AE$5,0)</f>
        <v>6843.7</v>
      </c>
      <c r="J153" s="1" t="str">
        <f aca="false">IF(AND($AE$7="Sym_1",$E153&lt;0),$B$1,IF(AND($AE$7="Sym_2",$E153&gt;0),$B$1,$C$1))</f>
        <v>ARKMUSDT</v>
      </c>
      <c r="K153" s="1" t="n">
        <f aca="false">IF(AND(ABS($E153)&gt;$AE$1,$G153&gt;0),1,0)</f>
        <v>1</v>
      </c>
      <c r="L153" s="1" t="n">
        <f aca="false">IF($K153=1,IF($J153=$B$1,$B153,$C153),0)</f>
        <v>0.5215</v>
      </c>
      <c r="M153" s="1" t="n">
        <f aca="false">IF($K153=1,IF($J153=$B$1,$G153,$H153),0)</f>
        <v>0.52241</v>
      </c>
      <c r="N153" s="1" t="n">
        <f aca="false">IFERROR(M153/L153,1)</f>
        <v>1.00174496644295</v>
      </c>
      <c r="O153" s="1" t="n">
        <f aca="false">IF($K153=1,$AE$3*$AE$2*2,0)</f>
        <v>0.5</v>
      </c>
      <c r="P153" s="1" t="n">
        <f aca="false">-IF($K153=1,$AE$4*$AE$2*2,0)</f>
        <v>-2</v>
      </c>
      <c r="Q153" s="1" t="n">
        <f aca="false">$Q152*$N153+$O153+$P153</f>
        <v>1588.2383848012</v>
      </c>
      <c r="S153" s="1" t="n">
        <f aca="true">OFFSET($B153,$AE$6,0)</f>
        <v>0.52241</v>
      </c>
      <c r="T153" s="1" t="n">
        <f aca="true">OFFSET($C153,$AE$6,0)</f>
        <v>6843.7</v>
      </c>
      <c r="V153" s="1" t="str">
        <f aca="false">IF(AND($AE$7="Sym_1",$E153&gt;0),$B$1,IF(AND($AE$7="Sym_2",$E153&lt;0),$B$1,$C$1))</f>
        <v>BTCUSDT</v>
      </c>
      <c r="W153" s="1" t="n">
        <f aca="false">IF(AND(ABS($E153)&gt;$AE$1,$G153&gt;0),1,0)</f>
        <v>1</v>
      </c>
      <c r="X153" s="1" t="n">
        <f aca="false">IF($W153=1,IF($V153=$B$1,$B153,$C153),0)</f>
        <v>6836.71</v>
      </c>
      <c r="Y153" s="1" t="n">
        <f aca="false">IF($W153=1,IF($V153=$B$1,$S153,$T153),0)</f>
        <v>6843.7</v>
      </c>
      <c r="Z153" s="1" t="n">
        <f aca="false">IFERROR(X153/Y153,1)</f>
        <v>0.998978622674869</v>
      </c>
      <c r="AA153" s="1" t="n">
        <f aca="false">IF($K153=1,$AE$3*$AC152*2,0)</f>
        <v>0.258225445439834</v>
      </c>
      <c r="AB153" s="1" t="n">
        <f aca="false">-IF($K153=1,$AE$4*$AE$2*2,0)</f>
        <v>-2</v>
      </c>
      <c r="AC153" s="1" t="n">
        <f aca="false">$AC152*$Z153+$AA153+$AB153</f>
        <v>514.181625095619</v>
      </c>
    </row>
    <row r="154" customFormat="false" ht="15" hidden="false" customHeight="false" outlineLevel="0" collapsed="false">
      <c r="A154" s="0" t="n">
        <v>152</v>
      </c>
      <c r="B154" s="0" t="n">
        <v>0.5216</v>
      </c>
      <c r="C154" s="0" t="n">
        <v>6840.69</v>
      </c>
      <c r="D154" s="0" t="n">
        <v>0.5216</v>
      </c>
      <c r="E154" s="0" t="n">
        <v>1.50906177972637</v>
      </c>
      <c r="G154" s="1" t="n">
        <f aca="true">OFFSET($B154,$AE$5,0)</f>
        <v>0.52291</v>
      </c>
      <c r="H154" s="1" t="n">
        <f aca="true">OFFSET($C154,$AE$5,0)</f>
        <v>6844.24</v>
      </c>
      <c r="J154" s="1" t="str">
        <f aca="false">IF(AND($AE$7="Sym_1",$E154&lt;0),$B$1,IF(AND($AE$7="Sym_2",$E154&gt;0),$B$1,$C$1))</f>
        <v>ARKMUSDT</v>
      </c>
      <c r="K154" s="1" t="n">
        <f aca="false">IF(AND(ABS($E154)&gt;$AE$1,$G154&gt;0),1,0)</f>
        <v>1</v>
      </c>
      <c r="L154" s="1" t="n">
        <f aca="false">IF($K154=1,IF($J154=$B$1,$B154,$C154),0)</f>
        <v>0.5216</v>
      </c>
      <c r="M154" s="1" t="n">
        <f aca="false">IF($K154=1,IF($J154=$B$1,$G154,$H154),0)</f>
        <v>0.52291</v>
      </c>
      <c r="N154" s="1" t="n">
        <f aca="false">IFERROR(M154/L154,1)</f>
        <v>1.00251150306748</v>
      </c>
      <c r="O154" s="1" t="n">
        <f aca="false">IF($K154=1,$AE$3*$AE$2*2,0)</f>
        <v>0.5</v>
      </c>
      <c r="P154" s="1" t="n">
        <f aca="false">-IF($K154=1,$AE$4*$AE$2*2,0)</f>
        <v>-2</v>
      </c>
      <c r="Q154" s="1" t="n">
        <f aca="false">$Q153*$N154+$O154+$P154</f>
        <v>1590.72725037652</v>
      </c>
      <c r="S154" s="1" t="n">
        <f aca="true">OFFSET($B154,$AE$6,0)</f>
        <v>0.52291</v>
      </c>
      <c r="T154" s="1" t="n">
        <f aca="true">OFFSET($C154,$AE$6,0)</f>
        <v>6844.24</v>
      </c>
      <c r="V154" s="1" t="str">
        <f aca="false">IF(AND($AE$7="Sym_1",$E154&gt;0),$B$1,IF(AND($AE$7="Sym_2",$E154&lt;0),$B$1,$C$1))</f>
        <v>BTCUSDT</v>
      </c>
      <c r="W154" s="1" t="n">
        <f aca="false">IF(AND(ABS($E154)&gt;$AE$1,$G154&gt;0),1,0)</f>
        <v>1</v>
      </c>
      <c r="X154" s="1" t="n">
        <f aca="false">IF($W154=1,IF($V154=$B$1,$B154,$C154),0)</f>
        <v>6840.69</v>
      </c>
      <c r="Y154" s="1" t="n">
        <f aca="false">IF($W154=1,IF($V154=$B$1,$S154,$T154),0)</f>
        <v>6844.24</v>
      </c>
      <c r="Z154" s="1" t="n">
        <f aca="false">IFERROR(X154/Y154,1)</f>
        <v>0.999481315675663</v>
      </c>
      <c r="AA154" s="1" t="n">
        <f aca="false">IF($K154=1,$AE$3*$AC153*2,0)</f>
        <v>0.25709081254781</v>
      </c>
      <c r="AB154" s="1" t="n">
        <f aca="false">-IF($K154=1,$AE$4*$AE$2*2,0)</f>
        <v>-2</v>
      </c>
      <c r="AC154" s="1" t="n">
        <f aca="false">$AC153*$Z154+$AA154+$AB154</f>
        <v>512.172017959368</v>
      </c>
    </row>
    <row r="155" customFormat="false" ht="15" hidden="false" customHeight="false" outlineLevel="0" collapsed="false">
      <c r="A155" s="0" t="n">
        <v>153</v>
      </c>
      <c r="B155" s="0" t="n">
        <v>0.52169</v>
      </c>
      <c r="C155" s="0" t="n">
        <v>6841.04</v>
      </c>
      <c r="D155" s="0" t="n">
        <v>0.52169</v>
      </c>
      <c r="E155" s="0" t="n">
        <v>1.44367952045165</v>
      </c>
      <c r="G155" s="1" t="n">
        <f aca="true">OFFSET($B155,$AE$5,0)</f>
        <v>0.52367</v>
      </c>
      <c r="H155" s="1" t="n">
        <f aca="true">OFFSET($C155,$AE$5,0)</f>
        <v>6849.86</v>
      </c>
      <c r="J155" s="1" t="str">
        <f aca="false">IF(AND($AE$7="Sym_1",$E155&lt;0),$B$1,IF(AND($AE$7="Sym_2",$E155&gt;0),$B$1,$C$1))</f>
        <v>ARKMUSDT</v>
      </c>
      <c r="K155" s="1" t="n">
        <f aca="false">IF(AND(ABS($E155)&gt;$AE$1,$G155&gt;0),1,0)</f>
        <v>1</v>
      </c>
      <c r="L155" s="1" t="n">
        <f aca="false">IF($K155=1,IF($J155=$B$1,$B155,$C155),0)</f>
        <v>0.52169</v>
      </c>
      <c r="M155" s="1" t="n">
        <f aca="false">IF($K155=1,IF($J155=$B$1,$G155,$H155),0)</f>
        <v>0.52367</v>
      </c>
      <c r="N155" s="1" t="n">
        <f aca="false">IFERROR(M155/L155,1)</f>
        <v>1.00379535739615</v>
      </c>
      <c r="O155" s="1" t="n">
        <f aca="false">IF($K155=1,$AE$3*$AE$2*2,0)</f>
        <v>0.5</v>
      </c>
      <c r="P155" s="1" t="n">
        <f aca="false">-IF($K155=1,$AE$4*$AE$2*2,0)</f>
        <v>-2</v>
      </c>
      <c r="Q155" s="1" t="n">
        <f aca="false">$Q154*$N155+$O155+$P155</f>
        <v>1595.2646288115</v>
      </c>
      <c r="S155" s="1" t="n">
        <f aca="true">OFFSET($B155,$AE$6,0)</f>
        <v>0.52367</v>
      </c>
      <c r="T155" s="1" t="n">
        <f aca="true">OFFSET($C155,$AE$6,0)</f>
        <v>6849.86</v>
      </c>
      <c r="V155" s="1" t="str">
        <f aca="false">IF(AND($AE$7="Sym_1",$E155&gt;0),$B$1,IF(AND($AE$7="Sym_2",$E155&lt;0),$B$1,$C$1))</f>
        <v>BTCUSDT</v>
      </c>
      <c r="W155" s="1" t="n">
        <f aca="false">IF(AND(ABS($E155)&gt;$AE$1,$G155&gt;0),1,0)</f>
        <v>1</v>
      </c>
      <c r="X155" s="1" t="n">
        <f aca="false">IF($W155=1,IF($V155=$B$1,$B155,$C155),0)</f>
        <v>6841.04</v>
      </c>
      <c r="Y155" s="1" t="n">
        <f aca="false">IF($W155=1,IF($V155=$B$1,$S155,$T155),0)</f>
        <v>6849.86</v>
      </c>
      <c r="Z155" s="1" t="n">
        <f aca="false">IFERROR(X155/Y155,1)</f>
        <v>0.998712382442853</v>
      </c>
      <c r="AA155" s="1" t="n">
        <f aca="false">IF($K155=1,$AE$3*$AC154*2,0)</f>
        <v>0.256086008979684</v>
      </c>
      <c r="AB155" s="1" t="n">
        <f aca="false">-IF($K155=1,$AE$4*$AE$2*2,0)</f>
        <v>-2</v>
      </c>
      <c r="AC155" s="1" t="n">
        <f aca="false">$AC154*$Z155+$AA155+$AB155</f>
        <v>509.768622285744</v>
      </c>
    </row>
    <row r="156" customFormat="false" ht="15" hidden="false" customHeight="false" outlineLevel="0" collapsed="false">
      <c r="A156" s="0" t="n">
        <v>154</v>
      </c>
      <c r="B156" s="0" t="n">
        <v>0.52187</v>
      </c>
      <c r="C156" s="0" t="n">
        <v>6841.38</v>
      </c>
      <c r="D156" s="0" t="n">
        <v>0.52187</v>
      </c>
      <c r="E156" s="0" t="n">
        <v>1.45397174430977</v>
      </c>
      <c r="G156" s="1" t="n">
        <f aca="true">OFFSET($B156,$AE$5,0)</f>
        <v>0.52373</v>
      </c>
      <c r="H156" s="1" t="n">
        <f aca="true">OFFSET($C156,$AE$5,0)</f>
        <v>6857.06</v>
      </c>
      <c r="J156" s="1" t="str">
        <f aca="false">IF(AND($AE$7="Sym_1",$E156&lt;0),$B$1,IF(AND($AE$7="Sym_2",$E156&gt;0),$B$1,$C$1))</f>
        <v>ARKMUSDT</v>
      </c>
      <c r="K156" s="1" t="n">
        <f aca="false">IF(AND(ABS($E156)&gt;$AE$1,$G156&gt;0),1,0)</f>
        <v>1</v>
      </c>
      <c r="L156" s="1" t="n">
        <f aca="false">IF($K156=1,IF($J156=$B$1,$B156,$C156),0)</f>
        <v>0.52187</v>
      </c>
      <c r="M156" s="1" t="n">
        <f aca="false">IF($K156=1,IF($J156=$B$1,$G156,$H156),0)</f>
        <v>0.52373</v>
      </c>
      <c r="N156" s="1" t="n">
        <f aca="false">IFERROR(M156/L156,1)</f>
        <v>1.00356410600341</v>
      </c>
      <c r="O156" s="1" t="n">
        <f aca="false">IF($K156=1,$AE$3*$AE$2*2,0)</f>
        <v>0.5</v>
      </c>
      <c r="P156" s="1" t="n">
        <f aca="false">-IF($K156=1,$AE$4*$AE$2*2,0)</f>
        <v>-2</v>
      </c>
      <c r="Q156" s="1" t="n">
        <f aca="false">$Q155*$N156+$O156+$P156</f>
        <v>1599.45032105208</v>
      </c>
      <c r="S156" s="1" t="n">
        <f aca="true">OFFSET($B156,$AE$6,0)</f>
        <v>0.52373</v>
      </c>
      <c r="T156" s="1" t="n">
        <f aca="true">OFFSET($C156,$AE$6,0)</f>
        <v>6857.06</v>
      </c>
      <c r="V156" s="1" t="str">
        <f aca="false">IF(AND($AE$7="Sym_1",$E156&gt;0),$B$1,IF(AND($AE$7="Sym_2",$E156&lt;0),$B$1,$C$1))</f>
        <v>BTCUSDT</v>
      </c>
      <c r="W156" s="1" t="n">
        <f aca="false">IF(AND(ABS($E156)&gt;$AE$1,$G156&gt;0),1,0)</f>
        <v>1</v>
      </c>
      <c r="X156" s="1" t="n">
        <f aca="false">IF($W156=1,IF($V156=$B$1,$B156,$C156),0)</f>
        <v>6841.38</v>
      </c>
      <c r="Y156" s="1" t="n">
        <f aca="false">IF($W156=1,IF($V156=$B$1,$S156,$T156),0)</f>
        <v>6857.06</v>
      </c>
      <c r="Z156" s="1" t="n">
        <f aca="false">IFERROR(X156/Y156,1)</f>
        <v>0.997713305702444</v>
      </c>
      <c r="AA156" s="1" t="n">
        <f aca="false">IF($K156=1,$AE$3*$AC155*2,0)</f>
        <v>0.254884311142872</v>
      </c>
      <c r="AB156" s="1" t="n">
        <f aca="false">-IF($K156=1,$AE$4*$AE$2*2,0)</f>
        <v>-2</v>
      </c>
      <c r="AC156" s="1" t="n">
        <f aca="false">$AC155*$Z156+$AA156+$AB156</f>
        <v>506.857821595233</v>
      </c>
    </row>
    <row r="157" customFormat="false" ht="15" hidden="false" customHeight="false" outlineLevel="0" collapsed="false">
      <c r="A157" s="0" t="n">
        <v>155</v>
      </c>
      <c r="B157" s="0" t="n">
        <v>0.52218</v>
      </c>
      <c r="C157" s="0" t="n">
        <v>6841.76</v>
      </c>
      <c r="D157" s="0" t="n">
        <v>0.52218</v>
      </c>
      <c r="E157" s="0" t="n">
        <v>1.56262645041738</v>
      </c>
      <c r="G157" s="1" t="n">
        <f aca="true">OFFSET($B157,$AE$5,0)</f>
        <v>0.52384</v>
      </c>
      <c r="H157" s="1" t="n">
        <f aca="true">OFFSET($C157,$AE$5,0)</f>
        <v>6858.07</v>
      </c>
      <c r="J157" s="1" t="str">
        <f aca="false">IF(AND($AE$7="Sym_1",$E157&lt;0),$B$1,IF(AND($AE$7="Sym_2",$E157&gt;0),$B$1,$C$1))</f>
        <v>ARKMUSDT</v>
      </c>
      <c r="K157" s="1" t="n">
        <f aca="false">IF(AND(ABS($E157)&gt;$AE$1,$G157&gt;0),1,0)</f>
        <v>1</v>
      </c>
      <c r="L157" s="1" t="n">
        <f aca="false">IF($K157=1,IF($J157=$B$1,$B157,$C157),0)</f>
        <v>0.52218</v>
      </c>
      <c r="M157" s="1" t="n">
        <f aca="false">IF($K157=1,IF($J157=$B$1,$G157,$H157),0)</f>
        <v>0.52384</v>
      </c>
      <c r="N157" s="1" t="n">
        <f aca="false">IFERROR(M157/L157,1)</f>
        <v>1.0031789804282</v>
      </c>
      <c r="O157" s="1" t="n">
        <f aca="false">IF($K157=1,$AE$3*$AE$2*2,0)</f>
        <v>0.5</v>
      </c>
      <c r="P157" s="1" t="n">
        <f aca="false">-IF($K157=1,$AE$4*$AE$2*2,0)</f>
        <v>-2</v>
      </c>
      <c r="Q157" s="1" t="n">
        <f aca="false">$Q156*$N157+$O157+$P157</f>
        <v>1603.03494231859</v>
      </c>
      <c r="S157" s="1" t="n">
        <f aca="true">OFFSET($B157,$AE$6,0)</f>
        <v>0.52384</v>
      </c>
      <c r="T157" s="1" t="n">
        <f aca="true">OFFSET($C157,$AE$6,0)</f>
        <v>6858.07</v>
      </c>
      <c r="V157" s="1" t="str">
        <f aca="false">IF(AND($AE$7="Sym_1",$E157&gt;0),$B$1,IF(AND($AE$7="Sym_2",$E157&lt;0),$B$1,$C$1))</f>
        <v>BTCUSDT</v>
      </c>
      <c r="W157" s="1" t="n">
        <f aca="false">IF(AND(ABS($E157)&gt;$AE$1,$G157&gt;0),1,0)</f>
        <v>1</v>
      </c>
      <c r="X157" s="1" t="n">
        <f aca="false">IF($W157=1,IF($V157=$B$1,$B157,$C157),0)</f>
        <v>6841.76</v>
      </c>
      <c r="Y157" s="1" t="n">
        <f aca="false">IF($W157=1,IF($V157=$B$1,$S157,$T157),0)</f>
        <v>6858.07</v>
      </c>
      <c r="Z157" s="1" t="n">
        <f aca="false">IFERROR(X157/Y157,1)</f>
        <v>0.997621779888511</v>
      </c>
      <c r="AA157" s="1" t="n">
        <f aca="false">IF($K157=1,$AE$3*$AC156*2,0)</f>
        <v>0.253428910797616</v>
      </c>
      <c r="AB157" s="1" t="n">
        <f aca="false">-IF($K157=1,$AE$4*$AE$2*2,0)</f>
        <v>-2</v>
      </c>
      <c r="AC157" s="1" t="n">
        <f aca="false">$AC156*$Z157+$AA157+$AB157</f>
        <v>503.905831041047</v>
      </c>
    </row>
    <row r="158" customFormat="false" ht="15" hidden="false" customHeight="false" outlineLevel="0" collapsed="false">
      <c r="A158" s="0" t="n">
        <v>156</v>
      </c>
      <c r="B158" s="0" t="n">
        <v>0.52241</v>
      </c>
      <c r="C158" s="0" t="n">
        <v>6843.7</v>
      </c>
      <c r="D158" s="0" t="n">
        <v>0.52241</v>
      </c>
      <c r="E158" s="0" t="n">
        <v>1.60032567629971</v>
      </c>
      <c r="G158" s="1" t="n">
        <f aca="true">OFFSET($B158,$AE$5,0)</f>
        <v>0.52384</v>
      </c>
      <c r="H158" s="1" t="n">
        <f aca="true">OFFSET($C158,$AE$5,0)</f>
        <v>6859.38</v>
      </c>
      <c r="J158" s="1" t="str">
        <f aca="false">IF(AND($AE$7="Sym_1",$E158&lt;0),$B$1,IF(AND($AE$7="Sym_2",$E158&gt;0),$B$1,$C$1))</f>
        <v>ARKMUSDT</v>
      </c>
      <c r="K158" s="1" t="n">
        <f aca="false">IF(AND(ABS($E158)&gt;$AE$1,$G158&gt;0),1,0)</f>
        <v>1</v>
      </c>
      <c r="L158" s="1" t="n">
        <f aca="false">IF($K158=1,IF($J158=$B$1,$B158,$C158),0)</f>
        <v>0.52241</v>
      </c>
      <c r="M158" s="1" t="n">
        <f aca="false">IF($K158=1,IF($J158=$B$1,$G158,$H158),0)</f>
        <v>0.52384</v>
      </c>
      <c r="N158" s="1" t="n">
        <f aca="false">IFERROR(M158/L158,1)</f>
        <v>1.00273731360426</v>
      </c>
      <c r="O158" s="1" t="n">
        <f aca="false">IF($K158=1,$AE$3*$AE$2*2,0)</f>
        <v>0.5</v>
      </c>
      <c r="P158" s="1" t="n">
        <f aca="false">-IF($K158=1,$AE$4*$AE$2*2,0)</f>
        <v>-2</v>
      </c>
      <c r="Q158" s="1" t="n">
        <f aca="false">$Q157*$N158+$O158+$P158</f>
        <v>1605.9229516743</v>
      </c>
      <c r="S158" s="1" t="n">
        <f aca="true">OFFSET($B158,$AE$6,0)</f>
        <v>0.52384</v>
      </c>
      <c r="T158" s="1" t="n">
        <f aca="true">OFFSET($C158,$AE$6,0)</f>
        <v>6859.38</v>
      </c>
      <c r="V158" s="1" t="str">
        <f aca="false">IF(AND($AE$7="Sym_1",$E158&gt;0),$B$1,IF(AND($AE$7="Sym_2",$E158&lt;0),$B$1,$C$1))</f>
        <v>BTCUSDT</v>
      </c>
      <c r="W158" s="1" t="n">
        <f aca="false">IF(AND(ABS($E158)&gt;$AE$1,$G158&gt;0),1,0)</f>
        <v>1</v>
      </c>
      <c r="X158" s="1" t="n">
        <f aca="false">IF($W158=1,IF($V158=$B$1,$B158,$C158),0)</f>
        <v>6843.7</v>
      </c>
      <c r="Y158" s="1" t="n">
        <f aca="false">IF($W158=1,IF($V158=$B$1,$S158,$T158),0)</f>
        <v>6859.38</v>
      </c>
      <c r="Z158" s="1" t="n">
        <f aca="false">IFERROR(X158/Y158,1)</f>
        <v>0.997714079115022</v>
      </c>
      <c r="AA158" s="1" t="n">
        <f aca="false">IF($K158=1,$AE$3*$AC157*2,0)</f>
        <v>0.251952915520523</v>
      </c>
      <c r="AB158" s="1" t="n">
        <f aca="false">-IF($K158=1,$AE$4*$AE$2*2,0)</f>
        <v>-2</v>
      </c>
      <c r="AC158" s="1" t="n">
        <f aca="false">$AC157*$Z158+$AA158+$AB158</f>
        <v>501.005895093329</v>
      </c>
    </row>
    <row r="159" customFormat="false" ht="15" hidden="false" customHeight="false" outlineLevel="0" collapsed="false">
      <c r="A159" s="0" t="n">
        <v>157</v>
      </c>
      <c r="B159" s="0" t="n">
        <v>0.52291</v>
      </c>
      <c r="C159" s="0" t="n">
        <v>6844.24</v>
      </c>
      <c r="D159" s="0" t="n">
        <v>0.52291</v>
      </c>
      <c r="E159" s="0" t="n">
        <v>1.83200467458194</v>
      </c>
      <c r="G159" s="1" t="n">
        <f aca="true">OFFSET($B159,$AE$5,0)</f>
        <v>0.52741</v>
      </c>
      <c r="H159" s="1" t="n">
        <f aca="true">OFFSET($C159,$AE$5,0)</f>
        <v>6868.07</v>
      </c>
      <c r="J159" s="1" t="str">
        <f aca="false">IF(AND($AE$7="Sym_1",$E159&lt;0),$B$1,IF(AND($AE$7="Sym_2",$E159&gt;0),$B$1,$C$1))</f>
        <v>ARKMUSDT</v>
      </c>
      <c r="K159" s="1" t="n">
        <f aca="false">IF(AND(ABS($E159)&gt;$AE$1,$G159&gt;0),1,0)</f>
        <v>1</v>
      </c>
      <c r="L159" s="1" t="n">
        <f aca="false">IF($K159=1,IF($J159=$B$1,$B159,$C159),0)</f>
        <v>0.52291</v>
      </c>
      <c r="M159" s="1" t="n">
        <f aca="false">IF($K159=1,IF($J159=$B$1,$G159,$H159),0)</f>
        <v>0.52741</v>
      </c>
      <c r="N159" s="1" t="n">
        <f aca="false">IFERROR(M159/L159,1)</f>
        <v>1.00860568740319</v>
      </c>
      <c r="O159" s="1" t="n">
        <f aca="false">IF($K159=1,$AE$3*$AE$2*2,0)</f>
        <v>0.5</v>
      </c>
      <c r="P159" s="1" t="n">
        <f aca="false">-IF($K159=1,$AE$4*$AE$2*2,0)</f>
        <v>-2</v>
      </c>
      <c r="Q159" s="1" t="n">
        <f aca="false">$Q158*$N159+$O159+$P159</f>
        <v>1618.24302259001</v>
      </c>
      <c r="S159" s="1" t="n">
        <f aca="true">OFFSET($B159,$AE$6,0)</f>
        <v>0.52741</v>
      </c>
      <c r="T159" s="1" t="n">
        <f aca="true">OFFSET($C159,$AE$6,0)</f>
        <v>6868.07</v>
      </c>
      <c r="V159" s="1" t="str">
        <f aca="false">IF(AND($AE$7="Sym_1",$E159&gt;0),$B$1,IF(AND($AE$7="Sym_2",$E159&lt;0),$B$1,$C$1))</f>
        <v>BTCUSDT</v>
      </c>
      <c r="W159" s="1" t="n">
        <f aca="false">IF(AND(ABS($E159)&gt;$AE$1,$G159&gt;0),1,0)</f>
        <v>1</v>
      </c>
      <c r="X159" s="1" t="n">
        <f aca="false">IF($W159=1,IF($V159=$B$1,$B159,$C159),0)</f>
        <v>6844.24</v>
      </c>
      <c r="Y159" s="1" t="n">
        <f aca="false">IF($W159=1,IF($V159=$B$1,$S159,$T159),0)</f>
        <v>6868.07</v>
      </c>
      <c r="Z159" s="1" t="n">
        <f aca="false">IFERROR(X159/Y159,1)</f>
        <v>0.996530320745129</v>
      </c>
      <c r="AA159" s="1" t="n">
        <f aca="false">IF($K159=1,$AE$3*$AC158*2,0)</f>
        <v>0.250502947546664</v>
      </c>
      <c r="AB159" s="1" t="n">
        <f aca="false">-IF($K159=1,$AE$4*$AE$2*2,0)</f>
        <v>-2</v>
      </c>
      <c r="AC159" s="1" t="n">
        <f aca="false">$AC158*$Z159+$AA159+$AB159</f>
        <v>497.518068280102</v>
      </c>
    </row>
    <row r="160" customFormat="false" ht="15" hidden="false" customHeight="false" outlineLevel="0" collapsed="false">
      <c r="A160" s="0" t="n">
        <v>158</v>
      </c>
      <c r="B160" s="0" t="n">
        <v>0.52367</v>
      </c>
      <c r="C160" s="0" t="n">
        <v>6849.86</v>
      </c>
      <c r="D160" s="0" t="n">
        <v>0.52367</v>
      </c>
      <c r="E160" s="0" t="n">
        <v>2.16579637863022</v>
      </c>
      <c r="G160" s="1" t="n">
        <f aca="true">OFFSET($B160,$AE$5,0)</f>
        <v>0.53124</v>
      </c>
      <c r="H160" s="1" t="n">
        <f aca="true">OFFSET($C160,$AE$5,0)</f>
        <v>6873.23</v>
      </c>
      <c r="J160" s="1" t="str">
        <f aca="false">IF(AND($AE$7="Sym_1",$E160&lt;0),$B$1,IF(AND($AE$7="Sym_2",$E160&gt;0),$B$1,$C$1))</f>
        <v>ARKMUSDT</v>
      </c>
      <c r="K160" s="1" t="n">
        <f aca="false">IF(AND(ABS($E160)&gt;$AE$1,$G160&gt;0),1,0)</f>
        <v>1</v>
      </c>
      <c r="L160" s="1" t="n">
        <f aca="false">IF($K160=1,IF($J160=$B$1,$B160,$C160),0)</f>
        <v>0.52367</v>
      </c>
      <c r="M160" s="1" t="n">
        <f aca="false">IF($K160=1,IF($J160=$B$1,$G160,$H160),0)</f>
        <v>0.53124</v>
      </c>
      <c r="N160" s="1" t="n">
        <f aca="false">IFERROR(M160/L160,1)</f>
        <v>1.01445566864629</v>
      </c>
      <c r="O160" s="1" t="n">
        <f aca="false">IF($K160=1,$AE$3*$AE$2*2,0)</f>
        <v>0.5</v>
      </c>
      <c r="P160" s="1" t="n">
        <f aca="false">-IF($K160=1,$AE$4*$AE$2*2,0)</f>
        <v>-2</v>
      </c>
      <c r="Q160" s="1" t="n">
        <f aca="false">$Q159*$N160+$O160+$P160</f>
        <v>1640.13580751373</v>
      </c>
      <c r="S160" s="1" t="n">
        <f aca="true">OFFSET($B160,$AE$6,0)</f>
        <v>0.53124</v>
      </c>
      <c r="T160" s="1" t="n">
        <f aca="true">OFFSET($C160,$AE$6,0)</f>
        <v>6873.23</v>
      </c>
      <c r="V160" s="1" t="str">
        <f aca="false">IF(AND($AE$7="Sym_1",$E160&gt;0),$B$1,IF(AND($AE$7="Sym_2",$E160&lt;0),$B$1,$C$1))</f>
        <v>BTCUSDT</v>
      </c>
      <c r="W160" s="1" t="n">
        <f aca="false">IF(AND(ABS($E160)&gt;$AE$1,$G160&gt;0),1,0)</f>
        <v>1</v>
      </c>
      <c r="X160" s="1" t="n">
        <f aca="false">IF($W160=1,IF($V160=$B$1,$B160,$C160),0)</f>
        <v>6849.86</v>
      </c>
      <c r="Y160" s="1" t="n">
        <f aca="false">IF($W160=1,IF($V160=$B$1,$S160,$T160),0)</f>
        <v>6873.23</v>
      </c>
      <c r="Z160" s="1" t="n">
        <f aca="false">IFERROR(X160/Y160,1)</f>
        <v>0.996599851889141</v>
      </c>
      <c r="AA160" s="1" t="n">
        <f aca="false">IF($K160=1,$AE$3*$AC159*2,0)</f>
        <v>0.248759034140051</v>
      </c>
      <c r="AB160" s="1" t="n">
        <f aca="false">-IF($K160=1,$AE$4*$AE$2*2,0)</f>
        <v>-2</v>
      </c>
      <c r="AC160" s="1" t="n">
        <f aca="false">$AC159*$Z160+$AA160+$AB160</f>
        <v>494.075192194261</v>
      </c>
    </row>
    <row r="161" customFormat="false" ht="15" hidden="false" customHeight="false" outlineLevel="0" collapsed="false">
      <c r="A161" s="0" t="n">
        <v>159</v>
      </c>
      <c r="B161" s="0" t="n">
        <v>0.52373</v>
      </c>
      <c r="C161" s="0" t="n">
        <v>6857.06</v>
      </c>
      <c r="D161" s="0" t="n">
        <v>0.52373</v>
      </c>
      <c r="E161" s="0" t="n">
        <v>1.95407790827909</v>
      </c>
      <c r="G161" s="1" t="n">
        <f aca="true">OFFSET($B161,$AE$5,0)</f>
        <v>0.53142</v>
      </c>
      <c r="H161" s="1" t="n">
        <f aca="true">OFFSET($C161,$AE$5,0)</f>
        <v>6914.59</v>
      </c>
      <c r="J161" s="1" t="str">
        <f aca="false">IF(AND($AE$7="Sym_1",$E161&lt;0),$B$1,IF(AND($AE$7="Sym_2",$E161&gt;0),$B$1,$C$1))</f>
        <v>ARKMUSDT</v>
      </c>
      <c r="K161" s="1" t="n">
        <f aca="false">IF(AND(ABS($E161)&gt;$AE$1,$G161&gt;0),1,0)</f>
        <v>1</v>
      </c>
      <c r="L161" s="1" t="n">
        <f aca="false">IF($K161=1,IF($J161=$B$1,$B161,$C161),0)</f>
        <v>0.52373</v>
      </c>
      <c r="M161" s="1" t="n">
        <f aca="false">IF($K161=1,IF($J161=$B$1,$G161,$H161),0)</f>
        <v>0.53142</v>
      </c>
      <c r="N161" s="1" t="n">
        <f aca="false">IFERROR(M161/L161,1)</f>
        <v>1.01468313825826</v>
      </c>
      <c r="O161" s="1" t="n">
        <f aca="false">IF($K161=1,$AE$3*$AE$2*2,0)</f>
        <v>0.5</v>
      </c>
      <c r="P161" s="1" t="n">
        <f aca="false">-IF($K161=1,$AE$4*$AE$2*2,0)</f>
        <v>-2</v>
      </c>
      <c r="Q161" s="1" t="n">
        <f aca="false">$Q160*$N161+$O161+$P161</f>
        <v>1662.71814833778</v>
      </c>
      <c r="S161" s="1" t="n">
        <f aca="true">OFFSET($B161,$AE$6,0)</f>
        <v>0.53142</v>
      </c>
      <c r="T161" s="1" t="n">
        <f aca="true">OFFSET($C161,$AE$6,0)</f>
        <v>6914.59</v>
      </c>
      <c r="V161" s="1" t="str">
        <f aca="false">IF(AND($AE$7="Sym_1",$E161&gt;0),$B$1,IF(AND($AE$7="Sym_2",$E161&lt;0),$B$1,$C$1))</f>
        <v>BTCUSDT</v>
      </c>
      <c r="W161" s="1" t="n">
        <f aca="false">IF(AND(ABS($E161)&gt;$AE$1,$G161&gt;0),1,0)</f>
        <v>1</v>
      </c>
      <c r="X161" s="1" t="n">
        <f aca="false">IF($W161=1,IF($V161=$B$1,$B161,$C161),0)</f>
        <v>6857.06</v>
      </c>
      <c r="Y161" s="1" t="n">
        <f aca="false">IF($W161=1,IF($V161=$B$1,$S161,$T161),0)</f>
        <v>6914.59</v>
      </c>
      <c r="Z161" s="1" t="n">
        <f aca="false">IFERROR(X161/Y161,1)</f>
        <v>0.991679911607196</v>
      </c>
      <c r="AA161" s="1" t="n">
        <f aca="false">IF($K161=1,$AE$3*$AC160*2,0)</f>
        <v>0.247037596097131</v>
      </c>
      <c r="AB161" s="1" t="n">
        <f aca="false">-IF($K161=1,$AE$4*$AE$2*2,0)</f>
        <v>-2</v>
      </c>
      <c r="AC161" s="1" t="n">
        <f aca="false">$AC160*$Z161+$AA161+$AB161</f>
        <v>488.21148051861</v>
      </c>
    </row>
    <row r="162" customFormat="false" ht="15" hidden="false" customHeight="false" outlineLevel="0" collapsed="false">
      <c r="A162" s="0" t="n">
        <v>160</v>
      </c>
      <c r="B162" s="0" t="n">
        <v>0.52384</v>
      </c>
      <c r="C162" s="0" t="n">
        <v>6858.07</v>
      </c>
      <c r="D162" s="0" t="n">
        <v>0.52384</v>
      </c>
      <c r="E162" s="0" t="n">
        <v>1.80197710038879</v>
      </c>
      <c r="G162" s="1" t="n">
        <f aca="true">OFFSET($B162,$AE$5,0)</f>
        <v>0.53215</v>
      </c>
      <c r="H162" s="1" t="n">
        <f aca="true">OFFSET($C162,$AE$5,0)</f>
        <v>6916.31</v>
      </c>
      <c r="J162" s="1" t="str">
        <f aca="false">IF(AND($AE$7="Sym_1",$E162&lt;0),$B$1,IF(AND($AE$7="Sym_2",$E162&gt;0),$B$1,$C$1))</f>
        <v>ARKMUSDT</v>
      </c>
      <c r="K162" s="1" t="n">
        <f aca="false">IF(AND(ABS($E162)&gt;$AE$1,$G162&gt;0),1,0)</f>
        <v>1</v>
      </c>
      <c r="L162" s="1" t="n">
        <f aca="false">IF($K162=1,IF($J162=$B$1,$B162,$C162),0)</f>
        <v>0.52384</v>
      </c>
      <c r="M162" s="1" t="n">
        <f aca="false">IF($K162=1,IF($J162=$B$1,$G162,$H162),0)</f>
        <v>0.53215</v>
      </c>
      <c r="N162" s="1" t="n">
        <f aca="false">IFERROR(M162/L162,1)</f>
        <v>1.01586362248015</v>
      </c>
      <c r="O162" s="1" t="n">
        <f aca="false">IF($K162=1,$AE$3*$AE$2*2,0)</f>
        <v>0.5</v>
      </c>
      <c r="P162" s="1" t="n">
        <f aca="false">-IF($K162=1,$AE$4*$AE$2*2,0)</f>
        <v>-2</v>
      </c>
      <c r="Q162" s="1" t="n">
        <f aca="false">$Q161*$N162+$O162+$P162</f>
        <v>1687.5948813339</v>
      </c>
      <c r="S162" s="1" t="n">
        <f aca="true">OFFSET($B162,$AE$6,0)</f>
        <v>0.53215</v>
      </c>
      <c r="T162" s="1" t="n">
        <f aca="true">OFFSET($C162,$AE$6,0)</f>
        <v>6916.31</v>
      </c>
      <c r="V162" s="1" t="str">
        <f aca="false">IF(AND($AE$7="Sym_1",$E162&gt;0),$B$1,IF(AND($AE$7="Sym_2",$E162&lt;0),$B$1,$C$1))</f>
        <v>BTCUSDT</v>
      </c>
      <c r="W162" s="1" t="n">
        <f aca="false">IF(AND(ABS($E162)&gt;$AE$1,$G162&gt;0),1,0)</f>
        <v>1</v>
      </c>
      <c r="X162" s="1" t="n">
        <f aca="false">IF($W162=1,IF($V162=$B$1,$B162,$C162),0)</f>
        <v>6858.07</v>
      </c>
      <c r="Y162" s="1" t="n">
        <f aca="false">IF($W162=1,IF($V162=$B$1,$S162,$T162),0)</f>
        <v>6916.31</v>
      </c>
      <c r="Z162" s="1" t="n">
        <f aca="false">IFERROR(X162/Y162,1)</f>
        <v>0.991579324813376</v>
      </c>
      <c r="AA162" s="1" t="n">
        <f aca="false">IF($K162=1,$AE$3*$AC161*2,0)</f>
        <v>0.244105740259305</v>
      </c>
      <c r="AB162" s="1" t="n">
        <f aca="false">-IF($K162=1,$AE$4*$AE$2*2,0)</f>
        <v>-2</v>
      </c>
      <c r="AC162" s="1" t="n">
        <f aca="false">$AC161*$Z162+$AA162+$AB162</f>
        <v>482.344515959042</v>
      </c>
    </row>
    <row r="163" customFormat="false" ht="15" hidden="false" customHeight="false" outlineLevel="0" collapsed="false">
      <c r="A163" s="0" t="n">
        <v>161</v>
      </c>
      <c r="B163" s="0" t="n">
        <v>0.52384</v>
      </c>
      <c r="C163" s="0" t="n">
        <v>6859.38</v>
      </c>
      <c r="D163" s="0" t="n">
        <v>0.52384</v>
      </c>
      <c r="E163" s="0" t="n">
        <v>1.61490742122333</v>
      </c>
      <c r="G163" s="1" t="n">
        <f aca="true">OFFSET($B163,$AE$5,0)</f>
        <v>0.53312</v>
      </c>
      <c r="H163" s="1" t="n">
        <f aca="true">OFFSET($C163,$AE$5,0)</f>
        <v>6925.91</v>
      </c>
      <c r="J163" s="1" t="str">
        <f aca="false">IF(AND($AE$7="Sym_1",$E163&lt;0),$B$1,IF(AND($AE$7="Sym_2",$E163&gt;0),$B$1,$C$1))</f>
        <v>ARKMUSDT</v>
      </c>
      <c r="K163" s="1" t="n">
        <f aca="false">IF(AND(ABS($E163)&gt;$AE$1,$G163&gt;0),1,0)</f>
        <v>1</v>
      </c>
      <c r="L163" s="1" t="n">
        <f aca="false">IF($K163=1,IF($J163=$B$1,$B163,$C163),0)</f>
        <v>0.52384</v>
      </c>
      <c r="M163" s="1" t="n">
        <f aca="false">IF($K163=1,IF($J163=$B$1,$G163,$H163),0)</f>
        <v>0.53312</v>
      </c>
      <c r="N163" s="1" t="n">
        <f aca="false">IFERROR(M163/L163,1)</f>
        <v>1.01771533292608</v>
      </c>
      <c r="O163" s="1" t="n">
        <f aca="false">IF($K163=1,$AE$3*$AE$2*2,0)</f>
        <v>0.5</v>
      </c>
      <c r="P163" s="1" t="n">
        <f aca="false">-IF($K163=1,$AE$4*$AE$2*2,0)</f>
        <v>-2</v>
      </c>
      <c r="Q163" s="1" t="n">
        <f aca="false">$Q162*$N163+$O163+$P163</f>
        <v>1715.99118650109</v>
      </c>
      <c r="S163" s="1" t="n">
        <f aca="true">OFFSET($B163,$AE$6,0)</f>
        <v>0.53312</v>
      </c>
      <c r="T163" s="1" t="n">
        <f aca="true">OFFSET($C163,$AE$6,0)</f>
        <v>6925.91</v>
      </c>
      <c r="V163" s="1" t="str">
        <f aca="false">IF(AND($AE$7="Sym_1",$E163&gt;0),$B$1,IF(AND($AE$7="Sym_2",$E163&lt;0),$B$1,$C$1))</f>
        <v>BTCUSDT</v>
      </c>
      <c r="W163" s="1" t="n">
        <f aca="false">IF(AND(ABS($E163)&gt;$AE$1,$G163&gt;0),1,0)</f>
        <v>1</v>
      </c>
      <c r="X163" s="1" t="n">
        <f aca="false">IF($W163=1,IF($V163=$B$1,$B163,$C163),0)</f>
        <v>6859.38</v>
      </c>
      <c r="Y163" s="1" t="n">
        <f aca="false">IF($W163=1,IF($V163=$B$1,$S163,$T163),0)</f>
        <v>6925.91</v>
      </c>
      <c r="Z163" s="1" t="n">
        <f aca="false">IFERROR(X163/Y163,1)</f>
        <v>0.990394042082557</v>
      </c>
      <c r="AA163" s="1" t="n">
        <f aca="false">IF($K163=1,$AE$3*$AC162*2,0)</f>
        <v>0.241172257979521</v>
      </c>
      <c r="AB163" s="1" t="n">
        <f aca="false">-IF($K163=1,$AE$4*$AE$2*2,0)</f>
        <v>-2</v>
      </c>
      <c r="AC163" s="1" t="n">
        <f aca="false">$AC162*$Z163+$AA163+$AB163</f>
        <v>475.952307095009</v>
      </c>
    </row>
    <row r="164" customFormat="false" ht="15" hidden="false" customHeight="false" outlineLevel="0" collapsed="false">
      <c r="A164" s="0" t="n">
        <v>162</v>
      </c>
      <c r="B164" s="0" t="n">
        <v>0.52741</v>
      </c>
      <c r="C164" s="0" t="n">
        <v>6868.07</v>
      </c>
      <c r="D164" s="0" t="n">
        <v>0.52741</v>
      </c>
      <c r="E164" s="0" t="n">
        <v>3.01534711832974</v>
      </c>
      <c r="G164" s="1" t="n">
        <f aca="true">OFFSET($B164,$AE$5,0)</f>
        <v>0.53395</v>
      </c>
      <c r="H164" s="1" t="n">
        <f aca="true">OFFSET($C164,$AE$5,0)</f>
        <v>6930.02</v>
      </c>
      <c r="J164" s="1" t="str">
        <f aca="false">IF(AND($AE$7="Sym_1",$E164&lt;0),$B$1,IF(AND($AE$7="Sym_2",$E164&gt;0),$B$1,$C$1))</f>
        <v>ARKMUSDT</v>
      </c>
      <c r="K164" s="1" t="n">
        <f aca="false">IF(AND(ABS($E164)&gt;$AE$1,$G164&gt;0),1,0)</f>
        <v>1</v>
      </c>
      <c r="L164" s="1" t="n">
        <f aca="false">IF($K164=1,IF($J164=$B$1,$B164,$C164),0)</f>
        <v>0.52741</v>
      </c>
      <c r="M164" s="1" t="n">
        <f aca="false">IF($K164=1,IF($J164=$B$1,$G164,$H164),0)</f>
        <v>0.53395</v>
      </c>
      <c r="N164" s="1" t="n">
        <f aca="false">IFERROR(M164/L164,1)</f>
        <v>1.01240021994274</v>
      </c>
      <c r="O164" s="1" t="n">
        <f aca="false">IF($K164=1,$AE$3*$AE$2*2,0)</f>
        <v>0.5</v>
      </c>
      <c r="P164" s="1" t="n">
        <f aca="false">-IF($K164=1,$AE$4*$AE$2*2,0)</f>
        <v>-2</v>
      </c>
      <c r="Q164" s="1" t="n">
        <f aca="false">$Q163*$N164+$O164+$P164</f>
        <v>1735.7698546335</v>
      </c>
      <c r="S164" s="1" t="n">
        <f aca="true">OFFSET($B164,$AE$6,0)</f>
        <v>0.53395</v>
      </c>
      <c r="T164" s="1" t="n">
        <f aca="true">OFFSET($C164,$AE$6,0)</f>
        <v>6930.02</v>
      </c>
      <c r="V164" s="1" t="str">
        <f aca="false">IF(AND($AE$7="Sym_1",$E164&gt;0),$B$1,IF(AND($AE$7="Sym_2",$E164&lt;0),$B$1,$C$1))</f>
        <v>BTCUSDT</v>
      </c>
      <c r="W164" s="1" t="n">
        <f aca="false">IF(AND(ABS($E164)&gt;$AE$1,$G164&gt;0),1,0)</f>
        <v>1</v>
      </c>
      <c r="X164" s="1" t="n">
        <f aca="false">IF($W164=1,IF($V164=$B$1,$B164,$C164),0)</f>
        <v>6868.07</v>
      </c>
      <c r="Y164" s="1" t="n">
        <f aca="false">IF($W164=1,IF($V164=$B$1,$S164,$T164),0)</f>
        <v>6930.02</v>
      </c>
      <c r="Z164" s="1" t="n">
        <f aca="false">IFERROR(X164/Y164,1)</f>
        <v>0.991060631859648</v>
      </c>
      <c r="AA164" s="1" t="n">
        <f aca="false">IF($K164=1,$AE$3*$AC163*2,0)</f>
        <v>0.237976153547504</v>
      </c>
      <c r="AB164" s="1" t="n">
        <f aca="false">-IF($K164=1,$AE$4*$AE$2*2,0)</f>
        <v>-2</v>
      </c>
      <c r="AC164" s="1" t="n">
        <f aca="false">$AC163*$Z164+$AA164+$AB164</f>
        <v>469.935570358184</v>
      </c>
    </row>
    <row r="165" customFormat="false" ht="15" hidden="false" customHeight="false" outlineLevel="0" collapsed="false">
      <c r="A165" s="0" t="n">
        <v>163</v>
      </c>
      <c r="B165" s="0" t="n">
        <v>0.53124</v>
      </c>
      <c r="C165" s="0" t="n">
        <v>6873.23</v>
      </c>
      <c r="D165" s="0" t="n">
        <v>0.53124</v>
      </c>
      <c r="E165" s="0" t="n">
        <v>3.29962968350579</v>
      </c>
      <c r="G165" s="1" t="n">
        <f aca="true">OFFSET($B165,$AE$5,0)</f>
        <v>0.53483</v>
      </c>
      <c r="H165" s="1" t="n">
        <f aca="true">OFFSET($C165,$AE$5,0)</f>
        <v>6944.91</v>
      </c>
      <c r="J165" s="1" t="str">
        <f aca="false">IF(AND($AE$7="Sym_1",$E165&lt;0),$B$1,IF(AND($AE$7="Sym_2",$E165&gt;0),$B$1,$C$1))</f>
        <v>ARKMUSDT</v>
      </c>
      <c r="K165" s="1" t="n">
        <f aca="false">IF(AND(ABS($E165)&gt;$AE$1,$G165&gt;0),1,0)</f>
        <v>1</v>
      </c>
      <c r="L165" s="1" t="n">
        <f aca="false">IF($K165=1,IF($J165=$B$1,$B165,$C165),0)</f>
        <v>0.53124</v>
      </c>
      <c r="M165" s="1" t="n">
        <f aca="false">IF($K165=1,IF($J165=$B$1,$G165,$H165),0)</f>
        <v>0.53483</v>
      </c>
      <c r="N165" s="1" t="n">
        <f aca="false">IFERROR(M165/L165,1)</f>
        <v>1.00675777426399</v>
      </c>
      <c r="O165" s="1" t="n">
        <f aca="false">IF($K165=1,$AE$3*$AE$2*2,0)</f>
        <v>0.5</v>
      </c>
      <c r="P165" s="1" t="n">
        <f aca="false">-IF($K165=1,$AE$4*$AE$2*2,0)</f>
        <v>-2</v>
      </c>
      <c r="Q165" s="1" t="n">
        <f aca="false">$Q164*$N165+$O165+$P165</f>
        <v>1745.99979548535</v>
      </c>
      <c r="S165" s="1" t="n">
        <f aca="true">OFFSET($B165,$AE$6,0)</f>
        <v>0.53483</v>
      </c>
      <c r="T165" s="1" t="n">
        <f aca="true">OFFSET($C165,$AE$6,0)</f>
        <v>6944.91</v>
      </c>
      <c r="V165" s="1" t="str">
        <f aca="false">IF(AND($AE$7="Sym_1",$E165&gt;0),$B$1,IF(AND($AE$7="Sym_2",$E165&lt;0),$B$1,$C$1))</f>
        <v>BTCUSDT</v>
      </c>
      <c r="W165" s="1" t="n">
        <f aca="false">IF(AND(ABS($E165)&gt;$AE$1,$G165&gt;0),1,0)</f>
        <v>1</v>
      </c>
      <c r="X165" s="1" t="n">
        <f aca="false">IF($W165=1,IF($V165=$B$1,$B165,$C165),0)</f>
        <v>6873.23</v>
      </c>
      <c r="Y165" s="1" t="n">
        <f aca="false">IF($W165=1,IF($V165=$B$1,$S165,$T165),0)</f>
        <v>6944.91</v>
      </c>
      <c r="Z165" s="1" t="n">
        <f aca="false">IFERROR(X165/Y165,1)</f>
        <v>0.989678771935129</v>
      </c>
      <c r="AA165" s="1" t="n">
        <f aca="false">IF($K165=1,$AE$3*$AC164*2,0)</f>
        <v>0.234967785179092</v>
      </c>
      <c r="AB165" s="1" t="n">
        <f aca="false">-IF($K165=1,$AE$4*$AE$2*2,0)</f>
        <v>-2</v>
      </c>
      <c r="AC165" s="1" t="n">
        <f aca="false">$AC164*$Z165+$AA165+$AB165</f>
        <v>463.320225945902</v>
      </c>
    </row>
    <row r="166" customFormat="false" ht="15" hidden="false" customHeight="false" outlineLevel="0" collapsed="false">
      <c r="A166" s="0" t="n">
        <v>164</v>
      </c>
      <c r="B166" s="0" t="n">
        <v>0.53142</v>
      </c>
      <c r="C166" s="0" t="n">
        <v>6914.59</v>
      </c>
      <c r="D166" s="0" t="n">
        <v>0.53142</v>
      </c>
      <c r="E166" s="0" t="n">
        <v>2.60576236422793</v>
      </c>
      <c r="G166" s="1" t="n">
        <f aca="true">OFFSET($B166,$AE$5,0)</f>
        <v>0.53595</v>
      </c>
      <c r="H166" s="1" t="n">
        <f aca="true">OFFSET($C166,$AE$5,0)</f>
        <v>6958.53</v>
      </c>
      <c r="J166" s="1" t="str">
        <f aca="false">IF(AND($AE$7="Sym_1",$E166&lt;0),$B$1,IF(AND($AE$7="Sym_2",$E166&gt;0),$B$1,$C$1))</f>
        <v>ARKMUSDT</v>
      </c>
      <c r="K166" s="1" t="n">
        <f aca="false">IF(AND(ABS($E166)&gt;$AE$1,$G166&gt;0),1,0)</f>
        <v>1</v>
      </c>
      <c r="L166" s="1" t="n">
        <f aca="false">IF($K166=1,IF($J166=$B$1,$B166,$C166),0)</f>
        <v>0.53142</v>
      </c>
      <c r="M166" s="1" t="n">
        <f aca="false">IF($K166=1,IF($J166=$B$1,$G166,$H166),0)</f>
        <v>0.53595</v>
      </c>
      <c r="N166" s="1" t="n">
        <f aca="false">IFERROR(M166/L166,1)</f>
        <v>1.0085243310376</v>
      </c>
      <c r="O166" s="1" t="n">
        <f aca="false">IF($K166=1,$AE$3*$AE$2*2,0)</f>
        <v>0.5</v>
      </c>
      <c r="P166" s="1" t="n">
        <f aca="false">-IF($K166=1,$AE$4*$AE$2*2,0)</f>
        <v>-2</v>
      </c>
      <c r="Q166" s="1" t="n">
        <f aca="false">$Q165*$N166+$O166+$P166</f>
        <v>1759.38327573364</v>
      </c>
      <c r="S166" s="1" t="n">
        <f aca="true">OFFSET($B166,$AE$6,0)</f>
        <v>0.53595</v>
      </c>
      <c r="T166" s="1" t="n">
        <f aca="true">OFFSET($C166,$AE$6,0)</f>
        <v>6958.53</v>
      </c>
      <c r="V166" s="1" t="str">
        <f aca="false">IF(AND($AE$7="Sym_1",$E166&gt;0),$B$1,IF(AND($AE$7="Sym_2",$E166&lt;0),$B$1,$C$1))</f>
        <v>BTCUSDT</v>
      </c>
      <c r="W166" s="1" t="n">
        <f aca="false">IF(AND(ABS($E166)&gt;$AE$1,$G166&gt;0),1,0)</f>
        <v>1</v>
      </c>
      <c r="X166" s="1" t="n">
        <f aca="false">IF($W166=1,IF($V166=$B$1,$B166,$C166),0)</f>
        <v>6914.59</v>
      </c>
      <c r="Y166" s="1" t="n">
        <f aca="false">IF($W166=1,IF($V166=$B$1,$S166,$T166),0)</f>
        <v>6958.53</v>
      </c>
      <c r="Z166" s="1" t="n">
        <f aca="false">IFERROR(X166/Y166,1)</f>
        <v>0.99368544793225</v>
      </c>
      <c r="AA166" s="1" t="n">
        <f aca="false">IF($K166=1,$AE$3*$AC165*2,0)</f>
        <v>0.231660112972951</v>
      </c>
      <c r="AB166" s="1" t="n">
        <f aca="false">-IF($K166=1,$AE$4*$AE$2*2,0)</f>
        <v>-2</v>
      </c>
      <c r="AC166" s="1" t="n">
        <f aca="false">$AC165*$Z166+$AA166+$AB166</f>
        <v>458.626226368098</v>
      </c>
    </row>
    <row r="167" customFormat="false" ht="15" hidden="false" customHeight="false" outlineLevel="0" collapsed="false">
      <c r="A167" s="0" t="n">
        <v>165</v>
      </c>
      <c r="B167" s="0" t="n">
        <v>0.53215</v>
      </c>
      <c r="C167" s="0" t="n">
        <v>6916.31</v>
      </c>
      <c r="D167" s="0" t="n">
        <v>0.53215</v>
      </c>
      <c r="E167" s="0" t="n">
        <v>2.31082013439468</v>
      </c>
      <c r="G167" s="1" t="n">
        <f aca="true">OFFSET($B167,$AE$5,0)</f>
        <v>0.53626</v>
      </c>
      <c r="H167" s="1" t="n">
        <f aca="true">OFFSET($C167,$AE$5,0)</f>
        <v>6991.3</v>
      </c>
      <c r="J167" s="1" t="str">
        <f aca="false">IF(AND($AE$7="Sym_1",$E167&lt;0),$B$1,IF(AND($AE$7="Sym_2",$E167&gt;0),$B$1,$C$1))</f>
        <v>ARKMUSDT</v>
      </c>
      <c r="K167" s="1" t="n">
        <f aca="false">IF(AND(ABS($E167)&gt;$AE$1,$G167&gt;0),1,0)</f>
        <v>1</v>
      </c>
      <c r="L167" s="1" t="n">
        <f aca="false">IF($K167=1,IF($J167=$B$1,$B167,$C167),0)</f>
        <v>0.53215</v>
      </c>
      <c r="M167" s="1" t="n">
        <f aca="false">IF($K167=1,IF($J167=$B$1,$G167,$H167),0)</f>
        <v>0.53626</v>
      </c>
      <c r="N167" s="1" t="n">
        <f aca="false">IFERROR(M167/L167,1)</f>
        <v>1.00772338626327</v>
      </c>
      <c r="O167" s="1" t="n">
        <f aca="false">IF($K167=1,$AE$3*$AE$2*2,0)</f>
        <v>0.5</v>
      </c>
      <c r="P167" s="1" t="n">
        <f aca="false">-IF($K167=1,$AE$4*$AE$2*2,0)</f>
        <v>-2</v>
      </c>
      <c r="Q167" s="1" t="n">
        <f aca="false">$Q166*$N167+$O167+$P167</f>
        <v>1771.47167235728</v>
      </c>
      <c r="S167" s="1" t="n">
        <f aca="true">OFFSET($B167,$AE$6,0)</f>
        <v>0.53626</v>
      </c>
      <c r="T167" s="1" t="n">
        <f aca="true">OFFSET($C167,$AE$6,0)</f>
        <v>6991.3</v>
      </c>
      <c r="V167" s="1" t="str">
        <f aca="false">IF(AND($AE$7="Sym_1",$E167&gt;0),$B$1,IF(AND($AE$7="Sym_2",$E167&lt;0),$B$1,$C$1))</f>
        <v>BTCUSDT</v>
      </c>
      <c r="W167" s="1" t="n">
        <f aca="false">IF(AND(ABS($E167)&gt;$AE$1,$G167&gt;0),1,0)</f>
        <v>1</v>
      </c>
      <c r="X167" s="1" t="n">
        <f aca="false">IF($W167=1,IF($V167=$B$1,$B167,$C167),0)</f>
        <v>6916.31</v>
      </c>
      <c r="Y167" s="1" t="n">
        <f aca="false">IF($W167=1,IF($V167=$B$1,$S167,$T167),0)</f>
        <v>6991.3</v>
      </c>
      <c r="Z167" s="1" t="n">
        <f aca="false">IFERROR(X167/Y167,1)</f>
        <v>0.989273811737445</v>
      </c>
      <c r="AA167" s="1" t="n">
        <f aca="false">IF($K167=1,$AE$3*$AC166*2,0)</f>
        <v>0.229313113184049</v>
      </c>
      <c r="AB167" s="1" t="n">
        <f aca="false">-IF($K167=1,$AE$4*$AE$2*2,0)</f>
        <v>-2</v>
      </c>
      <c r="AC167" s="1" t="n">
        <f aca="false">$AC166*$Z167+$AA167+$AB167</f>
        <v>451.936228235112</v>
      </c>
    </row>
    <row r="168" customFormat="false" ht="15" hidden="false" customHeight="false" outlineLevel="0" collapsed="false">
      <c r="A168" s="0" t="n">
        <v>166</v>
      </c>
      <c r="B168" s="0" t="n">
        <v>0.53312</v>
      </c>
      <c r="C168" s="0" t="n">
        <v>6925.91</v>
      </c>
      <c r="D168" s="0" t="n">
        <v>0.53312</v>
      </c>
      <c r="E168" s="0" t="n">
        <v>2.14489863403479</v>
      </c>
      <c r="G168" s="1" t="n">
        <f aca="true">OFFSET($B168,$AE$5,0)</f>
        <v>0.53631</v>
      </c>
      <c r="H168" s="1" t="n">
        <f aca="true">OFFSET($C168,$AE$5,0)</f>
        <v>7003.98</v>
      </c>
      <c r="J168" s="1" t="str">
        <f aca="false">IF(AND($AE$7="Sym_1",$E168&lt;0),$B$1,IF(AND($AE$7="Sym_2",$E168&gt;0),$B$1,$C$1))</f>
        <v>ARKMUSDT</v>
      </c>
      <c r="K168" s="1" t="n">
        <f aca="false">IF(AND(ABS($E168)&gt;$AE$1,$G168&gt;0),1,0)</f>
        <v>1</v>
      </c>
      <c r="L168" s="1" t="n">
        <f aca="false">IF($K168=1,IF($J168=$B$1,$B168,$C168),0)</f>
        <v>0.53312</v>
      </c>
      <c r="M168" s="1" t="n">
        <f aca="false">IF($K168=1,IF($J168=$B$1,$G168,$H168),0)</f>
        <v>0.53631</v>
      </c>
      <c r="N168" s="1" t="n">
        <f aca="false">IFERROR(M168/L168,1)</f>
        <v>1.00598364345738</v>
      </c>
      <c r="O168" s="1" t="n">
        <f aca="false">IF($K168=1,$AE$3*$AE$2*2,0)</f>
        <v>0.5</v>
      </c>
      <c r="P168" s="1" t="n">
        <f aca="false">-IF($K168=1,$AE$4*$AE$2*2,0)</f>
        <v>-2</v>
      </c>
      <c r="Q168" s="1" t="n">
        <f aca="false">$Q167*$N168+$O168+$P168</f>
        <v>1780.57152723951</v>
      </c>
      <c r="S168" s="1" t="n">
        <f aca="true">OFFSET($B168,$AE$6,0)</f>
        <v>0.53631</v>
      </c>
      <c r="T168" s="1" t="n">
        <f aca="true">OFFSET($C168,$AE$6,0)</f>
        <v>7003.98</v>
      </c>
      <c r="V168" s="1" t="str">
        <f aca="false">IF(AND($AE$7="Sym_1",$E168&gt;0),$B$1,IF(AND($AE$7="Sym_2",$E168&lt;0),$B$1,$C$1))</f>
        <v>BTCUSDT</v>
      </c>
      <c r="W168" s="1" t="n">
        <f aca="false">IF(AND(ABS($E168)&gt;$AE$1,$G168&gt;0),1,0)</f>
        <v>1</v>
      </c>
      <c r="X168" s="1" t="n">
        <f aca="false">IF($W168=1,IF($V168=$B$1,$B168,$C168),0)</f>
        <v>6925.91</v>
      </c>
      <c r="Y168" s="1" t="n">
        <f aca="false">IF($W168=1,IF($V168=$B$1,$S168,$T168),0)</f>
        <v>7003.98</v>
      </c>
      <c r="Z168" s="1" t="n">
        <f aca="false">IFERROR(X168/Y168,1)</f>
        <v>0.988853480449687</v>
      </c>
      <c r="AA168" s="1" t="n">
        <f aca="false">IF($K168=1,$AE$3*$AC167*2,0)</f>
        <v>0.225968114117556</v>
      </c>
      <c r="AB168" s="1" t="n">
        <f aca="false">-IF($K168=1,$AE$4*$AE$2*2,0)</f>
        <v>-2</v>
      </c>
      <c r="AC168" s="1" t="n">
        <f aca="false">$AC167*$Z168+$AA168+$AB168</f>
        <v>445.124680345713</v>
      </c>
    </row>
    <row r="169" customFormat="false" ht="15" hidden="false" customHeight="false" outlineLevel="0" collapsed="false">
      <c r="A169" s="0" t="n">
        <v>167</v>
      </c>
      <c r="B169" s="0" t="n">
        <v>0.53395</v>
      </c>
      <c r="C169" s="0" t="n">
        <v>6930.02</v>
      </c>
      <c r="D169" s="0" t="n">
        <v>0.53395</v>
      </c>
      <c r="E169" s="0" t="n">
        <v>1.99044148879427</v>
      </c>
      <c r="G169" s="1" t="n">
        <f aca="true">OFFSET($B169,$AE$5,0)</f>
        <v>0.53712</v>
      </c>
      <c r="H169" s="1" t="n">
        <f aca="true">OFFSET($C169,$AE$5,0)</f>
        <v>7014.71</v>
      </c>
      <c r="J169" s="1" t="str">
        <f aca="false">IF(AND($AE$7="Sym_1",$E169&lt;0),$B$1,IF(AND($AE$7="Sym_2",$E169&gt;0),$B$1,$C$1))</f>
        <v>ARKMUSDT</v>
      </c>
      <c r="K169" s="1" t="n">
        <f aca="false">IF(AND(ABS($E169)&gt;$AE$1,$G169&gt;0),1,0)</f>
        <v>1</v>
      </c>
      <c r="L169" s="1" t="n">
        <f aca="false">IF($K169=1,IF($J169=$B$1,$B169,$C169),0)</f>
        <v>0.53395</v>
      </c>
      <c r="M169" s="1" t="n">
        <f aca="false">IF($K169=1,IF($J169=$B$1,$G169,$H169),0)</f>
        <v>0.53712</v>
      </c>
      <c r="N169" s="1" t="n">
        <f aca="false">IFERROR(M169/L169,1)</f>
        <v>1.00593688547617</v>
      </c>
      <c r="O169" s="1" t="n">
        <f aca="false">IF($K169=1,$AE$3*$AE$2*2,0)</f>
        <v>0.5</v>
      </c>
      <c r="P169" s="1" t="n">
        <f aca="false">-IF($K169=1,$AE$4*$AE$2*2,0)</f>
        <v>-2</v>
      </c>
      <c r="Q169" s="1" t="n">
        <f aca="false">$Q168*$N169+$O169+$P169</f>
        <v>1789.64257647886</v>
      </c>
      <c r="S169" s="1" t="n">
        <f aca="true">OFFSET($B169,$AE$6,0)</f>
        <v>0.53712</v>
      </c>
      <c r="T169" s="1" t="n">
        <f aca="true">OFFSET($C169,$AE$6,0)</f>
        <v>7014.71</v>
      </c>
      <c r="V169" s="1" t="str">
        <f aca="false">IF(AND($AE$7="Sym_1",$E169&gt;0),$B$1,IF(AND($AE$7="Sym_2",$E169&lt;0),$B$1,$C$1))</f>
        <v>BTCUSDT</v>
      </c>
      <c r="W169" s="1" t="n">
        <f aca="false">IF(AND(ABS($E169)&gt;$AE$1,$G169&gt;0),1,0)</f>
        <v>1</v>
      </c>
      <c r="X169" s="1" t="n">
        <f aca="false">IF($W169=1,IF($V169=$B$1,$B169,$C169),0)</f>
        <v>6930.02</v>
      </c>
      <c r="Y169" s="1" t="n">
        <f aca="false">IF($W169=1,IF($V169=$B$1,$S169,$T169),0)</f>
        <v>7014.71</v>
      </c>
      <c r="Z169" s="1" t="n">
        <f aca="false">IFERROR(X169/Y169,1)</f>
        <v>0.987926799539824</v>
      </c>
      <c r="AA169" s="1" t="n">
        <f aca="false">IF($K169=1,$AE$3*$AC168*2,0)</f>
        <v>0.222562340172856</v>
      </c>
      <c r="AB169" s="1" t="n">
        <f aca="false">-IF($K169=1,$AE$4*$AE$2*2,0)</f>
        <v>-2</v>
      </c>
      <c r="AC169" s="1" t="n">
        <f aca="false">$AC168*$Z169+$AA169+$AB169</f>
        <v>437.9731631903</v>
      </c>
    </row>
    <row r="170" customFormat="false" ht="15" hidden="false" customHeight="false" outlineLevel="0" collapsed="false">
      <c r="A170" s="0" t="n">
        <v>168</v>
      </c>
      <c r="B170" s="0" t="n">
        <v>0.53483</v>
      </c>
      <c r="C170" s="0" t="n">
        <v>6944.91</v>
      </c>
      <c r="D170" s="0" t="n">
        <v>0.53483</v>
      </c>
      <c r="E170" s="0" t="n">
        <v>1.87857944335679</v>
      </c>
      <c r="G170" s="1" t="n">
        <f aca="true">OFFSET($B170,$AE$5,0)</f>
        <v>0.5377</v>
      </c>
      <c r="H170" s="1" t="n">
        <f aca="true">OFFSET($C170,$AE$5,0)</f>
        <v>7031.2</v>
      </c>
      <c r="J170" s="1" t="str">
        <f aca="false">IF(AND($AE$7="Sym_1",$E170&lt;0),$B$1,IF(AND($AE$7="Sym_2",$E170&gt;0),$B$1,$C$1))</f>
        <v>ARKMUSDT</v>
      </c>
      <c r="K170" s="1" t="n">
        <f aca="false">IF(AND(ABS($E170)&gt;$AE$1,$G170&gt;0),1,0)</f>
        <v>1</v>
      </c>
      <c r="L170" s="1" t="n">
        <f aca="false">IF($K170=1,IF($J170=$B$1,$B170,$C170),0)</f>
        <v>0.53483</v>
      </c>
      <c r="M170" s="1" t="n">
        <f aca="false">IF($K170=1,IF($J170=$B$1,$G170,$H170),0)</f>
        <v>0.5377</v>
      </c>
      <c r="N170" s="1" t="n">
        <f aca="false">IFERROR(M170/L170,1)</f>
        <v>1.00536619112615</v>
      </c>
      <c r="O170" s="1" t="n">
        <f aca="false">IF($K170=1,$AE$3*$AE$2*2,0)</f>
        <v>0.5</v>
      </c>
      <c r="P170" s="1" t="n">
        <f aca="false">-IF($K170=1,$AE$4*$AE$2*2,0)</f>
        <v>-2</v>
      </c>
      <c r="Q170" s="1" t="n">
        <f aca="false">$Q169*$N170+$O170+$P170</f>
        <v>1797.74614059175</v>
      </c>
      <c r="S170" s="1" t="n">
        <f aca="true">OFFSET($B170,$AE$6,0)</f>
        <v>0.5377</v>
      </c>
      <c r="T170" s="1" t="n">
        <f aca="true">OFFSET($C170,$AE$6,0)</f>
        <v>7031.2</v>
      </c>
      <c r="V170" s="1" t="str">
        <f aca="false">IF(AND($AE$7="Sym_1",$E170&gt;0),$B$1,IF(AND($AE$7="Sym_2",$E170&lt;0),$B$1,$C$1))</f>
        <v>BTCUSDT</v>
      </c>
      <c r="W170" s="1" t="n">
        <f aca="false">IF(AND(ABS($E170)&gt;$AE$1,$G170&gt;0),1,0)</f>
        <v>1</v>
      </c>
      <c r="X170" s="1" t="n">
        <f aca="false">IF($W170=1,IF($V170=$B$1,$B170,$C170),0)</f>
        <v>6944.91</v>
      </c>
      <c r="Y170" s="1" t="n">
        <f aca="false">IF($W170=1,IF($V170=$B$1,$S170,$T170),0)</f>
        <v>7031.2</v>
      </c>
      <c r="Z170" s="1" t="n">
        <f aca="false">IFERROR(X170/Y170,1)</f>
        <v>0.98772755717374</v>
      </c>
      <c r="AA170" s="1" t="n">
        <f aca="false">IF($K170=1,$AE$3*$AC169*2,0)</f>
        <v>0.21898658159515</v>
      </c>
      <c r="AB170" s="1" t="n">
        <f aca="false">-IF($K170=1,$AE$4*$AE$2*2,0)</f>
        <v>-2</v>
      </c>
      <c r="AC170" s="1" t="n">
        <f aca="false">$AC169*$Z170+$AA170+$AB170</f>
        <v>430.817149167206</v>
      </c>
    </row>
    <row r="171" customFormat="false" ht="15" hidden="false" customHeight="false" outlineLevel="0" collapsed="false">
      <c r="A171" s="0" t="n">
        <v>169</v>
      </c>
      <c r="B171" s="0" t="n">
        <v>0.53595</v>
      </c>
      <c r="C171" s="0" t="n">
        <v>6958.53</v>
      </c>
      <c r="D171" s="0" t="n">
        <v>0.53595</v>
      </c>
      <c r="E171" s="0" t="n">
        <v>1.82406767787364</v>
      </c>
      <c r="G171" s="1" t="n">
        <f aca="true">OFFSET($B171,$AE$5,0)</f>
        <v>0.53772</v>
      </c>
      <c r="H171" s="1" t="n">
        <f aca="true">OFFSET($C171,$AE$5,0)</f>
        <v>7039.36</v>
      </c>
      <c r="J171" s="1" t="str">
        <f aca="false">IF(AND($AE$7="Sym_1",$E171&lt;0),$B$1,IF(AND($AE$7="Sym_2",$E171&gt;0),$B$1,$C$1))</f>
        <v>ARKMUSDT</v>
      </c>
      <c r="K171" s="1" t="n">
        <f aca="false">IF(AND(ABS($E171)&gt;$AE$1,$G171&gt;0),1,0)</f>
        <v>1</v>
      </c>
      <c r="L171" s="1" t="n">
        <f aca="false">IF($K171=1,IF($J171=$B$1,$B171,$C171),0)</f>
        <v>0.53595</v>
      </c>
      <c r="M171" s="1" t="n">
        <f aca="false">IF($K171=1,IF($J171=$B$1,$G171,$H171),0)</f>
        <v>0.53772</v>
      </c>
      <c r="N171" s="1" t="n">
        <f aca="false">IFERROR(M171/L171,1)</f>
        <v>1.00330254687937</v>
      </c>
      <c r="O171" s="1" t="n">
        <f aca="false">IF($K171=1,$AE$3*$AE$2*2,0)</f>
        <v>0.5</v>
      </c>
      <c r="P171" s="1" t="n">
        <f aca="false">-IF($K171=1,$AE$4*$AE$2*2,0)</f>
        <v>-2</v>
      </c>
      <c r="Q171" s="1" t="n">
        <f aca="false">$Q170*$N171+$O171+$P171</f>
        <v>1802.18328149826</v>
      </c>
      <c r="S171" s="1" t="n">
        <f aca="true">OFFSET($B171,$AE$6,0)</f>
        <v>0.53772</v>
      </c>
      <c r="T171" s="1" t="n">
        <f aca="true">OFFSET($C171,$AE$6,0)</f>
        <v>7039.36</v>
      </c>
      <c r="V171" s="1" t="str">
        <f aca="false">IF(AND($AE$7="Sym_1",$E171&gt;0),$B$1,IF(AND($AE$7="Sym_2",$E171&lt;0),$B$1,$C$1))</f>
        <v>BTCUSDT</v>
      </c>
      <c r="W171" s="1" t="n">
        <f aca="false">IF(AND(ABS($E171)&gt;$AE$1,$G171&gt;0),1,0)</f>
        <v>1</v>
      </c>
      <c r="X171" s="1" t="n">
        <f aca="false">IF($W171=1,IF($V171=$B$1,$B171,$C171),0)</f>
        <v>6958.53</v>
      </c>
      <c r="Y171" s="1" t="n">
        <f aca="false">IF($W171=1,IF($V171=$B$1,$S171,$T171),0)</f>
        <v>7039.36</v>
      </c>
      <c r="Z171" s="1" t="n">
        <f aca="false">IFERROR(X171/Y171,1)</f>
        <v>0.988517422038367</v>
      </c>
      <c r="AA171" s="1" t="n">
        <f aca="false">IF($K171=1,$AE$3*$AC170*2,0)</f>
        <v>0.215408574583603</v>
      </c>
      <c r="AB171" s="1" t="n">
        <f aca="false">-IF($K171=1,$AE$4*$AE$2*2,0)</f>
        <v>-2</v>
      </c>
      <c r="AC171" s="1" t="n">
        <f aca="false">$AC170*$Z171+$AA171+$AB171</f>
        <v>424.085666239269</v>
      </c>
    </row>
    <row r="172" customFormat="false" ht="15" hidden="false" customHeight="false" outlineLevel="0" collapsed="false">
      <c r="A172" s="0" t="n">
        <v>170</v>
      </c>
      <c r="B172" s="0" t="n">
        <v>0.53626</v>
      </c>
      <c r="C172" s="0" t="n">
        <v>6991.3</v>
      </c>
      <c r="D172" s="0" t="n">
        <v>0.53626</v>
      </c>
      <c r="E172" s="0" t="n">
        <v>1.65655254518027</v>
      </c>
      <c r="G172" s="1" t="n">
        <f aca="true">OFFSET($B172,$AE$5,0)</f>
        <v>0.54042</v>
      </c>
      <c r="H172" s="1" t="n">
        <f aca="true">OFFSET($C172,$AE$5,0)</f>
        <v>7077.27</v>
      </c>
      <c r="J172" s="1" t="str">
        <f aca="false">IF(AND($AE$7="Sym_1",$E172&lt;0),$B$1,IF(AND($AE$7="Sym_2",$E172&gt;0),$B$1,$C$1))</f>
        <v>ARKMUSDT</v>
      </c>
      <c r="K172" s="1" t="n">
        <f aca="false">IF(AND(ABS($E172)&gt;$AE$1,$G172&gt;0),1,0)</f>
        <v>1</v>
      </c>
      <c r="L172" s="1" t="n">
        <f aca="false">IF($K172=1,IF($J172=$B$1,$B172,$C172),0)</f>
        <v>0.53626</v>
      </c>
      <c r="M172" s="1" t="n">
        <f aca="false">IF($K172=1,IF($J172=$B$1,$G172,$H172),0)</f>
        <v>0.54042</v>
      </c>
      <c r="N172" s="1" t="n">
        <f aca="false">IFERROR(M172/L172,1)</f>
        <v>1.00775743109686</v>
      </c>
      <c r="O172" s="1" t="n">
        <f aca="false">IF($K172=1,$AE$3*$AE$2*2,0)</f>
        <v>0.5</v>
      </c>
      <c r="P172" s="1" t="n">
        <f aca="false">-IF($K172=1,$AE$4*$AE$2*2,0)</f>
        <v>-2</v>
      </c>
      <c r="Q172" s="1" t="n">
        <f aca="false">$Q171*$N172+$O172+$P172</f>
        <v>1814.66359412839</v>
      </c>
      <c r="S172" s="1" t="n">
        <f aca="true">OFFSET($B172,$AE$6,0)</f>
        <v>0.54042</v>
      </c>
      <c r="T172" s="1" t="n">
        <f aca="true">OFFSET($C172,$AE$6,0)</f>
        <v>7077.27</v>
      </c>
      <c r="V172" s="1" t="str">
        <f aca="false">IF(AND($AE$7="Sym_1",$E172&gt;0),$B$1,IF(AND($AE$7="Sym_2",$E172&lt;0),$B$1,$C$1))</f>
        <v>BTCUSDT</v>
      </c>
      <c r="W172" s="1" t="n">
        <f aca="false">IF(AND(ABS($E172)&gt;$AE$1,$G172&gt;0),1,0)</f>
        <v>1</v>
      </c>
      <c r="X172" s="1" t="n">
        <f aca="false">IF($W172=1,IF($V172=$B$1,$B172,$C172),0)</f>
        <v>6991.3</v>
      </c>
      <c r="Y172" s="1" t="n">
        <f aca="false">IF($W172=1,IF($V172=$B$1,$S172,$T172),0)</f>
        <v>7077.27</v>
      </c>
      <c r="Z172" s="1" t="n">
        <f aca="false">IFERROR(X172/Y172,1)</f>
        <v>0.987852660701089</v>
      </c>
      <c r="AA172" s="1" t="n">
        <f aca="false">IF($K172=1,$AE$3*$AC171*2,0)</f>
        <v>0.212042833119634</v>
      </c>
      <c r="AB172" s="1" t="n">
        <f aca="false">-IF($K172=1,$AE$4*$AE$2*2,0)</f>
        <v>-2</v>
      </c>
      <c r="AC172" s="1" t="n">
        <f aca="false">$AC171*$Z172+$AA172+$AB172</f>
        <v>417.146196592775</v>
      </c>
    </row>
    <row r="173" customFormat="false" ht="15" hidden="false" customHeight="false" outlineLevel="0" collapsed="false">
      <c r="A173" s="0" t="n">
        <v>171</v>
      </c>
      <c r="B173" s="0" t="n">
        <v>0.53631</v>
      </c>
      <c r="C173" s="0" t="n">
        <v>7003.98</v>
      </c>
      <c r="D173" s="0" t="n">
        <v>0.53631</v>
      </c>
      <c r="E173" s="0" t="n">
        <v>1.48614747328479</v>
      </c>
      <c r="G173" s="1" t="n">
        <f aca="true">OFFSET($B173,$AE$5,0)</f>
        <v>0.54204</v>
      </c>
      <c r="H173" s="1" t="n">
        <f aca="true">OFFSET($C173,$AE$5,0)</f>
        <v>7078.04</v>
      </c>
      <c r="J173" s="1" t="str">
        <f aca="false">IF(AND($AE$7="Sym_1",$E173&lt;0),$B$1,IF(AND($AE$7="Sym_2",$E173&gt;0),$B$1,$C$1))</f>
        <v>ARKMUSDT</v>
      </c>
      <c r="K173" s="1" t="n">
        <f aca="false">IF(AND(ABS($E173)&gt;$AE$1,$G173&gt;0),1,0)</f>
        <v>1</v>
      </c>
      <c r="L173" s="1" t="n">
        <f aca="false">IF($K173=1,IF($J173=$B$1,$B173,$C173),0)</f>
        <v>0.53631</v>
      </c>
      <c r="M173" s="1" t="n">
        <f aca="false">IF($K173=1,IF($J173=$B$1,$G173,$H173),0)</f>
        <v>0.54204</v>
      </c>
      <c r="N173" s="1" t="n">
        <f aca="false">IFERROR(M173/L173,1)</f>
        <v>1.01068411925938</v>
      </c>
      <c r="O173" s="1" t="n">
        <f aca="false">IF($K173=1,$AE$3*$AE$2*2,0)</f>
        <v>0.5</v>
      </c>
      <c r="P173" s="1" t="n">
        <f aca="false">-IF($K173=1,$AE$4*$AE$2*2,0)</f>
        <v>-2</v>
      </c>
      <c r="Q173" s="1" t="n">
        <f aca="false">$Q172*$N173+$O173+$P173</f>
        <v>1832.55167638372</v>
      </c>
      <c r="S173" s="1" t="n">
        <f aca="true">OFFSET($B173,$AE$6,0)</f>
        <v>0.54204</v>
      </c>
      <c r="T173" s="1" t="n">
        <f aca="true">OFFSET($C173,$AE$6,0)</f>
        <v>7078.04</v>
      </c>
      <c r="V173" s="1" t="str">
        <f aca="false">IF(AND($AE$7="Sym_1",$E173&gt;0),$B$1,IF(AND($AE$7="Sym_2",$E173&lt;0),$B$1,$C$1))</f>
        <v>BTCUSDT</v>
      </c>
      <c r="W173" s="1" t="n">
        <f aca="false">IF(AND(ABS($E173)&gt;$AE$1,$G173&gt;0),1,0)</f>
        <v>1</v>
      </c>
      <c r="X173" s="1" t="n">
        <f aca="false">IF($W173=1,IF($V173=$B$1,$B173,$C173),0)</f>
        <v>7003.98</v>
      </c>
      <c r="Y173" s="1" t="n">
        <f aca="false">IF($W173=1,IF($V173=$B$1,$S173,$T173),0)</f>
        <v>7078.04</v>
      </c>
      <c r="Z173" s="1" t="n">
        <f aca="false">IFERROR(X173/Y173,1)</f>
        <v>0.989536651389368</v>
      </c>
      <c r="AA173" s="1" t="n">
        <f aca="false">IF($K173=1,$AE$3*$AC172*2,0)</f>
        <v>0.208573098296388</v>
      </c>
      <c r="AB173" s="1" t="n">
        <f aca="false">-IF($K173=1,$AE$4*$AE$2*2,0)</f>
        <v>-2</v>
      </c>
      <c r="AC173" s="1" t="n">
        <f aca="false">$AC172*$Z173+$AA173+$AB173</f>
        <v>410.990023614522</v>
      </c>
    </row>
    <row r="174" customFormat="false" ht="15" hidden="false" customHeight="false" outlineLevel="0" collapsed="false">
      <c r="A174" s="0" t="n">
        <v>172</v>
      </c>
      <c r="B174" s="0" t="n">
        <v>0.53712</v>
      </c>
      <c r="C174" s="0" t="n">
        <v>7014.71</v>
      </c>
      <c r="D174" s="0" t="n">
        <v>0.53712</v>
      </c>
      <c r="E174" s="0" t="n">
        <v>1.45641570006752</v>
      </c>
      <c r="G174" s="1" t="n">
        <f aca="true">OFFSET($B174,$AE$5,0)</f>
        <v>0.54215</v>
      </c>
      <c r="H174" s="1" t="n">
        <f aca="true">OFFSET($C174,$AE$5,0)</f>
        <v>7083.42</v>
      </c>
      <c r="J174" s="1" t="str">
        <f aca="false">IF(AND($AE$7="Sym_1",$E174&lt;0),$B$1,IF(AND($AE$7="Sym_2",$E174&gt;0),$B$1,$C$1))</f>
        <v>ARKMUSDT</v>
      </c>
      <c r="K174" s="1" t="n">
        <f aca="false">IF(AND(ABS($E174)&gt;$AE$1,$G174&gt;0),1,0)</f>
        <v>1</v>
      </c>
      <c r="L174" s="1" t="n">
        <f aca="false">IF($K174=1,IF($J174=$B$1,$B174,$C174),0)</f>
        <v>0.53712</v>
      </c>
      <c r="M174" s="1" t="n">
        <f aca="false">IF($K174=1,IF($J174=$B$1,$G174,$H174),0)</f>
        <v>0.54215</v>
      </c>
      <c r="N174" s="1" t="n">
        <f aca="false">IFERROR(M174/L174,1)</f>
        <v>1.00936476020256</v>
      </c>
      <c r="O174" s="1" t="n">
        <f aca="false">IF($K174=1,$AE$3*$AE$2*2,0)</f>
        <v>0.5</v>
      </c>
      <c r="P174" s="1" t="n">
        <f aca="false">-IF($K174=1,$AE$4*$AE$2*2,0)</f>
        <v>-2</v>
      </c>
      <c r="Q174" s="1" t="n">
        <f aca="false">$Q173*$N174+$O174+$P174</f>
        <v>1848.21308339186</v>
      </c>
      <c r="S174" s="1" t="n">
        <f aca="true">OFFSET($B174,$AE$6,0)</f>
        <v>0.54215</v>
      </c>
      <c r="T174" s="1" t="n">
        <f aca="true">OFFSET($C174,$AE$6,0)</f>
        <v>7083.42</v>
      </c>
      <c r="V174" s="1" t="str">
        <f aca="false">IF(AND($AE$7="Sym_1",$E174&gt;0),$B$1,IF(AND($AE$7="Sym_2",$E174&lt;0),$B$1,$C$1))</f>
        <v>BTCUSDT</v>
      </c>
      <c r="W174" s="1" t="n">
        <f aca="false">IF(AND(ABS($E174)&gt;$AE$1,$G174&gt;0),1,0)</f>
        <v>1</v>
      </c>
      <c r="X174" s="1" t="n">
        <f aca="false">IF($W174=1,IF($V174=$B$1,$B174,$C174),0)</f>
        <v>7014.71</v>
      </c>
      <c r="Y174" s="1" t="n">
        <f aca="false">IF($W174=1,IF($V174=$B$1,$S174,$T174),0)</f>
        <v>7083.42</v>
      </c>
      <c r="Z174" s="1" t="n">
        <f aca="false">IFERROR(X174/Y174,1)</f>
        <v>0.990299883389662</v>
      </c>
      <c r="AA174" s="1" t="n">
        <f aca="false">IF($K174=1,$AE$3*$AC173*2,0)</f>
        <v>0.205495011807261</v>
      </c>
      <c r="AB174" s="1" t="n">
        <f aca="false">-IF($K174=1,$AE$4*$AE$2*2,0)</f>
        <v>-2</v>
      </c>
      <c r="AC174" s="1" t="n">
        <f aca="false">$AC173*$Z174+$AA174+$AB174</f>
        <v>405.208867471583</v>
      </c>
    </row>
    <row r="175" customFormat="false" ht="15" hidden="false" customHeight="false" outlineLevel="0" collapsed="false">
      <c r="A175" s="0" t="n">
        <v>173</v>
      </c>
      <c r="B175" s="0" t="n">
        <v>0.5377</v>
      </c>
      <c r="C175" s="0" t="n">
        <v>7031.2</v>
      </c>
      <c r="D175" s="0" t="n">
        <v>0.5377</v>
      </c>
      <c r="E175" s="0" t="n">
        <v>1.39938660790216</v>
      </c>
      <c r="G175" s="1" t="n">
        <f aca="true">OFFSET($B175,$AE$5,0)</f>
        <v>0.54488</v>
      </c>
      <c r="H175" s="1" t="n">
        <f aca="true">OFFSET($C175,$AE$5,0)</f>
        <v>7098.91</v>
      </c>
      <c r="J175" s="1" t="str">
        <f aca="false">IF(AND($AE$7="Sym_1",$E175&lt;0),$B$1,IF(AND($AE$7="Sym_2",$E175&gt;0),$B$1,$C$1))</f>
        <v>ARKMUSDT</v>
      </c>
      <c r="K175" s="1" t="n">
        <f aca="false">IF(AND(ABS($E175)&gt;$AE$1,$G175&gt;0),1,0)</f>
        <v>1</v>
      </c>
      <c r="L175" s="1" t="n">
        <f aca="false">IF($K175=1,IF($J175=$B$1,$B175,$C175),0)</f>
        <v>0.5377</v>
      </c>
      <c r="M175" s="1" t="n">
        <f aca="false">IF($K175=1,IF($J175=$B$1,$G175,$H175),0)</f>
        <v>0.54488</v>
      </c>
      <c r="N175" s="1" t="n">
        <f aca="false">IFERROR(M175/L175,1)</f>
        <v>1.01335317091315</v>
      </c>
      <c r="O175" s="1" t="n">
        <f aca="false">IF($K175=1,$AE$3*$AE$2*2,0)</f>
        <v>0.5</v>
      </c>
      <c r="P175" s="1" t="n">
        <f aca="false">-IF($K175=1,$AE$4*$AE$2*2,0)</f>
        <v>-2</v>
      </c>
      <c r="Q175" s="1" t="n">
        <f aca="false">$Q174*$N175+$O175+$P175</f>
        <v>1871.39258857831</v>
      </c>
      <c r="S175" s="1" t="n">
        <f aca="true">OFFSET($B175,$AE$6,0)</f>
        <v>0.54488</v>
      </c>
      <c r="T175" s="1" t="n">
        <f aca="true">OFFSET($C175,$AE$6,0)</f>
        <v>7098.91</v>
      </c>
      <c r="V175" s="1" t="str">
        <f aca="false">IF(AND($AE$7="Sym_1",$E175&gt;0),$B$1,IF(AND($AE$7="Sym_2",$E175&lt;0),$B$1,$C$1))</f>
        <v>BTCUSDT</v>
      </c>
      <c r="W175" s="1" t="n">
        <f aca="false">IF(AND(ABS($E175)&gt;$AE$1,$G175&gt;0),1,0)</f>
        <v>1</v>
      </c>
      <c r="X175" s="1" t="n">
        <f aca="false">IF($W175=1,IF($V175=$B$1,$B175,$C175),0)</f>
        <v>7031.2</v>
      </c>
      <c r="Y175" s="1" t="n">
        <f aca="false">IF($W175=1,IF($V175=$B$1,$S175,$T175),0)</f>
        <v>7098.91</v>
      </c>
      <c r="Z175" s="1" t="n">
        <f aca="false">IFERROR(X175/Y175,1)</f>
        <v>0.990461915984285</v>
      </c>
      <c r="AA175" s="1" t="n">
        <f aca="false">IF($K175=1,$AE$3*$AC174*2,0)</f>
        <v>0.202604433735791</v>
      </c>
      <c r="AB175" s="1" t="n">
        <f aca="false">-IF($K175=1,$AE$4*$AE$2*2,0)</f>
        <v>-2</v>
      </c>
      <c r="AC175" s="1" t="n">
        <f aca="false">$AC174*$Z175+$AA175+$AB175</f>
        <v>399.546555683462</v>
      </c>
    </row>
    <row r="176" customFormat="false" ht="15" hidden="false" customHeight="false" outlineLevel="0" collapsed="false">
      <c r="A176" s="0" t="n">
        <v>174</v>
      </c>
      <c r="B176" s="0" t="n">
        <v>0.53772</v>
      </c>
      <c r="C176" s="0" t="n">
        <v>7039.36</v>
      </c>
      <c r="D176" s="0" t="n">
        <v>0.53772</v>
      </c>
      <c r="E176" s="0" t="n">
        <v>1.27383844544884</v>
      </c>
      <c r="G176" s="1" t="n">
        <f aca="true">OFFSET($B176,$AE$5,0)</f>
        <v>0.54826</v>
      </c>
      <c r="H176" s="1" t="n">
        <f aca="true">OFFSET($C176,$AE$5,0)</f>
        <v>7099.63</v>
      </c>
      <c r="J176" s="1" t="str">
        <f aca="false">IF(AND($AE$7="Sym_1",$E176&lt;0),$B$1,IF(AND($AE$7="Sym_2",$E176&gt;0),$B$1,$C$1))</f>
        <v>ARKMUSDT</v>
      </c>
      <c r="K176" s="1" t="n">
        <f aca="false">IF(AND(ABS($E176)&gt;$AE$1,$G176&gt;0),1,0)</f>
        <v>1</v>
      </c>
      <c r="L176" s="1" t="n">
        <f aca="false">IF($K176=1,IF($J176=$B$1,$B176,$C176),0)</f>
        <v>0.53772</v>
      </c>
      <c r="M176" s="1" t="n">
        <f aca="false">IF($K176=1,IF($J176=$B$1,$G176,$H176),0)</f>
        <v>0.54826</v>
      </c>
      <c r="N176" s="1" t="n">
        <f aca="false">IFERROR(M176/L176,1)</f>
        <v>1.01960127947631</v>
      </c>
      <c r="O176" s="1" t="n">
        <f aca="false">IF($K176=1,$AE$3*$AE$2*2,0)</f>
        <v>0.5</v>
      </c>
      <c r="P176" s="1" t="n">
        <f aca="false">-IF($K176=1,$AE$4*$AE$2*2,0)</f>
        <v>-2</v>
      </c>
      <c r="Q176" s="1" t="n">
        <f aca="false">$Q175*$N176+$O176+$P176</f>
        <v>1906.57427771692</v>
      </c>
      <c r="S176" s="1" t="n">
        <f aca="true">OFFSET($B176,$AE$6,0)</f>
        <v>0.54826</v>
      </c>
      <c r="T176" s="1" t="n">
        <f aca="true">OFFSET($C176,$AE$6,0)</f>
        <v>7099.63</v>
      </c>
      <c r="V176" s="1" t="str">
        <f aca="false">IF(AND($AE$7="Sym_1",$E176&gt;0),$B$1,IF(AND($AE$7="Sym_2",$E176&lt;0),$B$1,$C$1))</f>
        <v>BTCUSDT</v>
      </c>
      <c r="W176" s="1" t="n">
        <f aca="false">IF(AND(ABS($E176)&gt;$AE$1,$G176&gt;0),1,0)</f>
        <v>1</v>
      </c>
      <c r="X176" s="1" t="n">
        <f aca="false">IF($W176=1,IF($V176=$B$1,$B176,$C176),0)</f>
        <v>7039.36</v>
      </c>
      <c r="Y176" s="1" t="n">
        <f aca="false">IF($W176=1,IF($V176=$B$1,$S176,$T176),0)</f>
        <v>7099.63</v>
      </c>
      <c r="Z176" s="1" t="n">
        <f aca="false">IFERROR(X176/Y176,1)</f>
        <v>0.991510825212018</v>
      </c>
      <c r="AA176" s="1" t="n">
        <f aca="false">IF($K176=1,$AE$3*$AC175*2,0)</f>
        <v>0.199773277841731</v>
      </c>
      <c r="AB176" s="1" t="n">
        <f aca="false">-IF($K176=1,$AE$4*$AE$2*2,0)</f>
        <v>-2</v>
      </c>
      <c r="AC176" s="1" t="n">
        <f aca="false">$AC175*$Z176+$AA176+$AB176</f>
        <v>394.354508414171</v>
      </c>
    </row>
    <row r="177" customFormat="false" ht="15" hidden="false" customHeight="false" outlineLevel="0" collapsed="false">
      <c r="A177" s="0" t="n">
        <v>175</v>
      </c>
      <c r="B177" s="0" t="n">
        <v>0.54042</v>
      </c>
      <c r="C177" s="0" t="n">
        <v>7077.27</v>
      </c>
      <c r="D177" s="0" t="n">
        <v>0.54042</v>
      </c>
      <c r="E177" s="0" t="n">
        <v>1.54516094177219</v>
      </c>
      <c r="G177" s="1" t="n">
        <f aca="true">OFFSET($B177,$AE$5,0)</f>
        <v>0.55003</v>
      </c>
      <c r="H177" s="1" t="n">
        <f aca="true">OFFSET($C177,$AE$5,0)</f>
        <v>7101.03</v>
      </c>
      <c r="J177" s="1" t="str">
        <f aca="false">IF(AND($AE$7="Sym_1",$E177&lt;0),$B$1,IF(AND($AE$7="Sym_2",$E177&gt;0),$B$1,$C$1))</f>
        <v>ARKMUSDT</v>
      </c>
      <c r="K177" s="1" t="n">
        <f aca="false">IF(AND(ABS($E177)&gt;$AE$1,$G177&gt;0),1,0)</f>
        <v>1</v>
      </c>
      <c r="L177" s="1" t="n">
        <f aca="false">IF($K177=1,IF($J177=$B$1,$B177,$C177),0)</f>
        <v>0.54042</v>
      </c>
      <c r="M177" s="1" t="n">
        <f aca="false">IF($K177=1,IF($J177=$B$1,$G177,$H177),0)</f>
        <v>0.55003</v>
      </c>
      <c r="N177" s="1" t="n">
        <f aca="false">IFERROR(M177/L177,1)</f>
        <v>1.0177824654898</v>
      </c>
      <c r="O177" s="1" t="n">
        <f aca="false">IF($K177=1,$AE$3*$AE$2*2,0)</f>
        <v>0.5</v>
      </c>
      <c r="P177" s="1" t="n">
        <f aca="false">-IF($K177=1,$AE$4*$AE$2*2,0)</f>
        <v>-2</v>
      </c>
      <c r="Q177" s="1" t="n">
        <f aca="false">$Q176*$N177+$O177+$P177</f>
        <v>1938.97786901417</v>
      </c>
      <c r="S177" s="1" t="n">
        <f aca="true">OFFSET($B177,$AE$6,0)</f>
        <v>0.55003</v>
      </c>
      <c r="T177" s="1" t="n">
        <f aca="true">OFFSET($C177,$AE$6,0)</f>
        <v>7101.03</v>
      </c>
      <c r="V177" s="1" t="str">
        <f aca="false">IF(AND($AE$7="Sym_1",$E177&gt;0),$B$1,IF(AND($AE$7="Sym_2",$E177&lt;0),$B$1,$C$1))</f>
        <v>BTCUSDT</v>
      </c>
      <c r="W177" s="1" t="n">
        <f aca="false">IF(AND(ABS($E177)&gt;$AE$1,$G177&gt;0),1,0)</f>
        <v>1</v>
      </c>
      <c r="X177" s="1" t="n">
        <f aca="false">IF($W177=1,IF($V177=$B$1,$B177,$C177),0)</f>
        <v>7077.27</v>
      </c>
      <c r="Y177" s="1" t="n">
        <f aca="false">IF($W177=1,IF($V177=$B$1,$S177,$T177),0)</f>
        <v>7101.03</v>
      </c>
      <c r="Z177" s="1" t="n">
        <f aca="false">IFERROR(X177/Y177,1)</f>
        <v>0.996654006531447</v>
      </c>
      <c r="AA177" s="1" t="n">
        <f aca="false">IF($K177=1,$AE$3*$AC176*2,0)</f>
        <v>0.197177254207085</v>
      </c>
      <c r="AB177" s="1" t="n">
        <f aca="false">-IF($K177=1,$AE$4*$AE$2*2,0)</f>
        <v>-2</v>
      </c>
      <c r="AC177" s="1" t="n">
        <f aca="false">$AC176*$Z177+$AA177+$AB177</f>
        <v>391.23217805893</v>
      </c>
    </row>
    <row r="178" customFormat="false" ht="15" hidden="false" customHeight="false" outlineLevel="0" collapsed="false">
      <c r="A178" s="0" t="n">
        <v>176</v>
      </c>
      <c r="B178" s="0" t="n">
        <v>0.54204</v>
      </c>
      <c r="C178" s="0" t="n">
        <v>7078.04</v>
      </c>
      <c r="D178" s="0" t="n">
        <v>0.54204</v>
      </c>
      <c r="E178" s="0" t="n">
        <v>1.62203069033289</v>
      </c>
      <c r="G178" s="1" t="n">
        <f aca="true">OFFSET($B178,$AE$5,0)</f>
        <v>0.55253</v>
      </c>
      <c r="H178" s="1" t="n">
        <f aca="true">OFFSET($C178,$AE$5,0)</f>
        <v>7104.76</v>
      </c>
      <c r="J178" s="1" t="str">
        <f aca="false">IF(AND($AE$7="Sym_1",$E178&lt;0),$B$1,IF(AND($AE$7="Sym_2",$E178&gt;0),$B$1,$C$1))</f>
        <v>ARKMUSDT</v>
      </c>
      <c r="K178" s="1" t="n">
        <f aca="false">IF(AND(ABS($E178)&gt;$AE$1,$G178&gt;0),1,0)</f>
        <v>1</v>
      </c>
      <c r="L178" s="1" t="n">
        <f aca="false">IF($K178=1,IF($J178=$B$1,$B178,$C178),0)</f>
        <v>0.54204</v>
      </c>
      <c r="M178" s="1" t="n">
        <f aca="false">IF($K178=1,IF($J178=$B$1,$G178,$H178),0)</f>
        <v>0.55253</v>
      </c>
      <c r="N178" s="1" t="n">
        <f aca="false">IFERROR(M178/L178,1)</f>
        <v>1.01935281529038</v>
      </c>
      <c r="O178" s="1" t="n">
        <f aca="false">IF($K178=1,$AE$3*$AE$2*2,0)</f>
        <v>0.5</v>
      </c>
      <c r="P178" s="1" t="n">
        <f aca="false">-IF($K178=1,$AE$4*$AE$2*2,0)</f>
        <v>-2</v>
      </c>
      <c r="Q178" s="1" t="n">
        <f aca="false">$Q177*$N178+$O178+$P178</f>
        <v>1975.00254956534</v>
      </c>
      <c r="S178" s="1" t="n">
        <f aca="true">OFFSET($B178,$AE$6,0)</f>
        <v>0.55253</v>
      </c>
      <c r="T178" s="1" t="n">
        <f aca="true">OFFSET($C178,$AE$6,0)</f>
        <v>7104.76</v>
      </c>
      <c r="V178" s="1" t="str">
        <f aca="false">IF(AND($AE$7="Sym_1",$E178&gt;0),$B$1,IF(AND($AE$7="Sym_2",$E178&lt;0),$B$1,$C$1))</f>
        <v>BTCUSDT</v>
      </c>
      <c r="W178" s="1" t="n">
        <f aca="false">IF(AND(ABS($E178)&gt;$AE$1,$G178&gt;0),1,0)</f>
        <v>1</v>
      </c>
      <c r="X178" s="1" t="n">
        <f aca="false">IF($W178=1,IF($V178=$B$1,$B178,$C178),0)</f>
        <v>7078.04</v>
      </c>
      <c r="Y178" s="1" t="n">
        <f aca="false">IF($W178=1,IF($V178=$B$1,$S178,$T178),0)</f>
        <v>7104.76</v>
      </c>
      <c r="Z178" s="1" t="n">
        <f aca="false">IFERROR(X178/Y178,1)</f>
        <v>0.99623914108288</v>
      </c>
      <c r="AA178" s="1" t="n">
        <f aca="false">IF($K178=1,$AE$3*$AC177*2,0)</f>
        <v>0.195616089029465</v>
      </c>
      <c r="AB178" s="1" t="n">
        <f aca="false">-IF($K178=1,$AE$4*$AE$2*2,0)</f>
        <v>-2</v>
      </c>
      <c r="AC178" s="1" t="n">
        <f aca="false">$AC177*$Z178+$AA178+$AB178</f>
        <v>387.956425122442</v>
      </c>
    </row>
    <row r="179" customFormat="false" ht="15" hidden="false" customHeight="false" outlineLevel="0" collapsed="false">
      <c r="A179" s="0" t="n">
        <v>177</v>
      </c>
      <c r="B179" s="0" t="n">
        <v>0.54215</v>
      </c>
      <c r="C179" s="0" t="n">
        <v>7083.42</v>
      </c>
      <c r="D179" s="0" t="n">
        <v>0.54215</v>
      </c>
      <c r="E179" s="0" t="n">
        <v>1.49046345113667</v>
      </c>
      <c r="G179" s="1" t="n">
        <f aca="true">OFFSET($B179,$AE$5,0)</f>
        <v>0.55383</v>
      </c>
      <c r="H179" s="1" t="n">
        <f aca="true">OFFSET($C179,$AE$5,0)</f>
        <v>7134.5</v>
      </c>
      <c r="J179" s="1" t="str">
        <f aca="false">IF(AND($AE$7="Sym_1",$E179&lt;0),$B$1,IF(AND($AE$7="Sym_2",$E179&gt;0),$B$1,$C$1))</f>
        <v>ARKMUSDT</v>
      </c>
      <c r="K179" s="1" t="n">
        <f aca="false">IF(AND(ABS($E179)&gt;$AE$1,$G179&gt;0),1,0)</f>
        <v>1</v>
      </c>
      <c r="L179" s="1" t="n">
        <f aca="false">IF($K179=1,IF($J179=$B$1,$B179,$C179),0)</f>
        <v>0.54215</v>
      </c>
      <c r="M179" s="1" t="n">
        <f aca="false">IF($K179=1,IF($J179=$B$1,$G179,$H179),0)</f>
        <v>0.55383</v>
      </c>
      <c r="N179" s="1" t="n">
        <f aca="false">IFERROR(M179/L179,1)</f>
        <v>1.02154385317717</v>
      </c>
      <c r="O179" s="1" t="n">
        <f aca="false">IF($K179=1,$AE$3*$AE$2*2,0)</f>
        <v>0.5</v>
      </c>
      <c r="P179" s="1" t="n">
        <f aca="false">-IF($K179=1,$AE$4*$AE$2*2,0)</f>
        <v>-2</v>
      </c>
      <c r="Q179" s="1" t="n">
        <f aca="false">$Q178*$N179+$O179+$P179</f>
        <v>2016.05171451771</v>
      </c>
      <c r="S179" s="1" t="n">
        <f aca="true">OFFSET($B179,$AE$6,0)</f>
        <v>0.55383</v>
      </c>
      <c r="T179" s="1" t="n">
        <f aca="true">OFFSET($C179,$AE$6,0)</f>
        <v>7134.5</v>
      </c>
      <c r="V179" s="1" t="str">
        <f aca="false">IF(AND($AE$7="Sym_1",$E179&gt;0),$B$1,IF(AND($AE$7="Sym_2",$E179&lt;0),$B$1,$C$1))</f>
        <v>BTCUSDT</v>
      </c>
      <c r="W179" s="1" t="n">
        <f aca="false">IF(AND(ABS($E179)&gt;$AE$1,$G179&gt;0),1,0)</f>
        <v>1</v>
      </c>
      <c r="X179" s="1" t="n">
        <f aca="false">IF($W179=1,IF($V179=$B$1,$B179,$C179),0)</f>
        <v>7083.42</v>
      </c>
      <c r="Y179" s="1" t="n">
        <f aca="false">IF($W179=1,IF($V179=$B$1,$S179,$T179),0)</f>
        <v>7134.5</v>
      </c>
      <c r="Z179" s="1" t="n">
        <f aca="false">IFERROR(X179/Y179,1)</f>
        <v>0.992840423295255</v>
      </c>
      <c r="AA179" s="1" t="n">
        <f aca="false">IF($K179=1,$AE$3*$AC178*2,0)</f>
        <v>0.193978212561221</v>
      </c>
      <c r="AB179" s="1" t="n">
        <f aca="false">-IF($K179=1,$AE$4*$AE$2*2,0)</f>
        <v>-2</v>
      </c>
      <c r="AC179" s="1" t="n">
        <f aca="false">$AC178*$Z179+$AA179+$AB179</f>
        <v>383.37279955124</v>
      </c>
    </row>
    <row r="180" customFormat="false" ht="15" hidden="false" customHeight="false" outlineLevel="0" collapsed="false">
      <c r="A180" s="0" t="n">
        <v>178</v>
      </c>
      <c r="B180" s="0" t="n">
        <v>0.54488</v>
      </c>
      <c r="C180" s="0" t="n">
        <v>7098.91</v>
      </c>
      <c r="D180" s="0" t="n">
        <v>0.54488</v>
      </c>
      <c r="E180" s="0" t="n">
        <v>1.72811620777103</v>
      </c>
      <c r="G180" s="1" t="n">
        <f aca="true">OFFSET($B180,$AE$5,0)</f>
        <v>0.55385</v>
      </c>
      <c r="H180" s="1" t="n">
        <f aca="true">OFFSET($C180,$AE$5,0)</f>
        <v>7143.43</v>
      </c>
      <c r="J180" s="1" t="str">
        <f aca="false">IF(AND($AE$7="Sym_1",$E180&lt;0),$B$1,IF(AND($AE$7="Sym_2",$E180&gt;0),$B$1,$C$1))</f>
        <v>ARKMUSDT</v>
      </c>
      <c r="K180" s="1" t="n">
        <f aca="false">IF(AND(ABS($E180)&gt;$AE$1,$G180&gt;0),1,0)</f>
        <v>1</v>
      </c>
      <c r="L180" s="1" t="n">
        <f aca="false">IF($K180=1,IF($J180=$B$1,$B180,$C180),0)</f>
        <v>0.54488</v>
      </c>
      <c r="M180" s="1" t="n">
        <f aca="false">IF($K180=1,IF($J180=$B$1,$G180,$H180),0)</f>
        <v>0.55385</v>
      </c>
      <c r="N180" s="1" t="n">
        <f aca="false">IFERROR(M180/L180,1)</f>
        <v>1.01646234033182</v>
      </c>
      <c r="O180" s="1" t="n">
        <f aca="false">IF($K180=1,$AE$3*$AE$2*2,0)</f>
        <v>0.5</v>
      </c>
      <c r="P180" s="1" t="n">
        <f aca="false">-IF($K180=1,$AE$4*$AE$2*2,0)</f>
        <v>-2</v>
      </c>
      <c r="Q180" s="1" t="n">
        <f aca="false">$Q179*$N180+$O180+$P180</f>
        <v>2047.74064396864</v>
      </c>
      <c r="S180" s="1" t="n">
        <f aca="true">OFFSET($B180,$AE$6,0)</f>
        <v>0.55385</v>
      </c>
      <c r="T180" s="1" t="n">
        <f aca="true">OFFSET($C180,$AE$6,0)</f>
        <v>7143.43</v>
      </c>
      <c r="V180" s="1" t="str">
        <f aca="false">IF(AND($AE$7="Sym_1",$E180&gt;0),$B$1,IF(AND($AE$7="Sym_2",$E180&lt;0),$B$1,$C$1))</f>
        <v>BTCUSDT</v>
      </c>
      <c r="W180" s="1" t="n">
        <f aca="false">IF(AND(ABS($E180)&gt;$AE$1,$G180&gt;0),1,0)</f>
        <v>1</v>
      </c>
      <c r="X180" s="1" t="n">
        <f aca="false">IF($W180=1,IF($V180=$B$1,$B180,$C180),0)</f>
        <v>7098.91</v>
      </c>
      <c r="Y180" s="1" t="n">
        <f aca="false">IF($W180=1,IF($V180=$B$1,$S180,$T180),0)</f>
        <v>7143.43</v>
      </c>
      <c r="Z180" s="1" t="n">
        <f aca="false">IFERROR(X180/Y180,1)</f>
        <v>0.993767699830473</v>
      </c>
      <c r="AA180" s="1" t="n">
        <f aca="false">IF($K180=1,$AE$3*$AC179*2,0)</f>
        <v>0.19168639977562</v>
      </c>
      <c r="AB180" s="1" t="n">
        <f aca="false">-IF($K180=1,$AE$4*$AE$2*2,0)</f>
        <v>-2</v>
      </c>
      <c r="AC180" s="1" t="n">
        <f aca="false">$AC179*$Z180+$AA180+$AB180</f>
        <v>379.175191587381</v>
      </c>
    </row>
    <row r="181" customFormat="false" ht="15" hidden="false" customHeight="false" outlineLevel="0" collapsed="false">
      <c r="A181" s="0" t="n">
        <v>179</v>
      </c>
      <c r="B181" s="0" t="n">
        <v>0.54826</v>
      </c>
      <c r="C181" s="0" t="n">
        <v>7099.63</v>
      </c>
      <c r="D181" s="0" t="n">
        <v>0.54826</v>
      </c>
      <c r="E181" s="0" t="n">
        <v>1.98101125366698</v>
      </c>
      <c r="G181" s="1" t="n">
        <f aca="true">OFFSET($B181,$AE$5,0)</f>
        <v>0.55525</v>
      </c>
      <c r="H181" s="1" t="n">
        <f aca="true">OFFSET($C181,$AE$5,0)</f>
        <v>7144.86</v>
      </c>
      <c r="J181" s="1" t="str">
        <f aca="false">IF(AND($AE$7="Sym_1",$E181&lt;0),$B$1,IF(AND($AE$7="Sym_2",$E181&gt;0),$B$1,$C$1))</f>
        <v>ARKMUSDT</v>
      </c>
      <c r="K181" s="1" t="n">
        <f aca="false">IF(AND(ABS($E181)&gt;$AE$1,$G181&gt;0),1,0)</f>
        <v>1</v>
      </c>
      <c r="L181" s="1" t="n">
        <f aca="false">IF($K181=1,IF($J181=$B$1,$B181,$C181),0)</f>
        <v>0.54826</v>
      </c>
      <c r="M181" s="1" t="n">
        <f aca="false">IF($K181=1,IF($J181=$B$1,$G181,$H181),0)</f>
        <v>0.55525</v>
      </c>
      <c r="N181" s="1" t="n">
        <f aca="false">IFERROR(M181/L181,1)</f>
        <v>1.01274942545508</v>
      </c>
      <c r="O181" s="1" t="n">
        <f aca="false">IF($K181=1,$AE$3*$AE$2*2,0)</f>
        <v>0.5</v>
      </c>
      <c r="P181" s="1" t="n">
        <f aca="false">-IF($K181=1,$AE$4*$AE$2*2,0)</f>
        <v>-2</v>
      </c>
      <c r="Q181" s="1" t="n">
        <f aca="false">$Q180*$N181+$O181+$P181</f>
        <v>2072.34816066025</v>
      </c>
      <c r="S181" s="1" t="n">
        <f aca="true">OFFSET($B181,$AE$6,0)</f>
        <v>0.55525</v>
      </c>
      <c r="T181" s="1" t="n">
        <f aca="true">OFFSET($C181,$AE$6,0)</f>
        <v>7144.86</v>
      </c>
      <c r="V181" s="1" t="str">
        <f aca="false">IF(AND($AE$7="Sym_1",$E181&gt;0),$B$1,IF(AND($AE$7="Sym_2",$E181&lt;0),$B$1,$C$1))</f>
        <v>BTCUSDT</v>
      </c>
      <c r="W181" s="1" t="n">
        <f aca="false">IF(AND(ABS($E181)&gt;$AE$1,$G181&gt;0),1,0)</f>
        <v>1</v>
      </c>
      <c r="X181" s="1" t="n">
        <f aca="false">IF($W181=1,IF($V181=$B$1,$B181,$C181),0)</f>
        <v>7099.63</v>
      </c>
      <c r="Y181" s="1" t="n">
        <f aca="false">IF($W181=1,IF($V181=$B$1,$S181,$T181),0)</f>
        <v>7144.86</v>
      </c>
      <c r="Z181" s="1" t="n">
        <f aca="false">IFERROR(X181/Y181,1)</f>
        <v>0.993669575051156</v>
      </c>
      <c r="AA181" s="1" t="n">
        <f aca="false">IF($K181=1,$AE$3*$AC180*2,0)</f>
        <v>0.18958759579369</v>
      </c>
      <c r="AB181" s="1" t="n">
        <f aca="false">-IF($K181=1,$AE$4*$AE$2*2,0)</f>
        <v>-2</v>
      </c>
      <c r="AC181" s="1" t="n">
        <f aca="false">$AC180*$Z181+$AA181+$AB181</f>
        <v>374.964439090367</v>
      </c>
    </row>
    <row r="182" customFormat="false" ht="15" hidden="false" customHeight="false" outlineLevel="0" collapsed="false">
      <c r="A182" s="0" t="n">
        <v>180</v>
      </c>
      <c r="B182" s="0" t="n">
        <v>0.55003</v>
      </c>
      <c r="C182" s="0" t="n">
        <v>7101.03</v>
      </c>
      <c r="D182" s="0" t="n">
        <v>0.55003</v>
      </c>
      <c r="E182" s="0" t="n">
        <v>1.98498405843982</v>
      </c>
    </row>
    <row r="183" customFormat="false" ht="15" hidden="false" customHeight="false" outlineLevel="0" collapsed="false">
      <c r="A183" s="0" t="n">
        <v>181</v>
      </c>
      <c r="B183" s="0" t="n">
        <v>0.55253</v>
      </c>
      <c r="C183" s="0" t="n">
        <v>7104.76</v>
      </c>
      <c r="D183" s="0" t="n">
        <v>0.55253</v>
      </c>
      <c r="E183" s="0" t="n">
        <v>2.07077844674356</v>
      </c>
    </row>
    <row r="184" customFormat="false" ht="15" hidden="false" customHeight="false" outlineLevel="0" collapsed="false">
      <c r="A184" s="0" t="n">
        <v>182</v>
      </c>
      <c r="B184" s="0" t="n">
        <v>0.55383</v>
      </c>
      <c r="C184" s="0" t="n">
        <v>7134.5</v>
      </c>
      <c r="D184" s="0" t="n">
        <v>0.55383</v>
      </c>
      <c r="E184" s="0" t="n">
        <v>2.02217726895354</v>
      </c>
    </row>
    <row r="185" customFormat="false" ht="15" hidden="false" customHeight="false" outlineLevel="0" collapsed="false">
      <c r="A185" s="0" t="n">
        <v>183</v>
      </c>
      <c r="B185" s="0" t="n">
        <v>0.55385</v>
      </c>
      <c r="C185" s="0" t="n">
        <v>7143.43</v>
      </c>
      <c r="D185" s="0" t="n">
        <v>0.55385</v>
      </c>
      <c r="E185" s="0" t="n">
        <v>1.8096552523647</v>
      </c>
    </row>
    <row r="186" customFormat="false" ht="15" hidden="false" customHeight="false" outlineLevel="0" collapsed="false">
      <c r="A186" s="0" t="n">
        <v>184</v>
      </c>
      <c r="B186" s="0" t="n">
        <v>0.55525</v>
      </c>
      <c r="C186" s="0" t="n">
        <v>7144.86</v>
      </c>
      <c r="D186" s="0" t="n">
        <v>0.55525</v>
      </c>
      <c r="E186" s="0" t="n">
        <v>1.75618355229352</v>
      </c>
    </row>
    <row r="187" customFormat="false" ht="15" hidden="false" customHeight="false" outlineLevel="0" collapsed="false">
      <c r="A187" s="0" t="n">
        <v>185</v>
      </c>
      <c r="B187" s="0" t="n">
        <v>0.55653</v>
      </c>
      <c r="C187" s="0" t="n">
        <v>7206.16</v>
      </c>
      <c r="D187" s="0" t="n">
        <v>0.55653</v>
      </c>
      <c r="E187" s="0" t="n">
        <v>1.70072669711278</v>
      </c>
    </row>
    <row r="188" customFormat="false" ht="15" hidden="false" customHeight="false" outlineLevel="0" collapsed="false">
      <c r="A188" s="0" t="n">
        <v>186</v>
      </c>
      <c r="B188" s="0" t="n">
        <v>0.55753</v>
      </c>
      <c r="C188" s="0" t="n">
        <v>7216.12</v>
      </c>
      <c r="D188" s="0" t="n">
        <v>0.55753</v>
      </c>
      <c r="E188" s="0" t="n">
        <v>1.62598803790325</v>
      </c>
    </row>
    <row r="189" customFormat="false" ht="15" hidden="false" customHeight="false" outlineLevel="0" collapsed="false">
      <c r="A189" s="0" t="n">
        <v>187</v>
      </c>
      <c r="B189" s="0" t="n">
        <v>0.56111</v>
      </c>
      <c r="C189" s="0" t="n">
        <v>7241.9</v>
      </c>
      <c r="D189" s="0" t="n">
        <v>0.56111</v>
      </c>
      <c r="E189" s="0" t="n">
        <v>1.80164478795928</v>
      </c>
    </row>
    <row r="190" customFormat="false" ht="15" hidden="false" customHeight="false" outlineLevel="0" collapsed="false">
      <c r="A190" s="0" t="n">
        <v>188</v>
      </c>
      <c r="B190" s="0" t="n">
        <v>0.56173</v>
      </c>
      <c r="C190" s="0" t="n">
        <v>7252.3</v>
      </c>
      <c r="D190" s="0" t="n">
        <v>0.56173</v>
      </c>
      <c r="E190" s="0" t="n">
        <v>1.66367989848419</v>
      </c>
    </row>
    <row r="191" customFormat="false" ht="15" hidden="false" customHeight="false" outlineLevel="0" collapsed="false">
      <c r="A191" s="0" t="n">
        <v>189</v>
      </c>
      <c r="B191" s="0" t="n">
        <v>0.56257</v>
      </c>
      <c r="C191" s="0" t="n">
        <v>7266.05</v>
      </c>
      <c r="D191" s="0" t="n">
        <v>0.56257</v>
      </c>
      <c r="E191" s="0" t="n">
        <v>1.57122993207292</v>
      </c>
    </row>
    <row r="192" customFormat="false" ht="15" hidden="false" customHeight="false" outlineLevel="0" collapsed="false">
      <c r="A192" s="0" t="n">
        <v>190</v>
      </c>
      <c r="B192" s="0" t="n">
        <v>0.56331</v>
      </c>
      <c r="C192" s="0" t="n">
        <v>7266.12</v>
      </c>
      <c r="D192" s="0" t="n">
        <v>0.56331</v>
      </c>
      <c r="E192" s="0" t="n">
        <v>1.48448913339339</v>
      </c>
    </row>
    <row r="193" customFormat="false" ht="15" hidden="false" customHeight="false" outlineLevel="0" collapsed="false">
      <c r="A193" s="0" t="n">
        <v>191</v>
      </c>
      <c r="B193" s="0" t="n">
        <v>0.56588</v>
      </c>
      <c r="C193" s="0" t="n">
        <v>7276.72</v>
      </c>
      <c r="D193" s="0" t="n">
        <v>0.56588</v>
      </c>
      <c r="E193" s="0" t="n">
        <v>1.57381355369387</v>
      </c>
    </row>
    <row r="194" customFormat="false" ht="15" hidden="false" customHeight="false" outlineLevel="0" collapsed="false">
      <c r="A194" s="0" t="n">
        <v>192</v>
      </c>
      <c r="B194" s="0" t="n">
        <v>0.56679</v>
      </c>
      <c r="C194" s="0" t="n">
        <v>7288.28</v>
      </c>
      <c r="D194" s="0" t="n">
        <v>0.56679</v>
      </c>
      <c r="E194" s="0" t="n">
        <v>1.51084256351577</v>
      </c>
    </row>
    <row r="195" customFormat="false" ht="15" hidden="false" customHeight="false" outlineLevel="0" collapsed="false">
      <c r="A195" s="0" t="n">
        <v>193</v>
      </c>
      <c r="B195" s="0" t="n">
        <v>0.56685</v>
      </c>
      <c r="C195" s="0" t="n">
        <v>7306.95</v>
      </c>
      <c r="D195" s="0" t="n">
        <v>0.56685</v>
      </c>
      <c r="E195" s="0" t="n">
        <v>1.38746895523132</v>
      </c>
    </row>
    <row r="196" customFormat="false" ht="15" hidden="false" customHeight="false" outlineLevel="0" collapsed="false">
      <c r="A196" s="0" t="n">
        <v>194</v>
      </c>
      <c r="B196" s="0" t="n">
        <v>0.56732</v>
      </c>
      <c r="C196" s="0" t="n">
        <v>7310.25</v>
      </c>
      <c r="D196" s="0" t="n">
        <v>0.56732</v>
      </c>
      <c r="E196" s="0" t="n">
        <v>1.32375930938266</v>
      </c>
    </row>
    <row r="197" customFormat="false" ht="15" hidden="false" customHeight="false" outlineLevel="0" collapsed="false">
      <c r="A197" s="0" t="n">
        <v>195</v>
      </c>
      <c r="B197" s="0" t="n">
        <v>0.5675</v>
      </c>
      <c r="C197" s="0" t="n">
        <v>7321.61</v>
      </c>
      <c r="D197" s="0" t="n">
        <v>0.5675</v>
      </c>
      <c r="E197" s="0" t="n">
        <v>1.25471124817558</v>
      </c>
    </row>
    <row r="198" customFormat="false" ht="15" hidden="false" customHeight="false" outlineLevel="0" collapsed="false">
      <c r="A198" s="0" t="n">
        <v>196</v>
      </c>
      <c r="B198" s="0" t="n">
        <v>0.56973</v>
      </c>
      <c r="C198" s="0" t="n">
        <v>7331.58</v>
      </c>
      <c r="D198" s="0" t="n">
        <v>0.56973</v>
      </c>
      <c r="E198" s="0" t="n">
        <v>1.39438027517407</v>
      </c>
    </row>
    <row r="199" customFormat="false" ht="15" hidden="false" customHeight="false" outlineLevel="0" collapsed="false">
      <c r="A199" s="0" t="n">
        <v>197</v>
      </c>
      <c r="B199" s="0" t="n">
        <v>0.57243</v>
      </c>
      <c r="C199" s="0" t="n">
        <v>7348.1</v>
      </c>
      <c r="D199" s="0" t="n">
        <v>0.57243</v>
      </c>
      <c r="E199" s="0" t="n">
        <v>1.57334007057796</v>
      </c>
    </row>
    <row r="200" customFormat="false" ht="15" hidden="false" customHeight="false" outlineLevel="0" collapsed="false">
      <c r="A200" s="0" t="n">
        <v>198</v>
      </c>
      <c r="B200" s="0" t="n">
        <v>0.57432</v>
      </c>
      <c r="C200" s="0" t="n">
        <v>7367.02</v>
      </c>
      <c r="D200" s="0" t="n">
        <v>0.57432</v>
      </c>
      <c r="E200" s="0" t="n">
        <v>1.67545857842379</v>
      </c>
    </row>
    <row r="201" customFormat="false" ht="15" hidden="false" customHeight="false" outlineLevel="0" collapsed="false">
      <c r="A201" s="0" t="n">
        <v>199</v>
      </c>
      <c r="B201" s="0" t="n">
        <v>0.58748</v>
      </c>
      <c r="C201" s="0" t="n">
        <v>7376.98</v>
      </c>
      <c r="D201" s="0" t="n">
        <v>0.58748</v>
      </c>
      <c r="E201" s="0" t="n">
        <v>2.67002192595943</v>
      </c>
    </row>
  </sheetData>
  <dataValidations count="2">
    <dataValidation allowBlank="true" errorStyle="stop" operator="between" showDropDown="false" showErrorMessage="true" showInputMessage="true" sqref="AE7" type="list">
      <formula1>"Sym_1,Sym_2"</formula1>
      <formula2>0</formula2>
    </dataValidation>
    <dataValidation allowBlank="true" errorStyle="stop" operator="between" showDropDown="false" showErrorMessage="true" showInputMessage="true" sqref="AE5:AE6" type="list">
      <formula1>"0,1,2,3,4,5,6,7,8,9,10,11,12,13,14,15,20,24,25,30,35,40"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I201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E1" activeCellId="0" sqref="E1"/>
    </sheetView>
  </sheetViews>
  <sheetFormatPr defaultColWidth="10.8203125" defaultRowHeight="15" zeroHeight="false" outlineLevelRow="0" outlineLevelCol="0"/>
  <cols>
    <col collapsed="false" customWidth="true" hidden="false" outlineLevel="0" max="1" min="1" style="0" width="3.99"/>
    <col collapsed="false" customWidth="true" hidden="false" outlineLevel="0" max="2" min="2" style="0" width="10.5"/>
    <col collapsed="false" customWidth="true" hidden="false" outlineLevel="0" max="3" min="3" style="0" width="9.02"/>
    <col collapsed="false" customWidth="true" hidden="false" outlineLevel="0" max="4" min="4" style="0" width="7.14"/>
    <col collapsed="false" customWidth="true" hidden="false" outlineLevel="0" max="5" min="5" style="0" width="16.03"/>
    <col collapsed="false" customWidth="true" hidden="false" outlineLevel="0" max="6" min="6" style="1" width="2.83"/>
    <col collapsed="false" customWidth="true" hidden="false" outlineLevel="0" max="7" min="7" style="1" width="17"/>
    <col collapsed="false" customWidth="true" hidden="false" outlineLevel="0" max="9" min="8" style="1" width="21.5"/>
    <col collapsed="false" customWidth="true" hidden="false" outlineLevel="0" max="11" min="10" style="1" width="17.16"/>
    <col collapsed="false" customWidth="true" hidden="false" outlineLevel="0" max="12" min="12" style="1" width="2.83"/>
    <col collapsed="false" customWidth="true" hidden="false" outlineLevel="0" max="20" min="13" style="1" width="14.33"/>
    <col collapsed="false" customWidth="true" hidden="false" outlineLevel="0" max="21" min="21" style="1" width="2.67"/>
    <col collapsed="false" customWidth="true" hidden="false" outlineLevel="0" max="23" min="22" style="1" width="17.16"/>
    <col collapsed="false" customWidth="true" hidden="false" outlineLevel="0" max="24" min="24" style="1" width="2.83"/>
    <col collapsed="false" customWidth="true" hidden="false" outlineLevel="0" max="32" min="25" style="1" width="14.33"/>
    <col collapsed="false" customWidth="true" hidden="false" outlineLevel="0" max="33" min="33" style="1" width="2.67"/>
    <col collapsed="false" customWidth="true" hidden="false" outlineLevel="0" max="34" min="34" style="1" width="17"/>
    <col collapsed="false" customWidth="true" hidden="false" outlineLevel="0" max="35" min="35" style="1" width="11.17"/>
    <col collapsed="false" customWidth="false" hidden="false" outlineLevel="0" max="1024" min="36" style="1" width="10.83"/>
  </cols>
  <sheetData>
    <row r="1" customFormat="false" ht="15" hidden="false" customHeight="false" outlineLevel="0" collapsed="false">
      <c r="B1" s="0" t="s">
        <v>0</v>
      </c>
      <c r="C1" s="0" t="s">
        <v>1</v>
      </c>
      <c r="D1" s="0" t="s">
        <v>2</v>
      </c>
      <c r="E1" s="0" t="s">
        <v>3</v>
      </c>
      <c r="G1" s="2" t="s">
        <v>37</v>
      </c>
      <c r="H1" s="2" t="s">
        <v>38</v>
      </c>
      <c r="I1" s="2" t="s">
        <v>39</v>
      </c>
      <c r="J1" s="2" t="s">
        <v>4</v>
      </c>
      <c r="K1" s="2" t="s">
        <v>5</v>
      </c>
      <c r="M1" s="3" t="s">
        <v>6</v>
      </c>
      <c r="N1" s="3" t="s">
        <v>7</v>
      </c>
      <c r="O1" s="3" t="s">
        <v>8</v>
      </c>
      <c r="P1" s="3" t="s">
        <v>9</v>
      </c>
      <c r="Q1" s="3" t="s">
        <v>10</v>
      </c>
      <c r="R1" s="3" t="s">
        <v>11</v>
      </c>
      <c r="S1" s="3" t="s">
        <v>12</v>
      </c>
      <c r="T1" s="3" t="s">
        <v>13</v>
      </c>
      <c r="V1" s="2" t="s">
        <v>4</v>
      </c>
      <c r="W1" s="2" t="s">
        <v>5</v>
      </c>
      <c r="Y1" s="4" t="s">
        <v>14</v>
      </c>
      <c r="Z1" s="4" t="s">
        <v>7</v>
      </c>
      <c r="AA1" s="4" t="s">
        <v>15</v>
      </c>
      <c r="AB1" s="4" t="s">
        <v>16</v>
      </c>
      <c r="AC1" s="4" t="s">
        <v>10</v>
      </c>
      <c r="AD1" s="4" t="s">
        <v>11</v>
      </c>
      <c r="AE1" s="4" t="s">
        <v>12</v>
      </c>
      <c r="AF1" s="4" t="s">
        <v>13</v>
      </c>
      <c r="AH1" s="17" t="n">
        <v>1.1</v>
      </c>
      <c r="AI1" s="1" t="s">
        <v>17</v>
      </c>
    </row>
    <row r="2" customFormat="false" ht="15" hidden="false" customHeight="false" outlineLevel="0" collapsed="false">
      <c r="A2" s="0" t="n">
        <v>0</v>
      </c>
      <c r="B2" s="0" t="n">
        <v>0.4511</v>
      </c>
      <c r="C2" s="0" t="n">
        <v>5902.71</v>
      </c>
      <c r="D2" s="0" t="n">
        <v>0.4511</v>
      </c>
      <c r="G2" s="1" t="n">
        <f aca="false">IF($E2&lt;0,-1,1)</f>
        <v>1</v>
      </c>
      <c r="H2" s="1" t="n">
        <f aca="false">B2</f>
        <v>0.4511</v>
      </c>
      <c r="I2" s="1" t="n">
        <f aca="false">C2</f>
        <v>5902.71</v>
      </c>
      <c r="J2" s="1" t="n">
        <f aca="false">IFERROR(VLOOKUP(-$G2,$G3:$H$182,2,0),H2)</f>
        <v>0.4511</v>
      </c>
      <c r="K2" s="1" t="n">
        <f aca="false">IFERROR(VLOOKUP(-$G2,$G3:$I$182,3,0),I2)</f>
        <v>5902.71</v>
      </c>
      <c r="M2" s="1" t="str">
        <f aca="false">IF(AND($AH$5="Sym_1",$E2&lt;0),$B$1,IF(AND($AH$5="Sym_2",$E2&gt;0),$B$1,$C$1))</f>
        <v>BTCUSDT</v>
      </c>
      <c r="N2" s="1" t="n">
        <f aca="false">IF($AH$6="No",IF(AND(ABS($E2)&gt;$AH$1,$G2&lt;&gt;$G1),1,0),n_steps!K2)</f>
        <v>0</v>
      </c>
      <c r="O2" s="1" t="n">
        <f aca="false">IF($N2=1,IF($M2=$B$1,$B2,$C2),0)</f>
        <v>0</v>
      </c>
      <c r="P2" s="1" t="n">
        <f aca="false">IF($N2=1,IF($M2=$B$1,$J2,$K2),0)</f>
        <v>0</v>
      </c>
      <c r="Q2" s="1" t="n">
        <f aca="false">IFERROR(P2/O2,1)</f>
        <v>1</v>
      </c>
      <c r="R2" s="1" t="n">
        <f aca="false">IF($N2=1,$AH$3*$AH$2*2,0)</f>
        <v>0</v>
      </c>
      <c r="S2" s="1" t="n">
        <f aca="false">-IF($N2=1,$AH$4*$AH$2*2,0)</f>
        <v>-0</v>
      </c>
      <c r="T2" s="1" t="n">
        <f aca="false">$AH$2+R2+S2</f>
        <v>1000</v>
      </c>
      <c r="V2" s="1" t="n">
        <f aca="false">J2</f>
        <v>0.4511</v>
      </c>
      <c r="W2" s="1" t="n">
        <f aca="false">K2</f>
        <v>5902.71</v>
      </c>
      <c r="Y2" s="1" t="str">
        <f aca="false">IF(AND($AH$5="Sym_1",$E2&gt;0),$B$1,IF(AND($AH$5="Sym_2",$E2&lt;0),$B$1,$C$1))</f>
        <v>BTCUSDT</v>
      </c>
      <c r="Z2" s="1" t="n">
        <f aca="false">N2</f>
        <v>0</v>
      </c>
      <c r="AA2" s="1" t="n">
        <f aca="false">IF($Z2=1,IF($Y2=$B$1,$B2,$C2),0)</f>
        <v>0</v>
      </c>
      <c r="AB2" s="1" t="n">
        <f aca="false">IF($Z2=1,IF($Y2=$B$1,$V2,$W2),0)</f>
        <v>0</v>
      </c>
      <c r="AC2" s="1" t="n">
        <f aca="false">IFERROR(AA2/AB2,1)</f>
        <v>1</v>
      </c>
      <c r="AD2" s="1" t="n">
        <f aca="false">IF($N2=1,$AH$3*$AH2*2,0)</f>
        <v>0</v>
      </c>
      <c r="AE2" s="1" t="n">
        <f aca="false">-IF($N2=1,$AH$4*$AH$2*2,0)</f>
        <v>-0</v>
      </c>
      <c r="AF2" s="1" t="n">
        <f aca="false">$AH$2+AD2+AE2</f>
        <v>1000</v>
      </c>
      <c r="AH2" s="6" t="n">
        <v>1000</v>
      </c>
      <c r="AI2" s="1" t="s">
        <v>18</v>
      </c>
    </row>
    <row r="3" customFormat="false" ht="15" hidden="false" customHeight="false" outlineLevel="0" collapsed="false">
      <c r="A3" s="0" t="n">
        <v>1</v>
      </c>
      <c r="B3" s="0" t="n">
        <v>0.45333</v>
      </c>
      <c r="C3" s="0" t="n">
        <v>5941.32</v>
      </c>
      <c r="D3" s="0" t="n">
        <v>0.45333</v>
      </c>
      <c r="G3" s="1" t="n">
        <f aca="false">IF($E3&lt;0,-1,1)</f>
        <v>1</v>
      </c>
      <c r="H3" s="1" t="n">
        <f aca="false">B3</f>
        <v>0.45333</v>
      </c>
      <c r="I3" s="1" t="n">
        <f aca="false">C3</f>
        <v>5941.32</v>
      </c>
      <c r="J3" s="1" t="n">
        <f aca="false">IFERROR(VLOOKUP(-$G3,$G4:$H$182,2,0),H3)</f>
        <v>0.45333</v>
      </c>
      <c r="K3" s="1" t="n">
        <f aca="false">IFERROR(VLOOKUP(-$G3,$G4:$I$182,3,0),I3)</f>
        <v>5941.32</v>
      </c>
      <c r="M3" s="1" t="str">
        <f aca="false">IF(AND($AH$5="Sym_1",$E3&lt;0),$B$1,IF(AND($AH$5="Sym_2",$E3&gt;0),$B$1,$C$1))</f>
        <v>BTCUSDT</v>
      </c>
      <c r="N3" s="1" t="n">
        <f aca="false">IF($AH$6="No",IF(AND(ABS($E3)&gt;$AH$1,$G3&lt;&gt;$G2),1,0),n_steps!K3)</f>
        <v>0</v>
      </c>
      <c r="O3" s="1" t="n">
        <f aca="false">IF($N3=1,IF($M3=$B$1,$B3,$C3),0)</f>
        <v>0</v>
      </c>
      <c r="P3" s="1" t="n">
        <f aca="false">IF($N3=1,IF($M3=$B$1,$J3,$K3),0)</f>
        <v>0</v>
      </c>
      <c r="Q3" s="1" t="n">
        <f aca="false">IFERROR(P3/O3,1)</f>
        <v>1</v>
      </c>
      <c r="R3" s="1" t="n">
        <f aca="false">IF($N3=1,$AH$3*$AH$2*2,0)</f>
        <v>0</v>
      </c>
      <c r="S3" s="1" t="n">
        <f aca="false">-IF($N3=1,$AH$4*$AH$2*2,0)</f>
        <v>-0</v>
      </c>
      <c r="T3" s="1" t="n">
        <f aca="false">$T2*$Q3+$R3+$S3</f>
        <v>1000</v>
      </c>
      <c r="V3" s="1" t="n">
        <f aca="false">J3</f>
        <v>0.45333</v>
      </c>
      <c r="W3" s="1" t="n">
        <f aca="false">K3</f>
        <v>5941.32</v>
      </c>
      <c r="Y3" s="1" t="str">
        <f aca="false">IF(AND($AH$5="Sym_1",$E3&gt;0),$B$1,IF(AND($AH$5="Sym_2",$E3&lt;0),$B$1,$C$1))</f>
        <v>BTCUSDT</v>
      </c>
      <c r="Z3" s="1" t="n">
        <f aca="false">N3</f>
        <v>0</v>
      </c>
      <c r="AA3" s="1" t="n">
        <f aca="false">IF($Z3=1,IF($Y3=$B$1,$B3,$C3),0)</f>
        <v>0</v>
      </c>
      <c r="AB3" s="1" t="n">
        <f aca="false">IF($Z3=1,IF($Y3=$B$1,$V3,$W3),0)</f>
        <v>0</v>
      </c>
      <c r="AC3" s="1" t="n">
        <f aca="false">IFERROR(AA3/AB3,1)</f>
        <v>1</v>
      </c>
      <c r="AD3" s="1" t="n">
        <f aca="false">IF($N3=1,$AH$3*$AF2*2,0)</f>
        <v>0</v>
      </c>
      <c r="AE3" s="1" t="n">
        <f aca="false">-IF($N3=1,$AH$4*$AH$2*2,0)</f>
        <v>-0</v>
      </c>
      <c r="AF3" s="1" t="n">
        <f aca="false">$AF2*$AC3+$AD3+$AE3</f>
        <v>1000</v>
      </c>
      <c r="AH3" s="6" t="n">
        <f aca="false">0.025/100</f>
        <v>0.00025</v>
      </c>
      <c r="AI3" s="1" t="s">
        <v>19</v>
      </c>
    </row>
    <row r="4" customFormat="false" ht="15" hidden="false" customHeight="false" outlineLevel="0" collapsed="false">
      <c r="A4" s="0" t="n">
        <v>2</v>
      </c>
      <c r="B4" s="0" t="n">
        <v>0.45344</v>
      </c>
      <c r="C4" s="0" t="n">
        <v>5988.98</v>
      </c>
      <c r="D4" s="0" t="n">
        <v>0.45344</v>
      </c>
      <c r="G4" s="1" t="n">
        <f aca="false">IF($E4&lt;0,-1,1)</f>
        <v>1</v>
      </c>
      <c r="H4" s="1" t="n">
        <f aca="false">B4</f>
        <v>0.45344</v>
      </c>
      <c r="I4" s="1" t="n">
        <f aca="false">C4</f>
        <v>5988.98</v>
      </c>
      <c r="J4" s="1" t="n">
        <f aca="false">IFERROR(VLOOKUP(-$G4,$G5:$H$182,2,0),H4)</f>
        <v>0.45344</v>
      </c>
      <c r="K4" s="1" t="n">
        <f aca="false">IFERROR(VLOOKUP(-$G4,$G5:$I$182,3,0),I4)</f>
        <v>5988.98</v>
      </c>
      <c r="M4" s="1" t="str">
        <f aca="false">IF(AND($AH$5="Sym_1",$E4&lt;0),$B$1,IF(AND($AH$5="Sym_2",$E4&gt;0),$B$1,$C$1))</f>
        <v>BTCUSDT</v>
      </c>
      <c r="N4" s="1" t="n">
        <f aca="false">IF($AH$6="No",IF(AND(ABS($E4)&gt;$AH$1,$G4&lt;&gt;$G3),1,0),n_steps!K4)</f>
        <v>0</v>
      </c>
      <c r="O4" s="1" t="n">
        <f aca="false">IF($N4=1,IF($M4=$B$1,$B4,$C4),0)</f>
        <v>0</v>
      </c>
      <c r="P4" s="1" t="n">
        <f aca="false">IF($N4=1,IF($M4=$B$1,$J4,$K4),0)</f>
        <v>0</v>
      </c>
      <c r="Q4" s="1" t="n">
        <f aca="false">IFERROR(P4/O4,1)</f>
        <v>1</v>
      </c>
      <c r="R4" s="1" t="n">
        <f aca="false">IF($N4=1,$AH$3*$AH$2*2,0)</f>
        <v>0</v>
      </c>
      <c r="S4" s="1" t="n">
        <f aca="false">-IF($N4=1,$AH$4*$AH$2*2,0)</f>
        <v>-0</v>
      </c>
      <c r="T4" s="1" t="n">
        <f aca="false">$T3*$Q4+$R4+$S4</f>
        <v>1000</v>
      </c>
      <c r="V4" s="1" t="n">
        <f aca="false">J4</f>
        <v>0.45344</v>
      </c>
      <c r="W4" s="1" t="n">
        <f aca="false">K4</f>
        <v>5988.98</v>
      </c>
      <c r="Y4" s="1" t="str">
        <f aca="false">IF(AND($AH$5="Sym_1",$E4&gt;0),$B$1,IF(AND($AH$5="Sym_2",$E4&lt;0),$B$1,$C$1))</f>
        <v>BTCUSDT</v>
      </c>
      <c r="Z4" s="1" t="n">
        <f aca="false">N4</f>
        <v>0</v>
      </c>
      <c r="AA4" s="1" t="n">
        <f aca="false">IF($Z4=1,IF($Y4=$B$1,$B4,$C4),0)</f>
        <v>0</v>
      </c>
      <c r="AB4" s="1" t="n">
        <f aca="false">IF($Z4=1,IF($Y4=$B$1,$V4,$W4),0)</f>
        <v>0</v>
      </c>
      <c r="AC4" s="1" t="n">
        <f aca="false">IFERROR(AA4/AB4,1)</f>
        <v>1</v>
      </c>
      <c r="AD4" s="1" t="n">
        <f aca="false">IF($N4=1,$AH$3*$AF3*2,0)</f>
        <v>0</v>
      </c>
      <c r="AE4" s="1" t="n">
        <f aca="false">-IF($N4=1,$AH$4*$AH$2*2,0)</f>
        <v>-0</v>
      </c>
      <c r="AF4" s="1" t="n">
        <f aca="false">$AF3*$AC4+$AD4+$AE4</f>
        <v>1000</v>
      </c>
      <c r="AH4" s="6" t="n">
        <v>0.001</v>
      </c>
      <c r="AI4" s="1" t="s">
        <v>20</v>
      </c>
    </row>
    <row r="5" customFormat="false" ht="15" hidden="false" customHeight="false" outlineLevel="0" collapsed="false">
      <c r="A5" s="0" t="n">
        <v>3</v>
      </c>
      <c r="B5" s="0" t="n">
        <v>0.45456</v>
      </c>
      <c r="C5" s="0" t="n">
        <v>6008.41</v>
      </c>
      <c r="D5" s="0" t="n">
        <v>0.45456</v>
      </c>
      <c r="G5" s="1" t="n">
        <f aca="false">IF($E5&lt;0,-1,1)</f>
        <v>1</v>
      </c>
      <c r="H5" s="1" t="n">
        <f aca="false">B5</f>
        <v>0.45456</v>
      </c>
      <c r="I5" s="1" t="n">
        <f aca="false">C5</f>
        <v>6008.41</v>
      </c>
      <c r="J5" s="1" t="n">
        <f aca="false">IFERROR(VLOOKUP(-$G5,$G6:$H$182,2,0),H5)</f>
        <v>0.45456</v>
      </c>
      <c r="K5" s="1" t="n">
        <f aca="false">IFERROR(VLOOKUP(-$G5,$G6:$I$182,3,0),I5)</f>
        <v>6008.41</v>
      </c>
      <c r="M5" s="1" t="str">
        <f aca="false">IF(AND($AH$5="Sym_1",$E5&lt;0),$B$1,IF(AND($AH$5="Sym_2",$E5&gt;0),$B$1,$C$1))</f>
        <v>BTCUSDT</v>
      </c>
      <c r="N5" s="1" t="n">
        <f aca="false">IF($AH$6="No",IF(AND(ABS($E5)&gt;$AH$1,$G5&lt;&gt;$G4),1,0),n_steps!K5)</f>
        <v>0</v>
      </c>
      <c r="O5" s="1" t="n">
        <f aca="false">IF($N5=1,IF($M5=$B$1,$B5,$C5),0)</f>
        <v>0</v>
      </c>
      <c r="P5" s="1" t="n">
        <f aca="false">IF($N5=1,IF($M5=$B$1,$J5,$K5),0)</f>
        <v>0</v>
      </c>
      <c r="Q5" s="1" t="n">
        <f aca="false">IFERROR(P5/O5,1)</f>
        <v>1</v>
      </c>
      <c r="R5" s="1" t="n">
        <f aca="false">IF($N5=1,$AH$3*$AH$2*2,0)</f>
        <v>0</v>
      </c>
      <c r="S5" s="1" t="n">
        <f aca="false">-IF($N5=1,$AH$4*$AH$2*2,0)</f>
        <v>-0</v>
      </c>
      <c r="T5" s="1" t="n">
        <f aca="false">$T4*$Q5+$R5+$S5</f>
        <v>1000</v>
      </c>
      <c r="V5" s="1" t="n">
        <f aca="false">J5</f>
        <v>0.45456</v>
      </c>
      <c r="W5" s="1" t="n">
        <f aca="false">K5</f>
        <v>6008.41</v>
      </c>
      <c r="Y5" s="1" t="str">
        <f aca="false">IF(AND($AH$5="Sym_1",$E5&gt;0),$B$1,IF(AND($AH$5="Sym_2",$E5&lt;0),$B$1,$C$1))</f>
        <v>BTCUSDT</v>
      </c>
      <c r="Z5" s="1" t="n">
        <f aca="false">N5</f>
        <v>0</v>
      </c>
      <c r="AA5" s="1" t="n">
        <f aca="false">IF($Z5=1,IF($Y5=$B$1,$B5,$C5),0)</f>
        <v>0</v>
      </c>
      <c r="AB5" s="1" t="n">
        <f aca="false">IF($Z5=1,IF($Y5=$B$1,$V5,$W5),0)</f>
        <v>0</v>
      </c>
      <c r="AC5" s="1" t="n">
        <f aca="false">IFERROR(AA5/AB5,1)</f>
        <v>1</v>
      </c>
      <c r="AD5" s="1" t="n">
        <f aca="false">IF($N5=1,$AH$3*$AF4*2,0)</f>
        <v>0</v>
      </c>
      <c r="AE5" s="1" t="n">
        <f aca="false">-IF($N5=1,$AH$4*$AH$2*2,0)</f>
        <v>-0</v>
      </c>
      <c r="AF5" s="1" t="n">
        <f aca="false">$AF4*$AC5+$AD5+$AE5</f>
        <v>1000</v>
      </c>
      <c r="AH5" s="7" t="s">
        <v>40</v>
      </c>
      <c r="AI5" s="1" t="s">
        <v>24</v>
      </c>
    </row>
    <row r="6" customFormat="false" ht="15" hidden="false" customHeight="false" outlineLevel="0" collapsed="false">
      <c r="A6" s="0" t="n">
        <v>4</v>
      </c>
      <c r="B6" s="0" t="n">
        <v>0.45462</v>
      </c>
      <c r="C6" s="0" t="n">
        <v>6035.22</v>
      </c>
      <c r="D6" s="0" t="n">
        <v>0.45462</v>
      </c>
      <c r="G6" s="1" t="n">
        <f aca="false">IF($E6&lt;0,-1,1)</f>
        <v>1</v>
      </c>
      <c r="H6" s="1" t="n">
        <f aca="false">B6</f>
        <v>0.45462</v>
      </c>
      <c r="I6" s="1" t="n">
        <f aca="false">C6</f>
        <v>6035.22</v>
      </c>
      <c r="J6" s="1" t="n">
        <f aca="false">IFERROR(VLOOKUP(-$G6,$G7:$H$182,2,0),H6)</f>
        <v>0.45462</v>
      </c>
      <c r="K6" s="1" t="n">
        <f aca="false">IFERROR(VLOOKUP(-$G6,$G7:$I$182,3,0),I6)</f>
        <v>6035.22</v>
      </c>
      <c r="M6" s="1" t="str">
        <f aca="false">IF(AND($AH$5="Sym_1",$E6&lt;0),$B$1,IF(AND($AH$5="Sym_2",$E6&gt;0),$B$1,$C$1))</f>
        <v>BTCUSDT</v>
      </c>
      <c r="N6" s="1" t="n">
        <f aca="false">IF($AH$6="No",IF(AND(ABS($E6)&gt;$AH$1,$G6&lt;&gt;$G5),1,0),n_steps!K6)</f>
        <v>0</v>
      </c>
      <c r="O6" s="1" t="n">
        <f aca="false">IF($N6=1,IF($M6=$B$1,$B6,$C6),0)</f>
        <v>0</v>
      </c>
      <c r="P6" s="1" t="n">
        <f aca="false">IF($N6=1,IF($M6=$B$1,$J6,$K6),0)</f>
        <v>0</v>
      </c>
      <c r="Q6" s="1" t="n">
        <f aca="false">IFERROR(P6/O6,1)</f>
        <v>1</v>
      </c>
      <c r="R6" s="1" t="n">
        <f aca="false">IF($N6=1,$AH$3*$AH$2*2,0)</f>
        <v>0</v>
      </c>
      <c r="S6" s="1" t="n">
        <f aca="false">-IF($N6=1,$AH$4*$AH$2*2,0)</f>
        <v>-0</v>
      </c>
      <c r="T6" s="1" t="n">
        <f aca="false">$T5*$Q6+$R6+$S6</f>
        <v>1000</v>
      </c>
      <c r="V6" s="1" t="n">
        <f aca="false">J6</f>
        <v>0.45462</v>
      </c>
      <c r="W6" s="1" t="n">
        <f aca="false">K6</f>
        <v>6035.22</v>
      </c>
      <c r="Y6" s="1" t="str">
        <f aca="false">IF(AND($AH$5="Sym_1",$E6&gt;0),$B$1,IF(AND($AH$5="Sym_2",$E6&lt;0),$B$1,$C$1))</f>
        <v>BTCUSDT</v>
      </c>
      <c r="Z6" s="1" t="n">
        <f aca="false">N6</f>
        <v>0</v>
      </c>
      <c r="AA6" s="1" t="n">
        <f aca="false">IF($Z6=1,IF($Y6=$B$1,$B6,$C6),0)</f>
        <v>0</v>
      </c>
      <c r="AB6" s="1" t="n">
        <f aca="false">IF($Z6=1,IF($Y6=$B$1,$V6,$W6),0)</f>
        <v>0</v>
      </c>
      <c r="AC6" s="1" t="n">
        <f aca="false">IFERROR(AA6/AB6,1)</f>
        <v>1</v>
      </c>
      <c r="AD6" s="1" t="n">
        <f aca="false">IF($N6=1,$AH$3*$AF5*2,0)</f>
        <v>0</v>
      </c>
      <c r="AE6" s="1" t="n">
        <f aca="false">-IF($N6=1,$AH$4*$AH$2*2,0)</f>
        <v>-0</v>
      </c>
      <c r="AF6" s="1" t="n">
        <f aca="false">$AF5*$AC6+$AD6+$AE6</f>
        <v>1000</v>
      </c>
      <c r="AH6" s="18" t="s">
        <v>41</v>
      </c>
      <c r="AI6" s="1" t="s">
        <v>42</v>
      </c>
    </row>
    <row r="7" customFormat="false" ht="15" hidden="false" customHeight="false" outlineLevel="0" collapsed="false">
      <c r="A7" s="0" t="n">
        <v>5</v>
      </c>
      <c r="B7" s="0" t="n">
        <v>0.45528</v>
      </c>
      <c r="C7" s="0" t="n">
        <v>6180.6</v>
      </c>
      <c r="D7" s="0" t="n">
        <v>0.45528</v>
      </c>
      <c r="G7" s="1" t="n">
        <f aca="false">IF($E7&lt;0,-1,1)</f>
        <v>1</v>
      </c>
      <c r="H7" s="1" t="n">
        <f aca="false">B7</f>
        <v>0.45528</v>
      </c>
      <c r="I7" s="1" t="n">
        <f aca="false">C7</f>
        <v>6180.6</v>
      </c>
      <c r="J7" s="1" t="n">
        <f aca="false">IFERROR(VLOOKUP(-$G7,$G8:$H$182,2,0),H7)</f>
        <v>0.45528</v>
      </c>
      <c r="K7" s="1" t="n">
        <f aca="false">IFERROR(VLOOKUP(-$G7,$G8:$I$182,3,0),I7)</f>
        <v>6180.6</v>
      </c>
      <c r="M7" s="1" t="str">
        <f aca="false">IF(AND($AH$5="Sym_1",$E7&lt;0),$B$1,IF(AND($AH$5="Sym_2",$E7&gt;0),$B$1,$C$1))</f>
        <v>BTCUSDT</v>
      </c>
      <c r="N7" s="1" t="n">
        <f aca="false">IF($AH$6="No",IF(AND(ABS($E7)&gt;$AH$1,$G7&lt;&gt;$G6),1,0),n_steps!K7)</f>
        <v>0</v>
      </c>
      <c r="O7" s="1" t="n">
        <f aca="false">IF($N7=1,IF($M7=$B$1,$B7,$C7),0)</f>
        <v>0</v>
      </c>
      <c r="P7" s="1" t="n">
        <f aca="false">IF($N7=1,IF($M7=$B$1,$J7,$K7),0)</f>
        <v>0</v>
      </c>
      <c r="Q7" s="1" t="n">
        <f aca="false">IFERROR(P7/O7,1)</f>
        <v>1</v>
      </c>
      <c r="R7" s="1" t="n">
        <f aca="false">IF($N7=1,$AH$3*$AH$2*2,0)</f>
        <v>0</v>
      </c>
      <c r="S7" s="1" t="n">
        <f aca="false">-IF($N7=1,$AH$4*$AH$2*2,0)</f>
        <v>-0</v>
      </c>
      <c r="T7" s="1" t="n">
        <f aca="false">$T6*$Q7+$R7+$S7</f>
        <v>1000</v>
      </c>
      <c r="V7" s="1" t="n">
        <f aca="false">J7</f>
        <v>0.45528</v>
      </c>
      <c r="W7" s="1" t="n">
        <f aca="false">K7</f>
        <v>6180.6</v>
      </c>
      <c r="Y7" s="1" t="str">
        <f aca="false">IF(AND($AH$5="Sym_1",$E7&gt;0),$B$1,IF(AND($AH$5="Sym_2",$E7&lt;0),$B$1,$C$1))</f>
        <v>BTCUSDT</v>
      </c>
      <c r="Z7" s="1" t="n">
        <f aca="false">N7</f>
        <v>0</v>
      </c>
      <c r="AA7" s="1" t="n">
        <f aca="false">IF($Z7=1,IF($Y7=$B$1,$B7,$C7),0)</f>
        <v>0</v>
      </c>
      <c r="AB7" s="1" t="n">
        <f aca="false">IF($Z7=1,IF($Y7=$B$1,$V7,$W7),0)</f>
        <v>0</v>
      </c>
      <c r="AC7" s="1" t="n">
        <f aca="false">IFERROR(AA7/AB7,1)</f>
        <v>1</v>
      </c>
      <c r="AD7" s="1" t="n">
        <f aca="false">IF($N7=1,$AH$3*$AF6*2,0)</f>
        <v>0</v>
      </c>
      <c r="AE7" s="1" t="n">
        <f aca="false">-IF($N7=1,$AH$4*$AH$2*2,0)</f>
        <v>-0</v>
      </c>
      <c r="AF7" s="1" t="n">
        <f aca="false">$AF6*$AC7+$AD7+$AE7</f>
        <v>1000</v>
      </c>
    </row>
    <row r="8" customFormat="false" ht="15" hidden="false" customHeight="false" outlineLevel="0" collapsed="false">
      <c r="A8" s="0" t="n">
        <v>6</v>
      </c>
      <c r="B8" s="0" t="n">
        <v>0.45544</v>
      </c>
      <c r="C8" s="0" t="n">
        <v>6186.39</v>
      </c>
      <c r="D8" s="0" t="n">
        <v>0.45544</v>
      </c>
      <c r="G8" s="1" t="n">
        <f aca="false">IF($E8&lt;0,-1,1)</f>
        <v>1</v>
      </c>
      <c r="H8" s="1" t="n">
        <f aca="false">B8</f>
        <v>0.45544</v>
      </c>
      <c r="I8" s="1" t="n">
        <f aca="false">C8</f>
        <v>6186.39</v>
      </c>
      <c r="J8" s="1" t="n">
        <f aca="false">IFERROR(VLOOKUP(-$G8,$G9:$H$182,2,0),H8)</f>
        <v>0.45544</v>
      </c>
      <c r="K8" s="1" t="n">
        <f aca="false">IFERROR(VLOOKUP(-$G8,$G9:$I$182,3,0),I8)</f>
        <v>6186.39</v>
      </c>
      <c r="M8" s="1" t="str">
        <f aca="false">IF(AND($AH$5="Sym_1",$E8&lt;0),$B$1,IF(AND($AH$5="Sym_2",$E8&gt;0),$B$1,$C$1))</f>
        <v>BTCUSDT</v>
      </c>
      <c r="N8" s="1" t="n">
        <f aca="false">IF($AH$6="No",IF(AND(ABS($E8)&gt;$AH$1,$G8&lt;&gt;$G7),1,0),n_steps!K8)</f>
        <v>0</v>
      </c>
      <c r="O8" s="1" t="n">
        <f aca="false">IF($N8=1,IF($M8=$B$1,$B8,$C8),0)</f>
        <v>0</v>
      </c>
      <c r="P8" s="1" t="n">
        <f aca="false">IF($N8=1,IF($M8=$B$1,$J8,$K8),0)</f>
        <v>0</v>
      </c>
      <c r="Q8" s="1" t="n">
        <f aca="false">IFERROR(P8/O8,1)</f>
        <v>1</v>
      </c>
      <c r="R8" s="1" t="n">
        <f aca="false">IF($N8=1,$AH$3*$AH$2*2,0)</f>
        <v>0</v>
      </c>
      <c r="S8" s="1" t="n">
        <f aca="false">-IF($N8=1,$AH$4*$AH$2*2,0)</f>
        <v>-0</v>
      </c>
      <c r="T8" s="1" t="n">
        <f aca="false">$T7*$Q8+$R8+$S8</f>
        <v>1000</v>
      </c>
      <c r="V8" s="1" t="n">
        <f aca="false">J8</f>
        <v>0.45544</v>
      </c>
      <c r="W8" s="1" t="n">
        <f aca="false">K8</f>
        <v>6186.39</v>
      </c>
      <c r="Y8" s="1" t="str">
        <f aca="false">IF(AND($AH$5="Sym_1",$E8&gt;0),$B$1,IF(AND($AH$5="Sym_2",$E8&lt;0),$B$1,$C$1))</f>
        <v>BTCUSDT</v>
      </c>
      <c r="Z8" s="1" t="n">
        <f aca="false">N8</f>
        <v>0</v>
      </c>
      <c r="AA8" s="1" t="n">
        <f aca="false">IF($Z8=1,IF($Y8=$B$1,$B8,$C8),0)</f>
        <v>0</v>
      </c>
      <c r="AB8" s="1" t="n">
        <f aca="false">IF($Z8=1,IF($Y8=$B$1,$V8,$W8),0)</f>
        <v>0</v>
      </c>
      <c r="AC8" s="1" t="n">
        <f aca="false">IFERROR(AA8/AB8,1)</f>
        <v>1</v>
      </c>
      <c r="AD8" s="1" t="n">
        <f aca="false">IF($N8=1,$AH$3*$AF7*2,0)</f>
        <v>0</v>
      </c>
      <c r="AE8" s="1" t="n">
        <f aca="false">-IF($N8=1,$AH$4*$AH$2*2,0)</f>
        <v>-0</v>
      </c>
      <c r="AF8" s="1" t="n">
        <f aca="false">$AF7*$AC8+$AD8+$AE8</f>
        <v>1000</v>
      </c>
      <c r="AH8" s="8" t="s">
        <v>25</v>
      </c>
      <c r="AI8" s="9" t="n">
        <f aca="false">$T$181-$AH$2</f>
        <v>0</v>
      </c>
    </row>
    <row r="9" customFormat="false" ht="15" hidden="false" customHeight="false" outlineLevel="0" collapsed="false">
      <c r="A9" s="0" t="n">
        <v>7</v>
      </c>
      <c r="B9" s="0" t="n">
        <v>0.45576</v>
      </c>
      <c r="C9" s="0" t="n">
        <v>6194.18</v>
      </c>
      <c r="D9" s="0" t="n">
        <v>0.45576</v>
      </c>
      <c r="G9" s="1" t="n">
        <f aca="false">IF($E9&lt;0,-1,1)</f>
        <v>1</v>
      </c>
      <c r="H9" s="1" t="n">
        <f aca="false">B9</f>
        <v>0.45576</v>
      </c>
      <c r="I9" s="1" t="n">
        <f aca="false">C9</f>
        <v>6194.18</v>
      </c>
      <c r="J9" s="1" t="n">
        <f aca="false">IFERROR(VLOOKUP(-$G9,$G10:$H$182,2,0),H9)</f>
        <v>0.45576</v>
      </c>
      <c r="K9" s="1" t="n">
        <f aca="false">IFERROR(VLOOKUP(-$G9,$G10:$I$182,3,0),I9)</f>
        <v>6194.18</v>
      </c>
      <c r="M9" s="1" t="str">
        <f aca="false">IF(AND($AH$5="Sym_1",$E9&lt;0),$B$1,IF(AND($AH$5="Sym_2",$E9&gt;0),$B$1,$C$1))</f>
        <v>BTCUSDT</v>
      </c>
      <c r="N9" s="1" t="n">
        <f aca="false">IF($AH$6="No",IF(AND(ABS($E9)&gt;$AH$1,$G9&lt;&gt;$G8),1,0),n_steps!K9)</f>
        <v>0</v>
      </c>
      <c r="O9" s="1" t="n">
        <f aca="false">IF($N9=1,IF($M9=$B$1,$B9,$C9),0)</f>
        <v>0</v>
      </c>
      <c r="P9" s="1" t="n">
        <f aca="false">IF($N9=1,IF($M9=$B$1,$J9,$K9),0)</f>
        <v>0</v>
      </c>
      <c r="Q9" s="1" t="n">
        <f aca="false">IFERROR(P9/O9,1)</f>
        <v>1</v>
      </c>
      <c r="R9" s="1" t="n">
        <f aca="false">IF($N9=1,$AH$3*$AH$2*2,0)</f>
        <v>0</v>
      </c>
      <c r="S9" s="1" t="n">
        <f aca="false">-IF($N9=1,$AH$4*$AH$2*2,0)</f>
        <v>-0</v>
      </c>
      <c r="T9" s="1" t="n">
        <f aca="false">$T8*$Q9+$R9+$S9</f>
        <v>1000</v>
      </c>
      <c r="V9" s="1" t="n">
        <f aca="false">J9</f>
        <v>0.45576</v>
      </c>
      <c r="W9" s="1" t="n">
        <f aca="false">K9</f>
        <v>6194.18</v>
      </c>
      <c r="Y9" s="1" t="str">
        <f aca="false">IF(AND($AH$5="Sym_1",$E9&gt;0),$B$1,IF(AND($AH$5="Sym_2",$E9&lt;0),$B$1,$C$1))</f>
        <v>BTCUSDT</v>
      </c>
      <c r="Z9" s="1" t="n">
        <f aca="false">N9</f>
        <v>0</v>
      </c>
      <c r="AA9" s="1" t="n">
        <f aca="false">IF($Z9=1,IF($Y9=$B$1,$B9,$C9),0)</f>
        <v>0</v>
      </c>
      <c r="AB9" s="1" t="n">
        <f aca="false">IF($Z9=1,IF($Y9=$B$1,$V9,$W9),0)</f>
        <v>0</v>
      </c>
      <c r="AC9" s="1" t="n">
        <f aca="false">IFERROR(AA9/AB9,1)</f>
        <v>1</v>
      </c>
      <c r="AD9" s="1" t="n">
        <f aca="false">IF($N9=1,$AH$3*$AF8*2,0)</f>
        <v>0</v>
      </c>
      <c r="AE9" s="1" t="n">
        <f aca="false">-IF($N9=1,$AH$4*$AH$2*2,0)</f>
        <v>-0</v>
      </c>
      <c r="AF9" s="1" t="n">
        <f aca="false">$AF8*$AC9+$AD9+$AE9</f>
        <v>1000</v>
      </c>
      <c r="AH9" s="8" t="s">
        <v>26</v>
      </c>
      <c r="AI9" s="9" t="n">
        <f aca="false">$AF$181-$AH$2</f>
        <v>0</v>
      </c>
    </row>
    <row r="10" customFormat="false" ht="15" hidden="false" customHeight="false" outlineLevel="0" collapsed="false">
      <c r="A10" s="0" t="n">
        <v>8</v>
      </c>
      <c r="B10" s="0" t="n">
        <v>0.45586</v>
      </c>
      <c r="C10" s="0" t="n">
        <v>6202.82</v>
      </c>
      <c r="D10" s="0" t="n">
        <v>0.45586</v>
      </c>
      <c r="G10" s="1" t="n">
        <f aca="false">IF($E10&lt;0,-1,1)</f>
        <v>1</v>
      </c>
      <c r="H10" s="1" t="n">
        <f aca="false">B10</f>
        <v>0.45586</v>
      </c>
      <c r="I10" s="1" t="n">
        <f aca="false">C10</f>
        <v>6202.82</v>
      </c>
      <c r="J10" s="1" t="n">
        <f aca="false">IFERROR(VLOOKUP(-$G10,$G11:$H$182,2,0),H10)</f>
        <v>0.45586</v>
      </c>
      <c r="K10" s="1" t="n">
        <f aca="false">IFERROR(VLOOKUP(-$G10,$G11:$I$182,3,0),I10)</f>
        <v>6202.82</v>
      </c>
      <c r="M10" s="1" t="str">
        <f aca="false">IF(AND($AH$5="Sym_1",$E10&lt;0),$B$1,IF(AND($AH$5="Sym_2",$E10&gt;0),$B$1,$C$1))</f>
        <v>BTCUSDT</v>
      </c>
      <c r="N10" s="1" t="n">
        <f aca="false">IF($AH$6="No",IF(AND(ABS($E10)&gt;$AH$1,$G10&lt;&gt;$G9),1,0),n_steps!K10)</f>
        <v>0</v>
      </c>
      <c r="O10" s="1" t="n">
        <f aca="false">IF($N10=1,IF($M10=$B$1,$B10,$C10),0)</f>
        <v>0</v>
      </c>
      <c r="P10" s="1" t="n">
        <f aca="false">IF($N10=1,IF($M10=$B$1,$J10,$K10),0)</f>
        <v>0</v>
      </c>
      <c r="Q10" s="1" t="n">
        <f aca="false">IFERROR(P10/O10,1)</f>
        <v>1</v>
      </c>
      <c r="R10" s="1" t="n">
        <f aca="false">IF($N10=1,$AH$3*$AH$2*2,0)</f>
        <v>0</v>
      </c>
      <c r="S10" s="1" t="n">
        <f aca="false">-IF($N10=1,$AH$4*$AH$2*2,0)</f>
        <v>-0</v>
      </c>
      <c r="T10" s="1" t="n">
        <f aca="false">$T9*$Q10+$R10+$S10</f>
        <v>1000</v>
      </c>
      <c r="V10" s="1" t="n">
        <f aca="false">J10</f>
        <v>0.45586</v>
      </c>
      <c r="W10" s="1" t="n">
        <f aca="false">K10</f>
        <v>6202.82</v>
      </c>
      <c r="Y10" s="1" t="str">
        <f aca="false">IF(AND($AH$5="Sym_1",$E10&gt;0),$B$1,IF(AND($AH$5="Sym_2",$E10&lt;0),$B$1,$C$1))</f>
        <v>BTCUSDT</v>
      </c>
      <c r="Z10" s="1" t="n">
        <f aca="false">N10</f>
        <v>0</v>
      </c>
      <c r="AA10" s="1" t="n">
        <f aca="false">IF($Z10=1,IF($Y10=$B$1,$B10,$C10),0)</f>
        <v>0</v>
      </c>
      <c r="AB10" s="1" t="n">
        <f aca="false">IF($Z10=1,IF($Y10=$B$1,$V10,$W10),0)</f>
        <v>0</v>
      </c>
      <c r="AC10" s="1" t="n">
        <f aca="false">IFERROR(AA10/AB10,1)</f>
        <v>1</v>
      </c>
      <c r="AD10" s="1" t="n">
        <f aca="false">IF($N10=1,$AH$3*$AF9*2,0)</f>
        <v>0</v>
      </c>
      <c r="AE10" s="1" t="n">
        <f aca="false">-IF($N10=1,$AH$4*$AH$2*2,0)</f>
        <v>-0</v>
      </c>
      <c r="AF10" s="1" t="n">
        <f aca="false">$AF9*$AC10+$AD10+$AE10</f>
        <v>1000</v>
      </c>
      <c r="AH10" s="10" t="s">
        <v>27</v>
      </c>
      <c r="AI10" s="11" t="n">
        <f aca="false">SUM(AI8:AI9)</f>
        <v>0</v>
      </c>
    </row>
    <row r="11" customFormat="false" ht="15" hidden="false" customHeight="false" outlineLevel="0" collapsed="false">
      <c r="A11" s="0" t="n">
        <v>9</v>
      </c>
      <c r="B11" s="0" t="n">
        <v>0.45668</v>
      </c>
      <c r="C11" s="0" t="n">
        <v>6204.91</v>
      </c>
      <c r="D11" s="0" t="n">
        <v>0.45668</v>
      </c>
      <c r="G11" s="1" t="n">
        <f aca="false">IF($E11&lt;0,-1,1)</f>
        <v>1</v>
      </c>
      <c r="H11" s="1" t="n">
        <f aca="false">B11</f>
        <v>0.45668</v>
      </c>
      <c r="I11" s="1" t="n">
        <f aca="false">C11</f>
        <v>6204.91</v>
      </c>
      <c r="J11" s="1" t="n">
        <f aca="false">IFERROR(VLOOKUP(-$G11,$G12:$H$182,2,0),H11)</f>
        <v>0.45668</v>
      </c>
      <c r="K11" s="1" t="n">
        <f aca="false">IFERROR(VLOOKUP(-$G11,$G12:$I$182,3,0),I11)</f>
        <v>6204.91</v>
      </c>
      <c r="M11" s="1" t="str">
        <f aca="false">IF(AND($AH$5="Sym_1",$E11&lt;0),$B$1,IF(AND($AH$5="Sym_2",$E11&gt;0),$B$1,$C$1))</f>
        <v>BTCUSDT</v>
      </c>
      <c r="N11" s="1" t="n">
        <f aca="false">IF($AH$6="No",IF(AND(ABS($E11)&gt;$AH$1,$G11&lt;&gt;$G10),1,0),n_steps!K11)</f>
        <v>0</v>
      </c>
      <c r="O11" s="1" t="n">
        <f aca="false">IF($N11=1,IF($M11=$B$1,$B11,$C11),0)</f>
        <v>0</v>
      </c>
      <c r="P11" s="1" t="n">
        <f aca="false">IF($N11=1,IF($M11=$B$1,$J11,$K11),0)</f>
        <v>0</v>
      </c>
      <c r="Q11" s="1" t="n">
        <f aca="false">IFERROR(P11/O11,1)</f>
        <v>1</v>
      </c>
      <c r="R11" s="1" t="n">
        <f aca="false">IF($N11=1,$AH$3*$AH$2*2,0)</f>
        <v>0</v>
      </c>
      <c r="S11" s="1" t="n">
        <f aca="false">-IF($N11=1,$AH$4*$AH$2*2,0)</f>
        <v>-0</v>
      </c>
      <c r="T11" s="1" t="n">
        <f aca="false">$T10*$Q11+$R11+$S11</f>
        <v>1000</v>
      </c>
      <c r="V11" s="1" t="n">
        <f aca="false">J11</f>
        <v>0.45668</v>
      </c>
      <c r="W11" s="1" t="n">
        <f aca="false">K11</f>
        <v>6204.91</v>
      </c>
      <c r="Y11" s="1" t="str">
        <f aca="false">IF(AND($AH$5="Sym_1",$E11&gt;0),$B$1,IF(AND($AH$5="Sym_2",$E11&lt;0),$B$1,$C$1))</f>
        <v>BTCUSDT</v>
      </c>
      <c r="Z11" s="1" t="n">
        <f aca="false">N11</f>
        <v>0</v>
      </c>
      <c r="AA11" s="1" t="n">
        <f aca="false">IF($Z11=1,IF($Y11=$B$1,$B11,$C11),0)</f>
        <v>0</v>
      </c>
      <c r="AB11" s="1" t="n">
        <f aca="false">IF($Z11=1,IF($Y11=$B$1,$V11,$W11),0)</f>
        <v>0</v>
      </c>
      <c r="AC11" s="1" t="n">
        <f aca="false">IFERROR(AA11/AB11,1)</f>
        <v>1</v>
      </c>
      <c r="AD11" s="1" t="n">
        <f aca="false">IF($N11=1,$AH$3*$AF10*2,0)</f>
        <v>0</v>
      </c>
      <c r="AE11" s="1" t="n">
        <f aca="false">-IF($N11=1,$AH$4*$AH$2*2,0)</f>
        <v>-0</v>
      </c>
      <c r="AF11" s="1" t="n">
        <f aca="false">$AF10*$AC11+$AD11+$AE11</f>
        <v>1000</v>
      </c>
    </row>
    <row r="12" customFormat="false" ht="15" hidden="false" customHeight="false" outlineLevel="0" collapsed="false">
      <c r="A12" s="0" t="n">
        <v>10</v>
      </c>
      <c r="B12" s="0" t="n">
        <v>0.45731</v>
      </c>
      <c r="C12" s="0" t="n">
        <v>6206.86</v>
      </c>
      <c r="D12" s="0" t="n">
        <v>0.45731</v>
      </c>
      <c r="G12" s="1" t="n">
        <f aca="false">IF($E12&lt;0,-1,1)</f>
        <v>1</v>
      </c>
      <c r="H12" s="1" t="n">
        <f aca="false">B12</f>
        <v>0.45731</v>
      </c>
      <c r="I12" s="1" t="n">
        <f aca="false">C12</f>
        <v>6206.86</v>
      </c>
      <c r="J12" s="1" t="n">
        <f aca="false">IFERROR(VLOOKUP(-$G12,$G13:$H$182,2,0),H12)</f>
        <v>0.45731</v>
      </c>
      <c r="K12" s="1" t="n">
        <f aca="false">IFERROR(VLOOKUP(-$G12,$G13:$I$182,3,0),I12)</f>
        <v>6206.86</v>
      </c>
      <c r="M12" s="1" t="str">
        <f aca="false">IF(AND($AH$5="Sym_1",$E12&lt;0),$B$1,IF(AND($AH$5="Sym_2",$E12&gt;0),$B$1,$C$1))</f>
        <v>BTCUSDT</v>
      </c>
      <c r="N12" s="1" t="n">
        <f aca="false">IF($AH$6="No",IF(AND(ABS($E12)&gt;$AH$1,$G12&lt;&gt;$G11),1,0),n_steps!K12)</f>
        <v>0</v>
      </c>
      <c r="O12" s="1" t="n">
        <f aca="false">IF($N12=1,IF($M12=$B$1,$B12,$C12),0)</f>
        <v>0</v>
      </c>
      <c r="P12" s="1" t="n">
        <f aca="false">IF($N12=1,IF($M12=$B$1,$J12,$K12),0)</f>
        <v>0</v>
      </c>
      <c r="Q12" s="1" t="n">
        <f aca="false">IFERROR(P12/O12,1)</f>
        <v>1</v>
      </c>
      <c r="R12" s="1" t="n">
        <f aca="false">IF($N12=1,$AH$3*$AH$2*2,0)</f>
        <v>0</v>
      </c>
      <c r="S12" s="1" t="n">
        <f aca="false">-IF($N12=1,$AH$4*$AH$2*2,0)</f>
        <v>-0</v>
      </c>
      <c r="T12" s="1" t="n">
        <f aca="false">$T11*$Q12+$R12+$S12</f>
        <v>1000</v>
      </c>
      <c r="V12" s="1" t="n">
        <f aca="false">J12</f>
        <v>0.45731</v>
      </c>
      <c r="W12" s="1" t="n">
        <f aca="false">K12</f>
        <v>6206.86</v>
      </c>
      <c r="Y12" s="1" t="str">
        <f aca="false">IF(AND($AH$5="Sym_1",$E12&gt;0),$B$1,IF(AND($AH$5="Sym_2",$E12&lt;0),$B$1,$C$1))</f>
        <v>BTCUSDT</v>
      </c>
      <c r="Z12" s="1" t="n">
        <f aca="false">N12</f>
        <v>0</v>
      </c>
      <c r="AA12" s="1" t="n">
        <f aca="false">IF($Z12=1,IF($Y12=$B$1,$B12,$C12),0)</f>
        <v>0</v>
      </c>
      <c r="AB12" s="1" t="n">
        <f aca="false">IF($Z12=1,IF($Y12=$B$1,$V12,$W12),0)</f>
        <v>0</v>
      </c>
      <c r="AC12" s="1" t="n">
        <f aca="false">IFERROR(AA12/AB12,1)</f>
        <v>1</v>
      </c>
      <c r="AD12" s="1" t="n">
        <f aca="false">IF($N12=1,$AH$3*$AF11*2,0)</f>
        <v>0</v>
      </c>
      <c r="AE12" s="1" t="n">
        <f aca="false">-IF($N12=1,$AH$4*$AH$2*2,0)</f>
        <v>-0</v>
      </c>
      <c r="AF12" s="1" t="n">
        <f aca="false">$AF11*$AC12+$AD12+$AE12</f>
        <v>1000</v>
      </c>
      <c r="AH12" s="10" t="s">
        <v>28</v>
      </c>
      <c r="AI12" s="12" t="n">
        <f aca="false">AI10/($AH$2*2)</f>
        <v>0</v>
      </c>
    </row>
    <row r="13" customFormat="false" ht="15" hidden="false" customHeight="false" outlineLevel="0" collapsed="false">
      <c r="A13" s="0" t="n">
        <v>11</v>
      </c>
      <c r="B13" s="0" t="n">
        <v>0.45748</v>
      </c>
      <c r="C13" s="0" t="n">
        <v>6216.27</v>
      </c>
      <c r="D13" s="0" t="n">
        <v>0.45748</v>
      </c>
      <c r="G13" s="1" t="n">
        <f aca="false">IF($E13&lt;0,-1,1)</f>
        <v>1</v>
      </c>
      <c r="H13" s="1" t="n">
        <f aca="false">B13</f>
        <v>0.45748</v>
      </c>
      <c r="I13" s="1" t="n">
        <f aca="false">C13</f>
        <v>6216.27</v>
      </c>
      <c r="J13" s="1" t="n">
        <f aca="false">IFERROR(VLOOKUP(-$G13,$G14:$H$182,2,0),H13)</f>
        <v>0.45748</v>
      </c>
      <c r="K13" s="1" t="n">
        <f aca="false">IFERROR(VLOOKUP(-$G13,$G14:$I$182,3,0),I13)</f>
        <v>6216.27</v>
      </c>
      <c r="M13" s="1" t="str">
        <f aca="false">IF(AND($AH$5="Sym_1",$E13&lt;0),$B$1,IF(AND($AH$5="Sym_2",$E13&gt;0),$B$1,$C$1))</f>
        <v>BTCUSDT</v>
      </c>
      <c r="N13" s="1" t="n">
        <f aca="false">IF($AH$6="No",IF(AND(ABS($E13)&gt;$AH$1,$G13&lt;&gt;$G12),1,0),n_steps!K13)</f>
        <v>0</v>
      </c>
      <c r="O13" s="1" t="n">
        <f aca="false">IF($N13=1,IF($M13=$B$1,$B13,$C13),0)</f>
        <v>0</v>
      </c>
      <c r="P13" s="1" t="n">
        <f aca="false">IF($N13=1,IF($M13=$B$1,$J13,$K13),0)</f>
        <v>0</v>
      </c>
      <c r="Q13" s="1" t="n">
        <f aca="false">IFERROR(P13/O13,1)</f>
        <v>1</v>
      </c>
      <c r="R13" s="1" t="n">
        <f aca="false">IF($N13=1,$AH$3*$AH$2*2,0)</f>
        <v>0</v>
      </c>
      <c r="S13" s="1" t="n">
        <f aca="false">-IF($N13=1,$AH$4*$AH$2*2,0)</f>
        <v>-0</v>
      </c>
      <c r="T13" s="1" t="n">
        <f aca="false">$T12*$Q13+$R13+$S13</f>
        <v>1000</v>
      </c>
      <c r="V13" s="1" t="n">
        <f aca="false">J13</f>
        <v>0.45748</v>
      </c>
      <c r="W13" s="1" t="n">
        <f aca="false">K13</f>
        <v>6216.27</v>
      </c>
      <c r="Y13" s="1" t="str">
        <f aca="false">IF(AND($AH$5="Sym_1",$E13&gt;0),$B$1,IF(AND($AH$5="Sym_2",$E13&lt;0),$B$1,$C$1))</f>
        <v>BTCUSDT</v>
      </c>
      <c r="Z13" s="1" t="n">
        <f aca="false">N13</f>
        <v>0</v>
      </c>
      <c r="AA13" s="1" t="n">
        <f aca="false">IF($Z13=1,IF($Y13=$B$1,$B13,$C13),0)</f>
        <v>0</v>
      </c>
      <c r="AB13" s="1" t="n">
        <f aca="false">IF($Z13=1,IF($Y13=$B$1,$V13,$W13),0)</f>
        <v>0</v>
      </c>
      <c r="AC13" s="1" t="n">
        <f aca="false">IFERROR(AA13/AB13,1)</f>
        <v>1</v>
      </c>
      <c r="AD13" s="1" t="n">
        <f aca="false">IF($N13=1,$AH$3*$AF12*2,0)</f>
        <v>0</v>
      </c>
      <c r="AE13" s="1" t="n">
        <f aca="false">-IF($N13=1,$AH$4*$AH$2*2,0)</f>
        <v>-0</v>
      </c>
      <c r="AF13" s="1" t="n">
        <f aca="false">$AF12*$AC13+$AD13+$AE13</f>
        <v>1000</v>
      </c>
    </row>
    <row r="14" customFormat="false" ht="15" hidden="false" customHeight="false" outlineLevel="0" collapsed="false">
      <c r="A14" s="0" t="n">
        <v>12</v>
      </c>
      <c r="B14" s="0" t="n">
        <v>0.4576</v>
      </c>
      <c r="C14" s="0" t="n">
        <v>6219.18</v>
      </c>
      <c r="D14" s="0" t="n">
        <v>0.4576</v>
      </c>
      <c r="G14" s="1" t="n">
        <f aca="false">IF($E14&lt;0,-1,1)</f>
        <v>1</v>
      </c>
      <c r="H14" s="1" t="n">
        <f aca="false">B14</f>
        <v>0.4576</v>
      </c>
      <c r="I14" s="1" t="n">
        <f aca="false">C14</f>
        <v>6219.18</v>
      </c>
      <c r="J14" s="1" t="n">
        <f aca="false">IFERROR(VLOOKUP(-$G14,$G15:$H$182,2,0),H14)</f>
        <v>0.4576</v>
      </c>
      <c r="K14" s="1" t="n">
        <f aca="false">IFERROR(VLOOKUP(-$G14,$G15:$I$182,3,0),I14)</f>
        <v>6219.18</v>
      </c>
      <c r="M14" s="1" t="str">
        <f aca="false">IF(AND($AH$5="Sym_1",$E14&lt;0),$B$1,IF(AND($AH$5="Sym_2",$E14&gt;0),$B$1,$C$1))</f>
        <v>BTCUSDT</v>
      </c>
      <c r="N14" s="1" t="n">
        <f aca="false">IF($AH$6="No",IF(AND(ABS($E14)&gt;$AH$1,$G14&lt;&gt;$G13),1,0),n_steps!K14)</f>
        <v>0</v>
      </c>
      <c r="O14" s="1" t="n">
        <f aca="false">IF($N14=1,IF($M14=$B$1,$B14,$C14),0)</f>
        <v>0</v>
      </c>
      <c r="P14" s="1" t="n">
        <f aca="false">IF($N14=1,IF($M14=$B$1,$J14,$K14),0)</f>
        <v>0</v>
      </c>
      <c r="Q14" s="1" t="n">
        <f aca="false">IFERROR(P14/O14,1)</f>
        <v>1</v>
      </c>
      <c r="R14" s="1" t="n">
        <f aca="false">IF($N14=1,$AH$3*$AH$2*2,0)</f>
        <v>0</v>
      </c>
      <c r="S14" s="1" t="n">
        <f aca="false">-IF($N14=1,$AH$4*$AH$2*2,0)</f>
        <v>-0</v>
      </c>
      <c r="T14" s="1" t="n">
        <f aca="false">$T13*$Q14+$R14+$S14</f>
        <v>1000</v>
      </c>
      <c r="V14" s="1" t="n">
        <f aca="false">J14</f>
        <v>0.4576</v>
      </c>
      <c r="W14" s="1" t="n">
        <f aca="false">K14</f>
        <v>6219.18</v>
      </c>
      <c r="Y14" s="1" t="str">
        <f aca="false">IF(AND($AH$5="Sym_1",$E14&gt;0),$B$1,IF(AND($AH$5="Sym_2",$E14&lt;0),$B$1,$C$1))</f>
        <v>BTCUSDT</v>
      </c>
      <c r="Z14" s="1" t="n">
        <f aca="false">N14</f>
        <v>0</v>
      </c>
      <c r="AA14" s="1" t="n">
        <f aca="false">IF($Z14=1,IF($Y14=$B$1,$B14,$C14),0)</f>
        <v>0</v>
      </c>
      <c r="AB14" s="1" t="n">
        <f aca="false">IF($Z14=1,IF($Y14=$B$1,$V14,$W14),0)</f>
        <v>0</v>
      </c>
      <c r="AC14" s="1" t="n">
        <f aca="false">IFERROR(AA14/AB14,1)</f>
        <v>1</v>
      </c>
      <c r="AD14" s="1" t="n">
        <f aca="false">IF($N14=1,$AH$3*$AF13*2,0)</f>
        <v>0</v>
      </c>
      <c r="AE14" s="1" t="n">
        <f aca="false">-IF($N14=1,$AH$4*$AH$2*2,0)</f>
        <v>-0</v>
      </c>
      <c r="AF14" s="1" t="n">
        <f aca="false">$AF13*$AC14+$AD14+$AE14</f>
        <v>1000</v>
      </c>
      <c r="AH14" s="8" t="s">
        <v>29</v>
      </c>
      <c r="AI14" s="13" t="e">
        <f aca="false">COUNTIF(Q:Q,"&gt;1")/COUNTIF(N:N,"1")</f>
        <v>#DIV/0!</v>
      </c>
    </row>
    <row r="15" customFormat="false" ht="15" hidden="false" customHeight="false" outlineLevel="0" collapsed="false">
      <c r="A15" s="0" t="n">
        <v>13</v>
      </c>
      <c r="B15" s="0" t="n">
        <v>0.45771</v>
      </c>
      <c r="C15" s="0" t="n">
        <v>6230.08</v>
      </c>
      <c r="D15" s="0" t="n">
        <v>0.45771</v>
      </c>
      <c r="G15" s="1" t="n">
        <f aca="false">IF($E15&lt;0,-1,1)</f>
        <v>1</v>
      </c>
      <c r="H15" s="1" t="n">
        <f aca="false">B15</f>
        <v>0.45771</v>
      </c>
      <c r="I15" s="1" t="n">
        <f aca="false">C15</f>
        <v>6230.08</v>
      </c>
      <c r="J15" s="1" t="n">
        <f aca="false">IFERROR(VLOOKUP(-$G15,$G16:$H$182,2,0),H15)</f>
        <v>0.45771</v>
      </c>
      <c r="K15" s="1" t="n">
        <f aca="false">IFERROR(VLOOKUP(-$G15,$G16:$I$182,3,0),I15)</f>
        <v>6230.08</v>
      </c>
      <c r="M15" s="1" t="str">
        <f aca="false">IF(AND($AH$5="Sym_1",$E15&lt;0),$B$1,IF(AND($AH$5="Sym_2",$E15&gt;0),$B$1,$C$1))</f>
        <v>BTCUSDT</v>
      </c>
      <c r="N15" s="1" t="n">
        <f aca="false">IF($AH$6="No",IF(AND(ABS($E15)&gt;$AH$1,$G15&lt;&gt;$G14),1,0),n_steps!K15)</f>
        <v>0</v>
      </c>
      <c r="O15" s="1" t="n">
        <f aca="false">IF($N15=1,IF($M15=$B$1,$B15,$C15),0)</f>
        <v>0</v>
      </c>
      <c r="P15" s="1" t="n">
        <f aca="false">IF($N15=1,IF($M15=$B$1,$J15,$K15),0)</f>
        <v>0</v>
      </c>
      <c r="Q15" s="1" t="n">
        <f aca="false">IFERROR(P15/O15,1)</f>
        <v>1</v>
      </c>
      <c r="R15" s="1" t="n">
        <f aca="false">IF($N15=1,$AH$3*$AH$2*2,0)</f>
        <v>0</v>
      </c>
      <c r="S15" s="1" t="n">
        <f aca="false">-IF($N15=1,$AH$4*$AH$2*2,0)</f>
        <v>-0</v>
      </c>
      <c r="T15" s="1" t="n">
        <f aca="false">$T14*$Q15+$R15+$S15</f>
        <v>1000</v>
      </c>
      <c r="V15" s="1" t="n">
        <f aca="false">J15</f>
        <v>0.45771</v>
      </c>
      <c r="W15" s="1" t="n">
        <f aca="false">K15</f>
        <v>6230.08</v>
      </c>
      <c r="Y15" s="1" t="str">
        <f aca="false">IF(AND($AH$5="Sym_1",$E15&gt;0),$B$1,IF(AND($AH$5="Sym_2",$E15&lt;0),$B$1,$C$1))</f>
        <v>BTCUSDT</v>
      </c>
      <c r="Z15" s="1" t="n">
        <f aca="false">N15</f>
        <v>0</v>
      </c>
      <c r="AA15" s="1" t="n">
        <f aca="false">IF($Z15=1,IF($Y15=$B$1,$B15,$C15),0)</f>
        <v>0</v>
      </c>
      <c r="AB15" s="1" t="n">
        <f aca="false">IF($Z15=1,IF($Y15=$B$1,$V15,$W15),0)</f>
        <v>0</v>
      </c>
      <c r="AC15" s="1" t="n">
        <f aca="false">IFERROR(AA15/AB15,1)</f>
        <v>1</v>
      </c>
      <c r="AD15" s="1" t="n">
        <f aca="false">IF($N15=1,$AH$3*$AF14*2,0)</f>
        <v>0</v>
      </c>
      <c r="AE15" s="1" t="n">
        <f aca="false">-IF($N15=1,$AH$4*$AH$2*2,0)</f>
        <v>-0</v>
      </c>
      <c r="AF15" s="1" t="n">
        <f aca="false">$AF14*$AC15+$AD15+$AE15</f>
        <v>1000</v>
      </c>
      <c r="AH15" s="8" t="s">
        <v>30</v>
      </c>
      <c r="AI15" s="13" t="e">
        <f aca="false">COUNTIF(AC:AC,"&gt;1")/COUNTIF(Z:Z,"1")</f>
        <v>#DIV/0!</v>
      </c>
    </row>
    <row r="16" customFormat="false" ht="15" hidden="false" customHeight="false" outlineLevel="0" collapsed="false">
      <c r="A16" s="0" t="n">
        <v>14</v>
      </c>
      <c r="B16" s="0" t="n">
        <v>0.45781</v>
      </c>
      <c r="C16" s="0" t="n">
        <v>6242.93</v>
      </c>
      <c r="D16" s="0" t="n">
        <v>0.45781</v>
      </c>
      <c r="G16" s="1" t="n">
        <f aca="false">IF($E16&lt;0,-1,1)</f>
        <v>1</v>
      </c>
      <c r="H16" s="1" t="n">
        <f aca="false">B16</f>
        <v>0.45781</v>
      </c>
      <c r="I16" s="1" t="n">
        <f aca="false">C16</f>
        <v>6242.93</v>
      </c>
      <c r="J16" s="1" t="n">
        <f aca="false">IFERROR(VLOOKUP(-$G16,$G17:$H$182,2,0),H16)</f>
        <v>0.45781</v>
      </c>
      <c r="K16" s="1" t="n">
        <f aca="false">IFERROR(VLOOKUP(-$G16,$G17:$I$182,3,0),I16)</f>
        <v>6242.93</v>
      </c>
      <c r="M16" s="1" t="str">
        <f aca="false">IF(AND($AH$5="Sym_1",$E16&lt;0),$B$1,IF(AND($AH$5="Sym_2",$E16&gt;0),$B$1,$C$1))</f>
        <v>BTCUSDT</v>
      </c>
      <c r="N16" s="1" t="n">
        <f aca="false">IF($AH$6="No",IF(AND(ABS($E16)&gt;$AH$1,$G16&lt;&gt;$G15),1,0),n_steps!K16)</f>
        <v>0</v>
      </c>
      <c r="O16" s="1" t="n">
        <f aca="false">IF($N16=1,IF($M16=$B$1,$B16,$C16),0)</f>
        <v>0</v>
      </c>
      <c r="P16" s="1" t="n">
        <f aca="false">IF($N16=1,IF($M16=$B$1,$J16,$K16),0)</f>
        <v>0</v>
      </c>
      <c r="Q16" s="1" t="n">
        <f aca="false">IFERROR(P16/O16,1)</f>
        <v>1</v>
      </c>
      <c r="R16" s="1" t="n">
        <f aca="false">IF($N16=1,$AH$3*$AH$2*2,0)</f>
        <v>0</v>
      </c>
      <c r="S16" s="1" t="n">
        <f aca="false">-IF($N16=1,$AH$4*$AH$2*2,0)</f>
        <v>-0</v>
      </c>
      <c r="T16" s="1" t="n">
        <f aca="false">$T15*$Q16+$R16+$S16</f>
        <v>1000</v>
      </c>
      <c r="V16" s="1" t="n">
        <f aca="false">J16</f>
        <v>0.45781</v>
      </c>
      <c r="W16" s="1" t="n">
        <f aca="false">K16</f>
        <v>6242.93</v>
      </c>
      <c r="Y16" s="1" t="str">
        <f aca="false">IF(AND($AH$5="Sym_1",$E16&gt;0),$B$1,IF(AND($AH$5="Sym_2",$E16&lt;0),$B$1,$C$1))</f>
        <v>BTCUSDT</v>
      </c>
      <c r="Z16" s="1" t="n">
        <f aca="false">N16</f>
        <v>0</v>
      </c>
      <c r="AA16" s="1" t="n">
        <f aca="false">IF($Z16=1,IF($Y16=$B$1,$B16,$C16),0)</f>
        <v>0</v>
      </c>
      <c r="AB16" s="1" t="n">
        <f aca="false">IF($Z16=1,IF($Y16=$B$1,$V16,$W16),0)</f>
        <v>0</v>
      </c>
      <c r="AC16" s="1" t="n">
        <f aca="false">IFERROR(AA16/AB16,1)</f>
        <v>1</v>
      </c>
      <c r="AD16" s="1" t="n">
        <f aca="false">IF($N16=1,$AH$3*$AF15*2,0)</f>
        <v>0</v>
      </c>
      <c r="AE16" s="1" t="n">
        <f aca="false">-IF($N16=1,$AH$4*$AH$2*2,0)</f>
        <v>-0</v>
      </c>
      <c r="AF16" s="1" t="n">
        <f aca="false">$AF15*$AC16+$AD16+$AE16</f>
        <v>1000</v>
      </c>
      <c r="AH16" s="10" t="s">
        <v>31</v>
      </c>
      <c r="AI16" s="12" t="e">
        <f aca="false">AVERAGE(AI14:AI15)</f>
        <v>#DIV/0!</v>
      </c>
    </row>
    <row r="17" customFormat="false" ht="15" hidden="false" customHeight="false" outlineLevel="0" collapsed="false">
      <c r="A17" s="0" t="n">
        <v>15</v>
      </c>
      <c r="B17" s="0" t="n">
        <v>0.45783</v>
      </c>
      <c r="C17" s="0" t="n">
        <v>6247.36</v>
      </c>
      <c r="D17" s="0" t="n">
        <v>0.45783</v>
      </c>
      <c r="G17" s="1" t="n">
        <f aca="false">IF($E17&lt;0,-1,1)</f>
        <v>1</v>
      </c>
      <c r="H17" s="1" t="n">
        <f aca="false">B17</f>
        <v>0.45783</v>
      </c>
      <c r="I17" s="1" t="n">
        <f aca="false">C17</f>
        <v>6247.36</v>
      </c>
      <c r="J17" s="1" t="n">
        <f aca="false">IFERROR(VLOOKUP(-$G17,$G18:$H$182,2,0),H17)</f>
        <v>0.45783</v>
      </c>
      <c r="K17" s="1" t="n">
        <f aca="false">IFERROR(VLOOKUP(-$G17,$G18:$I$182,3,0),I17)</f>
        <v>6247.36</v>
      </c>
      <c r="M17" s="1" t="str">
        <f aca="false">IF(AND($AH$5="Sym_1",$E17&lt;0),$B$1,IF(AND($AH$5="Sym_2",$E17&gt;0),$B$1,$C$1))</f>
        <v>BTCUSDT</v>
      </c>
      <c r="N17" s="1" t="n">
        <f aca="false">IF($AH$6="No",IF(AND(ABS($E17)&gt;$AH$1,$G17&lt;&gt;$G16),1,0),n_steps!K17)</f>
        <v>0</v>
      </c>
      <c r="O17" s="1" t="n">
        <f aca="false">IF($N17=1,IF($M17=$B$1,$B17,$C17),0)</f>
        <v>0</v>
      </c>
      <c r="P17" s="1" t="n">
        <f aca="false">IF($N17=1,IF($M17=$B$1,$J17,$K17),0)</f>
        <v>0</v>
      </c>
      <c r="Q17" s="1" t="n">
        <f aca="false">IFERROR(P17/O17,1)</f>
        <v>1</v>
      </c>
      <c r="R17" s="1" t="n">
        <f aca="false">IF($N17=1,$AH$3*$AH$2*2,0)</f>
        <v>0</v>
      </c>
      <c r="S17" s="1" t="n">
        <f aca="false">-IF($N17=1,$AH$4*$AH$2*2,0)</f>
        <v>-0</v>
      </c>
      <c r="T17" s="1" t="n">
        <f aca="false">$T16*$Q17+$R17+$S17</f>
        <v>1000</v>
      </c>
      <c r="V17" s="1" t="n">
        <f aca="false">J17</f>
        <v>0.45783</v>
      </c>
      <c r="W17" s="1" t="n">
        <f aca="false">K17</f>
        <v>6247.36</v>
      </c>
      <c r="Y17" s="1" t="str">
        <f aca="false">IF(AND($AH$5="Sym_1",$E17&gt;0),$B$1,IF(AND($AH$5="Sym_2",$E17&lt;0),$B$1,$C$1))</f>
        <v>BTCUSDT</v>
      </c>
      <c r="Z17" s="1" t="n">
        <f aca="false">N17</f>
        <v>0</v>
      </c>
      <c r="AA17" s="1" t="n">
        <f aca="false">IF($Z17=1,IF($Y17=$B$1,$B17,$C17),0)</f>
        <v>0</v>
      </c>
      <c r="AB17" s="1" t="n">
        <f aca="false">IF($Z17=1,IF($Y17=$B$1,$V17,$W17),0)</f>
        <v>0</v>
      </c>
      <c r="AC17" s="1" t="n">
        <f aca="false">IFERROR(AA17/AB17,1)</f>
        <v>1</v>
      </c>
      <c r="AD17" s="1" t="n">
        <f aca="false">IF($N17=1,$AH$3*$AF16*2,0)</f>
        <v>0</v>
      </c>
      <c r="AE17" s="1" t="n">
        <f aca="false">-IF($N17=1,$AH$4*$AH$2*2,0)</f>
        <v>-0</v>
      </c>
      <c r="AF17" s="1" t="n">
        <f aca="false">$AF16*$AC17+$AD17+$AE17</f>
        <v>1000</v>
      </c>
    </row>
    <row r="18" customFormat="false" ht="15" hidden="false" customHeight="false" outlineLevel="0" collapsed="false">
      <c r="A18" s="0" t="n">
        <v>16</v>
      </c>
      <c r="B18" s="0" t="n">
        <v>0.45809</v>
      </c>
      <c r="C18" s="0" t="n">
        <v>6250.43</v>
      </c>
      <c r="D18" s="0" t="n">
        <v>0.45809</v>
      </c>
      <c r="G18" s="1" t="n">
        <f aca="false">IF($E18&lt;0,-1,1)</f>
        <v>1</v>
      </c>
      <c r="H18" s="1" t="n">
        <f aca="false">B18</f>
        <v>0.45809</v>
      </c>
      <c r="I18" s="1" t="n">
        <f aca="false">C18</f>
        <v>6250.43</v>
      </c>
      <c r="J18" s="1" t="n">
        <f aca="false">IFERROR(VLOOKUP(-$G18,$G19:$H$182,2,0),H18)</f>
        <v>0.45809</v>
      </c>
      <c r="K18" s="1" t="n">
        <f aca="false">IFERROR(VLOOKUP(-$G18,$G19:$I$182,3,0),I18)</f>
        <v>6250.43</v>
      </c>
      <c r="M18" s="1" t="str">
        <f aca="false">IF(AND($AH$5="Sym_1",$E18&lt;0),$B$1,IF(AND($AH$5="Sym_2",$E18&gt;0),$B$1,$C$1))</f>
        <v>BTCUSDT</v>
      </c>
      <c r="N18" s="1" t="n">
        <f aca="false">IF($AH$6="No",IF(AND(ABS($E18)&gt;$AH$1,$G18&lt;&gt;$G17),1,0),n_steps!K18)</f>
        <v>0</v>
      </c>
      <c r="O18" s="1" t="n">
        <f aca="false">IF($N18=1,IF($M18=$B$1,$B18,$C18),0)</f>
        <v>0</v>
      </c>
      <c r="P18" s="1" t="n">
        <f aca="false">IF($N18=1,IF($M18=$B$1,$J18,$K18),0)</f>
        <v>0</v>
      </c>
      <c r="Q18" s="1" t="n">
        <f aca="false">IFERROR(P18/O18,1)</f>
        <v>1</v>
      </c>
      <c r="R18" s="1" t="n">
        <f aca="false">IF($N18=1,$AH$3*$AH$2*2,0)</f>
        <v>0</v>
      </c>
      <c r="S18" s="1" t="n">
        <f aca="false">-IF($N18=1,$AH$4*$AH$2*2,0)</f>
        <v>-0</v>
      </c>
      <c r="T18" s="1" t="n">
        <f aca="false">$T17*$Q18+$R18+$S18</f>
        <v>1000</v>
      </c>
      <c r="V18" s="1" t="n">
        <f aca="false">J18</f>
        <v>0.45809</v>
      </c>
      <c r="W18" s="1" t="n">
        <f aca="false">K18</f>
        <v>6250.43</v>
      </c>
      <c r="Y18" s="1" t="str">
        <f aca="false">IF(AND($AH$5="Sym_1",$E18&gt;0),$B$1,IF(AND($AH$5="Sym_2",$E18&lt;0),$B$1,$C$1))</f>
        <v>BTCUSDT</v>
      </c>
      <c r="Z18" s="1" t="n">
        <f aca="false">N18</f>
        <v>0</v>
      </c>
      <c r="AA18" s="1" t="n">
        <f aca="false">IF($Z18=1,IF($Y18=$B$1,$B18,$C18),0)</f>
        <v>0</v>
      </c>
      <c r="AB18" s="1" t="n">
        <f aca="false">IF($Z18=1,IF($Y18=$B$1,$V18,$W18),0)</f>
        <v>0</v>
      </c>
      <c r="AC18" s="1" t="n">
        <f aca="false">IFERROR(AA18/AB18,1)</f>
        <v>1</v>
      </c>
      <c r="AD18" s="1" t="n">
        <f aca="false">IF($N18=1,$AH$3*$AF17*2,0)</f>
        <v>0</v>
      </c>
      <c r="AE18" s="1" t="n">
        <f aca="false">-IF($N18=1,$AH$4*$AH$2*2,0)</f>
        <v>-0</v>
      </c>
      <c r="AF18" s="1" t="n">
        <f aca="false">$AF17*$AC18+$AD18+$AE18</f>
        <v>1000</v>
      </c>
      <c r="AH18" s="1" t="s">
        <v>32</v>
      </c>
      <c r="AI18" s="13" t="n">
        <f aca="false">MAX(Q:Q) - 1</f>
        <v>0</v>
      </c>
    </row>
    <row r="19" customFormat="false" ht="15" hidden="false" customHeight="false" outlineLevel="0" collapsed="false">
      <c r="A19" s="0" t="n">
        <v>17</v>
      </c>
      <c r="B19" s="0" t="n">
        <v>0.45993</v>
      </c>
      <c r="C19" s="0" t="n">
        <v>6271.48</v>
      </c>
      <c r="D19" s="0" t="n">
        <v>0.45993</v>
      </c>
      <c r="G19" s="1" t="n">
        <f aca="false">IF($E19&lt;0,-1,1)</f>
        <v>1</v>
      </c>
      <c r="H19" s="1" t="n">
        <f aca="false">B19</f>
        <v>0.45993</v>
      </c>
      <c r="I19" s="1" t="n">
        <f aca="false">C19</f>
        <v>6271.48</v>
      </c>
      <c r="J19" s="1" t="n">
        <f aca="false">IFERROR(VLOOKUP(-$G19,$G20:$H$182,2,0),H19)</f>
        <v>0.45993</v>
      </c>
      <c r="K19" s="1" t="n">
        <f aca="false">IFERROR(VLOOKUP(-$G19,$G20:$I$182,3,0),I19)</f>
        <v>6271.48</v>
      </c>
      <c r="M19" s="1" t="str">
        <f aca="false">IF(AND($AH$5="Sym_1",$E19&lt;0),$B$1,IF(AND($AH$5="Sym_2",$E19&gt;0),$B$1,$C$1))</f>
        <v>BTCUSDT</v>
      </c>
      <c r="N19" s="1" t="n">
        <f aca="false">IF($AH$6="No",IF(AND(ABS($E19)&gt;$AH$1,$G19&lt;&gt;$G18),1,0),n_steps!K19)</f>
        <v>0</v>
      </c>
      <c r="O19" s="1" t="n">
        <f aca="false">IF($N19=1,IF($M19=$B$1,$B19,$C19),0)</f>
        <v>0</v>
      </c>
      <c r="P19" s="1" t="n">
        <f aca="false">IF($N19=1,IF($M19=$B$1,$J19,$K19),0)</f>
        <v>0</v>
      </c>
      <c r="Q19" s="1" t="n">
        <f aca="false">IFERROR(P19/O19,1)</f>
        <v>1</v>
      </c>
      <c r="R19" s="1" t="n">
        <f aca="false">IF($N19=1,$AH$3*$AH$2*2,0)</f>
        <v>0</v>
      </c>
      <c r="S19" s="1" t="n">
        <f aca="false">-IF($N19=1,$AH$4*$AH$2*2,0)</f>
        <v>-0</v>
      </c>
      <c r="T19" s="1" t="n">
        <f aca="false">$T18*$Q19+$R19+$S19</f>
        <v>1000</v>
      </c>
      <c r="V19" s="1" t="n">
        <f aca="false">J19</f>
        <v>0.45993</v>
      </c>
      <c r="W19" s="1" t="n">
        <f aca="false">K19</f>
        <v>6271.48</v>
      </c>
      <c r="Y19" s="1" t="str">
        <f aca="false">IF(AND($AH$5="Sym_1",$E19&gt;0),$B$1,IF(AND($AH$5="Sym_2",$E19&lt;0),$B$1,$C$1))</f>
        <v>BTCUSDT</v>
      </c>
      <c r="Z19" s="1" t="n">
        <f aca="false">N19</f>
        <v>0</v>
      </c>
      <c r="AA19" s="1" t="n">
        <f aca="false">IF($Z19=1,IF($Y19=$B$1,$B19,$C19),0)</f>
        <v>0</v>
      </c>
      <c r="AB19" s="1" t="n">
        <f aca="false">IF($Z19=1,IF($Y19=$B$1,$V19,$W19),0)</f>
        <v>0</v>
      </c>
      <c r="AC19" s="1" t="n">
        <f aca="false">IFERROR(AA19/AB19,1)</f>
        <v>1</v>
      </c>
      <c r="AD19" s="1" t="n">
        <f aca="false">IF($N19=1,$AH$3*$AF18*2,0)</f>
        <v>0</v>
      </c>
      <c r="AE19" s="1" t="n">
        <f aca="false">-IF($N19=1,$AH$4*$AH$2*2,0)</f>
        <v>-0</v>
      </c>
      <c r="AF19" s="1" t="n">
        <f aca="false">$AF18*$AC19+$AD19+$AE19</f>
        <v>1000</v>
      </c>
      <c r="AH19" s="1" t="s">
        <v>33</v>
      </c>
      <c r="AI19" s="13" t="n">
        <f aca="false">MAX(AC:AC) - 1</f>
        <v>0</v>
      </c>
    </row>
    <row r="20" customFormat="false" ht="15" hidden="false" customHeight="false" outlineLevel="0" collapsed="false">
      <c r="A20" s="0" t="n">
        <v>18</v>
      </c>
      <c r="B20" s="0" t="n">
        <v>0.46002</v>
      </c>
      <c r="C20" s="0" t="n">
        <v>6276.35</v>
      </c>
      <c r="D20" s="0" t="n">
        <v>0.46002</v>
      </c>
      <c r="G20" s="1" t="n">
        <f aca="false">IF($E20&lt;0,-1,1)</f>
        <v>1</v>
      </c>
      <c r="H20" s="1" t="n">
        <f aca="false">B20</f>
        <v>0.46002</v>
      </c>
      <c r="I20" s="1" t="n">
        <f aca="false">C20</f>
        <v>6276.35</v>
      </c>
      <c r="J20" s="1" t="n">
        <f aca="false">IFERROR(VLOOKUP(-$G20,$G21:$H$182,2,0),H20)</f>
        <v>0.46002</v>
      </c>
      <c r="K20" s="1" t="n">
        <f aca="false">IFERROR(VLOOKUP(-$G20,$G21:$I$182,3,0),I20)</f>
        <v>6276.35</v>
      </c>
      <c r="M20" s="1" t="str">
        <f aca="false">IF(AND($AH$5="Sym_1",$E20&lt;0),$B$1,IF(AND($AH$5="Sym_2",$E20&gt;0),$B$1,$C$1))</f>
        <v>BTCUSDT</v>
      </c>
      <c r="N20" s="1" t="n">
        <f aca="false">IF($AH$6="No",IF(AND(ABS($E20)&gt;$AH$1,$G20&lt;&gt;$G19),1,0),n_steps!K20)</f>
        <v>0</v>
      </c>
      <c r="O20" s="1" t="n">
        <f aca="false">IF($N20=1,IF($M20=$B$1,$B20,$C20),0)</f>
        <v>0</v>
      </c>
      <c r="P20" s="1" t="n">
        <f aca="false">IF($N20=1,IF($M20=$B$1,$J20,$K20),0)</f>
        <v>0</v>
      </c>
      <c r="Q20" s="1" t="n">
        <f aca="false">IFERROR(P20/O20,1)</f>
        <v>1</v>
      </c>
      <c r="R20" s="1" t="n">
        <f aca="false">IF($N20=1,$AH$3*$AH$2*2,0)</f>
        <v>0</v>
      </c>
      <c r="S20" s="1" t="n">
        <f aca="false">-IF($N20=1,$AH$4*$AH$2*2,0)</f>
        <v>-0</v>
      </c>
      <c r="T20" s="1" t="n">
        <f aca="false">$T19*$Q20+$R20+$S20</f>
        <v>1000</v>
      </c>
      <c r="V20" s="1" t="n">
        <f aca="false">J20</f>
        <v>0.46002</v>
      </c>
      <c r="W20" s="1" t="n">
        <f aca="false">K20</f>
        <v>6276.35</v>
      </c>
      <c r="Y20" s="1" t="str">
        <f aca="false">IF(AND($AH$5="Sym_1",$E20&gt;0),$B$1,IF(AND($AH$5="Sym_2",$E20&lt;0),$B$1,$C$1))</f>
        <v>BTCUSDT</v>
      </c>
      <c r="Z20" s="1" t="n">
        <f aca="false">N20</f>
        <v>0</v>
      </c>
      <c r="AA20" s="1" t="n">
        <f aca="false">IF($Z20=1,IF($Y20=$B$1,$B20,$C20),0)</f>
        <v>0</v>
      </c>
      <c r="AB20" s="1" t="n">
        <f aca="false">IF($Z20=1,IF($Y20=$B$1,$V20,$W20),0)</f>
        <v>0</v>
      </c>
      <c r="AC20" s="1" t="n">
        <f aca="false">IFERROR(AA20/AB20,1)</f>
        <v>1</v>
      </c>
      <c r="AD20" s="1" t="n">
        <f aca="false">IF($N20=1,$AH$3*$AF19*2,0)</f>
        <v>0</v>
      </c>
      <c r="AE20" s="1" t="n">
        <f aca="false">-IF($N20=1,$AH$4*$AH$2*2,0)</f>
        <v>-0</v>
      </c>
      <c r="AF20" s="1" t="n">
        <f aca="false">$AF19*$AC20+$AD20+$AE20</f>
        <v>1000</v>
      </c>
      <c r="AH20" s="1" t="s">
        <v>34</v>
      </c>
      <c r="AI20" s="13" t="n">
        <f aca="false">MIN(Q:Q) - 1</f>
        <v>0</v>
      </c>
    </row>
    <row r="21" customFormat="false" ht="15" hidden="false" customHeight="false" outlineLevel="0" collapsed="false">
      <c r="A21" s="0" t="n">
        <v>19</v>
      </c>
      <c r="B21" s="0" t="n">
        <v>0.46003</v>
      </c>
      <c r="C21" s="0" t="n">
        <v>6290</v>
      </c>
      <c r="D21" s="0" t="n">
        <v>0.46003</v>
      </c>
      <c r="G21" s="1" t="n">
        <f aca="false">IF($E21&lt;0,-1,1)</f>
        <v>1</v>
      </c>
      <c r="H21" s="1" t="n">
        <f aca="false">B21</f>
        <v>0.46003</v>
      </c>
      <c r="I21" s="1" t="n">
        <f aca="false">C21</f>
        <v>6290</v>
      </c>
      <c r="J21" s="1" t="n">
        <f aca="false">IFERROR(VLOOKUP(-$G21,$G22:$H$182,2,0),H21)</f>
        <v>0.46003</v>
      </c>
      <c r="K21" s="1" t="n">
        <f aca="false">IFERROR(VLOOKUP(-$G21,$G22:$I$182,3,0),I21)</f>
        <v>6290</v>
      </c>
      <c r="M21" s="1" t="str">
        <f aca="false">IF(AND($AH$5="Sym_1",$E21&lt;0),$B$1,IF(AND($AH$5="Sym_2",$E21&gt;0),$B$1,$C$1))</f>
        <v>BTCUSDT</v>
      </c>
      <c r="N21" s="1" t="n">
        <f aca="false">IF($AH$6="No",IF(AND(ABS($E21)&gt;$AH$1,$G21&lt;&gt;$G20),1,0),n_steps!K21)</f>
        <v>0</v>
      </c>
      <c r="O21" s="1" t="n">
        <f aca="false">IF($N21=1,IF($M21=$B$1,$B21,$C21),0)</f>
        <v>0</v>
      </c>
      <c r="P21" s="1" t="n">
        <f aca="false">IF($N21=1,IF($M21=$B$1,$J21,$K21),0)</f>
        <v>0</v>
      </c>
      <c r="Q21" s="1" t="n">
        <f aca="false">IFERROR(P21/O21,1)</f>
        <v>1</v>
      </c>
      <c r="R21" s="1" t="n">
        <f aca="false">IF($N21=1,$AH$3*$AH$2*2,0)</f>
        <v>0</v>
      </c>
      <c r="S21" s="1" t="n">
        <f aca="false">-IF($N21=1,$AH$4*$AH$2*2,0)</f>
        <v>-0</v>
      </c>
      <c r="T21" s="1" t="n">
        <f aca="false">$T20*$Q21+$R21+$S21</f>
        <v>1000</v>
      </c>
      <c r="V21" s="1" t="n">
        <f aca="false">J21</f>
        <v>0.46003</v>
      </c>
      <c r="W21" s="1" t="n">
        <f aca="false">K21</f>
        <v>6290</v>
      </c>
      <c r="Y21" s="1" t="str">
        <f aca="false">IF(AND($AH$5="Sym_1",$E21&gt;0),$B$1,IF(AND($AH$5="Sym_2",$E21&lt;0),$B$1,$C$1))</f>
        <v>BTCUSDT</v>
      </c>
      <c r="Z21" s="1" t="n">
        <f aca="false">N21</f>
        <v>0</v>
      </c>
      <c r="AA21" s="1" t="n">
        <f aca="false">IF($Z21=1,IF($Y21=$B$1,$B21,$C21),0)</f>
        <v>0</v>
      </c>
      <c r="AB21" s="1" t="n">
        <f aca="false">IF($Z21=1,IF($Y21=$B$1,$V21,$W21),0)</f>
        <v>0</v>
      </c>
      <c r="AC21" s="1" t="n">
        <f aca="false">IFERROR(AA21/AB21,1)</f>
        <v>1</v>
      </c>
      <c r="AD21" s="1" t="n">
        <f aca="false">IF($N21=1,$AH$3*$AF20*2,0)</f>
        <v>0</v>
      </c>
      <c r="AE21" s="1" t="n">
        <f aca="false">-IF($N21=1,$AH$4*$AH$2*2,0)</f>
        <v>-0</v>
      </c>
      <c r="AF21" s="1" t="n">
        <f aca="false">$AF20*$AC21+$AD21+$AE21</f>
        <v>1000</v>
      </c>
      <c r="AH21" s="1" t="s">
        <v>35</v>
      </c>
      <c r="AI21" s="13" t="n">
        <f aca="false">MIN(AC:AC) - 1</f>
        <v>0</v>
      </c>
    </row>
    <row r="22" customFormat="false" ht="15" hidden="false" customHeight="false" outlineLevel="0" collapsed="false">
      <c r="A22" s="0" t="n">
        <v>20</v>
      </c>
      <c r="B22" s="0" t="n">
        <v>0.46016</v>
      </c>
      <c r="C22" s="0" t="n">
        <v>6292.62</v>
      </c>
      <c r="D22" s="0" t="n">
        <v>0.46016</v>
      </c>
      <c r="E22" s="0" t="n">
        <v>1.43019971747691</v>
      </c>
      <c r="G22" s="1" t="n">
        <f aca="false">IF($E22&lt;0,-1,1)</f>
        <v>1</v>
      </c>
      <c r="H22" s="1" t="n">
        <f aca="false">B22</f>
        <v>0.46016</v>
      </c>
      <c r="I22" s="1" t="n">
        <f aca="false">C22</f>
        <v>6292.62</v>
      </c>
      <c r="J22" s="1" t="n">
        <f aca="false">IFERROR(VLOOKUP(-$G22,$G23:$H$182,2,0),H22)</f>
        <v>0.46016</v>
      </c>
      <c r="K22" s="1" t="n">
        <f aca="false">IFERROR(VLOOKUP(-$G22,$G23:$I$182,3,0),I22)</f>
        <v>6292.62</v>
      </c>
      <c r="M22" s="1" t="str">
        <f aca="false">IF(AND($AH$5="Sym_1",$E22&lt;0),$B$1,IF(AND($AH$5="Sym_2",$E22&gt;0),$B$1,$C$1))</f>
        <v>BTCUSDT</v>
      </c>
      <c r="N22" s="1" t="n">
        <f aca="false">IF($AH$6="No",IF(AND(ABS($E22)&gt;$AH$1,$G22&lt;&gt;$G21),1,0),n_steps!K22)</f>
        <v>0</v>
      </c>
      <c r="O22" s="1" t="n">
        <f aca="false">IF($N22=1,IF($M22=$B$1,$B22,$C22),0)</f>
        <v>0</v>
      </c>
      <c r="P22" s="1" t="n">
        <f aca="false">IF($N22=1,IF($M22=$B$1,$J22,$K22),0)</f>
        <v>0</v>
      </c>
      <c r="Q22" s="1" t="n">
        <f aca="false">IFERROR(P22/O22,1)</f>
        <v>1</v>
      </c>
      <c r="R22" s="1" t="n">
        <f aca="false">IF($N22=1,$AH$3*$AH$2*2,0)</f>
        <v>0</v>
      </c>
      <c r="S22" s="1" t="n">
        <f aca="false">-IF($N22=1,$AH$4*$AH$2*2,0)</f>
        <v>-0</v>
      </c>
      <c r="T22" s="1" t="n">
        <f aca="false">$T21*$Q22+$R22+$S22</f>
        <v>1000</v>
      </c>
      <c r="V22" s="1" t="n">
        <f aca="false">J22</f>
        <v>0.46016</v>
      </c>
      <c r="W22" s="1" t="n">
        <f aca="false">K22</f>
        <v>6292.62</v>
      </c>
      <c r="Y22" s="1" t="str">
        <f aca="false">IF(AND($AH$5="Sym_1",$E22&gt;0),$B$1,IF(AND($AH$5="Sym_2",$E22&lt;0),$B$1,$C$1))</f>
        <v>ARKMUSDT</v>
      </c>
      <c r="Z22" s="1" t="n">
        <f aca="false">N22</f>
        <v>0</v>
      </c>
      <c r="AA22" s="1" t="n">
        <f aca="false">IF($Z22=1,IF($Y22=$B$1,$B22,$C22),0)</f>
        <v>0</v>
      </c>
      <c r="AB22" s="1" t="n">
        <f aca="false">IF($Z22=1,IF($Y22=$B$1,$V22,$W22),0)</f>
        <v>0</v>
      </c>
      <c r="AC22" s="1" t="n">
        <f aca="false">IFERROR(AA22/AB22,1)</f>
        <v>1</v>
      </c>
      <c r="AD22" s="1" t="n">
        <f aca="false">IF($N22=1,$AH$3*$AF21*2,0)</f>
        <v>0</v>
      </c>
      <c r="AE22" s="1" t="n">
        <f aca="false">-IF($N22=1,$AH$4*$AH$2*2,0)</f>
        <v>-0</v>
      </c>
      <c r="AF22" s="1" t="n">
        <f aca="false">$AF21*$AC22+$AD22+$AE22</f>
        <v>1000</v>
      </c>
    </row>
    <row r="23" customFormat="false" ht="15" hidden="false" customHeight="false" outlineLevel="0" collapsed="false">
      <c r="A23" s="0" t="n">
        <v>21</v>
      </c>
      <c r="B23" s="0" t="n">
        <v>0.46038</v>
      </c>
      <c r="C23" s="0" t="n">
        <v>6295.92</v>
      </c>
      <c r="D23" s="0" t="n">
        <v>0.46038</v>
      </c>
      <c r="E23" s="0" t="n">
        <v>1.47810895715374</v>
      </c>
      <c r="G23" s="1" t="n">
        <f aca="false">IF($E23&lt;0,-1,1)</f>
        <v>1</v>
      </c>
      <c r="H23" s="1" t="n">
        <f aca="false">B23</f>
        <v>0.46038</v>
      </c>
      <c r="I23" s="1" t="n">
        <f aca="false">C23</f>
        <v>6295.92</v>
      </c>
      <c r="J23" s="1" t="n">
        <f aca="false">IFERROR(VLOOKUP(-$G23,$G24:$H$182,2,0),H23)</f>
        <v>0.46038</v>
      </c>
      <c r="K23" s="1" t="n">
        <f aca="false">IFERROR(VLOOKUP(-$G23,$G24:$I$182,3,0),I23)</f>
        <v>6295.92</v>
      </c>
      <c r="M23" s="1" t="str">
        <f aca="false">IF(AND($AH$5="Sym_1",$E23&lt;0),$B$1,IF(AND($AH$5="Sym_2",$E23&gt;0),$B$1,$C$1))</f>
        <v>BTCUSDT</v>
      </c>
      <c r="N23" s="1" t="n">
        <f aca="false">IF($AH$6="No",IF(AND(ABS($E23)&gt;$AH$1,$G23&lt;&gt;$G22),1,0),n_steps!K23)</f>
        <v>0</v>
      </c>
      <c r="O23" s="1" t="n">
        <f aca="false">IF($N23=1,IF($M23=$B$1,$B23,$C23),0)</f>
        <v>0</v>
      </c>
      <c r="P23" s="1" t="n">
        <f aca="false">IF($N23=1,IF($M23=$B$1,$J23,$K23),0)</f>
        <v>0</v>
      </c>
      <c r="Q23" s="1" t="n">
        <f aca="false">IFERROR(P23/O23,1)</f>
        <v>1</v>
      </c>
      <c r="R23" s="1" t="n">
        <f aca="false">IF($N23=1,$AH$3*$AH$2*2,0)</f>
        <v>0</v>
      </c>
      <c r="S23" s="1" t="n">
        <f aca="false">-IF($N23=1,$AH$4*$AH$2*2,0)</f>
        <v>-0</v>
      </c>
      <c r="T23" s="1" t="n">
        <f aca="false">$T22*$Q23+$R23+$S23</f>
        <v>1000</v>
      </c>
      <c r="V23" s="1" t="n">
        <f aca="false">J23</f>
        <v>0.46038</v>
      </c>
      <c r="W23" s="1" t="n">
        <f aca="false">K23</f>
        <v>6295.92</v>
      </c>
      <c r="Y23" s="1" t="str">
        <f aca="false">IF(AND($AH$5="Sym_1",$E23&gt;0),$B$1,IF(AND($AH$5="Sym_2",$E23&lt;0),$B$1,$C$1))</f>
        <v>ARKMUSDT</v>
      </c>
      <c r="Z23" s="1" t="n">
        <f aca="false">N23</f>
        <v>0</v>
      </c>
      <c r="AA23" s="1" t="n">
        <f aca="false">IF($Z23=1,IF($Y23=$B$1,$B23,$C23),0)</f>
        <v>0</v>
      </c>
      <c r="AB23" s="1" t="n">
        <f aca="false">IF($Z23=1,IF($Y23=$B$1,$V23,$W23),0)</f>
        <v>0</v>
      </c>
      <c r="AC23" s="1" t="n">
        <f aca="false">IFERROR(AA23/AB23,1)</f>
        <v>1</v>
      </c>
      <c r="AD23" s="1" t="n">
        <f aca="false">IF($N23=1,$AH$3*$AF22*2,0)</f>
        <v>0</v>
      </c>
      <c r="AE23" s="1" t="n">
        <f aca="false">-IF($N23=1,$AH$4*$AH$2*2,0)</f>
        <v>-0</v>
      </c>
      <c r="AF23" s="1" t="n">
        <f aca="false">$AF22*$AC23+$AD23+$AE23</f>
        <v>1000</v>
      </c>
      <c r="AH23" s="14" t="s">
        <v>43</v>
      </c>
    </row>
    <row r="24" customFormat="false" ht="15" hidden="false" customHeight="false" outlineLevel="0" collapsed="false">
      <c r="A24" s="0" t="n">
        <v>22</v>
      </c>
      <c r="B24" s="0" t="n">
        <v>0.46106</v>
      </c>
      <c r="C24" s="0" t="n">
        <v>6298.6</v>
      </c>
      <c r="D24" s="0" t="n">
        <v>0.46106</v>
      </c>
      <c r="E24" s="0" t="n">
        <v>1.63199825255736</v>
      </c>
      <c r="G24" s="1" t="n">
        <f aca="false">IF($E24&lt;0,-1,1)</f>
        <v>1</v>
      </c>
      <c r="H24" s="1" t="n">
        <f aca="false">B24</f>
        <v>0.46106</v>
      </c>
      <c r="I24" s="1" t="n">
        <f aca="false">C24</f>
        <v>6298.6</v>
      </c>
      <c r="J24" s="1" t="n">
        <f aca="false">IFERROR(VLOOKUP(-$G24,$G25:$H$182,2,0),H24)</f>
        <v>0.46106</v>
      </c>
      <c r="K24" s="1" t="n">
        <f aca="false">IFERROR(VLOOKUP(-$G24,$G25:$I$182,3,0),I24)</f>
        <v>6298.6</v>
      </c>
      <c r="M24" s="1" t="str">
        <f aca="false">IF(AND($AH$5="Sym_1",$E24&lt;0),$B$1,IF(AND($AH$5="Sym_2",$E24&gt;0),$B$1,$C$1))</f>
        <v>BTCUSDT</v>
      </c>
      <c r="N24" s="1" t="n">
        <f aca="false">IF($AH$6="No",IF(AND(ABS($E24)&gt;$AH$1,$G24&lt;&gt;$G23),1,0),n_steps!K24)</f>
        <v>0</v>
      </c>
      <c r="O24" s="1" t="n">
        <f aca="false">IF($N24=1,IF($M24=$B$1,$B24,$C24),0)</f>
        <v>0</v>
      </c>
      <c r="P24" s="1" t="n">
        <f aca="false">IF($N24=1,IF($M24=$B$1,$J24,$K24),0)</f>
        <v>0</v>
      </c>
      <c r="Q24" s="1" t="n">
        <f aca="false">IFERROR(P24/O24,1)</f>
        <v>1</v>
      </c>
      <c r="R24" s="1" t="n">
        <f aca="false">IF($N24=1,$AH$3*$AH$2*2,0)</f>
        <v>0</v>
      </c>
      <c r="S24" s="1" t="n">
        <f aca="false">-IF($N24=1,$AH$4*$AH$2*2,0)</f>
        <v>-0</v>
      </c>
      <c r="T24" s="1" t="n">
        <f aca="false">$T23*$Q24+$R24+$S24</f>
        <v>1000</v>
      </c>
      <c r="V24" s="1" t="n">
        <f aca="false">J24</f>
        <v>0.46106</v>
      </c>
      <c r="W24" s="1" t="n">
        <f aca="false">K24</f>
        <v>6298.6</v>
      </c>
      <c r="Y24" s="1" t="str">
        <f aca="false">IF(AND($AH$5="Sym_1",$E24&gt;0),$B$1,IF(AND($AH$5="Sym_2",$E24&lt;0),$B$1,$C$1))</f>
        <v>ARKMUSDT</v>
      </c>
      <c r="Z24" s="1" t="n">
        <f aca="false">N24</f>
        <v>0</v>
      </c>
      <c r="AA24" s="1" t="n">
        <f aca="false">IF($Z24=1,IF($Y24=$B$1,$B24,$C24),0)</f>
        <v>0</v>
      </c>
      <c r="AB24" s="1" t="n">
        <f aca="false">IF($Z24=1,IF($Y24=$B$1,$V24,$W24),0)</f>
        <v>0</v>
      </c>
      <c r="AC24" s="1" t="n">
        <f aca="false">IFERROR(AA24/AB24,1)</f>
        <v>1</v>
      </c>
      <c r="AD24" s="1" t="n">
        <f aca="false">IF($N24=1,$AH$3*$AF23*2,0)</f>
        <v>0</v>
      </c>
      <c r="AE24" s="1" t="n">
        <f aca="false">-IF($N24=1,$AH$4*$AH$2*2,0)</f>
        <v>-0</v>
      </c>
      <c r="AF24" s="1" t="n">
        <f aca="false">$AF23*$AC24+$AD24+$AE24</f>
        <v>1000</v>
      </c>
      <c r="AH24" s="19"/>
    </row>
    <row r="25" customFormat="false" ht="15" hidden="false" customHeight="false" outlineLevel="0" collapsed="false">
      <c r="A25" s="0" t="n">
        <v>23</v>
      </c>
      <c r="B25" s="0" t="n">
        <v>0.46118</v>
      </c>
      <c r="C25" s="0" t="n">
        <v>6300.03</v>
      </c>
      <c r="D25" s="0" t="n">
        <v>0.46118</v>
      </c>
      <c r="E25" s="0" t="n">
        <v>1.56371531613584</v>
      </c>
      <c r="G25" s="1" t="n">
        <f aca="false">IF($E25&lt;0,-1,1)</f>
        <v>1</v>
      </c>
      <c r="H25" s="1" t="n">
        <f aca="false">B25</f>
        <v>0.46118</v>
      </c>
      <c r="I25" s="1" t="n">
        <f aca="false">C25</f>
        <v>6300.03</v>
      </c>
      <c r="J25" s="1" t="n">
        <f aca="false">IFERROR(VLOOKUP(-$G25,$G26:$H$182,2,0),H25)</f>
        <v>0.46118</v>
      </c>
      <c r="K25" s="1" t="n">
        <f aca="false">IFERROR(VLOOKUP(-$G25,$G26:$I$182,3,0),I25)</f>
        <v>6300.03</v>
      </c>
      <c r="M25" s="1" t="str">
        <f aca="false">IF(AND($AH$5="Sym_1",$E25&lt;0),$B$1,IF(AND($AH$5="Sym_2",$E25&gt;0),$B$1,$C$1))</f>
        <v>BTCUSDT</v>
      </c>
      <c r="N25" s="1" t="n">
        <f aca="false">IF($AH$6="No",IF(AND(ABS($E25)&gt;$AH$1,$G25&lt;&gt;$G24),1,0),n_steps!K25)</f>
        <v>0</v>
      </c>
      <c r="O25" s="1" t="n">
        <f aca="false">IF($N25=1,IF($M25=$B$1,$B25,$C25),0)</f>
        <v>0</v>
      </c>
      <c r="P25" s="1" t="n">
        <f aca="false">IF($N25=1,IF($M25=$B$1,$J25,$K25),0)</f>
        <v>0</v>
      </c>
      <c r="Q25" s="1" t="n">
        <f aca="false">IFERROR(P25/O25,1)</f>
        <v>1</v>
      </c>
      <c r="R25" s="1" t="n">
        <f aca="false">IF($N25=1,$AH$3*$AH$2*2,0)</f>
        <v>0</v>
      </c>
      <c r="S25" s="1" t="n">
        <f aca="false">-IF($N25=1,$AH$4*$AH$2*2,0)</f>
        <v>-0</v>
      </c>
      <c r="T25" s="1" t="n">
        <f aca="false">$T24*$Q25+$R25+$S25</f>
        <v>1000</v>
      </c>
      <c r="V25" s="1" t="n">
        <f aca="false">J25</f>
        <v>0.46118</v>
      </c>
      <c r="W25" s="1" t="n">
        <f aca="false">K25</f>
        <v>6300.03</v>
      </c>
      <c r="Y25" s="1" t="str">
        <f aca="false">IF(AND($AH$5="Sym_1",$E25&gt;0),$B$1,IF(AND($AH$5="Sym_2",$E25&lt;0),$B$1,$C$1))</f>
        <v>ARKMUSDT</v>
      </c>
      <c r="Z25" s="1" t="n">
        <f aca="false">N25</f>
        <v>0</v>
      </c>
      <c r="AA25" s="1" t="n">
        <f aca="false">IF($Z25=1,IF($Y25=$B$1,$B25,$C25),0)</f>
        <v>0</v>
      </c>
      <c r="AB25" s="1" t="n">
        <f aca="false">IF($Z25=1,IF($Y25=$B$1,$V25,$W25),0)</f>
        <v>0</v>
      </c>
      <c r="AC25" s="1" t="n">
        <f aca="false">IFERROR(AA25/AB25,1)</f>
        <v>1</v>
      </c>
      <c r="AD25" s="1" t="n">
        <f aca="false">IF($N25=1,$AH$3*$AF24*2,0)</f>
        <v>0</v>
      </c>
      <c r="AE25" s="1" t="n">
        <f aca="false">-IF($N25=1,$AH$4*$AH$2*2,0)</f>
        <v>-0</v>
      </c>
      <c r="AF25" s="1" t="n">
        <f aca="false">$AF24*$AC25+$AD25+$AE25</f>
        <v>1000</v>
      </c>
    </row>
    <row r="26" customFormat="false" ht="15" hidden="false" customHeight="false" outlineLevel="0" collapsed="false">
      <c r="A26" s="0" t="n">
        <v>24</v>
      </c>
      <c r="B26" s="0" t="n">
        <v>0.46119</v>
      </c>
      <c r="C26" s="0" t="n">
        <v>6302.35</v>
      </c>
      <c r="D26" s="0" t="n">
        <v>0.46119</v>
      </c>
      <c r="E26" s="0" t="n">
        <v>1.43394817434598</v>
      </c>
      <c r="G26" s="1" t="n">
        <f aca="false">IF($E26&lt;0,-1,1)</f>
        <v>1</v>
      </c>
      <c r="H26" s="1" t="n">
        <f aca="false">B26</f>
        <v>0.46119</v>
      </c>
      <c r="I26" s="1" t="n">
        <f aca="false">C26</f>
        <v>6302.35</v>
      </c>
      <c r="J26" s="1" t="n">
        <f aca="false">IFERROR(VLOOKUP(-$G26,$G27:$H$182,2,0),H26)</f>
        <v>0.46119</v>
      </c>
      <c r="K26" s="1" t="n">
        <f aca="false">IFERROR(VLOOKUP(-$G26,$G27:$I$182,3,0),I26)</f>
        <v>6302.35</v>
      </c>
      <c r="M26" s="1" t="str">
        <f aca="false">IF(AND($AH$5="Sym_1",$E26&lt;0),$B$1,IF(AND($AH$5="Sym_2",$E26&gt;0),$B$1,$C$1))</f>
        <v>BTCUSDT</v>
      </c>
      <c r="N26" s="1" t="n">
        <f aca="false">IF($AH$6="No",IF(AND(ABS($E26)&gt;$AH$1,$G26&lt;&gt;$G25),1,0),n_steps!K26)</f>
        <v>0</v>
      </c>
      <c r="O26" s="1" t="n">
        <f aca="false">IF($N26=1,IF($M26=$B$1,$B26,$C26),0)</f>
        <v>0</v>
      </c>
      <c r="P26" s="1" t="n">
        <f aca="false">IF($N26=1,IF($M26=$B$1,$J26,$K26),0)</f>
        <v>0</v>
      </c>
      <c r="Q26" s="1" t="n">
        <f aca="false">IFERROR(P26/O26,1)</f>
        <v>1</v>
      </c>
      <c r="R26" s="1" t="n">
        <f aca="false">IF($N26=1,$AH$3*$AH$2*2,0)</f>
        <v>0</v>
      </c>
      <c r="S26" s="1" t="n">
        <f aca="false">-IF($N26=1,$AH$4*$AH$2*2,0)</f>
        <v>-0</v>
      </c>
      <c r="T26" s="1" t="n">
        <f aca="false">$T25*$Q26+$R26+$S26</f>
        <v>1000</v>
      </c>
      <c r="V26" s="1" t="n">
        <f aca="false">J26</f>
        <v>0.46119</v>
      </c>
      <c r="W26" s="1" t="n">
        <f aca="false">K26</f>
        <v>6302.35</v>
      </c>
      <c r="Y26" s="1" t="str">
        <f aca="false">IF(AND($AH$5="Sym_1",$E26&gt;0),$B$1,IF(AND($AH$5="Sym_2",$E26&lt;0),$B$1,$C$1))</f>
        <v>ARKMUSDT</v>
      </c>
      <c r="Z26" s="1" t="n">
        <f aca="false">N26</f>
        <v>0</v>
      </c>
      <c r="AA26" s="1" t="n">
        <f aca="false">IF($Z26=1,IF($Y26=$B$1,$B26,$C26),0)</f>
        <v>0</v>
      </c>
      <c r="AB26" s="1" t="n">
        <f aca="false">IF($Z26=1,IF($Y26=$B$1,$V26,$W26),0)</f>
        <v>0</v>
      </c>
      <c r="AC26" s="1" t="n">
        <f aca="false">IFERROR(AA26/AB26,1)</f>
        <v>1</v>
      </c>
      <c r="AD26" s="1" t="n">
        <f aca="false">IF($N26=1,$AH$3*$AF25*2,0)</f>
        <v>0</v>
      </c>
      <c r="AE26" s="1" t="n">
        <f aca="false">-IF($N26=1,$AH$4*$AH$2*2,0)</f>
        <v>-0</v>
      </c>
      <c r="AF26" s="1" t="n">
        <f aca="false">$AF25*$AC26+$AD26+$AE26</f>
        <v>1000</v>
      </c>
    </row>
    <row r="27" customFormat="false" ht="15" hidden="false" customHeight="false" outlineLevel="0" collapsed="false">
      <c r="A27" s="0" t="n">
        <v>25</v>
      </c>
      <c r="B27" s="0" t="n">
        <v>0.46132</v>
      </c>
      <c r="C27" s="0" t="n">
        <v>6302.5</v>
      </c>
      <c r="D27" s="0" t="n">
        <v>0.46132</v>
      </c>
      <c r="E27" s="0" t="n">
        <v>1.38148847676258</v>
      </c>
      <c r="G27" s="1" t="n">
        <f aca="false">IF($E27&lt;0,-1,1)</f>
        <v>1</v>
      </c>
      <c r="H27" s="1" t="n">
        <f aca="false">B27</f>
        <v>0.46132</v>
      </c>
      <c r="I27" s="1" t="n">
        <f aca="false">C27</f>
        <v>6302.5</v>
      </c>
      <c r="J27" s="1" t="n">
        <f aca="false">IFERROR(VLOOKUP(-$G27,$G28:$H$182,2,0),H27)</f>
        <v>0.46132</v>
      </c>
      <c r="K27" s="1" t="n">
        <f aca="false">IFERROR(VLOOKUP(-$G27,$G28:$I$182,3,0),I27)</f>
        <v>6302.5</v>
      </c>
      <c r="M27" s="1" t="str">
        <f aca="false">IF(AND($AH$5="Sym_1",$E27&lt;0),$B$1,IF(AND($AH$5="Sym_2",$E27&gt;0),$B$1,$C$1))</f>
        <v>BTCUSDT</v>
      </c>
      <c r="N27" s="1" t="n">
        <f aca="false">IF($AH$6="No",IF(AND(ABS($E27)&gt;$AH$1,$G27&lt;&gt;$G26),1,0),n_steps!K27)</f>
        <v>0</v>
      </c>
      <c r="O27" s="1" t="n">
        <f aca="false">IF($N27=1,IF($M27=$B$1,$B27,$C27),0)</f>
        <v>0</v>
      </c>
      <c r="P27" s="1" t="n">
        <f aca="false">IF($N27=1,IF($M27=$B$1,$J27,$K27),0)</f>
        <v>0</v>
      </c>
      <c r="Q27" s="1" t="n">
        <f aca="false">IFERROR(P27/O27,1)</f>
        <v>1</v>
      </c>
      <c r="R27" s="1" t="n">
        <f aca="false">IF($N27=1,$AH$3*$AH$2*2,0)</f>
        <v>0</v>
      </c>
      <c r="S27" s="1" t="n">
        <f aca="false">-IF($N27=1,$AH$4*$AH$2*2,0)</f>
        <v>-0</v>
      </c>
      <c r="T27" s="1" t="n">
        <f aca="false">$T26*$Q27+$R27+$S27</f>
        <v>1000</v>
      </c>
      <c r="V27" s="1" t="n">
        <f aca="false">J27</f>
        <v>0.46132</v>
      </c>
      <c r="W27" s="1" t="n">
        <f aca="false">K27</f>
        <v>6302.5</v>
      </c>
      <c r="Y27" s="1" t="str">
        <f aca="false">IF(AND($AH$5="Sym_1",$E27&gt;0),$B$1,IF(AND($AH$5="Sym_2",$E27&lt;0),$B$1,$C$1))</f>
        <v>ARKMUSDT</v>
      </c>
      <c r="Z27" s="1" t="n">
        <f aca="false">N27</f>
        <v>0</v>
      </c>
      <c r="AA27" s="1" t="n">
        <f aca="false">IF($Z27=1,IF($Y27=$B$1,$B27,$C27),0)</f>
        <v>0</v>
      </c>
      <c r="AB27" s="1" t="n">
        <f aca="false">IF($Z27=1,IF($Y27=$B$1,$V27,$W27),0)</f>
        <v>0</v>
      </c>
      <c r="AC27" s="1" t="n">
        <f aca="false">IFERROR(AA27/AB27,1)</f>
        <v>1</v>
      </c>
      <c r="AD27" s="1" t="n">
        <f aca="false">IF($N27=1,$AH$3*$AF26*2,0)</f>
        <v>0</v>
      </c>
      <c r="AE27" s="1" t="n">
        <f aca="false">-IF($N27=1,$AH$4*$AH$2*2,0)</f>
        <v>-0</v>
      </c>
      <c r="AF27" s="1" t="n">
        <f aca="false">$AF26*$AC27+$AD27+$AE27</f>
        <v>1000</v>
      </c>
    </row>
    <row r="28" customFormat="false" ht="15" hidden="false" customHeight="false" outlineLevel="0" collapsed="false">
      <c r="A28" s="0" t="n">
        <v>26</v>
      </c>
      <c r="B28" s="0" t="n">
        <v>0.46248</v>
      </c>
      <c r="C28" s="0" t="n">
        <v>6305.04</v>
      </c>
      <c r="D28" s="0" t="n">
        <v>0.46248</v>
      </c>
      <c r="E28" s="0" t="n">
        <v>1.74581181677427</v>
      </c>
      <c r="G28" s="1" t="n">
        <f aca="false">IF($E28&lt;0,-1,1)</f>
        <v>1</v>
      </c>
      <c r="H28" s="1" t="n">
        <f aca="false">B28</f>
        <v>0.46248</v>
      </c>
      <c r="I28" s="1" t="n">
        <f aca="false">C28</f>
        <v>6305.04</v>
      </c>
      <c r="J28" s="1" t="n">
        <f aca="false">IFERROR(VLOOKUP(-$G28,$G29:$H$182,2,0),H28)</f>
        <v>0.46248</v>
      </c>
      <c r="K28" s="1" t="n">
        <f aca="false">IFERROR(VLOOKUP(-$G28,$G29:$I$182,3,0),I28)</f>
        <v>6305.04</v>
      </c>
      <c r="M28" s="1" t="str">
        <f aca="false">IF(AND($AH$5="Sym_1",$E28&lt;0),$B$1,IF(AND($AH$5="Sym_2",$E28&gt;0),$B$1,$C$1))</f>
        <v>BTCUSDT</v>
      </c>
      <c r="N28" s="1" t="n">
        <f aca="false">IF($AH$6="No",IF(AND(ABS($E28)&gt;$AH$1,$G28&lt;&gt;$G27),1,0),n_steps!K28)</f>
        <v>0</v>
      </c>
      <c r="O28" s="1" t="n">
        <f aca="false">IF($N28=1,IF($M28=$B$1,$B28,$C28),0)</f>
        <v>0</v>
      </c>
      <c r="P28" s="1" t="n">
        <f aca="false">IF($N28=1,IF($M28=$B$1,$J28,$K28),0)</f>
        <v>0</v>
      </c>
      <c r="Q28" s="1" t="n">
        <f aca="false">IFERROR(P28/O28,1)</f>
        <v>1</v>
      </c>
      <c r="R28" s="1" t="n">
        <f aca="false">IF($N28=1,$AH$3*$AH$2*2,0)</f>
        <v>0</v>
      </c>
      <c r="S28" s="1" t="n">
        <f aca="false">-IF($N28=1,$AH$4*$AH$2*2,0)</f>
        <v>-0</v>
      </c>
      <c r="T28" s="1" t="n">
        <f aca="false">$T27*$Q28+$R28+$S28</f>
        <v>1000</v>
      </c>
      <c r="V28" s="1" t="n">
        <f aca="false">J28</f>
        <v>0.46248</v>
      </c>
      <c r="W28" s="1" t="n">
        <f aca="false">K28</f>
        <v>6305.04</v>
      </c>
      <c r="Y28" s="1" t="str">
        <f aca="false">IF(AND($AH$5="Sym_1",$E28&gt;0),$B$1,IF(AND($AH$5="Sym_2",$E28&lt;0),$B$1,$C$1))</f>
        <v>ARKMUSDT</v>
      </c>
      <c r="Z28" s="1" t="n">
        <f aca="false">N28</f>
        <v>0</v>
      </c>
      <c r="AA28" s="1" t="n">
        <f aca="false">IF($Z28=1,IF($Y28=$B$1,$B28,$C28),0)</f>
        <v>0</v>
      </c>
      <c r="AB28" s="1" t="n">
        <f aca="false">IF($Z28=1,IF($Y28=$B$1,$V28,$W28),0)</f>
        <v>0</v>
      </c>
      <c r="AC28" s="1" t="n">
        <f aca="false">IFERROR(AA28/AB28,1)</f>
        <v>1</v>
      </c>
      <c r="AD28" s="1" t="n">
        <f aca="false">IF($N28=1,$AH$3*$AF27*2,0)</f>
        <v>0</v>
      </c>
      <c r="AE28" s="1" t="n">
        <f aca="false">-IF($N28=1,$AH$4*$AH$2*2,0)</f>
        <v>-0</v>
      </c>
      <c r="AF28" s="1" t="n">
        <f aca="false">$AF27*$AC28+$AD28+$AE28</f>
        <v>1000</v>
      </c>
      <c r="AH28" s="15"/>
    </row>
    <row r="29" customFormat="false" ht="15" hidden="false" customHeight="false" outlineLevel="0" collapsed="false">
      <c r="A29" s="0" t="n">
        <v>27</v>
      </c>
      <c r="B29" s="0" t="n">
        <v>0.46251</v>
      </c>
      <c r="C29" s="0" t="n">
        <v>6305.94</v>
      </c>
      <c r="D29" s="0" t="n">
        <v>0.46251</v>
      </c>
      <c r="E29" s="0" t="n">
        <v>1.60168082869385</v>
      </c>
      <c r="G29" s="1" t="n">
        <f aca="false">IF($E29&lt;0,-1,1)</f>
        <v>1</v>
      </c>
      <c r="H29" s="1" t="n">
        <f aca="false">B29</f>
        <v>0.46251</v>
      </c>
      <c r="I29" s="1" t="n">
        <f aca="false">C29</f>
        <v>6305.94</v>
      </c>
      <c r="J29" s="1" t="n">
        <f aca="false">IFERROR(VLOOKUP(-$G29,$G30:$H$182,2,0),H29)</f>
        <v>0.46251</v>
      </c>
      <c r="K29" s="1" t="n">
        <f aca="false">IFERROR(VLOOKUP(-$G29,$G30:$I$182,3,0),I29)</f>
        <v>6305.94</v>
      </c>
      <c r="M29" s="1" t="str">
        <f aca="false">IF(AND($AH$5="Sym_1",$E29&lt;0),$B$1,IF(AND($AH$5="Sym_2",$E29&gt;0),$B$1,$C$1))</f>
        <v>BTCUSDT</v>
      </c>
      <c r="N29" s="1" t="n">
        <f aca="false">IF($AH$6="No",IF(AND(ABS($E29)&gt;$AH$1,$G29&lt;&gt;$G28),1,0),n_steps!K29)</f>
        <v>0</v>
      </c>
      <c r="O29" s="1" t="n">
        <f aca="false">IF($N29=1,IF($M29=$B$1,$B29,$C29),0)</f>
        <v>0</v>
      </c>
      <c r="P29" s="1" t="n">
        <f aca="false">IF($N29=1,IF($M29=$B$1,$J29,$K29),0)</f>
        <v>0</v>
      </c>
      <c r="Q29" s="1" t="n">
        <f aca="false">IFERROR(P29/O29,1)</f>
        <v>1</v>
      </c>
      <c r="R29" s="1" t="n">
        <f aca="false">IF($N29=1,$AH$3*$AH$2*2,0)</f>
        <v>0</v>
      </c>
      <c r="S29" s="1" t="n">
        <f aca="false">-IF($N29=1,$AH$4*$AH$2*2,0)</f>
        <v>-0</v>
      </c>
      <c r="T29" s="1" t="n">
        <f aca="false">$T28*$Q29+$R29+$S29</f>
        <v>1000</v>
      </c>
      <c r="V29" s="1" t="n">
        <f aca="false">J29</f>
        <v>0.46251</v>
      </c>
      <c r="W29" s="1" t="n">
        <f aca="false">K29</f>
        <v>6305.94</v>
      </c>
      <c r="Y29" s="1" t="str">
        <f aca="false">IF(AND($AH$5="Sym_1",$E29&gt;0),$B$1,IF(AND($AH$5="Sym_2",$E29&lt;0),$B$1,$C$1))</f>
        <v>ARKMUSDT</v>
      </c>
      <c r="Z29" s="1" t="n">
        <f aca="false">N29</f>
        <v>0</v>
      </c>
      <c r="AA29" s="1" t="n">
        <f aca="false">IF($Z29=1,IF($Y29=$B$1,$B29,$C29),0)</f>
        <v>0</v>
      </c>
      <c r="AB29" s="1" t="n">
        <f aca="false">IF($Z29=1,IF($Y29=$B$1,$V29,$W29),0)</f>
        <v>0</v>
      </c>
      <c r="AC29" s="1" t="n">
        <f aca="false">IFERROR(AA29/AB29,1)</f>
        <v>1</v>
      </c>
      <c r="AD29" s="1" t="n">
        <f aca="false">IF($N29=1,$AH$3*$AF28*2,0)</f>
        <v>0</v>
      </c>
      <c r="AE29" s="1" t="n">
        <f aca="false">-IF($N29=1,$AH$4*$AH$2*2,0)</f>
        <v>-0</v>
      </c>
      <c r="AF29" s="1" t="n">
        <f aca="false">$AF28*$AC29+$AD29+$AE29</f>
        <v>1000</v>
      </c>
      <c r="AH29" s="15"/>
    </row>
    <row r="30" customFormat="false" ht="15" hidden="false" customHeight="false" outlineLevel="0" collapsed="false">
      <c r="A30" s="0" t="n">
        <v>28</v>
      </c>
      <c r="B30" s="0" t="n">
        <v>0.46261</v>
      </c>
      <c r="C30" s="0" t="n">
        <v>6308.61</v>
      </c>
      <c r="D30" s="0" t="n">
        <v>0.46261</v>
      </c>
      <c r="E30" s="0" t="n">
        <v>1.51009109943937</v>
      </c>
      <c r="G30" s="1" t="n">
        <f aca="false">IF($E30&lt;0,-1,1)</f>
        <v>1</v>
      </c>
      <c r="H30" s="1" t="n">
        <f aca="false">B30</f>
        <v>0.46261</v>
      </c>
      <c r="I30" s="1" t="n">
        <f aca="false">C30</f>
        <v>6308.61</v>
      </c>
      <c r="J30" s="1" t="n">
        <f aca="false">IFERROR(VLOOKUP(-$G30,$G31:$H$182,2,0),H30)</f>
        <v>0.46261</v>
      </c>
      <c r="K30" s="1" t="n">
        <f aca="false">IFERROR(VLOOKUP(-$G30,$G31:$I$182,3,0),I30)</f>
        <v>6308.61</v>
      </c>
      <c r="M30" s="1" t="str">
        <f aca="false">IF(AND($AH$5="Sym_1",$E30&lt;0),$B$1,IF(AND($AH$5="Sym_2",$E30&gt;0),$B$1,$C$1))</f>
        <v>BTCUSDT</v>
      </c>
      <c r="N30" s="1" t="n">
        <f aca="false">IF($AH$6="No",IF(AND(ABS($E30)&gt;$AH$1,$G30&lt;&gt;$G29),1,0),n_steps!K30)</f>
        <v>0</v>
      </c>
      <c r="O30" s="1" t="n">
        <f aca="false">IF($N30=1,IF($M30=$B$1,$B30,$C30),0)</f>
        <v>0</v>
      </c>
      <c r="P30" s="1" t="n">
        <f aca="false">IF($N30=1,IF($M30=$B$1,$J30,$K30),0)</f>
        <v>0</v>
      </c>
      <c r="Q30" s="1" t="n">
        <f aca="false">IFERROR(P30/O30,1)</f>
        <v>1</v>
      </c>
      <c r="R30" s="1" t="n">
        <f aca="false">IF($N30=1,$AH$3*$AH$2*2,0)</f>
        <v>0</v>
      </c>
      <c r="S30" s="1" t="n">
        <f aca="false">-IF($N30=1,$AH$4*$AH$2*2,0)</f>
        <v>-0</v>
      </c>
      <c r="T30" s="1" t="n">
        <f aca="false">$T29*$Q30+$R30+$S30</f>
        <v>1000</v>
      </c>
      <c r="V30" s="1" t="n">
        <f aca="false">J30</f>
        <v>0.46261</v>
      </c>
      <c r="W30" s="1" t="n">
        <f aca="false">K30</f>
        <v>6308.61</v>
      </c>
      <c r="Y30" s="1" t="str">
        <f aca="false">IF(AND($AH$5="Sym_1",$E30&gt;0),$B$1,IF(AND($AH$5="Sym_2",$E30&lt;0),$B$1,$C$1))</f>
        <v>ARKMUSDT</v>
      </c>
      <c r="Z30" s="1" t="n">
        <f aca="false">N30</f>
        <v>0</v>
      </c>
      <c r="AA30" s="1" t="n">
        <f aca="false">IF($Z30=1,IF($Y30=$B$1,$B30,$C30),0)</f>
        <v>0</v>
      </c>
      <c r="AB30" s="1" t="n">
        <f aca="false">IF($Z30=1,IF($Y30=$B$1,$V30,$W30),0)</f>
        <v>0</v>
      </c>
      <c r="AC30" s="1" t="n">
        <f aca="false">IFERROR(AA30/AB30,1)</f>
        <v>1</v>
      </c>
      <c r="AD30" s="1" t="n">
        <f aca="false">IF($N30=1,$AH$3*$AF29*2,0)</f>
        <v>0</v>
      </c>
      <c r="AE30" s="1" t="n">
        <f aca="false">-IF($N30=1,$AH$4*$AH$2*2,0)</f>
        <v>-0</v>
      </c>
      <c r="AF30" s="1" t="n">
        <f aca="false">$AF29*$AC30+$AD30+$AE30</f>
        <v>1000</v>
      </c>
      <c r="AH30" s="15"/>
    </row>
    <row r="31" customFormat="false" ht="15" hidden="false" customHeight="false" outlineLevel="0" collapsed="false">
      <c r="A31" s="0" t="n">
        <v>29</v>
      </c>
      <c r="B31" s="0" t="n">
        <v>0.46348</v>
      </c>
      <c r="C31" s="0" t="n">
        <v>6318.47</v>
      </c>
      <c r="D31" s="0" t="n">
        <v>0.46348</v>
      </c>
      <c r="E31" s="0" t="n">
        <v>1.75521390908531</v>
      </c>
      <c r="G31" s="1" t="n">
        <f aca="false">IF($E31&lt;0,-1,1)</f>
        <v>1</v>
      </c>
      <c r="H31" s="1" t="n">
        <f aca="false">B31</f>
        <v>0.46348</v>
      </c>
      <c r="I31" s="1" t="n">
        <f aca="false">C31</f>
        <v>6318.47</v>
      </c>
      <c r="J31" s="1" t="n">
        <f aca="false">IFERROR(VLOOKUP(-$G31,$G32:$H$182,2,0),H31)</f>
        <v>0.46348</v>
      </c>
      <c r="K31" s="1" t="n">
        <f aca="false">IFERROR(VLOOKUP(-$G31,$G32:$I$182,3,0),I31)</f>
        <v>6318.47</v>
      </c>
      <c r="M31" s="1" t="str">
        <f aca="false">IF(AND($AH$5="Sym_1",$E31&lt;0),$B$1,IF(AND($AH$5="Sym_2",$E31&gt;0),$B$1,$C$1))</f>
        <v>BTCUSDT</v>
      </c>
      <c r="N31" s="1" t="n">
        <f aca="false">IF($AH$6="No",IF(AND(ABS($E31)&gt;$AH$1,$G31&lt;&gt;$G30),1,0),n_steps!K31)</f>
        <v>0</v>
      </c>
      <c r="O31" s="1" t="n">
        <f aca="false">IF($N31=1,IF($M31=$B$1,$B31,$C31),0)</f>
        <v>0</v>
      </c>
      <c r="P31" s="1" t="n">
        <f aca="false">IF($N31=1,IF($M31=$B$1,$J31,$K31),0)</f>
        <v>0</v>
      </c>
      <c r="Q31" s="1" t="n">
        <f aca="false">IFERROR(P31/O31,1)</f>
        <v>1</v>
      </c>
      <c r="R31" s="1" t="n">
        <f aca="false">IF($N31=1,$AH$3*$AH$2*2,0)</f>
        <v>0</v>
      </c>
      <c r="S31" s="1" t="n">
        <f aca="false">-IF($N31=1,$AH$4*$AH$2*2,0)</f>
        <v>-0</v>
      </c>
      <c r="T31" s="1" t="n">
        <f aca="false">$T30*$Q31+$R31+$S31</f>
        <v>1000</v>
      </c>
      <c r="V31" s="1" t="n">
        <f aca="false">J31</f>
        <v>0.46348</v>
      </c>
      <c r="W31" s="1" t="n">
        <f aca="false">K31</f>
        <v>6318.47</v>
      </c>
      <c r="Y31" s="1" t="str">
        <f aca="false">IF(AND($AH$5="Sym_1",$E31&gt;0),$B$1,IF(AND($AH$5="Sym_2",$E31&lt;0),$B$1,$C$1))</f>
        <v>ARKMUSDT</v>
      </c>
      <c r="Z31" s="1" t="n">
        <f aca="false">N31</f>
        <v>0</v>
      </c>
      <c r="AA31" s="1" t="n">
        <f aca="false">IF($Z31=1,IF($Y31=$B$1,$B31,$C31),0)</f>
        <v>0</v>
      </c>
      <c r="AB31" s="1" t="n">
        <f aca="false">IF($Z31=1,IF($Y31=$B$1,$V31,$W31),0)</f>
        <v>0</v>
      </c>
      <c r="AC31" s="1" t="n">
        <f aca="false">IFERROR(AA31/AB31,1)</f>
        <v>1</v>
      </c>
      <c r="AD31" s="1" t="n">
        <f aca="false">IF($N31=1,$AH$3*$AF30*2,0)</f>
        <v>0</v>
      </c>
      <c r="AE31" s="1" t="n">
        <f aca="false">-IF($N31=1,$AH$4*$AH$2*2,0)</f>
        <v>-0</v>
      </c>
      <c r="AF31" s="1" t="n">
        <f aca="false">$AF30*$AC31+$AD31+$AE31</f>
        <v>1000</v>
      </c>
      <c r="AH31" s="15"/>
    </row>
    <row r="32" customFormat="false" ht="15" hidden="false" customHeight="false" outlineLevel="0" collapsed="false">
      <c r="A32" s="0" t="n">
        <v>30</v>
      </c>
      <c r="B32" s="0" t="n">
        <v>0.46382</v>
      </c>
      <c r="C32" s="0" t="n">
        <v>6325.18</v>
      </c>
      <c r="D32" s="0" t="n">
        <v>0.46382</v>
      </c>
      <c r="E32" s="0" t="n">
        <v>1.72251618618786</v>
      </c>
      <c r="G32" s="1" t="n">
        <f aca="false">IF($E32&lt;0,-1,1)</f>
        <v>1</v>
      </c>
      <c r="H32" s="1" t="n">
        <f aca="false">B32</f>
        <v>0.46382</v>
      </c>
      <c r="I32" s="1" t="n">
        <f aca="false">C32</f>
        <v>6325.18</v>
      </c>
      <c r="J32" s="1" t="n">
        <f aca="false">IFERROR(VLOOKUP(-$G32,$G33:$H$182,2,0),H32)</f>
        <v>0.46382</v>
      </c>
      <c r="K32" s="1" t="n">
        <f aca="false">IFERROR(VLOOKUP(-$G32,$G33:$I$182,3,0),I32)</f>
        <v>6325.18</v>
      </c>
      <c r="M32" s="1" t="str">
        <f aca="false">IF(AND($AH$5="Sym_1",$E32&lt;0),$B$1,IF(AND($AH$5="Sym_2",$E32&gt;0),$B$1,$C$1))</f>
        <v>BTCUSDT</v>
      </c>
      <c r="N32" s="1" t="n">
        <f aca="false">IF($AH$6="No",IF(AND(ABS($E32)&gt;$AH$1,$G32&lt;&gt;$G31),1,0),n_steps!K32)</f>
        <v>0</v>
      </c>
      <c r="O32" s="1" t="n">
        <f aca="false">IF($N32=1,IF($M32=$B$1,$B32,$C32),0)</f>
        <v>0</v>
      </c>
      <c r="P32" s="1" t="n">
        <f aca="false">IF($N32=1,IF($M32=$B$1,$J32,$K32),0)</f>
        <v>0</v>
      </c>
      <c r="Q32" s="1" t="n">
        <f aca="false">IFERROR(P32/O32,1)</f>
        <v>1</v>
      </c>
      <c r="R32" s="1" t="n">
        <f aca="false">IF($N32=1,$AH$3*$AH$2*2,0)</f>
        <v>0</v>
      </c>
      <c r="S32" s="1" t="n">
        <f aca="false">-IF($N32=1,$AH$4*$AH$2*2,0)</f>
        <v>-0</v>
      </c>
      <c r="T32" s="1" t="n">
        <f aca="false">$T31*$Q32+$R32+$S32</f>
        <v>1000</v>
      </c>
      <c r="V32" s="1" t="n">
        <f aca="false">J32</f>
        <v>0.46382</v>
      </c>
      <c r="W32" s="1" t="n">
        <f aca="false">K32</f>
        <v>6325.18</v>
      </c>
      <c r="Y32" s="1" t="str">
        <f aca="false">IF(AND($AH$5="Sym_1",$E32&gt;0),$B$1,IF(AND($AH$5="Sym_2",$E32&lt;0),$B$1,$C$1))</f>
        <v>ARKMUSDT</v>
      </c>
      <c r="Z32" s="1" t="n">
        <f aca="false">N32</f>
        <v>0</v>
      </c>
      <c r="AA32" s="1" t="n">
        <f aca="false">IF($Z32=1,IF($Y32=$B$1,$B32,$C32),0)</f>
        <v>0</v>
      </c>
      <c r="AB32" s="1" t="n">
        <f aca="false">IF($Z32=1,IF($Y32=$B$1,$V32,$W32),0)</f>
        <v>0</v>
      </c>
      <c r="AC32" s="1" t="n">
        <f aca="false">IFERROR(AA32/AB32,1)</f>
        <v>1</v>
      </c>
      <c r="AD32" s="1" t="n">
        <f aca="false">IF($N32=1,$AH$3*$AF31*2,0)</f>
        <v>0</v>
      </c>
      <c r="AE32" s="1" t="n">
        <f aca="false">-IF($N32=1,$AH$4*$AH$2*2,0)</f>
        <v>-0</v>
      </c>
      <c r="AF32" s="1" t="n">
        <f aca="false">$AF31*$AC32+$AD32+$AE32</f>
        <v>1000</v>
      </c>
      <c r="AH32" s="15"/>
    </row>
    <row r="33" customFormat="false" ht="15" hidden="false" customHeight="false" outlineLevel="0" collapsed="false">
      <c r="A33" s="0" t="n">
        <v>31</v>
      </c>
      <c r="B33" s="0" t="n">
        <v>0.46417</v>
      </c>
      <c r="C33" s="0" t="n">
        <v>6330.33</v>
      </c>
      <c r="D33" s="0" t="n">
        <v>0.46417</v>
      </c>
      <c r="E33" s="0" t="n">
        <v>1.68407378614645</v>
      </c>
      <c r="G33" s="1" t="n">
        <f aca="false">IF($E33&lt;0,-1,1)</f>
        <v>1</v>
      </c>
      <c r="H33" s="1" t="n">
        <f aca="false">B33</f>
        <v>0.46417</v>
      </c>
      <c r="I33" s="1" t="n">
        <f aca="false">C33</f>
        <v>6330.33</v>
      </c>
      <c r="J33" s="1" t="n">
        <f aca="false">IFERROR(VLOOKUP(-$G33,$G34:$H$182,2,0),H33)</f>
        <v>0.46417</v>
      </c>
      <c r="K33" s="1" t="n">
        <f aca="false">IFERROR(VLOOKUP(-$G33,$G34:$I$182,3,0),I33)</f>
        <v>6330.33</v>
      </c>
      <c r="M33" s="1" t="str">
        <f aca="false">IF(AND($AH$5="Sym_1",$E33&lt;0),$B$1,IF(AND($AH$5="Sym_2",$E33&gt;0),$B$1,$C$1))</f>
        <v>BTCUSDT</v>
      </c>
      <c r="N33" s="1" t="n">
        <f aca="false">IF($AH$6="No",IF(AND(ABS($E33)&gt;$AH$1,$G33&lt;&gt;$G32),1,0),n_steps!K33)</f>
        <v>0</v>
      </c>
      <c r="O33" s="1" t="n">
        <f aca="false">IF($N33=1,IF($M33=$B$1,$B33,$C33),0)</f>
        <v>0</v>
      </c>
      <c r="P33" s="1" t="n">
        <f aca="false">IF($N33=1,IF($M33=$B$1,$J33,$K33),0)</f>
        <v>0</v>
      </c>
      <c r="Q33" s="1" t="n">
        <f aca="false">IFERROR(P33/O33,1)</f>
        <v>1</v>
      </c>
      <c r="R33" s="1" t="n">
        <f aca="false">IF($N33=1,$AH$3*$AH$2*2,0)</f>
        <v>0</v>
      </c>
      <c r="S33" s="1" t="n">
        <f aca="false">-IF($N33=1,$AH$4*$AH$2*2,0)</f>
        <v>-0</v>
      </c>
      <c r="T33" s="1" t="n">
        <f aca="false">$T32*$Q33+$R33+$S33</f>
        <v>1000</v>
      </c>
      <c r="V33" s="1" t="n">
        <f aca="false">J33</f>
        <v>0.46417</v>
      </c>
      <c r="W33" s="1" t="n">
        <f aca="false">K33</f>
        <v>6330.33</v>
      </c>
      <c r="Y33" s="1" t="str">
        <f aca="false">IF(AND($AH$5="Sym_1",$E33&gt;0),$B$1,IF(AND($AH$5="Sym_2",$E33&lt;0),$B$1,$C$1))</f>
        <v>ARKMUSDT</v>
      </c>
      <c r="Z33" s="1" t="n">
        <f aca="false">N33</f>
        <v>0</v>
      </c>
      <c r="AA33" s="1" t="n">
        <f aca="false">IF($Z33=1,IF($Y33=$B$1,$B33,$C33),0)</f>
        <v>0</v>
      </c>
      <c r="AB33" s="1" t="n">
        <f aca="false">IF($Z33=1,IF($Y33=$B$1,$V33,$W33),0)</f>
        <v>0</v>
      </c>
      <c r="AC33" s="1" t="n">
        <f aca="false">IFERROR(AA33/AB33,1)</f>
        <v>1</v>
      </c>
      <c r="AD33" s="1" t="n">
        <f aca="false">IF($N33=1,$AH$3*$AF32*2,0)</f>
        <v>0</v>
      </c>
      <c r="AE33" s="1" t="n">
        <f aca="false">-IF($N33=1,$AH$4*$AH$2*2,0)</f>
        <v>-0</v>
      </c>
      <c r="AF33" s="1" t="n">
        <f aca="false">$AF32*$AC33+$AD33+$AE33</f>
        <v>1000</v>
      </c>
    </row>
    <row r="34" customFormat="false" ht="15" hidden="false" customHeight="false" outlineLevel="0" collapsed="false">
      <c r="A34" s="0" t="n">
        <v>32</v>
      </c>
      <c r="B34" s="0" t="n">
        <v>0.46432</v>
      </c>
      <c r="C34" s="0" t="n">
        <v>6336.09</v>
      </c>
      <c r="D34" s="0" t="n">
        <v>0.46432</v>
      </c>
      <c r="E34" s="0" t="n">
        <v>1.57802702042816</v>
      </c>
      <c r="G34" s="1" t="n">
        <f aca="false">IF($E34&lt;0,-1,1)</f>
        <v>1</v>
      </c>
      <c r="H34" s="1" t="n">
        <f aca="false">B34</f>
        <v>0.46432</v>
      </c>
      <c r="I34" s="1" t="n">
        <f aca="false">C34</f>
        <v>6336.09</v>
      </c>
      <c r="J34" s="1" t="n">
        <f aca="false">IFERROR(VLOOKUP(-$G34,$G35:$H$182,2,0),H34)</f>
        <v>0.46432</v>
      </c>
      <c r="K34" s="1" t="n">
        <f aca="false">IFERROR(VLOOKUP(-$G34,$G35:$I$182,3,0),I34)</f>
        <v>6336.09</v>
      </c>
      <c r="M34" s="1" t="str">
        <f aca="false">IF(AND($AH$5="Sym_1",$E34&lt;0),$B$1,IF(AND($AH$5="Sym_2",$E34&gt;0),$B$1,$C$1))</f>
        <v>BTCUSDT</v>
      </c>
      <c r="N34" s="1" t="n">
        <f aca="false">IF($AH$6="No",IF(AND(ABS($E34)&gt;$AH$1,$G34&lt;&gt;$G33),1,0),n_steps!K34)</f>
        <v>0</v>
      </c>
      <c r="O34" s="1" t="n">
        <f aca="false">IF($N34=1,IF($M34=$B$1,$B34,$C34),0)</f>
        <v>0</v>
      </c>
      <c r="P34" s="1" t="n">
        <f aca="false">IF($N34=1,IF($M34=$B$1,$J34,$K34),0)</f>
        <v>0</v>
      </c>
      <c r="Q34" s="1" t="n">
        <f aca="false">IFERROR(P34/O34,1)</f>
        <v>1</v>
      </c>
      <c r="R34" s="1" t="n">
        <f aca="false">IF($N34=1,$AH$3*$AH$2*2,0)</f>
        <v>0</v>
      </c>
      <c r="S34" s="1" t="n">
        <f aca="false">-IF($N34=1,$AH$4*$AH$2*2,0)</f>
        <v>-0</v>
      </c>
      <c r="T34" s="1" t="n">
        <f aca="false">$T33*$Q34+$R34+$S34</f>
        <v>1000</v>
      </c>
      <c r="V34" s="1" t="n">
        <f aca="false">J34</f>
        <v>0.46432</v>
      </c>
      <c r="W34" s="1" t="n">
        <f aca="false">K34</f>
        <v>6336.09</v>
      </c>
      <c r="Y34" s="1" t="str">
        <f aca="false">IF(AND($AH$5="Sym_1",$E34&gt;0),$B$1,IF(AND($AH$5="Sym_2",$E34&lt;0),$B$1,$C$1))</f>
        <v>ARKMUSDT</v>
      </c>
      <c r="Z34" s="1" t="n">
        <f aca="false">N34</f>
        <v>0</v>
      </c>
      <c r="AA34" s="1" t="n">
        <f aca="false">IF($Z34=1,IF($Y34=$B$1,$B34,$C34),0)</f>
        <v>0</v>
      </c>
      <c r="AB34" s="1" t="n">
        <f aca="false">IF($Z34=1,IF($Y34=$B$1,$V34,$W34),0)</f>
        <v>0</v>
      </c>
      <c r="AC34" s="1" t="n">
        <f aca="false">IFERROR(AA34/AB34,1)</f>
        <v>1</v>
      </c>
      <c r="AD34" s="1" t="n">
        <f aca="false">IF($N34=1,$AH$3*$AF33*2,0)</f>
        <v>0</v>
      </c>
      <c r="AE34" s="1" t="n">
        <f aca="false">-IF($N34=1,$AH$4*$AH$2*2,0)</f>
        <v>-0</v>
      </c>
      <c r="AF34" s="1" t="n">
        <f aca="false">$AF33*$AC34+$AD34+$AE34</f>
        <v>1000</v>
      </c>
      <c r="AH34" s="16"/>
    </row>
    <row r="35" customFormat="false" ht="15" hidden="false" customHeight="false" outlineLevel="0" collapsed="false">
      <c r="A35" s="0" t="n">
        <v>33</v>
      </c>
      <c r="B35" s="0" t="n">
        <v>0.46445</v>
      </c>
      <c r="C35" s="0" t="n">
        <v>6342.63</v>
      </c>
      <c r="D35" s="0" t="n">
        <v>0.46445</v>
      </c>
      <c r="E35" s="0" t="n">
        <v>1.48699350971466</v>
      </c>
      <c r="G35" s="1" t="n">
        <f aca="false">IF($E35&lt;0,-1,1)</f>
        <v>1</v>
      </c>
      <c r="H35" s="1" t="n">
        <f aca="false">B35</f>
        <v>0.46445</v>
      </c>
      <c r="I35" s="1" t="n">
        <f aca="false">C35</f>
        <v>6342.63</v>
      </c>
      <c r="J35" s="1" t="n">
        <f aca="false">IFERROR(VLOOKUP(-$G35,$G36:$H$182,2,0),H35)</f>
        <v>0.46445</v>
      </c>
      <c r="K35" s="1" t="n">
        <f aca="false">IFERROR(VLOOKUP(-$G35,$G36:$I$182,3,0),I35)</f>
        <v>6342.63</v>
      </c>
      <c r="M35" s="1" t="str">
        <f aca="false">IF(AND($AH$5="Sym_1",$E35&lt;0),$B$1,IF(AND($AH$5="Sym_2",$E35&gt;0),$B$1,$C$1))</f>
        <v>BTCUSDT</v>
      </c>
      <c r="N35" s="1" t="n">
        <f aca="false">IF($AH$6="No",IF(AND(ABS($E35)&gt;$AH$1,$G35&lt;&gt;$G34),1,0),n_steps!K35)</f>
        <v>0</v>
      </c>
      <c r="O35" s="1" t="n">
        <f aca="false">IF($N35=1,IF($M35=$B$1,$B35,$C35),0)</f>
        <v>0</v>
      </c>
      <c r="P35" s="1" t="n">
        <f aca="false">IF($N35=1,IF($M35=$B$1,$J35,$K35),0)</f>
        <v>0</v>
      </c>
      <c r="Q35" s="1" t="n">
        <f aca="false">IFERROR(P35/O35,1)</f>
        <v>1</v>
      </c>
      <c r="R35" s="1" t="n">
        <f aca="false">IF($N35=1,$AH$3*$AH$2*2,0)</f>
        <v>0</v>
      </c>
      <c r="S35" s="1" t="n">
        <f aca="false">-IF($N35=1,$AH$4*$AH$2*2,0)</f>
        <v>-0</v>
      </c>
      <c r="T35" s="1" t="n">
        <f aca="false">$T34*$Q35+$R35+$S35</f>
        <v>1000</v>
      </c>
      <c r="V35" s="1" t="n">
        <f aca="false">J35</f>
        <v>0.46445</v>
      </c>
      <c r="W35" s="1" t="n">
        <f aca="false">K35</f>
        <v>6342.63</v>
      </c>
      <c r="Y35" s="1" t="str">
        <f aca="false">IF(AND($AH$5="Sym_1",$E35&gt;0),$B$1,IF(AND($AH$5="Sym_2",$E35&lt;0),$B$1,$C$1))</f>
        <v>ARKMUSDT</v>
      </c>
      <c r="Z35" s="1" t="n">
        <f aca="false">N35</f>
        <v>0</v>
      </c>
      <c r="AA35" s="1" t="n">
        <f aca="false">IF($Z35=1,IF($Y35=$B$1,$B35,$C35),0)</f>
        <v>0</v>
      </c>
      <c r="AB35" s="1" t="n">
        <f aca="false">IF($Z35=1,IF($Y35=$B$1,$V35,$W35),0)</f>
        <v>0</v>
      </c>
      <c r="AC35" s="1" t="n">
        <f aca="false">IFERROR(AA35/AB35,1)</f>
        <v>1</v>
      </c>
      <c r="AD35" s="1" t="n">
        <f aca="false">IF($N35=1,$AH$3*$AF34*2,0)</f>
        <v>0</v>
      </c>
      <c r="AE35" s="1" t="n">
        <f aca="false">-IF($N35=1,$AH$4*$AH$2*2,0)</f>
        <v>-0</v>
      </c>
      <c r="AF35" s="1" t="n">
        <f aca="false">$AF34*$AC35+$AD35+$AE35</f>
        <v>1000</v>
      </c>
    </row>
    <row r="36" customFormat="false" ht="15" hidden="false" customHeight="false" outlineLevel="0" collapsed="false">
      <c r="A36" s="0" t="n">
        <v>34</v>
      </c>
      <c r="B36" s="0" t="n">
        <v>0.46527</v>
      </c>
      <c r="C36" s="0" t="n">
        <v>6344.15</v>
      </c>
      <c r="D36" s="0" t="n">
        <v>0.46527</v>
      </c>
      <c r="E36" s="0" t="n">
        <v>1.67721835827791</v>
      </c>
      <c r="G36" s="1" t="n">
        <f aca="false">IF($E36&lt;0,-1,1)</f>
        <v>1</v>
      </c>
      <c r="H36" s="1" t="n">
        <f aca="false">B36</f>
        <v>0.46527</v>
      </c>
      <c r="I36" s="1" t="n">
        <f aca="false">C36</f>
        <v>6344.15</v>
      </c>
      <c r="J36" s="1" t="n">
        <f aca="false">IFERROR(VLOOKUP(-$G36,$G37:$H$182,2,0),H36)</f>
        <v>0.46527</v>
      </c>
      <c r="K36" s="1" t="n">
        <f aca="false">IFERROR(VLOOKUP(-$G36,$G37:$I$182,3,0),I36)</f>
        <v>6344.15</v>
      </c>
      <c r="M36" s="1" t="str">
        <f aca="false">IF(AND($AH$5="Sym_1",$E36&lt;0),$B$1,IF(AND($AH$5="Sym_2",$E36&gt;0),$B$1,$C$1))</f>
        <v>BTCUSDT</v>
      </c>
      <c r="N36" s="1" t="n">
        <f aca="false">IF($AH$6="No",IF(AND(ABS($E36)&gt;$AH$1,$G36&lt;&gt;$G35),1,0),n_steps!K36)</f>
        <v>0</v>
      </c>
      <c r="O36" s="1" t="n">
        <f aca="false">IF($N36=1,IF($M36=$B$1,$B36,$C36),0)</f>
        <v>0</v>
      </c>
      <c r="P36" s="1" t="n">
        <f aca="false">IF($N36=1,IF($M36=$B$1,$J36,$K36),0)</f>
        <v>0</v>
      </c>
      <c r="Q36" s="1" t="n">
        <f aca="false">IFERROR(P36/O36,1)</f>
        <v>1</v>
      </c>
      <c r="R36" s="1" t="n">
        <f aca="false">IF($N36=1,$AH$3*$AH$2*2,0)</f>
        <v>0</v>
      </c>
      <c r="S36" s="1" t="n">
        <f aca="false">-IF($N36=1,$AH$4*$AH$2*2,0)</f>
        <v>-0</v>
      </c>
      <c r="T36" s="1" t="n">
        <f aca="false">$T35*$Q36+$R36+$S36</f>
        <v>1000</v>
      </c>
      <c r="V36" s="1" t="n">
        <f aca="false">J36</f>
        <v>0.46527</v>
      </c>
      <c r="W36" s="1" t="n">
        <f aca="false">K36</f>
        <v>6344.15</v>
      </c>
      <c r="Y36" s="1" t="str">
        <f aca="false">IF(AND($AH$5="Sym_1",$E36&gt;0),$B$1,IF(AND($AH$5="Sym_2",$E36&lt;0),$B$1,$C$1))</f>
        <v>ARKMUSDT</v>
      </c>
      <c r="Z36" s="1" t="n">
        <f aca="false">N36</f>
        <v>0</v>
      </c>
      <c r="AA36" s="1" t="n">
        <f aca="false">IF($Z36=1,IF($Y36=$B$1,$B36,$C36),0)</f>
        <v>0</v>
      </c>
      <c r="AB36" s="1" t="n">
        <f aca="false">IF($Z36=1,IF($Y36=$B$1,$V36,$W36),0)</f>
        <v>0</v>
      </c>
      <c r="AC36" s="1" t="n">
        <f aca="false">IFERROR(AA36/AB36,1)</f>
        <v>1</v>
      </c>
      <c r="AD36" s="1" t="n">
        <f aca="false">IF($N36=1,$AH$3*$AF35*2,0)</f>
        <v>0</v>
      </c>
      <c r="AE36" s="1" t="n">
        <f aca="false">-IF($N36=1,$AH$4*$AH$2*2,0)</f>
        <v>-0</v>
      </c>
      <c r="AF36" s="1" t="n">
        <f aca="false">$AF35*$AC36+$AD36+$AE36</f>
        <v>1000</v>
      </c>
      <c r="AH36" s="16"/>
    </row>
    <row r="37" customFormat="false" ht="15" hidden="false" customHeight="false" outlineLevel="0" collapsed="false">
      <c r="A37" s="0" t="n">
        <v>35</v>
      </c>
      <c r="B37" s="0" t="n">
        <v>0.46558</v>
      </c>
      <c r="C37" s="0" t="n">
        <v>6350.77</v>
      </c>
      <c r="D37" s="0" t="n">
        <v>0.46558</v>
      </c>
      <c r="E37" s="0" t="n">
        <v>1.65277824191652</v>
      </c>
      <c r="G37" s="1" t="n">
        <f aca="false">IF($E37&lt;0,-1,1)</f>
        <v>1</v>
      </c>
      <c r="H37" s="1" t="n">
        <f aca="false">B37</f>
        <v>0.46558</v>
      </c>
      <c r="I37" s="1" t="n">
        <f aca="false">C37</f>
        <v>6350.77</v>
      </c>
      <c r="J37" s="1" t="n">
        <f aca="false">IFERROR(VLOOKUP(-$G37,$G38:$H$182,2,0),H37)</f>
        <v>0.46558</v>
      </c>
      <c r="K37" s="1" t="n">
        <f aca="false">IFERROR(VLOOKUP(-$G37,$G38:$I$182,3,0),I37)</f>
        <v>6350.77</v>
      </c>
      <c r="M37" s="1" t="str">
        <f aca="false">IF(AND($AH$5="Sym_1",$E37&lt;0),$B$1,IF(AND($AH$5="Sym_2",$E37&gt;0),$B$1,$C$1))</f>
        <v>BTCUSDT</v>
      </c>
      <c r="N37" s="1" t="n">
        <f aca="false">IF($AH$6="No",IF(AND(ABS($E37)&gt;$AH$1,$G37&lt;&gt;$G36),1,0),n_steps!K37)</f>
        <v>0</v>
      </c>
      <c r="O37" s="1" t="n">
        <f aca="false">IF($N37=1,IF($M37=$B$1,$B37,$C37),0)</f>
        <v>0</v>
      </c>
      <c r="P37" s="1" t="n">
        <f aca="false">IF($N37=1,IF($M37=$B$1,$J37,$K37),0)</f>
        <v>0</v>
      </c>
      <c r="Q37" s="1" t="n">
        <f aca="false">IFERROR(P37/O37,1)</f>
        <v>1</v>
      </c>
      <c r="R37" s="1" t="n">
        <f aca="false">IF($N37=1,$AH$3*$AH$2*2,0)</f>
        <v>0</v>
      </c>
      <c r="S37" s="1" t="n">
        <f aca="false">-IF($N37=1,$AH$4*$AH$2*2,0)</f>
        <v>-0</v>
      </c>
      <c r="T37" s="1" t="n">
        <f aca="false">$T36*$Q37+$R37+$S37</f>
        <v>1000</v>
      </c>
      <c r="V37" s="1" t="n">
        <f aca="false">J37</f>
        <v>0.46558</v>
      </c>
      <c r="W37" s="1" t="n">
        <f aca="false">K37</f>
        <v>6350.77</v>
      </c>
      <c r="Y37" s="1" t="str">
        <f aca="false">IF(AND($AH$5="Sym_1",$E37&gt;0),$B$1,IF(AND($AH$5="Sym_2",$E37&lt;0),$B$1,$C$1))</f>
        <v>ARKMUSDT</v>
      </c>
      <c r="Z37" s="1" t="n">
        <f aca="false">N37</f>
        <v>0</v>
      </c>
      <c r="AA37" s="1" t="n">
        <f aca="false">IF($Z37=1,IF($Y37=$B$1,$B37,$C37),0)</f>
        <v>0</v>
      </c>
      <c r="AB37" s="1" t="n">
        <f aca="false">IF($Z37=1,IF($Y37=$B$1,$V37,$W37),0)</f>
        <v>0</v>
      </c>
      <c r="AC37" s="1" t="n">
        <f aca="false">IFERROR(AA37/AB37,1)</f>
        <v>1</v>
      </c>
      <c r="AD37" s="1" t="n">
        <f aca="false">IF($N37=1,$AH$3*$AF36*2,0)</f>
        <v>0</v>
      </c>
      <c r="AE37" s="1" t="n">
        <f aca="false">-IF($N37=1,$AH$4*$AH$2*2,0)</f>
        <v>-0</v>
      </c>
      <c r="AF37" s="1" t="n">
        <f aca="false">$AF36*$AC37+$AD37+$AE37</f>
        <v>1000</v>
      </c>
    </row>
    <row r="38" customFormat="false" ht="15" hidden="false" customHeight="false" outlineLevel="0" collapsed="false">
      <c r="A38" s="0" t="n">
        <v>36</v>
      </c>
      <c r="B38" s="0" t="n">
        <v>0.4661</v>
      </c>
      <c r="C38" s="0" t="n">
        <v>6352.52</v>
      </c>
      <c r="D38" s="0" t="n">
        <v>0.4661</v>
      </c>
      <c r="E38" s="0" t="n">
        <v>1.72841177676628</v>
      </c>
      <c r="G38" s="1" t="n">
        <f aca="false">IF($E38&lt;0,-1,1)</f>
        <v>1</v>
      </c>
      <c r="H38" s="1" t="n">
        <f aca="false">B38</f>
        <v>0.4661</v>
      </c>
      <c r="I38" s="1" t="n">
        <f aca="false">C38</f>
        <v>6352.52</v>
      </c>
      <c r="J38" s="1" t="n">
        <f aca="false">IFERROR(VLOOKUP(-$G38,$G39:$H$182,2,0),H38)</f>
        <v>0.4661</v>
      </c>
      <c r="K38" s="1" t="n">
        <f aca="false">IFERROR(VLOOKUP(-$G38,$G39:$I$182,3,0),I38)</f>
        <v>6352.52</v>
      </c>
      <c r="M38" s="1" t="str">
        <f aca="false">IF(AND($AH$5="Sym_1",$E38&lt;0),$B$1,IF(AND($AH$5="Sym_2",$E38&gt;0),$B$1,$C$1))</f>
        <v>BTCUSDT</v>
      </c>
      <c r="N38" s="1" t="n">
        <f aca="false">IF($AH$6="No",IF(AND(ABS($E38)&gt;$AH$1,$G38&lt;&gt;$G37),1,0),n_steps!K38)</f>
        <v>0</v>
      </c>
      <c r="O38" s="1" t="n">
        <f aca="false">IF($N38=1,IF($M38=$B$1,$B38,$C38),0)</f>
        <v>0</v>
      </c>
      <c r="P38" s="1" t="n">
        <f aca="false">IF($N38=1,IF($M38=$B$1,$J38,$K38),0)</f>
        <v>0</v>
      </c>
      <c r="Q38" s="1" t="n">
        <f aca="false">IFERROR(P38/O38,1)</f>
        <v>1</v>
      </c>
      <c r="R38" s="1" t="n">
        <f aca="false">IF($N38=1,$AH$3*$AH$2*2,0)</f>
        <v>0</v>
      </c>
      <c r="S38" s="1" t="n">
        <f aca="false">-IF($N38=1,$AH$4*$AH$2*2,0)</f>
        <v>-0</v>
      </c>
      <c r="T38" s="1" t="n">
        <f aca="false">$T37*$Q38+$R38+$S38</f>
        <v>1000</v>
      </c>
      <c r="V38" s="1" t="n">
        <f aca="false">J38</f>
        <v>0.4661</v>
      </c>
      <c r="W38" s="1" t="n">
        <f aca="false">K38</f>
        <v>6352.52</v>
      </c>
      <c r="Y38" s="1" t="str">
        <f aca="false">IF(AND($AH$5="Sym_1",$E38&gt;0),$B$1,IF(AND($AH$5="Sym_2",$E38&lt;0),$B$1,$C$1))</f>
        <v>ARKMUSDT</v>
      </c>
      <c r="Z38" s="1" t="n">
        <f aca="false">N38</f>
        <v>0</v>
      </c>
      <c r="AA38" s="1" t="n">
        <f aca="false">IF($Z38=1,IF($Y38=$B$1,$B38,$C38),0)</f>
        <v>0</v>
      </c>
      <c r="AB38" s="1" t="n">
        <f aca="false">IF($Z38=1,IF($Y38=$B$1,$V38,$W38),0)</f>
        <v>0</v>
      </c>
      <c r="AC38" s="1" t="n">
        <f aca="false">IFERROR(AA38/AB38,1)</f>
        <v>1</v>
      </c>
      <c r="AD38" s="1" t="n">
        <f aca="false">IF($N38=1,$AH$3*$AF37*2,0)</f>
        <v>0</v>
      </c>
      <c r="AE38" s="1" t="n">
        <f aca="false">-IF($N38=1,$AH$4*$AH$2*2,0)</f>
        <v>-0</v>
      </c>
      <c r="AF38" s="1" t="n">
        <f aca="false">$AF37*$AC38+$AD38+$AE38</f>
        <v>1000</v>
      </c>
    </row>
    <row r="39" customFormat="false" ht="15" hidden="false" customHeight="false" outlineLevel="0" collapsed="false">
      <c r="A39" s="0" t="n">
        <v>37</v>
      </c>
      <c r="B39" s="0" t="n">
        <v>0.4674</v>
      </c>
      <c r="C39" s="0" t="n">
        <v>6355.23</v>
      </c>
      <c r="D39" s="0" t="n">
        <v>0.4674</v>
      </c>
      <c r="E39" s="0" t="n">
        <v>2.07200939630168</v>
      </c>
      <c r="G39" s="1" t="n">
        <f aca="false">IF($E39&lt;0,-1,1)</f>
        <v>1</v>
      </c>
      <c r="H39" s="1" t="n">
        <f aca="false">B39</f>
        <v>0.4674</v>
      </c>
      <c r="I39" s="1" t="n">
        <f aca="false">C39</f>
        <v>6355.23</v>
      </c>
      <c r="J39" s="1" t="n">
        <f aca="false">IFERROR(VLOOKUP(-$G39,$G40:$H$182,2,0),H39)</f>
        <v>0.4674</v>
      </c>
      <c r="K39" s="1" t="n">
        <f aca="false">IFERROR(VLOOKUP(-$G39,$G40:$I$182,3,0),I39)</f>
        <v>6355.23</v>
      </c>
      <c r="M39" s="1" t="str">
        <f aca="false">IF(AND($AH$5="Sym_1",$E39&lt;0),$B$1,IF(AND($AH$5="Sym_2",$E39&gt;0),$B$1,$C$1))</f>
        <v>BTCUSDT</v>
      </c>
      <c r="N39" s="1" t="n">
        <f aca="false">IF($AH$6="No",IF(AND(ABS($E39)&gt;$AH$1,$G39&lt;&gt;$G38),1,0),n_steps!K39)</f>
        <v>0</v>
      </c>
      <c r="O39" s="1" t="n">
        <f aca="false">IF($N39=1,IF($M39=$B$1,$B39,$C39),0)</f>
        <v>0</v>
      </c>
      <c r="P39" s="1" t="n">
        <f aca="false">IF($N39=1,IF($M39=$B$1,$J39,$K39),0)</f>
        <v>0</v>
      </c>
      <c r="Q39" s="1" t="n">
        <f aca="false">IFERROR(P39/O39,1)</f>
        <v>1</v>
      </c>
      <c r="R39" s="1" t="n">
        <f aca="false">IF($N39=1,$AH$3*$AH$2*2,0)</f>
        <v>0</v>
      </c>
      <c r="S39" s="1" t="n">
        <f aca="false">-IF($N39=1,$AH$4*$AH$2*2,0)</f>
        <v>-0</v>
      </c>
      <c r="T39" s="1" t="n">
        <f aca="false">$T38*$Q39+$R39+$S39</f>
        <v>1000</v>
      </c>
      <c r="V39" s="1" t="n">
        <f aca="false">J39</f>
        <v>0.4674</v>
      </c>
      <c r="W39" s="1" t="n">
        <f aca="false">K39</f>
        <v>6355.23</v>
      </c>
      <c r="Y39" s="1" t="str">
        <f aca="false">IF(AND($AH$5="Sym_1",$E39&gt;0),$B$1,IF(AND($AH$5="Sym_2",$E39&lt;0),$B$1,$C$1))</f>
        <v>ARKMUSDT</v>
      </c>
      <c r="Z39" s="1" t="n">
        <f aca="false">N39</f>
        <v>0</v>
      </c>
      <c r="AA39" s="1" t="n">
        <f aca="false">IF($Z39=1,IF($Y39=$B$1,$B39,$C39),0)</f>
        <v>0</v>
      </c>
      <c r="AB39" s="1" t="n">
        <f aca="false">IF($Z39=1,IF($Y39=$B$1,$V39,$W39),0)</f>
        <v>0</v>
      </c>
      <c r="AC39" s="1" t="n">
        <f aca="false">IFERROR(AA39/AB39,1)</f>
        <v>1</v>
      </c>
      <c r="AD39" s="1" t="n">
        <f aca="false">IF($N39=1,$AH$3*$AF38*2,0)</f>
        <v>0</v>
      </c>
      <c r="AE39" s="1" t="n">
        <f aca="false">-IF($N39=1,$AH$4*$AH$2*2,0)</f>
        <v>-0</v>
      </c>
      <c r="AF39" s="1" t="n">
        <f aca="false">$AF38*$AC39+$AD39+$AE39</f>
        <v>1000</v>
      </c>
    </row>
    <row r="40" customFormat="false" ht="15" hidden="false" customHeight="false" outlineLevel="0" collapsed="false">
      <c r="A40" s="0" t="n">
        <v>38</v>
      </c>
      <c r="B40" s="0" t="n">
        <v>0.4679</v>
      </c>
      <c r="C40" s="0" t="n">
        <v>6364.05</v>
      </c>
      <c r="D40" s="0" t="n">
        <v>0.4679</v>
      </c>
      <c r="E40" s="0" t="n">
        <v>1.97727204779202</v>
      </c>
      <c r="G40" s="1" t="n">
        <f aca="false">IF($E40&lt;0,-1,1)</f>
        <v>1</v>
      </c>
      <c r="H40" s="1" t="n">
        <f aca="false">B40</f>
        <v>0.4679</v>
      </c>
      <c r="I40" s="1" t="n">
        <f aca="false">C40</f>
        <v>6364.05</v>
      </c>
      <c r="J40" s="1" t="n">
        <f aca="false">IFERROR(VLOOKUP(-$G40,$G41:$H$182,2,0),H40)</f>
        <v>0.4679</v>
      </c>
      <c r="K40" s="1" t="n">
        <f aca="false">IFERROR(VLOOKUP(-$G40,$G41:$I$182,3,0),I40)</f>
        <v>6364.05</v>
      </c>
      <c r="M40" s="1" t="str">
        <f aca="false">IF(AND($AH$5="Sym_1",$E40&lt;0),$B$1,IF(AND($AH$5="Sym_2",$E40&gt;0),$B$1,$C$1))</f>
        <v>BTCUSDT</v>
      </c>
      <c r="N40" s="1" t="n">
        <f aca="false">IF($AH$6="No",IF(AND(ABS($E40)&gt;$AH$1,$G40&lt;&gt;$G39),1,0),n_steps!K40)</f>
        <v>0</v>
      </c>
      <c r="O40" s="1" t="n">
        <f aca="false">IF($N40=1,IF($M40=$B$1,$B40,$C40),0)</f>
        <v>0</v>
      </c>
      <c r="P40" s="1" t="n">
        <f aca="false">IF($N40=1,IF($M40=$B$1,$J40,$K40),0)</f>
        <v>0</v>
      </c>
      <c r="Q40" s="1" t="n">
        <f aca="false">IFERROR(P40/O40,1)</f>
        <v>1</v>
      </c>
      <c r="R40" s="1" t="n">
        <f aca="false">IF($N40=1,$AH$3*$AH$2*2,0)</f>
        <v>0</v>
      </c>
      <c r="S40" s="1" t="n">
        <f aca="false">-IF($N40=1,$AH$4*$AH$2*2,0)</f>
        <v>-0</v>
      </c>
      <c r="T40" s="1" t="n">
        <f aca="false">$T39*$Q40+$R40+$S40</f>
        <v>1000</v>
      </c>
      <c r="V40" s="1" t="n">
        <f aca="false">J40</f>
        <v>0.4679</v>
      </c>
      <c r="W40" s="1" t="n">
        <f aca="false">K40</f>
        <v>6364.05</v>
      </c>
      <c r="Y40" s="1" t="str">
        <f aca="false">IF(AND($AH$5="Sym_1",$E40&gt;0),$B$1,IF(AND($AH$5="Sym_2",$E40&lt;0),$B$1,$C$1))</f>
        <v>ARKMUSDT</v>
      </c>
      <c r="Z40" s="1" t="n">
        <f aca="false">N40</f>
        <v>0</v>
      </c>
      <c r="AA40" s="1" t="n">
        <f aca="false">IF($Z40=1,IF($Y40=$B$1,$B40,$C40),0)</f>
        <v>0</v>
      </c>
      <c r="AB40" s="1" t="n">
        <f aca="false">IF($Z40=1,IF($Y40=$B$1,$V40,$W40),0)</f>
        <v>0</v>
      </c>
      <c r="AC40" s="1" t="n">
        <f aca="false">IFERROR(AA40/AB40,1)</f>
        <v>1</v>
      </c>
      <c r="AD40" s="1" t="n">
        <f aca="false">IF($N40=1,$AH$3*$AF39*2,0)</f>
        <v>0</v>
      </c>
      <c r="AE40" s="1" t="n">
        <f aca="false">-IF($N40=1,$AH$4*$AH$2*2,0)</f>
        <v>-0</v>
      </c>
      <c r="AF40" s="1" t="n">
        <f aca="false">$AF39*$AC40+$AD40+$AE40</f>
        <v>1000</v>
      </c>
    </row>
    <row r="41" customFormat="false" ht="15" hidden="false" customHeight="false" outlineLevel="0" collapsed="false">
      <c r="A41" s="0" t="n">
        <v>39</v>
      </c>
      <c r="B41" s="0" t="n">
        <v>0.46801</v>
      </c>
      <c r="C41" s="0" t="n">
        <v>6366.44</v>
      </c>
      <c r="D41" s="0" t="n">
        <v>0.46801</v>
      </c>
      <c r="E41" s="0" t="n">
        <v>1.78129416520266</v>
      </c>
      <c r="G41" s="1" t="n">
        <f aca="false">IF($E41&lt;0,-1,1)</f>
        <v>1</v>
      </c>
      <c r="H41" s="1" t="n">
        <f aca="false">B41</f>
        <v>0.46801</v>
      </c>
      <c r="I41" s="1" t="n">
        <f aca="false">C41</f>
        <v>6366.44</v>
      </c>
      <c r="J41" s="1" t="n">
        <f aca="false">IFERROR(VLOOKUP(-$G41,$G42:$H$182,2,0),H41)</f>
        <v>0.46801</v>
      </c>
      <c r="K41" s="1" t="n">
        <f aca="false">IFERROR(VLOOKUP(-$G41,$G42:$I$182,3,0),I41)</f>
        <v>6366.44</v>
      </c>
      <c r="M41" s="1" t="str">
        <f aca="false">IF(AND($AH$5="Sym_1",$E41&lt;0),$B$1,IF(AND($AH$5="Sym_2",$E41&gt;0),$B$1,$C$1))</f>
        <v>BTCUSDT</v>
      </c>
      <c r="N41" s="1" t="n">
        <f aca="false">IF($AH$6="No",IF(AND(ABS($E41)&gt;$AH$1,$G41&lt;&gt;$G40),1,0),n_steps!K41)</f>
        <v>0</v>
      </c>
      <c r="O41" s="1" t="n">
        <f aca="false">IF($N41=1,IF($M41=$B$1,$B41,$C41),0)</f>
        <v>0</v>
      </c>
      <c r="P41" s="1" t="n">
        <f aca="false">IF($N41=1,IF($M41=$B$1,$J41,$K41),0)</f>
        <v>0</v>
      </c>
      <c r="Q41" s="1" t="n">
        <f aca="false">IFERROR(P41/O41,1)</f>
        <v>1</v>
      </c>
      <c r="R41" s="1" t="n">
        <f aca="false">IF($N41=1,$AH$3*$AH$2*2,0)</f>
        <v>0</v>
      </c>
      <c r="S41" s="1" t="n">
        <f aca="false">-IF($N41=1,$AH$4*$AH$2*2,0)</f>
        <v>-0</v>
      </c>
      <c r="T41" s="1" t="n">
        <f aca="false">$T40*$Q41+$R41+$S41</f>
        <v>1000</v>
      </c>
      <c r="V41" s="1" t="n">
        <f aca="false">J41</f>
        <v>0.46801</v>
      </c>
      <c r="W41" s="1" t="n">
        <f aca="false">K41</f>
        <v>6366.44</v>
      </c>
      <c r="Y41" s="1" t="str">
        <f aca="false">IF(AND($AH$5="Sym_1",$E41&gt;0),$B$1,IF(AND($AH$5="Sym_2",$E41&lt;0),$B$1,$C$1))</f>
        <v>ARKMUSDT</v>
      </c>
      <c r="Z41" s="1" t="n">
        <f aca="false">N41</f>
        <v>0</v>
      </c>
      <c r="AA41" s="1" t="n">
        <f aca="false">IF($Z41=1,IF($Y41=$B$1,$B41,$C41),0)</f>
        <v>0</v>
      </c>
      <c r="AB41" s="1" t="n">
        <f aca="false">IF($Z41=1,IF($Y41=$B$1,$V41,$W41),0)</f>
        <v>0</v>
      </c>
      <c r="AC41" s="1" t="n">
        <f aca="false">IFERROR(AA41/AB41,1)</f>
        <v>1</v>
      </c>
      <c r="AD41" s="1" t="n">
        <f aca="false">IF($N41=1,$AH$3*$AF40*2,0)</f>
        <v>0</v>
      </c>
      <c r="AE41" s="1" t="n">
        <f aca="false">-IF($N41=1,$AH$4*$AH$2*2,0)</f>
        <v>-0</v>
      </c>
      <c r="AF41" s="1" t="n">
        <f aca="false">$AF40*$AC41+$AD41+$AE41</f>
        <v>1000</v>
      </c>
    </row>
    <row r="42" customFormat="false" ht="15" hidden="false" customHeight="false" outlineLevel="0" collapsed="false">
      <c r="A42" s="0" t="n">
        <v>40</v>
      </c>
      <c r="B42" s="0" t="n">
        <v>0.46812</v>
      </c>
      <c r="C42" s="0" t="n">
        <v>6367.64</v>
      </c>
      <c r="D42" s="0" t="n">
        <v>0.46812</v>
      </c>
      <c r="E42" s="0" t="n">
        <v>1.63341084442071</v>
      </c>
      <c r="G42" s="1" t="n">
        <f aca="false">IF($E42&lt;0,-1,1)</f>
        <v>1</v>
      </c>
      <c r="H42" s="1" t="n">
        <f aca="false">B42</f>
        <v>0.46812</v>
      </c>
      <c r="I42" s="1" t="n">
        <f aca="false">C42</f>
        <v>6367.64</v>
      </c>
      <c r="J42" s="1" t="n">
        <f aca="false">IFERROR(VLOOKUP(-$G42,$G43:$H$182,2,0),H42)</f>
        <v>0.46812</v>
      </c>
      <c r="K42" s="1" t="n">
        <f aca="false">IFERROR(VLOOKUP(-$G42,$G43:$I$182,3,0),I42)</f>
        <v>6367.64</v>
      </c>
      <c r="M42" s="1" t="str">
        <f aca="false">IF(AND($AH$5="Sym_1",$E42&lt;0),$B$1,IF(AND($AH$5="Sym_2",$E42&gt;0),$B$1,$C$1))</f>
        <v>BTCUSDT</v>
      </c>
      <c r="N42" s="1" t="n">
        <f aca="false">IF($AH$6="No",IF(AND(ABS($E42)&gt;$AH$1,$G42&lt;&gt;$G41),1,0),n_steps!K42)</f>
        <v>0</v>
      </c>
      <c r="O42" s="1" t="n">
        <f aca="false">IF($N42=1,IF($M42=$B$1,$B42,$C42),0)</f>
        <v>0</v>
      </c>
      <c r="P42" s="1" t="n">
        <f aca="false">IF($N42=1,IF($M42=$B$1,$J42,$K42),0)</f>
        <v>0</v>
      </c>
      <c r="Q42" s="1" t="n">
        <f aca="false">IFERROR(P42/O42,1)</f>
        <v>1</v>
      </c>
      <c r="R42" s="1" t="n">
        <f aca="false">IF($N42=1,$AH$3*$AH$2*2,0)</f>
        <v>0</v>
      </c>
      <c r="S42" s="1" t="n">
        <f aca="false">-IF($N42=1,$AH$4*$AH$2*2,0)</f>
        <v>-0</v>
      </c>
      <c r="T42" s="1" t="n">
        <f aca="false">$T41*$Q42+$R42+$S42</f>
        <v>1000</v>
      </c>
      <c r="V42" s="1" t="n">
        <f aca="false">J42</f>
        <v>0.46812</v>
      </c>
      <c r="W42" s="1" t="n">
        <f aca="false">K42</f>
        <v>6367.64</v>
      </c>
      <c r="Y42" s="1" t="str">
        <f aca="false">IF(AND($AH$5="Sym_1",$E42&gt;0),$B$1,IF(AND($AH$5="Sym_2",$E42&lt;0),$B$1,$C$1))</f>
        <v>ARKMUSDT</v>
      </c>
      <c r="Z42" s="1" t="n">
        <f aca="false">N42</f>
        <v>0</v>
      </c>
      <c r="AA42" s="1" t="n">
        <f aca="false">IF($Z42=1,IF($Y42=$B$1,$B42,$C42),0)</f>
        <v>0</v>
      </c>
      <c r="AB42" s="1" t="n">
        <f aca="false">IF($Z42=1,IF($Y42=$B$1,$V42,$W42),0)</f>
        <v>0</v>
      </c>
      <c r="AC42" s="1" t="n">
        <f aca="false">IFERROR(AA42/AB42,1)</f>
        <v>1</v>
      </c>
      <c r="AD42" s="1" t="n">
        <f aca="false">IF($N42=1,$AH$3*$AF41*2,0)</f>
        <v>0</v>
      </c>
      <c r="AE42" s="1" t="n">
        <f aca="false">-IF($N42=1,$AH$4*$AH$2*2,0)</f>
        <v>-0</v>
      </c>
      <c r="AF42" s="1" t="n">
        <f aca="false">$AF41*$AC42+$AD42+$AE42</f>
        <v>1000</v>
      </c>
    </row>
    <row r="43" customFormat="false" ht="15" hidden="false" customHeight="false" outlineLevel="0" collapsed="false">
      <c r="A43" s="0" t="n">
        <v>41</v>
      </c>
      <c r="B43" s="0" t="n">
        <v>0.46997</v>
      </c>
      <c r="C43" s="0" t="n">
        <v>6376.9</v>
      </c>
      <c r="D43" s="0" t="n">
        <v>0.46997</v>
      </c>
      <c r="E43" s="0" t="n">
        <v>2.03036758890228</v>
      </c>
      <c r="G43" s="1" t="n">
        <f aca="false">IF($E43&lt;0,-1,1)</f>
        <v>1</v>
      </c>
      <c r="H43" s="1" t="n">
        <f aca="false">B43</f>
        <v>0.46997</v>
      </c>
      <c r="I43" s="1" t="n">
        <f aca="false">C43</f>
        <v>6376.9</v>
      </c>
      <c r="J43" s="1" t="n">
        <f aca="false">IFERROR(VLOOKUP(-$G43,$G44:$H$182,2,0),H43)</f>
        <v>0.46997</v>
      </c>
      <c r="K43" s="1" t="n">
        <f aca="false">IFERROR(VLOOKUP(-$G43,$G44:$I$182,3,0),I43)</f>
        <v>6376.9</v>
      </c>
      <c r="M43" s="1" t="str">
        <f aca="false">IF(AND($AH$5="Sym_1",$E43&lt;0),$B$1,IF(AND($AH$5="Sym_2",$E43&gt;0),$B$1,$C$1))</f>
        <v>BTCUSDT</v>
      </c>
      <c r="N43" s="1" t="n">
        <f aca="false">IF($AH$6="No",IF(AND(ABS($E43)&gt;$AH$1,$G43&lt;&gt;$G42),1,0),n_steps!K43)</f>
        <v>0</v>
      </c>
      <c r="O43" s="1" t="n">
        <f aca="false">IF($N43=1,IF($M43=$B$1,$B43,$C43),0)</f>
        <v>0</v>
      </c>
      <c r="P43" s="1" t="n">
        <f aca="false">IF($N43=1,IF($M43=$B$1,$J43,$K43),0)</f>
        <v>0</v>
      </c>
      <c r="Q43" s="1" t="n">
        <f aca="false">IFERROR(P43/O43,1)</f>
        <v>1</v>
      </c>
      <c r="R43" s="1" t="n">
        <f aca="false">IF($N43=1,$AH$3*$AH$2*2,0)</f>
        <v>0</v>
      </c>
      <c r="S43" s="1" t="n">
        <f aca="false">-IF($N43=1,$AH$4*$AH$2*2,0)</f>
        <v>-0</v>
      </c>
      <c r="T43" s="1" t="n">
        <f aca="false">$T42*$Q43+$R43+$S43</f>
        <v>1000</v>
      </c>
      <c r="V43" s="1" t="n">
        <f aca="false">J43</f>
        <v>0.46997</v>
      </c>
      <c r="W43" s="1" t="n">
        <f aca="false">K43</f>
        <v>6376.9</v>
      </c>
      <c r="Y43" s="1" t="str">
        <f aca="false">IF(AND($AH$5="Sym_1",$E43&gt;0),$B$1,IF(AND($AH$5="Sym_2",$E43&lt;0),$B$1,$C$1))</f>
        <v>ARKMUSDT</v>
      </c>
      <c r="Z43" s="1" t="n">
        <f aca="false">N43</f>
        <v>0</v>
      </c>
      <c r="AA43" s="1" t="n">
        <f aca="false">IF($Z43=1,IF($Y43=$B$1,$B43,$C43),0)</f>
        <v>0</v>
      </c>
      <c r="AB43" s="1" t="n">
        <f aca="false">IF($Z43=1,IF($Y43=$B$1,$V43,$W43),0)</f>
        <v>0</v>
      </c>
      <c r="AC43" s="1" t="n">
        <f aca="false">IFERROR(AA43/AB43,1)</f>
        <v>1</v>
      </c>
      <c r="AD43" s="1" t="n">
        <f aca="false">IF($N43=1,$AH$3*$AF42*2,0)</f>
        <v>0</v>
      </c>
      <c r="AE43" s="1" t="n">
        <f aca="false">-IF($N43=1,$AH$4*$AH$2*2,0)</f>
        <v>-0</v>
      </c>
      <c r="AF43" s="1" t="n">
        <f aca="false">$AF42*$AC43+$AD43+$AE43</f>
        <v>1000</v>
      </c>
    </row>
    <row r="44" customFormat="false" ht="15" hidden="false" customHeight="false" outlineLevel="0" collapsed="false">
      <c r="A44" s="0" t="n">
        <v>42</v>
      </c>
      <c r="B44" s="0" t="n">
        <v>0.4703</v>
      </c>
      <c r="C44" s="0" t="n">
        <v>6390.18</v>
      </c>
      <c r="D44" s="0" t="n">
        <v>0.4703</v>
      </c>
      <c r="E44" s="0" t="n">
        <v>1.8887924261993</v>
      </c>
      <c r="G44" s="1" t="n">
        <f aca="false">IF($E44&lt;0,-1,1)</f>
        <v>1</v>
      </c>
      <c r="H44" s="1" t="n">
        <f aca="false">B44</f>
        <v>0.4703</v>
      </c>
      <c r="I44" s="1" t="n">
        <f aca="false">C44</f>
        <v>6390.18</v>
      </c>
      <c r="J44" s="1" t="n">
        <f aca="false">IFERROR(VLOOKUP(-$G44,$G45:$H$182,2,0),H44)</f>
        <v>0.4703</v>
      </c>
      <c r="K44" s="1" t="n">
        <f aca="false">IFERROR(VLOOKUP(-$G44,$G45:$I$182,3,0),I44)</f>
        <v>6390.18</v>
      </c>
      <c r="M44" s="1" t="str">
        <f aca="false">IF(AND($AH$5="Sym_1",$E44&lt;0),$B$1,IF(AND($AH$5="Sym_2",$E44&gt;0),$B$1,$C$1))</f>
        <v>BTCUSDT</v>
      </c>
      <c r="N44" s="1" t="n">
        <f aca="false">IF($AH$6="No",IF(AND(ABS($E44)&gt;$AH$1,$G44&lt;&gt;$G43),1,0),n_steps!K44)</f>
        <v>0</v>
      </c>
      <c r="O44" s="1" t="n">
        <f aca="false">IF($N44=1,IF($M44=$B$1,$B44,$C44),0)</f>
        <v>0</v>
      </c>
      <c r="P44" s="1" t="n">
        <f aca="false">IF($N44=1,IF($M44=$B$1,$J44,$K44),0)</f>
        <v>0</v>
      </c>
      <c r="Q44" s="1" t="n">
        <f aca="false">IFERROR(P44/O44,1)</f>
        <v>1</v>
      </c>
      <c r="R44" s="1" t="n">
        <f aca="false">IF($N44=1,$AH$3*$AH$2*2,0)</f>
        <v>0</v>
      </c>
      <c r="S44" s="1" t="n">
        <f aca="false">-IF($N44=1,$AH$4*$AH$2*2,0)</f>
        <v>-0</v>
      </c>
      <c r="T44" s="1" t="n">
        <f aca="false">$T43*$Q44+$R44+$S44</f>
        <v>1000</v>
      </c>
      <c r="V44" s="1" t="n">
        <f aca="false">J44</f>
        <v>0.4703</v>
      </c>
      <c r="W44" s="1" t="n">
        <f aca="false">K44</f>
        <v>6390.18</v>
      </c>
      <c r="Y44" s="1" t="str">
        <f aca="false">IF(AND($AH$5="Sym_1",$E44&gt;0),$B$1,IF(AND($AH$5="Sym_2",$E44&lt;0),$B$1,$C$1))</f>
        <v>ARKMUSDT</v>
      </c>
      <c r="Z44" s="1" t="n">
        <f aca="false">N44</f>
        <v>0</v>
      </c>
      <c r="AA44" s="1" t="n">
        <f aca="false">IF($Z44=1,IF($Y44=$B$1,$B44,$C44),0)</f>
        <v>0</v>
      </c>
      <c r="AB44" s="1" t="n">
        <f aca="false">IF($Z44=1,IF($Y44=$B$1,$V44,$W44),0)</f>
        <v>0</v>
      </c>
      <c r="AC44" s="1" t="n">
        <f aca="false">IFERROR(AA44/AB44,1)</f>
        <v>1</v>
      </c>
      <c r="AD44" s="1" t="n">
        <f aca="false">IF($N44=1,$AH$3*$AF43*2,0)</f>
        <v>0</v>
      </c>
      <c r="AE44" s="1" t="n">
        <f aca="false">-IF($N44=1,$AH$4*$AH$2*2,0)</f>
        <v>-0</v>
      </c>
      <c r="AF44" s="1" t="n">
        <f aca="false">$AF43*$AC44+$AD44+$AE44</f>
        <v>1000</v>
      </c>
    </row>
    <row r="45" customFormat="false" ht="15" hidden="false" customHeight="false" outlineLevel="0" collapsed="false">
      <c r="A45" s="0" t="n">
        <v>43</v>
      </c>
      <c r="B45" s="0" t="n">
        <v>0.47042</v>
      </c>
      <c r="C45" s="0" t="n">
        <v>6394.45</v>
      </c>
      <c r="D45" s="0" t="n">
        <v>0.47042</v>
      </c>
      <c r="E45" s="0" t="n">
        <v>1.71147656449312</v>
      </c>
      <c r="G45" s="1" t="n">
        <f aca="false">IF($E45&lt;0,-1,1)</f>
        <v>1</v>
      </c>
      <c r="H45" s="1" t="n">
        <f aca="false">B45</f>
        <v>0.47042</v>
      </c>
      <c r="I45" s="1" t="n">
        <f aca="false">C45</f>
        <v>6394.45</v>
      </c>
      <c r="J45" s="1" t="n">
        <f aca="false">IFERROR(VLOOKUP(-$G45,$G46:$H$182,2,0),H45)</f>
        <v>0.47042</v>
      </c>
      <c r="K45" s="1" t="n">
        <f aca="false">IFERROR(VLOOKUP(-$G45,$G46:$I$182,3,0),I45)</f>
        <v>6394.45</v>
      </c>
      <c r="M45" s="1" t="str">
        <f aca="false">IF(AND($AH$5="Sym_1",$E45&lt;0),$B$1,IF(AND($AH$5="Sym_2",$E45&gt;0),$B$1,$C$1))</f>
        <v>BTCUSDT</v>
      </c>
      <c r="N45" s="1" t="n">
        <f aca="false">IF($AH$6="No",IF(AND(ABS($E45)&gt;$AH$1,$G45&lt;&gt;$G44),1,0),n_steps!K45)</f>
        <v>0</v>
      </c>
      <c r="O45" s="1" t="n">
        <f aca="false">IF($N45=1,IF($M45=$B$1,$B45,$C45),0)</f>
        <v>0</v>
      </c>
      <c r="P45" s="1" t="n">
        <f aca="false">IF($N45=1,IF($M45=$B$1,$J45,$K45),0)</f>
        <v>0</v>
      </c>
      <c r="Q45" s="1" t="n">
        <f aca="false">IFERROR(P45/O45,1)</f>
        <v>1</v>
      </c>
      <c r="R45" s="1" t="n">
        <f aca="false">IF($N45=1,$AH$3*$AH$2*2,0)</f>
        <v>0</v>
      </c>
      <c r="S45" s="1" t="n">
        <f aca="false">-IF($N45=1,$AH$4*$AH$2*2,0)</f>
        <v>-0</v>
      </c>
      <c r="T45" s="1" t="n">
        <f aca="false">$T44*$Q45+$R45+$S45</f>
        <v>1000</v>
      </c>
      <c r="V45" s="1" t="n">
        <f aca="false">J45</f>
        <v>0.47042</v>
      </c>
      <c r="W45" s="1" t="n">
        <f aca="false">K45</f>
        <v>6394.45</v>
      </c>
      <c r="Y45" s="1" t="str">
        <f aca="false">IF(AND($AH$5="Sym_1",$E45&gt;0),$B$1,IF(AND($AH$5="Sym_2",$E45&lt;0),$B$1,$C$1))</f>
        <v>ARKMUSDT</v>
      </c>
      <c r="Z45" s="1" t="n">
        <f aca="false">N45</f>
        <v>0</v>
      </c>
      <c r="AA45" s="1" t="n">
        <f aca="false">IF($Z45=1,IF($Y45=$B$1,$B45,$C45),0)</f>
        <v>0</v>
      </c>
      <c r="AB45" s="1" t="n">
        <f aca="false">IF($Z45=1,IF($Y45=$B$1,$V45,$W45),0)</f>
        <v>0</v>
      </c>
      <c r="AC45" s="1" t="n">
        <f aca="false">IFERROR(AA45/AB45,1)</f>
        <v>1</v>
      </c>
      <c r="AD45" s="1" t="n">
        <f aca="false">IF($N45=1,$AH$3*$AF44*2,0)</f>
        <v>0</v>
      </c>
      <c r="AE45" s="1" t="n">
        <f aca="false">-IF($N45=1,$AH$4*$AH$2*2,0)</f>
        <v>-0</v>
      </c>
      <c r="AF45" s="1" t="n">
        <f aca="false">$AF44*$AC45+$AD45+$AE45</f>
        <v>1000</v>
      </c>
    </row>
    <row r="46" customFormat="false" ht="15" hidden="false" customHeight="false" outlineLevel="0" collapsed="false">
      <c r="A46" s="0" t="n">
        <v>44</v>
      </c>
      <c r="B46" s="0" t="n">
        <v>0.47043</v>
      </c>
      <c r="C46" s="0" t="n">
        <v>6399.03</v>
      </c>
      <c r="D46" s="0" t="n">
        <v>0.47043</v>
      </c>
      <c r="E46" s="0" t="n">
        <v>1.54366208235598</v>
      </c>
      <c r="G46" s="1" t="n">
        <f aca="false">IF($E46&lt;0,-1,1)</f>
        <v>1</v>
      </c>
      <c r="H46" s="1" t="n">
        <f aca="false">B46</f>
        <v>0.47043</v>
      </c>
      <c r="I46" s="1" t="n">
        <f aca="false">C46</f>
        <v>6399.03</v>
      </c>
      <c r="J46" s="1" t="n">
        <f aca="false">IFERROR(VLOOKUP(-$G46,$G47:$H$182,2,0),H46)</f>
        <v>0.47043</v>
      </c>
      <c r="K46" s="1" t="n">
        <f aca="false">IFERROR(VLOOKUP(-$G46,$G47:$I$182,3,0),I46)</f>
        <v>6399.03</v>
      </c>
      <c r="M46" s="1" t="str">
        <f aca="false">IF(AND($AH$5="Sym_1",$E46&lt;0),$B$1,IF(AND($AH$5="Sym_2",$E46&gt;0),$B$1,$C$1))</f>
        <v>BTCUSDT</v>
      </c>
      <c r="N46" s="1" t="n">
        <f aca="false">IF($AH$6="No",IF(AND(ABS($E46)&gt;$AH$1,$G46&lt;&gt;$G45),1,0),n_steps!K46)</f>
        <v>0</v>
      </c>
      <c r="O46" s="1" t="n">
        <f aca="false">IF($N46=1,IF($M46=$B$1,$B46,$C46),0)</f>
        <v>0</v>
      </c>
      <c r="P46" s="1" t="n">
        <f aca="false">IF($N46=1,IF($M46=$B$1,$J46,$K46),0)</f>
        <v>0</v>
      </c>
      <c r="Q46" s="1" t="n">
        <f aca="false">IFERROR(P46/O46,1)</f>
        <v>1</v>
      </c>
      <c r="R46" s="1" t="n">
        <f aca="false">IF($N46=1,$AH$3*$AH$2*2,0)</f>
        <v>0</v>
      </c>
      <c r="S46" s="1" t="n">
        <f aca="false">-IF($N46=1,$AH$4*$AH$2*2,0)</f>
        <v>-0</v>
      </c>
      <c r="T46" s="1" t="n">
        <f aca="false">$T45*$Q46+$R46+$S46</f>
        <v>1000</v>
      </c>
      <c r="V46" s="1" t="n">
        <f aca="false">J46</f>
        <v>0.47043</v>
      </c>
      <c r="W46" s="1" t="n">
        <f aca="false">K46</f>
        <v>6399.03</v>
      </c>
      <c r="Y46" s="1" t="str">
        <f aca="false">IF(AND($AH$5="Sym_1",$E46&gt;0),$B$1,IF(AND($AH$5="Sym_2",$E46&lt;0),$B$1,$C$1))</f>
        <v>ARKMUSDT</v>
      </c>
      <c r="Z46" s="1" t="n">
        <f aca="false">N46</f>
        <v>0</v>
      </c>
      <c r="AA46" s="1" t="n">
        <f aca="false">IF($Z46=1,IF($Y46=$B$1,$B46,$C46),0)</f>
        <v>0</v>
      </c>
      <c r="AB46" s="1" t="n">
        <f aca="false">IF($Z46=1,IF($Y46=$B$1,$V46,$W46),0)</f>
        <v>0</v>
      </c>
      <c r="AC46" s="1" t="n">
        <f aca="false">IFERROR(AA46/AB46,1)</f>
        <v>1</v>
      </c>
      <c r="AD46" s="1" t="n">
        <f aca="false">IF($N46=1,$AH$3*$AF45*2,0)</f>
        <v>0</v>
      </c>
      <c r="AE46" s="1" t="n">
        <f aca="false">-IF($N46=1,$AH$4*$AH$2*2,0)</f>
        <v>-0</v>
      </c>
      <c r="AF46" s="1" t="n">
        <f aca="false">$AF45*$AC46+$AD46+$AE46</f>
        <v>1000</v>
      </c>
    </row>
    <row r="47" customFormat="false" ht="15" hidden="false" customHeight="false" outlineLevel="0" collapsed="false">
      <c r="A47" s="0" t="n">
        <v>45</v>
      </c>
      <c r="B47" s="0" t="n">
        <v>0.47107</v>
      </c>
      <c r="C47" s="0" t="n">
        <v>6410.73</v>
      </c>
      <c r="D47" s="0" t="n">
        <v>0.47107</v>
      </c>
      <c r="E47" s="0" t="n">
        <v>1.58346902848567</v>
      </c>
      <c r="G47" s="1" t="n">
        <f aca="false">IF($E47&lt;0,-1,1)</f>
        <v>1</v>
      </c>
      <c r="H47" s="1" t="n">
        <f aca="false">B47</f>
        <v>0.47107</v>
      </c>
      <c r="I47" s="1" t="n">
        <f aca="false">C47</f>
        <v>6410.73</v>
      </c>
      <c r="J47" s="1" t="n">
        <f aca="false">IFERROR(VLOOKUP(-$G47,$G48:$H$182,2,0),H47)</f>
        <v>0.47107</v>
      </c>
      <c r="K47" s="1" t="n">
        <f aca="false">IFERROR(VLOOKUP(-$G47,$G48:$I$182,3,0),I47)</f>
        <v>6410.73</v>
      </c>
      <c r="M47" s="1" t="str">
        <f aca="false">IF(AND($AH$5="Sym_1",$E47&lt;0),$B$1,IF(AND($AH$5="Sym_2",$E47&gt;0),$B$1,$C$1))</f>
        <v>BTCUSDT</v>
      </c>
      <c r="N47" s="1" t="n">
        <f aca="false">IF($AH$6="No",IF(AND(ABS($E47)&gt;$AH$1,$G47&lt;&gt;$G46),1,0),n_steps!K47)</f>
        <v>0</v>
      </c>
      <c r="O47" s="1" t="n">
        <f aca="false">IF($N47=1,IF($M47=$B$1,$B47,$C47),0)</f>
        <v>0</v>
      </c>
      <c r="P47" s="1" t="n">
        <f aca="false">IF($N47=1,IF($M47=$B$1,$J47,$K47),0)</f>
        <v>0</v>
      </c>
      <c r="Q47" s="1" t="n">
        <f aca="false">IFERROR(P47/O47,1)</f>
        <v>1</v>
      </c>
      <c r="R47" s="1" t="n">
        <f aca="false">IF($N47=1,$AH$3*$AH$2*2,0)</f>
        <v>0</v>
      </c>
      <c r="S47" s="1" t="n">
        <f aca="false">-IF($N47=1,$AH$4*$AH$2*2,0)</f>
        <v>-0</v>
      </c>
      <c r="T47" s="1" t="n">
        <f aca="false">$T46*$Q47+$R47+$S47</f>
        <v>1000</v>
      </c>
      <c r="V47" s="1" t="n">
        <f aca="false">J47</f>
        <v>0.47107</v>
      </c>
      <c r="W47" s="1" t="n">
        <f aca="false">K47</f>
        <v>6410.73</v>
      </c>
      <c r="Y47" s="1" t="str">
        <f aca="false">IF(AND($AH$5="Sym_1",$E47&gt;0),$B$1,IF(AND($AH$5="Sym_2",$E47&lt;0),$B$1,$C$1))</f>
        <v>ARKMUSDT</v>
      </c>
      <c r="Z47" s="1" t="n">
        <f aca="false">N47</f>
        <v>0</v>
      </c>
      <c r="AA47" s="1" t="n">
        <f aca="false">IF($Z47=1,IF($Y47=$B$1,$B47,$C47),0)</f>
        <v>0</v>
      </c>
      <c r="AB47" s="1" t="n">
        <f aca="false">IF($Z47=1,IF($Y47=$B$1,$V47,$W47),0)</f>
        <v>0</v>
      </c>
      <c r="AC47" s="1" t="n">
        <f aca="false">IFERROR(AA47/AB47,1)</f>
        <v>1</v>
      </c>
      <c r="AD47" s="1" t="n">
        <f aca="false">IF($N47=1,$AH$3*$AF46*2,0)</f>
        <v>0</v>
      </c>
      <c r="AE47" s="1" t="n">
        <f aca="false">-IF($N47=1,$AH$4*$AH$2*2,0)</f>
        <v>-0</v>
      </c>
      <c r="AF47" s="1" t="n">
        <f aca="false">$AF46*$AC47+$AD47+$AE47</f>
        <v>1000</v>
      </c>
    </row>
    <row r="48" customFormat="false" ht="15" hidden="false" customHeight="false" outlineLevel="0" collapsed="false">
      <c r="A48" s="0" t="n">
        <v>46</v>
      </c>
      <c r="B48" s="0" t="n">
        <v>0.47127</v>
      </c>
      <c r="C48" s="0" t="n">
        <v>6415.89</v>
      </c>
      <c r="D48" s="0" t="n">
        <v>0.47127</v>
      </c>
      <c r="E48" s="0" t="n">
        <v>1.50424727293456</v>
      </c>
      <c r="G48" s="1" t="n">
        <f aca="false">IF($E48&lt;0,-1,1)</f>
        <v>1</v>
      </c>
      <c r="H48" s="1" t="n">
        <f aca="false">B48</f>
        <v>0.47127</v>
      </c>
      <c r="I48" s="1" t="n">
        <f aca="false">C48</f>
        <v>6415.89</v>
      </c>
      <c r="J48" s="1" t="n">
        <f aca="false">IFERROR(VLOOKUP(-$G48,$G49:$H$182,2,0),H48)</f>
        <v>0.47127</v>
      </c>
      <c r="K48" s="1" t="n">
        <f aca="false">IFERROR(VLOOKUP(-$G48,$G49:$I$182,3,0),I48)</f>
        <v>6415.89</v>
      </c>
      <c r="M48" s="1" t="str">
        <f aca="false">IF(AND($AH$5="Sym_1",$E48&lt;0),$B$1,IF(AND($AH$5="Sym_2",$E48&gt;0),$B$1,$C$1))</f>
        <v>BTCUSDT</v>
      </c>
      <c r="N48" s="1" t="n">
        <f aca="false">IF($AH$6="No",IF(AND(ABS($E48)&gt;$AH$1,$G48&lt;&gt;$G47),1,0),n_steps!K48)</f>
        <v>0</v>
      </c>
      <c r="O48" s="1" t="n">
        <f aca="false">IF($N48=1,IF($M48=$B$1,$B48,$C48),0)</f>
        <v>0</v>
      </c>
      <c r="P48" s="1" t="n">
        <f aca="false">IF($N48=1,IF($M48=$B$1,$J48,$K48),0)</f>
        <v>0</v>
      </c>
      <c r="Q48" s="1" t="n">
        <f aca="false">IFERROR(P48/O48,1)</f>
        <v>1</v>
      </c>
      <c r="R48" s="1" t="n">
        <f aca="false">IF($N48=1,$AH$3*$AH$2*2,0)</f>
        <v>0</v>
      </c>
      <c r="S48" s="1" t="n">
        <f aca="false">-IF($N48=1,$AH$4*$AH$2*2,0)</f>
        <v>-0</v>
      </c>
      <c r="T48" s="1" t="n">
        <f aca="false">$T47*$Q48+$R48+$S48</f>
        <v>1000</v>
      </c>
      <c r="V48" s="1" t="n">
        <f aca="false">J48</f>
        <v>0.47127</v>
      </c>
      <c r="W48" s="1" t="n">
        <f aca="false">K48</f>
        <v>6415.89</v>
      </c>
      <c r="Y48" s="1" t="str">
        <f aca="false">IF(AND($AH$5="Sym_1",$E48&gt;0),$B$1,IF(AND($AH$5="Sym_2",$E48&lt;0),$B$1,$C$1))</f>
        <v>ARKMUSDT</v>
      </c>
      <c r="Z48" s="1" t="n">
        <f aca="false">N48</f>
        <v>0</v>
      </c>
      <c r="AA48" s="1" t="n">
        <f aca="false">IF($Z48=1,IF($Y48=$B$1,$B48,$C48),0)</f>
        <v>0</v>
      </c>
      <c r="AB48" s="1" t="n">
        <f aca="false">IF($Z48=1,IF($Y48=$B$1,$V48,$W48),0)</f>
        <v>0</v>
      </c>
      <c r="AC48" s="1" t="n">
        <f aca="false">IFERROR(AA48/AB48,1)</f>
        <v>1</v>
      </c>
      <c r="AD48" s="1" t="n">
        <f aca="false">IF($N48=1,$AH$3*$AF47*2,0)</f>
        <v>0</v>
      </c>
      <c r="AE48" s="1" t="n">
        <f aca="false">-IF($N48=1,$AH$4*$AH$2*2,0)</f>
        <v>-0</v>
      </c>
      <c r="AF48" s="1" t="n">
        <f aca="false">$AF47*$AC48+$AD48+$AE48</f>
        <v>1000</v>
      </c>
    </row>
    <row r="49" customFormat="false" ht="15" hidden="false" customHeight="false" outlineLevel="0" collapsed="false">
      <c r="A49" s="0" t="n">
        <v>47</v>
      </c>
      <c r="B49" s="0" t="n">
        <v>0.4716</v>
      </c>
      <c r="C49" s="0" t="n">
        <v>6419.17</v>
      </c>
      <c r="D49" s="0" t="n">
        <v>0.4716</v>
      </c>
      <c r="E49" s="0" t="n">
        <v>1.45823956987537</v>
      </c>
      <c r="G49" s="1" t="n">
        <f aca="false">IF($E49&lt;0,-1,1)</f>
        <v>1</v>
      </c>
      <c r="H49" s="1" t="n">
        <f aca="false">B49</f>
        <v>0.4716</v>
      </c>
      <c r="I49" s="1" t="n">
        <f aca="false">C49</f>
        <v>6419.17</v>
      </c>
      <c r="J49" s="1" t="n">
        <f aca="false">IFERROR(VLOOKUP(-$G49,$G50:$H$182,2,0),H49)</f>
        <v>0.4716</v>
      </c>
      <c r="K49" s="1" t="n">
        <f aca="false">IFERROR(VLOOKUP(-$G49,$G50:$I$182,3,0),I49)</f>
        <v>6419.17</v>
      </c>
      <c r="M49" s="1" t="str">
        <f aca="false">IF(AND($AH$5="Sym_1",$E49&lt;0),$B$1,IF(AND($AH$5="Sym_2",$E49&gt;0),$B$1,$C$1))</f>
        <v>BTCUSDT</v>
      </c>
      <c r="N49" s="1" t="n">
        <f aca="false">IF($AH$6="No",IF(AND(ABS($E49)&gt;$AH$1,$G49&lt;&gt;$G48),1,0),n_steps!K49)</f>
        <v>0</v>
      </c>
      <c r="O49" s="1" t="n">
        <f aca="false">IF($N49=1,IF($M49=$B$1,$B49,$C49),0)</f>
        <v>0</v>
      </c>
      <c r="P49" s="1" t="n">
        <f aca="false">IF($N49=1,IF($M49=$B$1,$J49,$K49),0)</f>
        <v>0</v>
      </c>
      <c r="Q49" s="1" t="n">
        <f aca="false">IFERROR(P49/O49,1)</f>
        <v>1</v>
      </c>
      <c r="R49" s="1" t="n">
        <f aca="false">IF($N49=1,$AH$3*$AH$2*2,0)</f>
        <v>0</v>
      </c>
      <c r="S49" s="1" t="n">
        <f aca="false">-IF($N49=1,$AH$4*$AH$2*2,0)</f>
        <v>-0</v>
      </c>
      <c r="T49" s="1" t="n">
        <f aca="false">$T48*$Q49+$R49+$S49</f>
        <v>1000</v>
      </c>
      <c r="V49" s="1" t="n">
        <f aca="false">J49</f>
        <v>0.4716</v>
      </c>
      <c r="W49" s="1" t="n">
        <f aca="false">K49</f>
        <v>6419.17</v>
      </c>
      <c r="Y49" s="1" t="str">
        <f aca="false">IF(AND($AH$5="Sym_1",$E49&gt;0),$B$1,IF(AND($AH$5="Sym_2",$E49&lt;0),$B$1,$C$1))</f>
        <v>ARKMUSDT</v>
      </c>
      <c r="Z49" s="1" t="n">
        <f aca="false">N49</f>
        <v>0</v>
      </c>
      <c r="AA49" s="1" t="n">
        <f aca="false">IF($Z49=1,IF($Y49=$B$1,$B49,$C49),0)</f>
        <v>0</v>
      </c>
      <c r="AB49" s="1" t="n">
        <f aca="false">IF($Z49=1,IF($Y49=$B$1,$V49,$W49),0)</f>
        <v>0</v>
      </c>
      <c r="AC49" s="1" t="n">
        <f aca="false">IFERROR(AA49/AB49,1)</f>
        <v>1</v>
      </c>
      <c r="AD49" s="1" t="n">
        <f aca="false">IF($N49=1,$AH$3*$AF48*2,0)</f>
        <v>0</v>
      </c>
      <c r="AE49" s="1" t="n">
        <f aca="false">-IF($N49=1,$AH$4*$AH$2*2,0)</f>
        <v>-0</v>
      </c>
      <c r="AF49" s="1" t="n">
        <f aca="false">$AF48*$AC49+$AD49+$AE49</f>
        <v>1000</v>
      </c>
    </row>
    <row r="50" customFormat="false" ht="15" hidden="false" customHeight="false" outlineLevel="0" collapsed="false">
      <c r="A50" s="0" t="n">
        <v>48</v>
      </c>
      <c r="B50" s="0" t="n">
        <v>0.4716</v>
      </c>
      <c r="C50" s="0" t="n">
        <v>6426.88</v>
      </c>
      <c r="D50" s="0" t="n">
        <v>0.4716</v>
      </c>
      <c r="E50" s="0" t="n">
        <v>1.33414483424981</v>
      </c>
      <c r="G50" s="1" t="n">
        <f aca="false">IF($E50&lt;0,-1,1)</f>
        <v>1</v>
      </c>
      <c r="H50" s="1" t="n">
        <f aca="false">B50</f>
        <v>0.4716</v>
      </c>
      <c r="I50" s="1" t="n">
        <f aca="false">C50</f>
        <v>6426.88</v>
      </c>
      <c r="J50" s="1" t="n">
        <f aca="false">IFERROR(VLOOKUP(-$G50,$G51:$H$182,2,0),H50)</f>
        <v>0.4716</v>
      </c>
      <c r="K50" s="1" t="n">
        <f aca="false">IFERROR(VLOOKUP(-$G50,$G51:$I$182,3,0),I50)</f>
        <v>6426.88</v>
      </c>
      <c r="M50" s="1" t="str">
        <f aca="false">IF(AND($AH$5="Sym_1",$E50&lt;0),$B$1,IF(AND($AH$5="Sym_2",$E50&gt;0),$B$1,$C$1))</f>
        <v>BTCUSDT</v>
      </c>
      <c r="N50" s="1" t="n">
        <f aca="false">IF($AH$6="No",IF(AND(ABS($E50)&gt;$AH$1,$G50&lt;&gt;$G49),1,0),n_steps!K50)</f>
        <v>0</v>
      </c>
      <c r="O50" s="1" t="n">
        <f aca="false">IF($N50=1,IF($M50=$B$1,$B50,$C50),0)</f>
        <v>0</v>
      </c>
      <c r="P50" s="1" t="n">
        <f aca="false">IF($N50=1,IF($M50=$B$1,$J50,$K50),0)</f>
        <v>0</v>
      </c>
      <c r="Q50" s="1" t="n">
        <f aca="false">IFERROR(P50/O50,1)</f>
        <v>1</v>
      </c>
      <c r="R50" s="1" t="n">
        <f aca="false">IF($N50=1,$AH$3*$AH$2*2,0)</f>
        <v>0</v>
      </c>
      <c r="S50" s="1" t="n">
        <f aca="false">-IF($N50=1,$AH$4*$AH$2*2,0)</f>
        <v>-0</v>
      </c>
      <c r="T50" s="1" t="n">
        <f aca="false">$T49*$Q50+$R50+$S50</f>
        <v>1000</v>
      </c>
      <c r="V50" s="1" t="n">
        <f aca="false">J50</f>
        <v>0.4716</v>
      </c>
      <c r="W50" s="1" t="n">
        <f aca="false">K50</f>
        <v>6426.88</v>
      </c>
      <c r="Y50" s="1" t="str">
        <f aca="false">IF(AND($AH$5="Sym_1",$E50&gt;0),$B$1,IF(AND($AH$5="Sym_2",$E50&lt;0),$B$1,$C$1))</f>
        <v>ARKMUSDT</v>
      </c>
      <c r="Z50" s="1" t="n">
        <f aca="false">N50</f>
        <v>0</v>
      </c>
      <c r="AA50" s="1" t="n">
        <f aca="false">IF($Z50=1,IF($Y50=$B$1,$B50,$C50),0)</f>
        <v>0</v>
      </c>
      <c r="AB50" s="1" t="n">
        <f aca="false">IF($Z50=1,IF($Y50=$B$1,$V50,$W50),0)</f>
        <v>0</v>
      </c>
      <c r="AC50" s="1" t="n">
        <f aca="false">IFERROR(AA50/AB50,1)</f>
        <v>1</v>
      </c>
      <c r="AD50" s="1" t="n">
        <f aca="false">IF($N50=1,$AH$3*$AF49*2,0)</f>
        <v>0</v>
      </c>
      <c r="AE50" s="1" t="n">
        <f aca="false">-IF($N50=1,$AH$4*$AH$2*2,0)</f>
        <v>-0</v>
      </c>
      <c r="AF50" s="1" t="n">
        <f aca="false">$AF49*$AC50+$AD50+$AE50</f>
        <v>1000</v>
      </c>
    </row>
    <row r="51" customFormat="false" ht="15" hidden="false" customHeight="false" outlineLevel="0" collapsed="false">
      <c r="A51" s="0" t="n">
        <v>49</v>
      </c>
      <c r="B51" s="0" t="n">
        <v>0.47315</v>
      </c>
      <c r="C51" s="0" t="n">
        <v>6431.2</v>
      </c>
      <c r="D51" s="0" t="n">
        <v>0.47315</v>
      </c>
      <c r="E51" s="0" t="n">
        <v>1.66641339542758</v>
      </c>
      <c r="G51" s="1" t="n">
        <f aca="false">IF($E51&lt;0,-1,1)</f>
        <v>1</v>
      </c>
      <c r="H51" s="1" t="n">
        <f aca="false">B51</f>
        <v>0.47315</v>
      </c>
      <c r="I51" s="1" t="n">
        <f aca="false">C51</f>
        <v>6431.2</v>
      </c>
      <c r="J51" s="1" t="n">
        <f aca="false">IFERROR(VLOOKUP(-$G51,$G52:$H$182,2,0),H51)</f>
        <v>0.47315</v>
      </c>
      <c r="K51" s="1" t="n">
        <f aca="false">IFERROR(VLOOKUP(-$G51,$G52:$I$182,3,0),I51)</f>
        <v>6431.2</v>
      </c>
      <c r="M51" s="1" t="str">
        <f aca="false">IF(AND($AH$5="Sym_1",$E51&lt;0),$B$1,IF(AND($AH$5="Sym_2",$E51&gt;0),$B$1,$C$1))</f>
        <v>BTCUSDT</v>
      </c>
      <c r="N51" s="1" t="n">
        <f aca="false">IF($AH$6="No",IF(AND(ABS($E51)&gt;$AH$1,$G51&lt;&gt;$G50),1,0),n_steps!K51)</f>
        <v>0</v>
      </c>
      <c r="O51" s="1" t="n">
        <f aca="false">IF($N51=1,IF($M51=$B$1,$B51,$C51),0)</f>
        <v>0</v>
      </c>
      <c r="P51" s="1" t="n">
        <f aca="false">IF($N51=1,IF($M51=$B$1,$J51,$K51),0)</f>
        <v>0</v>
      </c>
      <c r="Q51" s="1" t="n">
        <f aca="false">IFERROR(P51/O51,1)</f>
        <v>1</v>
      </c>
      <c r="R51" s="1" t="n">
        <f aca="false">IF($N51=1,$AH$3*$AH$2*2,0)</f>
        <v>0</v>
      </c>
      <c r="S51" s="1" t="n">
        <f aca="false">-IF($N51=1,$AH$4*$AH$2*2,0)</f>
        <v>-0</v>
      </c>
      <c r="T51" s="1" t="n">
        <f aca="false">$T50*$Q51+$R51+$S51</f>
        <v>1000</v>
      </c>
      <c r="V51" s="1" t="n">
        <f aca="false">J51</f>
        <v>0.47315</v>
      </c>
      <c r="W51" s="1" t="n">
        <f aca="false">K51</f>
        <v>6431.2</v>
      </c>
      <c r="Y51" s="1" t="str">
        <f aca="false">IF(AND($AH$5="Sym_1",$E51&gt;0),$B$1,IF(AND($AH$5="Sym_2",$E51&lt;0),$B$1,$C$1))</f>
        <v>ARKMUSDT</v>
      </c>
      <c r="Z51" s="1" t="n">
        <f aca="false">N51</f>
        <v>0</v>
      </c>
      <c r="AA51" s="1" t="n">
        <f aca="false">IF($Z51=1,IF($Y51=$B$1,$B51,$C51),0)</f>
        <v>0</v>
      </c>
      <c r="AB51" s="1" t="n">
        <f aca="false">IF($Z51=1,IF($Y51=$B$1,$V51,$W51),0)</f>
        <v>0</v>
      </c>
      <c r="AC51" s="1" t="n">
        <f aca="false">IFERROR(AA51/AB51,1)</f>
        <v>1</v>
      </c>
      <c r="AD51" s="1" t="n">
        <f aca="false">IF($N51=1,$AH$3*$AF50*2,0)</f>
        <v>0</v>
      </c>
      <c r="AE51" s="1" t="n">
        <f aca="false">-IF($N51=1,$AH$4*$AH$2*2,0)</f>
        <v>-0</v>
      </c>
      <c r="AF51" s="1" t="n">
        <f aca="false">$AF50*$AC51+$AD51+$AE51</f>
        <v>1000</v>
      </c>
    </row>
    <row r="52" customFormat="false" ht="15" hidden="false" customHeight="false" outlineLevel="0" collapsed="false">
      <c r="A52" s="0" t="n">
        <v>50</v>
      </c>
      <c r="B52" s="0" t="n">
        <v>0.47672</v>
      </c>
      <c r="C52" s="0" t="n">
        <v>6431.51</v>
      </c>
      <c r="D52" s="0" t="n">
        <v>0.47672</v>
      </c>
      <c r="E52" s="0" t="n">
        <v>2.34788464179437</v>
      </c>
      <c r="G52" s="1" t="n">
        <f aca="false">IF($E52&lt;0,-1,1)</f>
        <v>1</v>
      </c>
      <c r="H52" s="1" t="n">
        <f aca="false">B52</f>
        <v>0.47672</v>
      </c>
      <c r="I52" s="1" t="n">
        <f aca="false">C52</f>
        <v>6431.51</v>
      </c>
      <c r="J52" s="1" t="n">
        <f aca="false">IFERROR(VLOOKUP(-$G52,$G53:$H$182,2,0),H52)</f>
        <v>0.47672</v>
      </c>
      <c r="K52" s="1" t="n">
        <f aca="false">IFERROR(VLOOKUP(-$G52,$G53:$I$182,3,0),I52)</f>
        <v>6431.51</v>
      </c>
      <c r="M52" s="1" t="str">
        <f aca="false">IF(AND($AH$5="Sym_1",$E52&lt;0),$B$1,IF(AND($AH$5="Sym_2",$E52&gt;0),$B$1,$C$1))</f>
        <v>BTCUSDT</v>
      </c>
      <c r="N52" s="1" t="n">
        <f aca="false">IF($AH$6="No",IF(AND(ABS($E52)&gt;$AH$1,$G52&lt;&gt;$G51),1,0),n_steps!K52)</f>
        <v>0</v>
      </c>
      <c r="O52" s="1" t="n">
        <f aca="false">IF($N52=1,IF($M52=$B$1,$B52,$C52),0)</f>
        <v>0</v>
      </c>
      <c r="P52" s="1" t="n">
        <f aca="false">IF($N52=1,IF($M52=$B$1,$J52,$K52),0)</f>
        <v>0</v>
      </c>
      <c r="Q52" s="1" t="n">
        <f aca="false">IFERROR(P52/O52,1)</f>
        <v>1</v>
      </c>
      <c r="R52" s="1" t="n">
        <f aca="false">IF($N52=1,$AH$3*$AH$2*2,0)</f>
        <v>0</v>
      </c>
      <c r="S52" s="1" t="n">
        <f aca="false">-IF($N52=1,$AH$4*$AH$2*2,0)</f>
        <v>-0</v>
      </c>
      <c r="T52" s="1" t="n">
        <f aca="false">$T51*$Q52+$R52+$S52</f>
        <v>1000</v>
      </c>
      <c r="V52" s="1" t="n">
        <f aca="false">J52</f>
        <v>0.47672</v>
      </c>
      <c r="W52" s="1" t="n">
        <f aca="false">K52</f>
        <v>6431.51</v>
      </c>
      <c r="Y52" s="1" t="str">
        <f aca="false">IF(AND($AH$5="Sym_1",$E52&gt;0),$B$1,IF(AND($AH$5="Sym_2",$E52&lt;0),$B$1,$C$1))</f>
        <v>ARKMUSDT</v>
      </c>
      <c r="Z52" s="1" t="n">
        <f aca="false">N52</f>
        <v>0</v>
      </c>
      <c r="AA52" s="1" t="n">
        <f aca="false">IF($Z52=1,IF($Y52=$B$1,$B52,$C52),0)</f>
        <v>0</v>
      </c>
      <c r="AB52" s="1" t="n">
        <f aca="false">IF($Z52=1,IF($Y52=$B$1,$V52,$W52),0)</f>
        <v>0</v>
      </c>
      <c r="AC52" s="1" t="n">
        <f aca="false">IFERROR(AA52/AB52,1)</f>
        <v>1</v>
      </c>
      <c r="AD52" s="1" t="n">
        <f aca="false">IF($N52=1,$AH$3*$AF51*2,0)</f>
        <v>0</v>
      </c>
      <c r="AE52" s="1" t="n">
        <f aca="false">-IF($N52=1,$AH$4*$AH$2*2,0)</f>
        <v>-0</v>
      </c>
      <c r="AF52" s="1" t="n">
        <f aca="false">$AF51*$AC52+$AD52+$AE52</f>
        <v>1000</v>
      </c>
    </row>
    <row r="53" customFormat="false" ht="15" hidden="false" customHeight="false" outlineLevel="0" collapsed="false">
      <c r="A53" s="0" t="n">
        <v>51</v>
      </c>
      <c r="B53" s="0" t="n">
        <v>0.47732</v>
      </c>
      <c r="C53" s="0" t="n">
        <v>6439.81</v>
      </c>
      <c r="D53" s="0" t="n">
        <v>0.47732</v>
      </c>
      <c r="E53" s="0" t="n">
        <v>2.147552697497</v>
      </c>
      <c r="G53" s="1" t="n">
        <f aca="false">IF($E53&lt;0,-1,1)</f>
        <v>1</v>
      </c>
      <c r="H53" s="1" t="n">
        <f aca="false">B53</f>
        <v>0.47732</v>
      </c>
      <c r="I53" s="1" t="n">
        <f aca="false">C53</f>
        <v>6439.81</v>
      </c>
      <c r="J53" s="1" t="n">
        <f aca="false">IFERROR(VLOOKUP(-$G53,$G54:$H$182,2,0),H53)</f>
        <v>0.47732</v>
      </c>
      <c r="K53" s="1" t="n">
        <f aca="false">IFERROR(VLOOKUP(-$G53,$G54:$I$182,3,0),I53)</f>
        <v>6439.81</v>
      </c>
      <c r="M53" s="1" t="str">
        <f aca="false">IF(AND($AH$5="Sym_1",$E53&lt;0),$B$1,IF(AND($AH$5="Sym_2",$E53&gt;0),$B$1,$C$1))</f>
        <v>BTCUSDT</v>
      </c>
      <c r="N53" s="1" t="n">
        <f aca="false">IF($AH$6="No",IF(AND(ABS($E53)&gt;$AH$1,$G53&lt;&gt;$G52),1,0),n_steps!K53)</f>
        <v>0</v>
      </c>
      <c r="O53" s="1" t="n">
        <f aca="false">IF($N53=1,IF($M53=$B$1,$B53,$C53),0)</f>
        <v>0</v>
      </c>
      <c r="P53" s="1" t="n">
        <f aca="false">IF($N53=1,IF($M53=$B$1,$J53,$K53),0)</f>
        <v>0</v>
      </c>
      <c r="Q53" s="1" t="n">
        <f aca="false">IFERROR(P53/O53,1)</f>
        <v>1</v>
      </c>
      <c r="R53" s="1" t="n">
        <f aca="false">IF($N53=1,$AH$3*$AH$2*2,0)</f>
        <v>0</v>
      </c>
      <c r="S53" s="1" t="n">
        <f aca="false">-IF($N53=1,$AH$4*$AH$2*2,0)</f>
        <v>-0</v>
      </c>
      <c r="T53" s="1" t="n">
        <f aca="false">$T52*$Q53+$R53+$S53</f>
        <v>1000</v>
      </c>
      <c r="V53" s="1" t="n">
        <f aca="false">J53</f>
        <v>0.47732</v>
      </c>
      <c r="W53" s="1" t="n">
        <f aca="false">K53</f>
        <v>6439.81</v>
      </c>
      <c r="Y53" s="1" t="str">
        <f aca="false">IF(AND($AH$5="Sym_1",$E53&gt;0),$B$1,IF(AND($AH$5="Sym_2",$E53&lt;0),$B$1,$C$1))</f>
        <v>ARKMUSDT</v>
      </c>
      <c r="Z53" s="1" t="n">
        <f aca="false">N53</f>
        <v>0</v>
      </c>
      <c r="AA53" s="1" t="n">
        <f aca="false">IF($Z53=1,IF($Y53=$B$1,$B53,$C53),0)</f>
        <v>0</v>
      </c>
      <c r="AB53" s="1" t="n">
        <f aca="false">IF($Z53=1,IF($Y53=$B$1,$V53,$W53),0)</f>
        <v>0</v>
      </c>
      <c r="AC53" s="1" t="n">
        <f aca="false">IFERROR(AA53/AB53,1)</f>
        <v>1</v>
      </c>
      <c r="AD53" s="1" t="n">
        <f aca="false">IF($N53=1,$AH$3*$AF52*2,0)</f>
        <v>0</v>
      </c>
      <c r="AE53" s="1" t="n">
        <f aca="false">-IF($N53=1,$AH$4*$AH$2*2,0)</f>
        <v>-0</v>
      </c>
      <c r="AF53" s="1" t="n">
        <f aca="false">$AF52*$AC53+$AD53+$AE53</f>
        <v>1000</v>
      </c>
    </row>
    <row r="54" customFormat="false" ht="15" hidden="false" customHeight="false" outlineLevel="0" collapsed="false">
      <c r="A54" s="0" t="n">
        <v>52</v>
      </c>
      <c r="B54" s="0" t="n">
        <v>0.47759</v>
      </c>
      <c r="C54" s="0" t="n">
        <v>6440.27</v>
      </c>
      <c r="D54" s="0" t="n">
        <v>0.47759</v>
      </c>
      <c r="E54" s="0" t="n">
        <v>1.93447506489396</v>
      </c>
      <c r="G54" s="1" t="n">
        <f aca="false">IF($E54&lt;0,-1,1)</f>
        <v>1</v>
      </c>
      <c r="H54" s="1" t="n">
        <f aca="false">B54</f>
        <v>0.47759</v>
      </c>
      <c r="I54" s="1" t="n">
        <f aca="false">C54</f>
        <v>6440.27</v>
      </c>
      <c r="J54" s="1" t="n">
        <f aca="false">IFERROR(VLOOKUP(-$G54,$G55:$H$182,2,0),H54)</f>
        <v>0.47759</v>
      </c>
      <c r="K54" s="1" t="n">
        <f aca="false">IFERROR(VLOOKUP(-$G54,$G55:$I$182,3,0),I54)</f>
        <v>6440.27</v>
      </c>
      <c r="M54" s="1" t="str">
        <f aca="false">IF(AND($AH$5="Sym_1",$E54&lt;0),$B$1,IF(AND($AH$5="Sym_2",$E54&gt;0),$B$1,$C$1))</f>
        <v>BTCUSDT</v>
      </c>
      <c r="N54" s="1" t="n">
        <f aca="false">IF($AH$6="No",IF(AND(ABS($E54)&gt;$AH$1,$G54&lt;&gt;$G53),1,0),n_steps!K54)</f>
        <v>0</v>
      </c>
      <c r="O54" s="1" t="n">
        <f aca="false">IF($N54=1,IF($M54=$B$1,$B54,$C54),0)</f>
        <v>0</v>
      </c>
      <c r="P54" s="1" t="n">
        <f aca="false">IF($N54=1,IF($M54=$B$1,$J54,$K54),0)</f>
        <v>0</v>
      </c>
      <c r="Q54" s="1" t="n">
        <f aca="false">IFERROR(P54/O54,1)</f>
        <v>1</v>
      </c>
      <c r="R54" s="1" t="n">
        <f aca="false">IF($N54=1,$AH$3*$AH$2*2,0)</f>
        <v>0</v>
      </c>
      <c r="S54" s="1" t="n">
        <f aca="false">-IF($N54=1,$AH$4*$AH$2*2,0)</f>
        <v>-0</v>
      </c>
      <c r="T54" s="1" t="n">
        <f aca="false">$T53*$Q54+$R54+$S54</f>
        <v>1000</v>
      </c>
      <c r="V54" s="1" t="n">
        <f aca="false">J54</f>
        <v>0.47759</v>
      </c>
      <c r="W54" s="1" t="n">
        <f aca="false">K54</f>
        <v>6440.27</v>
      </c>
      <c r="Y54" s="1" t="str">
        <f aca="false">IF(AND($AH$5="Sym_1",$E54&gt;0),$B$1,IF(AND($AH$5="Sym_2",$E54&lt;0),$B$1,$C$1))</f>
        <v>ARKMUSDT</v>
      </c>
      <c r="Z54" s="1" t="n">
        <f aca="false">N54</f>
        <v>0</v>
      </c>
      <c r="AA54" s="1" t="n">
        <f aca="false">IF($Z54=1,IF($Y54=$B$1,$B54,$C54),0)</f>
        <v>0</v>
      </c>
      <c r="AB54" s="1" t="n">
        <f aca="false">IF($Z54=1,IF($Y54=$B$1,$V54,$W54),0)</f>
        <v>0</v>
      </c>
      <c r="AC54" s="1" t="n">
        <f aca="false">IFERROR(AA54/AB54,1)</f>
        <v>1</v>
      </c>
      <c r="AD54" s="1" t="n">
        <f aca="false">IF($N54=1,$AH$3*$AF53*2,0)</f>
        <v>0</v>
      </c>
      <c r="AE54" s="1" t="n">
        <f aca="false">-IF($N54=1,$AH$4*$AH$2*2,0)</f>
        <v>-0</v>
      </c>
      <c r="AF54" s="1" t="n">
        <f aca="false">$AF53*$AC54+$AD54+$AE54</f>
        <v>1000</v>
      </c>
    </row>
    <row r="55" customFormat="false" ht="15" hidden="false" customHeight="false" outlineLevel="0" collapsed="false">
      <c r="A55" s="0" t="n">
        <v>53</v>
      </c>
      <c r="B55" s="0" t="n">
        <v>0.48261</v>
      </c>
      <c r="C55" s="0" t="n">
        <v>6440.56</v>
      </c>
      <c r="D55" s="0" t="n">
        <v>0.48261</v>
      </c>
      <c r="E55" s="0" t="n">
        <v>2.55622057925738</v>
      </c>
      <c r="G55" s="1" t="n">
        <f aca="false">IF($E55&lt;0,-1,1)</f>
        <v>1</v>
      </c>
      <c r="H55" s="1" t="n">
        <f aca="false">B55</f>
        <v>0.48261</v>
      </c>
      <c r="I55" s="1" t="n">
        <f aca="false">C55</f>
        <v>6440.56</v>
      </c>
      <c r="J55" s="1" t="n">
        <f aca="false">IFERROR(VLOOKUP(-$G55,$G56:$H$182,2,0),H55)</f>
        <v>0.48261</v>
      </c>
      <c r="K55" s="1" t="n">
        <f aca="false">IFERROR(VLOOKUP(-$G55,$G56:$I$182,3,0),I55)</f>
        <v>6440.56</v>
      </c>
      <c r="M55" s="1" t="str">
        <f aca="false">IF(AND($AH$5="Sym_1",$E55&lt;0),$B$1,IF(AND($AH$5="Sym_2",$E55&gt;0),$B$1,$C$1))</f>
        <v>BTCUSDT</v>
      </c>
      <c r="N55" s="1" t="n">
        <f aca="false">IF($AH$6="No",IF(AND(ABS($E55)&gt;$AH$1,$G55&lt;&gt;$G54),1,0),n_steps!K55)</f>
        <v>0</v>
      </c>
      <c r="O55" s="1" t="n">
        <f aca="false">IF($N55=1,IF($M55=$B$1,$B55,$C55),0)</f>
        <v>0</v>
      </c>
      <c r="P55" s="1" t="n">
        <f aca="false">IF($N55=1,IF($M55=$B$1,$J55,$K55),0)</f>
        <v>0</v>
      </c>
      <c r="Q55" s="1" t="n">
        <f aca="false">IFERROR(P55/O55,1)</f>
        <v>1</v>
      </c>
      <c r="R55" s="1" t="n">
        <f aca="false">IF($N55=1,$AH$3*$AH$2*2,0)</f>
        <v>0</v>
      </c>
      <c r="S55" s="1" t="n">
        <f aca="false">-IF($N55=1,$AH$4*$AH$2*2,0)</f>
        <v>-0</v>
      </c>
      <c r="T55" s="1" t="n">
        <f aca="false">$T54*$Q55+$R55+$S55</f>
        <v>1000</v>
      </c>
      <c r="V55" s="1" t="n">
        <f aca="false">J55</f>
        <v>0.48261</v>
      </c>
      <c r="W55" s="1" t="n">
        <f aca="false">K55</f>
        <v>6440.56</v>
      </c>
      <c r="Y55" s="1" t="str">
        <f aca="false">IF(AND($AH$5="Sym_1",$E55&gt;0),$B$1,IF(AND($AH$5="Sym_2",$E55&lt;0),$B$1,$C$1))</f>
        <v>ARKMUSDT</v>
      </c>
      <c r="Z55" s="1" t="n">
        <f aca="false">N55</f>
        <v>0</v>
      </c>
      <c r="AA55" s="1" t="n">
        <f aca="false">IF($Z55=1,IF($Y55=$B$1,$B55,$C55),0)</f>
        <v>0</v>
      </c>
      <c r="AB55" s="1" t="n">
        <f aca="false">IF($Z55=1,IF($Y55=$B$1,$V55,$W55),0)</f>
        <v>0</v>
      </c>
      <c r="AC55" s="1" t="n">
        <f aca="false">IFERROR(AA55/AB55,1)</f>
        <v>1</v>
      </c>
      <c r="AD55" s="1" t="n">
        <f aca="false">IF($N55=1,$AH$3*$AF54*2,0)</f>
        <v>0</v>
      </c>
      <c r="AE55" s="1" t="n">
        <f aca="false">-IF($N55=1,$AH$4*$AH$2*2,0)</f>
        <v>-0</v>
      </c>
      <c r="AF55" s="1" t="n">
        <f aca="false">$AF54*$AC55+$AD55+$AE55</f>
        <v>1000</v>
      </c>
    </row>
    <row r="56" customFormat="false" ht="15" hidden="false" customHeight="false" outlineLevel="0" collapsed="false">
      <c r="A56" s="0" t="n">
        <v>54</v>
      </c>
      <c r="B56" s="0" t="n">
        <v>0.48667</v>
      </c>
      <c r="C56" s="0" t="n">
        <v>6442.51</v>
      </c>
      <c r="D56" s="0" t="n">
        <v>0.48667</v>
      </c>
      <c r="E56" s="0" t="n">
        <v>2.67151918912376</v>
      </c>
      <c r="G56" s="1" t="n">
        <f aca="false">IF($E56&lt;0,-1,1)</f>
        <v>1</v>
      </c>
      <c r="H56" s="1" t="n">
        <f aca="false">B56</f>
        <v>0.48667</v>
      </c>
      <c r="I56" s="1" t="n">
        <f aca="false">C56</f>
        <v>6442.51</v>
      </c>
      <c r="J56" s="1" t="n">
        <f aca="false">IFERROR(VLOOKUP(-$G56,$G57:$H$182,2,0),H56)</f>
        <v>0.48667</v>
      </c>
      <c r="K56" s="1" t="n">
        <f aca="false">IFERROR(VLOOKUP(-$G56,$G57:$I$182,3,0),I56)</f>
        <v>6442.51</v>
      </c>
      <c r="M56" s="1" t="str">
        <f aca="false">IF(AND($AH$5="Sym_1",$E56&lt;0),$B$1,IF(AND($AH$5="Sym_2",$E56&gt;0),$B$1,$C$1))</f>
        <v>BTCUSDT</v>
      </c>
      <c r="N56" s="1" t="n">
        <f aca="false">IF($AH$6="No",IF(AND(ABS($E56)&gt;$AH$1,$G56&lt;&gt;$G55),1,0),n_steps!K56)</f>
        <v>0</v>
      </c>
      <c r="O56" s="1" t="n">
        <f aca="false">IF($N56=1,IF($M56=$B$1,$B56,$C56),0)</f>
        <v>0</v>
      </c>
      <c r="P56" s="1" t="n">
        <f aca="false">IF($N56=1,IF($M56=$B$1,$J56,$K56),0)</f>
        <v>0</v>
      </c>
      <c r="Q56" s="1" t="n">
        <f aca="false">IFERROR(P56/O56,1)</f>
        <v>1</v>
      </c>
      <c r="R56" s="1" t="n">
        <f aca="false">IF($N56=1,$AH$3*$AH$2*2,0)</f>
        <v>0</v>
      </c>
      <c r="S56" s="1" t="n">
        <f aca="false">-IF($N56=1,$AH$4*$AH$2*2,0)</f>
        <v>-0</v>
      </c>
      <c r="T56" s="1" t="n">
        <f aca="false">$T55*$Q56+$R56+$S56</f>
        <v>1000</v>
      </c>
      <c r="V56" s="1" t="n">
        <f aca="false">J56</f>
        <v>0.48667</v>
      </c>
      <c r="W56" s="1" t="n">
        <f aca="false">K56</f>
        <v>6442.51</v>
      </c>
      <c r="Y56" s="1" t="str">
        <f aca="false">IF(AND($AH$5="Sym_1",$E56&gt;0),$B$1,IF(AND($AH$5="Sym_2",$E56&lt;0),$B$1,$C$1))</f>
        <v>ARKMUSDT</v>
      </c>
      <c r="Z56" s="1" t="n">
        <f aca="false">N56</f>
        <v>0</v>
      </c>
      <c r="AA56" s="1" t="n">
        <f aca="false">IF($Z56=1,IF($Y56=$B$1,$B56,$C56),0)</f>
        <v>0</v>
      </c>
      <c r="AB56" s="1" t="n">
        <f aca="false">IF($Z56=1,IF($Y56=$B$1,$V56,$W56),0)</f>
        <v>0</v>
      </c>
      <c r="AC56" s="1" t="n">
        <f aca="false">IFERROR(AA56/AB56,1)</f>
        <v>1</v>
      </c>
      <c r="AD56" s="1" t="n">
        <f aca="false">IF($N56=1,$AH$3*$AF55*2,0)</f>
        <v>0</v>
      </c>
      <c r="AE56" s="1" t="n">
        <f aca="false">-IF($N56=1,$AH$4*$AH$2*2,0)</f>
        <v>-0</v>
      </c>
      <c r="AF56" s="1" t="n">
        <f aca="false">$AF55*$AC56+$AD56+$AE56</f>
        <v>1000</v>
      </c>
    </row>
    <row r="57" customFormat="false" ht="15" hidden="false" customHeight="false" outlineLevel="0" collapsed="false">
      <c r="A57" s="0" t="n">
        <v>55</v>
      </c>
      <c r="B57" s="0" t="n">
        <v>0.48729</v>
      </c>
      <c r="C57" s="0" t="n">
        <v>6444.13</v>
      </c>
      <c r="D57" s="0" t="n">
        <v>0.48729</v>
      </c>
      <c r="E57" s="0" t="n">
        <v>2.29380643752934</v>
      </c>
      <c r="G57" s="1" t="n">
        <f aca="false">IF($E57&lt;0,-1,1)</f>
        <v>1</v>
      </c>
      <c r="H57" s="1" t="n">
        <f aca="false">B57</f>
        <v>0.48729</v>
      </c>
      <c r="I57" s="1" t="n">
        <f aca="false">C57</f>
        <v>6444.13</v>
      </c>
      <c r="J57" s="1" t="n">
        <f aca="false">IFERROR(VLOOKUP(-$G57,$G58:$H$182,2,0),H57)</f>
        <v>0.48729</v>
      </c>
      <c r="K57" s="1" t="n">
        <f aca="false">IFERROR(VLOOKUP(-$G57,$G58:$I$182,3,0),I57)</f>
        <v>6444.13</v>
      </c>
      <c r="M57" s="1" t="str">
        <f aca="false">IF(AND($AH$5="Sym_1",$E57&lt;0),$B$1,IF(AND($AH$5="Sym_2",$E57&gt;0),$B$1,$C$1))</f>
        <v>BTCUSDT</v>
      </c>
      <c r="N57" s="1" t="n">
        <f aca="false">IF($AH$6="No",IF(AND(ABS($E57)&gt;$AH$1,$G57&lt;&gt;$G56),1,0),n_steps!K57)</f>
        <v>0</v>
      </c>
      <c r="O57" s="1" t="n">
        <f aca="false">IF($N57=1,IF($M57=$B$1,$B57,$C57),0)</f>
        <v>0</v>
      </c>
      <c r="P57" s="1" t="n">
        <f aca="false">IF($N57=1,IF($M57=$B$1,$J57,$K57),0)</f>
        <v>0</v>
      </c>
      <c r="Q57" s="1" t="n">
        <f aca="false">IFERROR(P57/O57,1)</f>
        <v>1</v>
      </c>
      <c r="R57" s="1" t="n">
        <f aca="false">IF($N57=1,$AH$3*$AH$2*2,0)</f>
        <v>0</v>
      </c>
      <c r="S57" s="1" t="n">
        <f aca="false">-IF($N57=1,$AH$4*$AH$2*2,0)</f>
        <v>-0</v>
      </c>
      <c r="T57" s="1" t="n">
        <f aca="false">$T56*$Q57+$R57+$S57</f>
        <v>1000</v>
      </c>
      <c r="V57" s="1" t="n">
        <f aca="false">J57</f>
        <v>0.48729</v>
      </c>
      <c r="W57" s="1" t="n">
        <f aca="false">K57</f>
        <v>6444.13</v>
      </c>
      <c r="Y57" s="1" t="str">
        <f aca="false">IF(AND($AH$5="Sym_1",$E57&gt;0),$B$1,IF(AND($AH$5="Sym_2",$E57&lt;0),$B$1,$C$1))</f>
        <v>ARKMUSDT</v>
      </c>
      <c r="Z57" s="1" t="n">
        <f aca="false">N57</f>
        <v>0</v>
      </c>
      <c r="AA57" s="1" t="n">
        <f aca="false">IF($Z57=1,IF($Y57=$B$1,$B57,$C57),0)</f>
        <v>0</v>
      </c>
      <c r="AB57" s="1" t="n">
        <f aca="false">IF($Z57=1,IF($Y57=$B$1,$V57,$W57),0)</f>
        <v>0</v>
      </c>
      <c r="AC57" s="1" t="n">
        <f aca="false">IFERROR(AA57/AB57,1)</f>
        <v>1</v>
      </c>
      <c r="AD57" s="1" t="n">
        <f aca="false">IF($N57=1,$AH$3*$AF56*2,0)</f>
        <v>0</v>
      </c>
      <c r="AE57" s="1" t="n">
        <f aca="false">-IF($N57=1,$AH$4*$AH$2*2,0)</f>
        <v>-0</v>
      </c>
      <c r="AF57" s="1" t="n">
        <f aca="false">$AF56*$AC57+$AD57+$AE57</f>
        <v>1000</v>
      </c>
    </row>
    <row r="58" customFormat="false" ht="15" hidden="false" customHeight="false" outlineLevel="0" collapsed="false">
      <c r="A58" s="0" t="n">
        <v>56</v>
      </c>
      <c r="B58" s="0" t="n">
        <v>0.48811</v>
      </c>
      <c r="C58" s="0" t="n">
        <v>6447.24</v>
      </c>
      <c r="D58" s="0" t="n">
        <v>0.48811</v>
      </c>
      <c r="E58" s="0" t="n">
        <v>2.06158724960919</v>
      </c>
      <c r="G58" s="1" t="n">
        <f aca="false">IF($E58&lt;0,-1,1)</f>
        <v>1</v>
      </c>
      <c r="H58" s="1" t="n">
        <f aca="false">B58</f>
        <v>0.48811</v>
      </c>
      <c r="I58" s="1" t="n">
        <f aca="false">C58</f>
        <v>6447.24</v>
      </c>
      <c r="J58" s="1" t="n">
        <f aca="false">IFERROR(VLOOKUP(-$G58,$G59:$H$182,2,0),H58)</f>
        <v>0.48811</v>
      </c>
      <c r="K58" s="1" t="n">
        <f aca="false">IFERROR(VLOOKUP(-$G58,$G59:$I$182,3,0),I58)</f>
        <v>6447.24</v>
      </c>
      <c r="M58" s="1" t="str">
        <f aca="false">IF(AND($AH$5="Sym_1",$E58&lt;0),$B$1,IF(AND($AH$5="Sym_2",$E58&gt;0),$B$1,$C$1))</f>
        <v>BTCUSDT</v>
      </c>
      <c r="N58" s="1" t="n">
        <f aca="false">IF($AH$6="No",IF(AND(ABS($E58)&gt;$AH$1,$G58&lt;&gt;$G57),1,0),n_steps!K58)</f>
        <v>0</v>
      </c>
      <c r="O58" s="1" t="n">
        <f aca="false">IF($N58=1,IF($M58=$B$1,$B58,$C58),0)</f>
        <v>0</v>
      </c>
      <c r="P58" s="1" t="n">
        <f aca="false">IF($N58=1,IF($M58=$B$1,$J58,$K58),0)</f>
        <v>0</v>
      </c>
      <c r="Q58" s="1" t="n">
        <f aca="false">IFERROR(P58/O58,1)</f>
        <v>1</v>
      </c>
      <c r="R58" s="1" t="n">
        <f aca="false">IF($N58=1,$AH$3*$AH$2*2,0)</f>
        <v>0</v>
      </c>
      <c r="S58" s="1" t="n">
        <f aca="false">-IF($N58=1,$AH$4*$AH$2*2,0)</f>
        <v>-0</v>
      </c>
      <c r="T58" s="1" t="n">
        <f aca="false">$T57*$Q58+$R58+$S58</f>
        <v>1000</v>
      </c>
      <c r="V58" s="1" t="n">
        <f aca="false">J58</f>
        <v>0.48811</v>
      </c>
      <c r="W58" s="1" t="n">
        <f aca="false">K58</f>
        <v>6447.24</v>
      </c>
      <c r="Y58" s="1" t="str">
        <f aca="false">IF(AND($AH$5="Sym_1",$E58&gt;0),$B$1,IF(AND($AH$5="Sym_2",$E58&lt;0),$B$1,$C$1))</f>
        <v>ARKMUSDT</v>
      </c>
      <c r="Z58" s="1" t="n">
        <f aca="false">N58</f>
        <v>0</v>
      </c>
      <c r="AA58" s="1" t="n">
        <f aca="false">IF($Z58=1,IF($Y58=$B$1,$B58,$C58),0)</f>
        <v>0</v>
      </c>
      <c r="AB58" s="1" t="n">
        <f aca="false">IF($Z58=1,IF($Y58=$B$1,$V58,$W58),0)</f>
        <v>0</v>
      </c>
      <c r="AC58" s="1" t="n">
        <f aca="false">IFERROR(AA58/AB58,1)</f>
        <v>1</v>
      </c>
      <c r="AD58" s="1" t="n">
        <f aca="false">IF($N58=1,$AH$3*$AF57*2,0)</f>
        <v>0</v>
      </c>
      <c r="AE58" s="1" t="n">
        <f aca="false">-IF($N58=1,$AH$4*$AH$2*2,0)</f>
        <v>-0</v>
      </c>
      <c r="AF58" s="1" t="n">
        <f aca="false">$AF57*$AC58+$AD58+$AE58</f>
        <v>1000</v>
      </c>
    </row>
    <row r="59" customFormat="false" ht="15" hidden="false" customHeight="false" outlineLevel="0" collapsed="false">
      <c r="A59" s="0" t="n">
        <v>57</v>
      </c>
      <c r="B59" s="0" t="n">
        <v>0.48867</v>
      </c>
      <c r="C59" s="0" t="n">
        <v>6451.21</v>
      </c>
      <c r="D59" s="0" t="n">
        <v>0.48867</v>
      </c>
      <c r="E59" s="0" t="n">
        <v>1.86239070949292</v>
      </c>
      <c r="G59" s="1" t="n">
        <f aca="false">IF($E59&lt;0,-1,1)</f>
        <v>1</v>
      </c>
      <c r="H59" s="1" t="n">
        <f aca="false">B59</f>
        <v>0.48867</v>
      </c>
      <c r="I59" s="1" t="n">
        <f aca="false">C59</f>
        <v>6451.21</v>
      </c>
      <c r="J59" s="1" t="n">
        <f aca="false">IFERROR(VLOOKUP(-$G59,$G60:$H$182,2,0),H59)</f>
        <v>0.48867</v>
      </c>
      <c r="K59" s="1" t="n">
        <f aca="false">IFERROR(VLOOKUP(-$G59,$G60:$I$182,3,0),I59)</f>
        <v>6451.21</v>
      </c>
      <c r="M59" s="1" t="str">
        <f aca="false">IF(AND($AH$5="Sym_1",$E59&lt;0),$B$1,IF(AND($AH$5="Sym_2",$E59&gt;0),$B$1,$C$1))</f>
        <v>BTCUSDT</v>
      </c>
      <c r="N59" s="1" t="n">
        <f aca="false">IF($AH$6="No",IF(AND(ABS($E59)&gt;$AH$1,$G59&lt;&gt;$G58),1,0),n_steps!K59)</f>
        <v>0</v>
      </c>
      <c r="O59" s="1" t="n">
        <f aca="false">IF($N59=1,IF($M59=$B$1,$B59,$C59),0)</f>
        <v>0</v>
      </c>
      <c r="P59" s="1" t="n">
        <f aca="false">IF($N59=1,IF($M59=$B$1,$J59,$K59),0)</f>
        <v>0</v>
      </c>
      <c r="Q59" s="1" t="n">
        <f aca="false">IFERROR(P59/O59,1)</f>
        <v>1</v>
      </c>
      <c r="R59" s="1" t="n">
        <f aca="false">IF($N59=1,$AH$3*$AH$2*2,0)</f>
        <v>0</v>
      </c>
      <c r="S59" s="1" t="n">
        <f aca="false">-IF($N59=1,$AH$4*$AH$2*2,0)</f>
        <v>-0</v>
      </c>
      <c r="T59" s="1" t="n">
        <f aca="false">$T58*$Q59+$R59+$S59</f>
        <v>1000</v>
      </c>
      <c r="V59" s="1" t="n">
        <f aca="false">J59</f>
        <v>0.48867</v>
      </c>
      <c r="W59" s="1" t="n">
        <f aca="false">K59</f>
        <v>6451.21</v>
      </c>
      <c r="Y59" s="1" t="str">
        <f aca="false">IF(AND($AH$5="Sym_1",$E59&gt;0),$B$1,IF(AND($AH$5="Sym_2",$E59&lt;0),$B$1,$C$1))</f>
        <v>ARKMUSDT</v>
      </c>
      <c r="Z59" s="1" t="n">
        <f aca="false">N59</f>
        <v>0</v>
      </c>
      <c r="AA59" s="1" t="n">
        <f aca="false">IF($Z59=1,IF($Y59=$B$1,$B59,$C59),0)</f>
        <v>0</v>
      </c>
      <c r="AB59" s="1" t="n">
        <f aca="false">IF($Z59=1,IF($Y59=$B$1,$V59,$W59),0)</f>
        <v>0</v>
      </c>
      <c r="AC59" s="1" t="n">
        <f aca="false">IFERROR(AA59/AB59,1)</f>
        <v>1</v>
      </c>
      <c r="AD59" s="1" t="n">
        <f aca="false">IF($N59=1,$AH$3*$AF58*2,0)</f>
        <v>0</v>
      </c>
      <c r="AE59" s="1" t="n">
        <f aca="false">-IF($N59=1,$AH$4*$AH$2*2,0)</f>
        <v>-0</v>
      </c>
      <c r="AF59" s="1" t="n">
        <f aca="false">$AF58*$AC59+$AD59+$AE59</f>
        <v>1000</v>
      </c>
    </row>
    <row r="60" customFormat="false" ht="15" hidden="false" customHeight="false" outlineLevel="0" collapsed="false">
      <c r="A60" s="0" t="n">
        <v>58</v>
      </c>
      <c r="B60" s="0" t="n">
        <v>0.49022</v>
      </c>
      <c r="C60" s="0" t="n">
        <v>6452.31</v>
      </c>
      <c r="D60" s="0" t="n">
        <v>0.49022</v>
      </c>
      <c r="E60" s="0" t="n">
        <v>1.80598743072587</v>
      </c>
      <c r="G60" s="1" t="n">
        <f aca="false">IF($E60&lt;0,-1,1)</f>
        <v>1</v>
      </c>
      <c r="H60" s="1" t="n">
        <f aca="false">B60</f>
        <v>0.49022</v>
      </c>
      <c r="I60" s="1" t="n">
        <f aca="false">C60</f>
        <v>6452.31</v>
      </c>
      <c r="J60" s="1" t="n">
        <f aca="false">IFERROR(VLOOKUP(-$G60,$G61:$H$182,2,0),H60)</f>
        <v>0.49022</v>
      </c>
      <c r="K60" s="1" t="n">
        <f aca="false">IFERROR(VLOOKUP(-$G60,$G61:$I$182,3,0),I60)</f>
        <v>6452.31</v>
      </c>
      <c r="M60" s="1" t="str">
        <f aca="false">IF(AND($AH$5="Sym_1",$E60&lt;0),$B$1,IF(AND($AH$5="Sym_2",$E60&gt;0),$B$1,$C$1))</f>
        <v>BTCUSDT</v>
      </c>
      <c r="N60" s="1" t="n">
        <f aca="false">IF($AH$6="No",IF(AND(ABS($E60)&gt;$AH$1,$G60&lt;&gt;$G59),1,0),n_steps!K60)</f>
        <v>0</v>
      </c>
      <c r="O60" s="1" t="n">
        <f aca="false">IF($N60=1,IF($M60=$B$1,$B60,$C60),0)</f>
        <v>0</v>
      </c>
      <c r="P60" s="1" t="n">
        <f aca="false">IF($N60=1,IF($M60=$B$1,$J60,$K60),0)</f>
        <v>0</v>
      </c>
      <c r="Q60" s="1" t="n">
        <f aca="false">IFERROR(P60/O60,1)</f>
        <v>1</v>
      </c>
      <c r="R60" s="1" t="n">
        <f aca="false">IF($N60=1,$AH$3*$AH$2*2,0)</f>
        <v>0</v>
      </c>
      <c r="S60" s="1" t="n">
        <f aca="false">-IF($N60=1,$AH$4*$AH$2*2,0)</f>
        <v>-0</v>
      </c>
      <c r="T60" s="1" t="n">
        <f aca="false">$T59*$Q60+$R60+$S60</f>
        <v>1000</v>
      </c>
      <c r="V60" s="1" t="n">
        <f aca="false">J60</f>
        <v>0.49022</v>
      </c>
      <c r="W60" s="1" t="n">
        <f aca="false">K60</f>
        <v>6452.31</v>
      </c>
      <c r="Y60" s="1" t="str">
        <f aca="false">IF(AND($AH$5="Sym_1",$E60&gt;0),$B$1,IF(AND($AH$5="Sym_2",$E60&lt;0),$B$1,$C$1))</f>
        <v>ARKMUSDT</v>
      </c>
      <c r="Z60" s="1" t="n">
        <f aca="false">N60</f>
        <v>0</v>
      </c>
      <c r="AA60" s="1" t="n">
        <f aca="false">IF($Z60=1,IF($Y60=$B$1,$B60,$C60),0)</f>
        <v>0</v>
      </c>
      <c r="AB60" s="1" t="n">
        <f aca="false">IF($Z60=1,IF($Y60=$B$1,$V60,$W60),0)</f>
        <v>0</v>
      </c>
      <c r="AC60" s="1" t="n">
        <f aca="false">IFERROR(AA60/AB60,1)</f>
        <v>1</v>
      </c>
      <c r="AD60" s="1" t="n">
        <f aca="false">IF($N60=1,$AH$3*$AF59*2,0)</f>
        <v>0</v>
      </c>
      <c r="AE60" s="1" t="n">
        <f aca="false">-IF($N60=1,$AH$4*$AH$2*2,0)</f>
        <v>-0</v>
      </c>
      <c r="AF60" s="1" t="n">
        <f aca="false">$AF59*$AC60+$AD60+$AE60</f>
        <v>1000</v>
      </c>
    </row>
    <row r="61" customFormat="false" ht="15" hidden="false" customHeight="false" outlineLevel="0" collapsed="false">
      <c r="A61" s="0" t="n">
        <v>59</v>
      </c>
      <c r="B61" s="0" t="n">
        <v>0.4911</v>
      </c>
      <c r="C61" s="0" t="n">
        <v>6452.74</v>
      </c>
      <c r="D61" s="0" t="n">
        <v>0.4911</v>
      </c>
      <c r="E61" s="0" t="n">
        <v>1.68903668553442</v>
      </c>
      <c r="G61" s="1" t="n">
        <f aca="false">IF($E61&lt;0,-1,1)</f>
        <v>1</v>
      </c>
      <c r="H61" s="1" t="n">
        <f aca="false">B61</f>
        <v>0.4911</v>
      </c>
      <c r="I61" s="1" t="n">
        <f aca="false">C61</f>
        <v>6452.74</v>
      </c>
      <c r="J61" s="1" t="n">
        <f aca="false">IFERROR(VLOOKUP(-$G61,$G62:$H$182,2,0),H61)</f>
        <v>0.4911</v>
      </c>
      <c r="K61" s="1" t="n">
        <f aca="false">IFERROR(VLOOKUP(-$G61,$G62:$I$182,3,0),I61)</f>
        <v>6452.74</v>
      </c>
      <c r="M61" s="1" t="str">
        <f aca="false">IF(AND($AH$5="Sym_1",$E61&lt;0),$B$1,IF(AND($AH$5="Sym_2",$E61&gt;0),$B$1,$C$1))</f>
        <v>BTCUSDT</v>
      </c>
      <c r="N61" s="1" t="n">
        <f aca="false">IF($AH$6="No",IF(AND(ABS($E61)&gt;$AH$1,$G61&lt;&gt;$G60),1,0),n_steps!K61)</f>
        <v>0</v>
      </c>
      <c r="O61" s="1" t="n">
        <f aca="false">IF($N61=1,IF($M61=$B$1,$B61,$C61),0)</f>
        <v>0</v>
      </c>
      <c r="P61" s="1" t="n">
        <f aca="false">IF($N61=1,IF($M61=$B$1,$J61,$K61),0)</f>
        <v>0</v>
      </c>
      <c r="Q61" s="1" t="n">
        <f aca="false">IFERROR(P61/O61,1)</f>
        <v>1</v>
      </c>
      <c r="R61" s="1" t="n">
        <f aca="false">IF($N61=1,$AH$3*$AH$2*2,0)</f>
        <v>0</v>
      </c>
      <c r="S61" s="1" t="n">
        <f aca="false">-IF($N61=1,$AH$4*$AH$2*2,0)</f>
        <v>-0</v>
      </c>
      <c r="T61" s="1" t="n">
        <f aca="false">$T60*$Q61+$R61+$S61</f>
        <v>1000</v>
      </c>
      <c r="V61" s="1" t="n">
        <f aca="false">J61</f>
        <v>0.4911</v>
      </c>
      <c r="W61" s="1" t="n">
        <f aca="false">K61</f>
        <v>6452.74</v>
      </c>
      <c r="Y61" s="1" t="str">
        <f aca="false">IF(AND($AH$5="Sym_1",$E61&gt;0),$B$1,IF(AND($AH$5="Sym_2",$E61&lt;0),$B$1,$C$1))</f>
        <v>ARKMUSDT</v>
      </c>
      <c r="Z61" s="1" t="n">
        <f aca="false">N61</f>
        <v>0</v>
      </c>
      <c r="AA61" s="1" t="n">
        <f aca="false">IF($Z61=1,IF($Y61=$B$1,$B61,$C61),0)</f>
        <v>0</v>
      </c>
      <c r="AB61" s="1" t="n">
        <f aca="false">IF($Z61=1,IF($Y61=$B$1,$V61,$W61),0)</f>
        <v>0</v>
      </c>
      <c r="AC61" s="1" t="n">
        <f aca="false">IFERROR(AA61/AB61,1)</f>
        <v>1</v>
      </c>
      <c r="AD61" s="1" t="n">
        <f aca="false">IF($N61=1,$AH$3*$AF60*2,0)</f>
        <v>0</v>
      </c>
      <c r="AE61" s="1" t="n">
        <f aca="false">-IF($N61=1,$AH$4*$AH$2*2,0)</f>
        <v>-0</v>
      </c>
      <c r="AF61" s="1" t="n">
        <f aca="false">$AF60*$AC61+$AD61+$AE61</f>
        <v>1000</v>
      </c>
    </row>
    <row r="62" customFormat="false" ht="15" hidden="false" customHeight="false" outlineLevel="0" collapsed="false">
      <c r="A62" s="0" t="n">
        <v>60</v>
      </c>
      <c r="B62" s="0" t="n">
        <v>0.4918</v>
      </c>
      <c r="C62" s="0" t="n">
        <v>6453.51</v>
      </c>
      <c r="D62" s="0" t="n">
        <v>0.4918</v>
      </c>
      <c r="E62" s="0" t="n">
        <v>1.5789424206642</v>
      </c>
      <c r="G62" s="1" t="n">
        <f aca="false">IF($E62&lt;0,-1,1)</f>
        <v>1</v>
      </c>
      <c r="H62" s="1" t="n">
        <f aca="false">B62</f>
        <v>0.4918</v>
      </c>
      <c r="I62" s="1" t="n">
        <f aca="false">C62</f>
        <v>6453.51</v>
      </c>
      <c r="J62" s="1" t="n">
        <f aca="false">IFERROR(VLOOKUP(-$G62,$G63:$H$182,2,0),H62)</f>
        <v>0.4918</v>
      </c>
      <c r="K62" s="1" t="n">
        <f aca="false">IFERROR(VLOOKUP(-$G62,$G63:$I$182,3,0),I62)</f>
        <v>6453.51</v>
      </c>
      <c r="M62" s="1" t="str">
        <f aca="false">IF(AND($AH$5="Sym_1",$E62&lt;0),$B$1,IF(AND($AH$5="Sym_2",$E62&gt;0),$B$1,$C$1))</f>
        <v>BTCUSDT</v>
      </c>
      <c r="N62" s="1" t="n">
        <f aca="false">IF($AH$6="No",IF(AND(ABS($E62)&gt;$AH$1,$G62&lt;&gt;$G61),1,0),n_steps!K62)</f>
        <v>0</v>
      </c>
      <c r="O62" s="1" t="n">
        <f aca="false">IF($N62=1,IF($M62=$B$1,$B62,$C62),0)</f>
        <v>0</v>
      </c>
      <c r="P62" s="1" t="n">
        <f aca="false">IF($N62=1,IF($M62=$B$1,$J62,$K62),0)</f>
        <v>0</v>
      </c>
      <c r="Q62" s="1" t="n">
        <f aca="false">IFERROR(P62/O62,1)</f>
        <v>1</v>
      </c>
      <c r="R62" s="1" t="n">
        <f aca="false">IF($N62=1,$AH$3*$AH$2*2,0)</f>
        <v>0</v>
      </c>
      <c r="S62" s="1" t="n">
        <f aca="false">-IF($N62=1,$AH$4*$AH$2*2,0)</f>
        <v>-0</v>
      </c>
      <c r="T62" s="1" t="n">
        <f aca="false">$T61*$Q62+$R62+$S62</f>
        <v>1000</v>
      </c>
      <c r="V62" s="1" t="n">
        <f aca="false">J62</f>
        <v>0.4918</v>
      </c>
      <c r="W62" s="1" t="n">
        <f aca="false">K62</f>
        <v>6453.51</v>
      </c>
      <c r="Y62" s="1" t="str">
        <f aca="false">IF(AND($AH$5="Sym_1",$E62&gt;0),$B$1,IF(AND($AH$5="Sym_2",$E62&lt;0),$B$1,$C$1))</f>
        <v>ARKMUSDT</v>
      </c>
      <c r="Z62" s="1" t="n">
        <f aca="false">N62</f>
        <v>0</v>
      </c>
      <c r="AA62" s="1" t="n">
        <f aca="false">IF($Z62=1,IF($Y62=$B$1,$B62,$C62),0)</f>
        <v>0</v>
      </c>
      <c r="AB62" s="1" t="n">
        <f aca="false">IF($Z62=1,IF($Y62=$B$1,$V62,$W62),0)</f>
        <v>0</v>
      </c>
      <c r="AC62" s="1" t="n">
        <f aca="false">IFERROR(AA62/AB62,1)</f>
        <v>1</v>
      </c>
      <c r="AD62" s="1" t="n">
        <f aca="false">IF($N62=1,$AH$3*$AF61*2,0)</f>
        <v>0</v>
      </c>
      <c r="AE62" s="1" t="n">
        <f aca="false">-IF($N62=1,$AH$4*$AH$2*2,0)</f>
        <v>-0</v>
      </c>
      <c r="AF62" s="1" t="n">
        <f aca="false">$AF61*$AC62+$AD62+$AE62</f>
        <v>1000</v>
      </c>
    </row>
    <row r="63" customFormat="false" ht="15" hidden="false" customHeight="false" outlineLevel="0" collapsed="false">
      <c r="A63" s="0" t="n">
        <v>61</v>
      </c>
      <c r="B63" s="0" t="n">
        <v>0.4927</v>
      </c>
      <c r="C63" s="0" t="n">
        <v>6461.19</v>
      </c>
      <c r="D63" s="0" t="n">
        <v>0.4927</v>
      </c>
      <c r="E63" s="0" t="n">
        <v>1.51047889831045</v>
      </c>
      <c r="G63" s="1" t="n">
        <f aca="false">IF($E63&lt;0,-1,1)</f>
        <v>1</v>
      </c>
      <c r="H63" s="1" t="n">
        <f aca="false">B63</f>
        <v>0.4927</v>
      </c>
      <c r="I63" s="1" t="n">
        <f aca="false">C63</f>
        <v>6461.19</v>
      </c>
      <c r="J63" s="1" t="n">
        <f aca="false">IFERROR(VLOOKUP(-$G63,$G64:$H$182,2,0),H63)</f>
        <v>0.4927</v>
      </c>
      <c r="K63" s="1" t="n">
        <f aca="false">IFERROR(VLOOKUP(-$G63,$G64:$I$182,3,0),I63)</f>
        <v>6461.19</v>
      </c>
      <c r="M63" s="1" t="str">
        <f aca="false">IF(AND($AH$5="Sym_1",$E63&lt;0),$B$1,IF(AND($AH$5="Sym_2",$E63&gt;0),$B$1,$C$1))</f>
        <v>BTCUSDT</v>
      </c>
      <c r="N63" s="1" t="n">
        <f aca="false">IF($AH$6="No",IF(AND(ABS($E63)&gt;$AH$1,$G63&lt;&gt;$G62),1,0),n_steps!K63)</f>
        <v>0</v>
      </c>
      <c r="O63" s="1" t="n">
        <f aca="false">IF($N63=1,IF($M63=$B$1,$B63,$C63),0)</f>
        <v>0</v>
      </c>
      <c r="P63" s="1" t="n">
        <f aca="false">IF($N63=1,IF($M63=$B$1,$J63,$K63),0)</f>
        <v>0</v>
      </c>
      <c r="Q63" s="1" t="n">
        <f aca="false">IFERROR(P63/O63,1)</f>
        <v>1</v>
      </c>
      <c r="R63" s="1" t="n">
        <f aca="false">IF($N63=1,$AH$3*$AH$2*2,0)</f>
        <v>0</v>
      </c>
      <c r="S63" s="1" t="n">
        <f aca="false">-IF($N63=1,$AH$4*$AH$2*2,0)</f>
        <v>-0</v>
      </c>
      <c r="T63" s="1" t="n">
        <f aca="false">$T62*$Q63+$R63+$S63</f>
        <v>1000</v>
      </c>
      <c r="V63" s="1" t="n">
        <f aca="false">J63</f>
        <v>0.4927</v>
      </c>
      <c r="W63" s="1" t="n">
        <f aca="false">K63</f>
        <v>6461.19</v>
      </c>
      <c r="Y63" s="1" t="str">
        <f aca="false">IF(AND($AH$5="Sym_1",$E63&gt;0),$B$1,IF(AND($AH$5="Sym_2",$E63&lt;0),$B$1,$C$1))</f>
        <v>ARKMUSDT</v>
      </c>
      <c r="Z63" s="1" t="n">
        <f aca="false">N63</f>
        <v>0</v>
      </c>
      <c r="AA63" s="1" t="n">
        <f aca="false">IF($Z63=1,IF($Y63=$B$1,$B63,$C63),0)</f>
        <v>0</v>
      </c>
      <c r="AB63" s="1" t="n">
        <f aca="false">IF($Z63=1,IF($Y63=$B$1,$V63,$W63),0)</f>
        <v>0</v>
      </c>
      <c r="AC63" s="1" t="n">
        <f aca="false">IFERROR(AA63/AB63,1)</f>
        <v>1</v>
      </c>
      <c r="AD63" s="1" t="n">
        <f aca="false">IF($N63=1,$AH$3*$AF62*2,0)</f>
        <v>0</v>
      </c>
      <c r="AE63" s="1" t="n">
        <f aca="false">-IF($N63=1,$AH$4*$AH$2*2,0)</f>
        <v>-0</v>
      </c>
      <c r="AF63" s="1" t="n">
        <f aca="false">$AF62*$AC63+$AD63+$AE63</f>
        <v>1000</v>
      </c>
    </row>
    <row r="64" customFormat="false" ht="15" hidden="false" customHeight="false" outlineLevel="0" collapsed="false">
      <c r="A64" s="0" t="n">
        <v>62</v>
      </c>
      <c r="B64" s="0" t="n">
        <v>0.49299</v>
      </c>
      <c r="C64" s="0" t="n">
        <v>6461.96</v>
      </c>
      <c r="D64" s="0" t="n">
        <v>0.49299</v>
      </c>
      <c r="E64" s="0" t="n">
        <v>1.38905100031781</v>
      </c>
      <c r="G64" s="1" t="n">
        <f aca="false">IF($E64&lt;0,-1,1)</f>
        <v>1</v>
      </c>
      <c r="H64" s="1" t="n">
        <f aca="false">B64</f>
        <v>0.49299</v>
      </c>
      <c r="I64" s="1" t="n">
        <f aca="false">C64</f>
        <v>6461.96</v>
      </c>
      <c r="J64" s="1" t="n">
        <f aca="false">IFERROR(VLOOKUP(-$G64,$G65:$H$182,2,0),H64)</f>
        <v>0.49299</v>
      </c>
      <c r="K64" s="1" t="n">
        <f aca="false">IFERROR(VLOOKUP(-$G64,$G65:$I$182,3,0),I64)</f>
        <v>6461.96</v>
      </c>
      <c r="M64" s="1" t="str">
        <f aca="false">IF(AND($AH$5="Sym_1",$E64&lt;0),$B$1,IF(AND($AH$5="Sym_2",$E64&gt;0),$B$1,$C$1))</f>
        <v>BTCUSDT</v>
      </c>
      <c r="N64" s="1" t="n">
        <f aca="false">IF($AH$6="No",IF(AND(ABS($E64)&gt;$AH$1,$G64&lt;&gt;$G63),1,0),n_steps!K64)</f>
        <v>0</v>
      </c>
      <c r="O64" s="1" t="n">
        <f aca="false">IF($N64=1,IF($M64=$B$1,$B64,$C64),0)</f>
        <v>0</v>
      </c>
      <c r="P64" s="1" t="n">
        <f aca="false">IF($N64=1,IF($M64=$B$1,$J64,$K64),0)</f>
        <v>0</v>
      </c>
      <c r="Q64" s="1" t="n">
        <f aca="false">IFERROR(P64/O64,1)</f>
        <v>1</v>
      </c>
      <c r="R64" s="1" t="n">
        <f aca="false">IF($N64=1,$AH$3*$AH$2*2,0)</f>
        <v>0</v>
      </c>
      <c r="S64" s="1" t="n">
        <f aca="false">-IF($N64=1,$AH$4*$AH$2*2,0)</f>
        <v>-0</v>
      </c>
      <c r="T64" s="1" t="n">
        <f aca="false">$T63*$Q64+$R64+$S64</f>
        <v>1000</v>
      </c>
      <c r="V64" s="1" t="n">
        <f aca="false">J64</f>
        <v>0.49299</v>
      </c>
      <c r="W64" s="1" t="n">
        <f aca="false">K64</f>
        <v>6461.96</v>
      </c>
      <c r="Y64" s="1" t="str">
        <f aca="false">IF(AND($AH$5="Sym_1",$E64&gt;0),$B$1,IF(AND($AH$5="Sym_2",$E64&lt;0),$B$1,$C$1))</f>
        <v>ARKMUSDT</v>
      </c>
      <c r="Z64" s="1" t="n">
        <f aca="false">N64</f>
        <v>0</v>
      </c>
      <c r="AA64" s="1" t="n">
        <f aca="false">IF($Z64=1,IF($Y64=$B$1,$B64,$C64),0)</f>
        <v>0</v>
      </c>
      <c r="AB64" s="1" t="n">
        <f aca="false">IF($Z64=1,IF($Y64=$B$1,$V64,$W64),0)</f>
        <v>0</v>
      </c>
      <c r="AC64" s="1" t="n">
        <f aca="false">IFERROR(AA64/AB64,1)</f>
        <v>1</v>
      </c>
      <c r="AD64" s="1" t="n">
        <f aca="false">IF($N64=1,$AH$3*$AF63*2,0)</f>
        <v>0</v>
      </c>
      <c r="AE64" s="1" t="n">
        <f aca="false">-IF($N64=1,$AH$4*$AH$2*2,0)</f>
        <v>-0</v>
      </c>
      <c r="AF64" s="1" t="n">
        <f aca="false">$AF63*$AC64+$AD64+$AE64</f>
        <v>1000</v>
      </c>
    </row>
    <row r="65" customFormat="false" ht="15" hidden="false" customHeight="false" outlineLevel="0" collapsed="false">
      <c r="A65" s="0" t="n">
        <v>63</v>
      </c>
      <c r="B65" s="0" t="n">
        <v>0.49304</v>
      </c>
      <c r="C65" s="0" t="n">
        <v>6462.01</v>
      </c>
      <c r="D65" s="0" t="n">
        <v>0.49304</v>
      </c>
      <c r="E65" s="0" t="n">
        <v>1.26409493941571</v>
      </c>
      <c r="G65" s="1" t="n">
        <f aca="false">IF($E65&lt;0,-1,1)</f>
        <v>1</v>
      </c>
      <c r="H65" s="1" t="n">
        <f aca="false">B65</f>
        <v>0.49304</v>
      </c>
      <c r="I65" s="1" t="n">
        <f aca="false">C65</f>
        <v>6462.01</v>
      </c>
      <c r="J65" s="1" t="n">
        <f aca="false">IFERROR(VLOOKUP(-$G65,$G66:$H$182,2,0),H65)</f>
        <v>0.49304</v>
      </c>
      <c r="K65" s="1" t="n">
        <f aca="false">IFERROR(VLOOKUP(-$G65,$G66:$I$182,3,0),I65)</f>
        <v>6462.01</v>
      </c>
      <c r="M65" s="1" t="str">
        <f aca="false">IF(AND($AH$5="Sym_1",$E65&lt;0),$B$1,IF(AND($AH$5="Sym_2",$E65&gt;0),$B$1,$C$1))</f>
        <v>BTCUSDT</v>
      </c>
      <c r="N65" s="1" t="n">
        <f aca="false">IF($AH$6="No",IF(AND(ABS($E65)&gt;$AH$1,$G65&lt;&gt;$G64),1,0),n_steps!K65)</f>
        <v>0</v>
      </c>
      <c r="O65" s="1" t="n">
        <f aca="false">IF($N65=1,IF($M65=$B$1,$B65,$C65),0)</f>
        <v>0</v>
      </c>
      <c r="P65" s="1" t="n">
        <f aca="false">IF($N65=1,IF($M65=$B$1,$J65,$K65),0)</f>
        <v>0</v>
      </c>
      <c r="Q65" s="1" t="n">
        <f aca="false">IFERROR(P65/O65,1)</f>
        <v>1</v>
      </c>
      <c r="R65" s="1" t="n">
        <f aca="false">IF($N65=1,$AH$3*$AH$2*2,0)</f>
        <v>0</v>
      </c>
      <c r="S65" s="1" t="n">
        <f aca="false">-IF($N65=1,$AH$4*$AH$2*2,0)</f>
        <v>-0</v>
      </c>
      <c r="T65" s="1" t="n">
        <f aca="false">$T64*$Q65+$R65+$S65</f>
        <v>1000</v>
      </c>
      <c r="V65" s="1" t="n">
        <f aca="false">J65</f>
        <v>0.49304</v>
      </c>
      <c r="W65" s="1" t="n">
        <f aca="false">K65</f>
        <v>6462.01</v>
      </c>
      <c r="Y65" s="1" t="str">
        <f aca="false">IF(AND($AH$5="Sym_1",$E65&gt;0),$B$1,IF(AND($AH$5="Sym_2",$E65&lt;0),$B$1,$C$1))</f>
        <v>ARKMUSDT</v>
      </c>
      <c r="Z65" s="1" t="n">
        <f aca="false">N65</f>
        <v>0</v>
      </c>
      <c r="AA65" s="1" t="n">
        <f aca="false">IF($Z65=1,IF($Y65=$B$1,$B65,$C65),0)</f>
        <v>0</v>
      </c>
      <c r="AB65" s="1" t="n">
        <f aca="false">IF($Z65=1,IF($Y65=$B$1,$V65,$W65),0)</f>
        <v>0</v>
      </c>
      <c r="AC65" s="1" t="n">
        <f aca="false">IFERROR(AA65/AB65,1)</f>
        <v>1</v>
      </c>
      <c r="AD65" s="1" t="n">
        <f aca="false">IF($N65=1,$AH$3*$AF64*2,0)</f>
        <v>0</v>
      </c>
      <c r="AE65" s="1" t="n">
        <f aca="false">-IF($N65=1,$AH$4*$AH$2*2,0)</f>
        <v>-0</v>
      </c>
      <c r="AF65" s="1" t="n">
        <f aca="false">$AF64*$AC65+$AD65+$AE65</f>
        <v>1000</v>
      </c>
    </row>
    <row r="66" customFormat="false" ht="15" hidden="false" customHeight="false" outlineLevel="0" collapsed="false">
      <c r="A66" s="0" t="n">
        <v>64</v>
      </c>
      <c r="B66" s="0" t="n">
        <v>0.49389</v>
      </c>
      <c r="C66" s="0" t="n">
        <v>6463.79</v>
      </c>
      <c r="D66" s="0" t="n">
        <v>0.49389</v>
      </c>
      <c r="E66" s="0" t="n">
        <v>1.23664225867866</v>
      </c>
      <c r="G66" s="1" t="n">
        <f aca="false">IF($E66&lt;0,-1,1)</f>
        <v>1</v>
      </c>
      <c r="H66" s="1" t="n">
        <f aca="false">B66</f>
        <v>0.49389</v>
      </c>
      <c r="I66" s="1" t="n">
        <f aca="false">C66</f>
        <v>6463.79</v>
      </c>
      <c r="J66" s="1" t="n">
        <f aca="false">IFERROR(VLOOKUP(-$G66,$G67:$H$182,2,0),H66)</f>
        <v>0.49389</v>
      </c>
      <c r="K66" s="1" t="n">
        <f aca="false">IFERROR(VLOOKUP(-$G66,$G67:$I$182,3,0),I66)</f>
        <v>6463.79</v>
      </c>
      <c r="M66" s="1" t="str">
        <f aca="false">IF(AND($AH$5="Sym_1",$E66&lt;0),$B$1,IF(AND($AH$5="Sym_2",$E66&gt;0),$B$1,$C$1))</f>
        <v>BTCUSDT</v>
      </c>
      <c r="N66" s="1" t="n">
        <f aca="false">IF($AH$6="No",IF(AND(ABS($E66)&gt;$AH$1,$G66&lt;&gt;$G65),1,0),n_steps!K66)</f>
        <v>0</v>
      </c>
      <c r="O66" s="1" t="n">
        <f aca="false">IF($N66=1,IF($M66=$B$1,$B66,$C66),0)</f>
        <v>0</v>
      </c>
      <c r="P66" s="1" t="n">
        <f aca="false">IF($N66=1,IF($M66=$B$1,$J66,$K66),0)</f>
        <v>0</v>
      </c>
      <c r="Q66" s="1" t="n">
        <f aca="false">IFERROR(P66/O66,1)</f>
        <v>1</v>
      </c>
      <c r="R66" s="1" t="n">
        <f aca="false">IF($N66=1,$AH$3*$AH$2*2,0)</f>
        <v>0</v>
      </c>
      <c r="S66" s="1" t="n">
        <f aca="false">-IF($N66=1,$AH$4*$AH$2*2,0)</f>
        <v>-0</v>
      </c>
      <c r="T66" s="1" t="n">
        <f aca="false">$T65*$Q66+$R66+$S66</f>
        <v>1000</v>
      </c>
      <c r="V66" s="1" t="n">
        <f aca="false">J66</f>
        <v>0.49389</v>
      </c>
      <c r="W66" s="1" t="n">
        <f aca="false">K66</f>
        <v>6463.79</v>
      </c>
      <c r="Y66" s="1" t="str">
        <f aca="false">IF(AND($AH$5="Sym_1",$E66&gt;0),$B$1,IF(AND($AH$5="Sym_2",$E66&lt;0),$B$1,$C$1))</f>
        <v>ARKMUSDT</v>
      </c>
      <c r="Z66" s="1" t="n">
        <f aca="false">N66</f>
        <v>0</v>
      </c>
      <c r="AA66" s="1" t="n">
        <f aca="false">IF($Z66=1,IF($Y66=$B$1,$B66,$C66),0)</f>
        <v>0</v>
      </c>
      <c r="AB66" s="1" t="n">
        <f aca="false">IF($Z66=1,IF($Y66=$B$1,$V66,$W66),0)</f>
        <v>0</v>
      </c>
      <c r="AC66" s="1" t="n">
        <f aca="false">IFERROR(AA66/AB66,1)</f>
        <v>1</v>
      </c>
      <c r="AD66" s="1" t="n">
        <f aca="false">IF($N66=1,$AH$3*$AF65*2,0)</f>
        <v>0</v>
      </c>
      <c r="AE66" s="1" t="n">
        <f aca="false">-IF($N66=1,$AH$4*$AH$2*2,0)</f>
        <v>-0</v>
      </c>
      <c r="AF66" s="1" t="n">
        <f aca="false">$AF65*$AC66+$AD66+$AE66</f>
        <v>1000</v>
      </c>
    </row>
    <row r="67" customFormat="false" ht="15" hidden="false" customHeight="false" outlineLevel="0" collapsed="false">
      <c r="A67" s="0" t="n">
        <v>65</v>
      </c>
      <c r="B67" s="0" t="n">
        <v>0.49421</v>
      </c>
      <c r="C67" s="0" t="n">
        <v>6467.3</v>
      </c>
      <c r="D67" s="0" t="n">
        <v>0.49421</v>
      </c>
      <c r="E67" s="0" t="n">
        <v>1.1648454758186</v>
      </c>
      <c r="G67" s="1" t="n">
        <f aca="false">IF($E67&lt;0,-1,1)</f>
        <v>1</v>
      </c>
      <c r="H67" s="1" t="n">
        <f aca="false">B67</f>
        <v>0.49421</v>
      </c>
      <c r="I67" s="1" t="n">
        <f aca="false">C67</f>
        <v>6467.3</v>
      </c>
      <c r="J67" s="1" t="n">
        <f aca="false">IFERROR(VLOOKUP(-$G67,$G68:$H$182,2,0),H67)</f>
        <v>0.49421</v>
      </c>
      <c r="K67" s="1" t="n">
        <f aca="false">IFERROR(VLOOKUP(-$G67,$G68:$I$182,3,0),I67)</f>
        <v>6467.3</v>
      </c>
      <c r="M67" s="1" t="str">
        <f aca="false">IF(AND($AH$5="Sym_1",$E67&lt;0),$B$1,IF(AND($AH$5="Sym_2",$E67&gt;0),$B$1,$C$1))</f>
        <v>BTCUSDT</v>
      </c>
      <c r="N67" s="1" t="n">
        <f aca="false">IF($AH$6="No",IF(AND(ABS($E67)&gt;$AH$1,$G67&lt;&gt;$G66),1,0),n_steps!K67)</f>
        <v>0</v>
      </c>
      <c r="O67" s="1" t="n">
        <f aca="false">IF($N67=1,IF($M67=$B$1,$B67,$C67),0)</f>
        <v>0</v>
      </c>
      <c r="P67" s="1" t="n">
        <f aca="false">IF($N67=1,IF($M67=$B$1,$J67,$K67),0)</f>
        <v>0</v>
      </c>
      <c r="Q67" s="1" t="n">
        <f aca="false">IFERROR(P67/O67,1)</f>
        <v>1</v>
      </c>
      <c r="R67" s="1" t="n">
        <f aca="false">IF($N67=1,$AH$3*$AH$2*2,0)</f>
        <v>0</v>
      </c>
      <c r="S67" s="1" t="n">
        <f aca="false">-IF($N67=1,$AH$4*$AH$2*2,0)</f>
        <v>-0</v>
      </c>
      <c r="T67" s="1" t="n">
        <f aca="false">$T66*$Q67+$R67+$S67</f>
        <v>1000</v>
      </c>
      <c r="V67" s="1" t="n">
        <f aca="false">J67</f>
        <v>0.49421</v>
      </c>
      <c r="W67" s="1" t="n">
        <f aca="false">K67</f>
        <v>6467.3</v>
      </c>
      <c r="Y67" s="1" t="str">
        <f aca="false">IF(AND($AH$5="Sym_1",$E67&gt;0),$B$1,IF(AND($AH$5="Sym_2",$E67&lt;0),$B$1,$C$1))</f>
        <v>ARKMUSDT</v>
      </c>
      <c r="Z67" s="1" t="n">
        <f aca="false">N67</f>
        <v>0</v>
      </c>
      <c r="AA67" s="1" t="n">
        <f aca="false">IF($Z67=1,IF($Y67=$B$1,$B67,$C67),0)</f>
        <v>0</v>
      </c>
      <c r="AB67" s="1" t="n">
        <f aca="false">IF($Z67=1,IF($Y67=$B$1,$V67,$W67),0)</f>
        <v>0</v>
      </c>
      <c r="AC67" s="1" t="n">
        <f aca="false">IFERROR(AA67/AB67,1)</f>
        <v>1</v>
      </c>
      <c r="AD67" s="1" t="n">
        <f aca="false">IF($N67=1,$AH$3*$AF66*2,0)</f>
        <v>0</v>
      </c>
      <c r="AE67" s="1" t="n">
        <f aca="false">-IF($N67=1,$AH$4*$AH$2*2,0)</f>
        <v>-0</v>
      </c>
      <c r="AF67" s="1" t="n">
        <f aca="false">$AF66*$AC67+$AD67+$AE67</f>
        <v>1000</v>
      </c>
    </row>
    <row r="68" customFormat="false" ht="15" hidden="false" customHeight="false" outlineLevel="0" collapsed="false">
      <c r="A68" s="0" t="n">
        <v>66</v>
      </c>
      <c r="B68" s="0" t="n">
        <v>0.49444</v>
      </c>
      <c r="C68" s="0" t="n">
        <v>6469.04</v>
      </c>
      <c r="D68" s="0" t="n">
        <v>0.49444</v>
      </c>
      <c r="E68" s="0" t="n">
        <v>1.09428652762223</v>
      </c>
      <c r="G68" s="1" t="n">
        <f aca="false">IF($E68&lt;0,-1,1)</f>
        <v>1</v>
      </c>
      <c r="H68" s="1" t="n">
        <f aca="false">B68</f>
        <v>0.49444</v>
      </c>
      <c r="I68" s="1" t="n">
        <f aca="false">C68</f>
        <v>6469.04</v>
      </c>
      <c r="J68" s="1" t="n">
        <f aca="false">IFERROR(VLOOKUP(-$G68,$G69:$H$182,2,0),H68)</f>
        <v>0.49444</v>
      </c>
      <c r="K68" s="1" t="n">
        <f aca="false">IFERROR(VLOOKUP(-$G68,$G69:$I$182,3,0),I68)</f>
        <v>6469.04</v>
      </c>
      <c r="M68" s="1" t="str">
        <f aca="false">IF(AND($AH$5="Sym_1",$E68&lt;0),$B$1,IF(AND($AH$5="Sym_2",$E68&gt;0),$B$1,$C$1))</f>
        <v>BTCUSDT</v>
      </c>
      <c r="N68" s="1" t="n">
        <f aca="false">IF($AH$6="No",IF(AND(ABS($E68)&gt;$AH$1,$G68&lt;&gt;$G67),1,0),n_steps!K68)</f>
        <v>0</v>
      </c>
      <c r="O68" s="1" t="n">
        <f aca="false">IF($N68=1,IF($M68=$B$1,$B68,$C68),0)</f>
        <v>0</v>
      </c>
      <c r="P68" s="1" t="n">
        <f aca="false">IF($N68=1,IF($M68=$B$1,$J68,$K68),0)</f>
        <v>0</v>
      </c>
      <c r="Q68" s="1" t="n">
        <f aca="false">IFERROR(P68/O68,1)</f>
        <v>1</v>
      </c>
      <c r="R68" s="1" t="n">
        <f aca="false">IF($N68=1,$AH$3*$AH$2*2,0)</f>
        <v>0</v>
      </c>
      <c r="S68" s="1" t="n">
        <f aca="false">-IF($N68=1,$AH$4*$AH$2*2,0)</f>
        <v>-0</v>
      </c>
      <c r="T68" s="1" t="n">
        <f aca="false">$T67*$Q68+$R68+$S68</f>
        <v>1000</v>
      </c>
      <c r="V68" s="1" t="n">
        <f aca="false">J68</f>
        <v>0.49444</v>
      </c>
      <c r="W68" s="1" t="n">
        <f aca="false">K68</f>
        <v>6469.04</v>
      </c>
      <c r="Y68" s="1" t="str">
        <f aca="false">IF(AND($AH$5="Sym_1",$E68&gt;0),$B$1,IF(AND($AH$5="Sym_2",$E68&lt;0),$B$1,$C$1))</f>
        <v>ARKMUSDT</v>
      </c>
      <c r="Z68" s="1" t="n">
        <f aca="false">N68</f>
        <v>0</v>
      </c>
      <c r="AA68" s="1" t="n">
        <f aca="false">IF($Z68=1,IF($Y68=$B$1,$B68,$C68),0)</f>
        <v>0</v>
      </c>
      <c r="AB68" s="1" t="n">
        <f aca="false">IF($Z68=1,IF($Y68=$B$1,$V68,$W68),0)</f>
        <v>0</v>
      </c>
      <c r="AC68" s="1" t="n">
        <f aca="false">IFERROR(AA68/AB68,1)</f>
        <v>1</v>
      </c>
      <c r="AD68" s="1" t="n">
        <f aca="false">IF($N68=1,$AH$3*$AF67*2,0)</f>
        <v>0</v>
      </c>
      <c r="AE68" s="1" t="n">
        <f aca="false">-IF($N68=1,$AH$4*$AH$2*2,0)</f>
        <v>-0</v>
      </c>
      <c r="AF68" s="1" t="n">
        <f aca="false">$AF67*$AC68+$AD68+$AE68</f>
        <v>1000</v>
      </c>
    </row>
    <row r="69" customFormat="false" ht="15" hidden="false" customHeight="false" outlineLevel="0" collapsed="false">
      <c r="A69" s="0" t="n">
        <v>67</v>
      </c>
      <c r="B69" s="0" t="n">
        <v>0.49464</v>
      </c>
      <c r="C69" s="0" t="n">
        <v>6493.89</v>
      </c>
      <c r="D69" s="0" t="n">
        <v>0.49464</v>
      </c>
      <c r="E69" s="0" t="n">
        <v>1.03302721415533</v>
      </c>
      <c r="G69" s="1" t="n">
        <f aca="false">IF($E69&lt;0,-1,1)</f>
        <v>1</v>
      </c>
      <c r="H69" s="1" t="n">
        <f aca="false">B69</f>
        <v>0.49464</v>
      </c>
      <c r="I69" s="1" t="n">
        <f aca="false">C69</f>
        <v>6493.89</v>
      </c>
      <c r="J69" s="1" t="n">
        <f aca="false">IFERROR(VLOOKUP(-$G69,$G70:$H$182,2,0),H69)</f>
        <v>0.49464</v>
      </c>
      <c r="K69" s="1" t="n">
        <f aca="false">IFERROR(VLOOKUP(-$G69,$G70:$I$182,3,0),I69)</f>
        <v>6493.89</v>
      </c>
      <c r="M69" s="1" t="str">
        <f aca="false">IF(AND($AH$5="Sym_1",$E69&lt;0),$B$1,IF(AND($AH$5="Sym_2",$E69&gt;0),$B$1,$C$1))</f>
        <v>BTCUSDT</v>
      </c>
      <c r="N69" s="1" t="n">
        <f aca="false">IF($AH$6="No",IF(AND(ABS($E69)&gt;$AH$1,$G69&lt;&gt;$G68),1,0),n_steps!K69)</f>
        <v>0</v>
      </c>
      <c r="O69" s="1" t="n">
        <f aca="false">IF($N69=1,IF($M69=$B$1,$B69,$C69),0)</f>
        <v>0</v>
      </c>
      <c r="P69" s="1" t="n">
        <f aca="false">IF($N69=1,IF($M69=$B$1,$J69,$K69),0)</f>
        <v>0</v>
      </c>
      <c r="Q69" s="1" t="n">
        <f aca="false">IFERROR(P69/O69,1)</f>
        <v>1</v>
      </c>
      <c r="R69" s="1" t="n">
        <f aca="false">IF($N69=1,$AH$3*$AH$2*2,0)</f>
        <v>0</v>
      </c>
      <c r="S69" s="1" t="n">
        <f aca="false">-IF($N69=1,$AH$4*$AH$2*2,0)</f>
        <v>-0</v>
      </c>
      <c r="T69" s="1" t="n">
        <f aca="false">$T68*$Q69+$R69+$S69</f>
        <v>1000</v>
      </c>
      <c r="V69" s="1" t="n">
        <f aca="false">J69</f>
        <v>0.49464</v>
      </c>
      <c r="W69" s="1" t="n">
        <f aca="false">K69</f>
        <v>6493.89</v>
      </c>
      <c r="Y69" s="1" t="str">
        <f aca="false">IF(AND($AH$5="Sym_1",$E69&gt;0),$B$1,IF(AND($AH$5="Sym_2",$E69&lt;0),$B$1,$C$1))</f>
        <v>ARKMUSDT</v>
      </c>
      <c r="Z69" s="1" t="n">
        <f aca="false">N69</f>
        <v>0</v>
      </c>
      <c r="AA69" s="1" t="n">
        <f aca="false">IF($Z69=1,IF($Y69=$B$1,$B69,$C69),0)</f>
        <v>0</v>
      </c>
      <c r="AB69" s="1" t="n">
        <f aca="false">IF($Z69=1,IF($Y69=$B$1,$V69,$W69),0)</f>
        <v>0</v>
      </c>
      <c r="AC69" s="1" t="n">
        <f aca="false">IFERROR(AA69/AB69,1)</f>
        <v>1</v>
      </c>
      <c r="AD69" s="1" t="n">
        <f aca="false">IF($N69=1,$AH$3*$AF68*2,0)</f>
        <v>0</v>
      </c>
      <c r="AE69" s="1" t="n">
        <f aca="false">-IF($N69=1,$AH$4*$AH$2*2,0)</f>
        <v>-0</v>
      </c>
      <c r="AF69" s="1" t="n">
        <f aca="false">$AF68*$AC69+$AD69+$AE69</f>
        <v>1000</v>
      </c>
    </row>
    <row r="70" customFormat="false" ht="15" hidden="false" customHeight="false" outlineLevel="0" collapsed="false">
      <c r="A70" s="0" t="n">
        <v>68</v>
      </c>
      <c r="B70" s="0" t="n">
        <v>0.49481</v>
      </c>
      <c r="C70" s="0" t="n">
        <v>6514.44</v>
      </c>
      <c r="D70" s="0" t="n">
        <v>0.49481</v>
      </c>
      <c r="E70" s="0" t="n">
        <v>0.981219209430854</v>
      </c>
      <c r="G70" s="1" t="n">
        <f aca="false">IF($E70&lt;0,-1,1)</f>
        <v>1</v>
      </c>
      <c r="H70" s="1" t="n">
        <f aca="false">B70</f>
        <v>0.49481</v>
      </c>
      <c r="I70" s="1" t="n">
        <f aca="false">C70</f>
        <v>6514.44</v>
      </c>
      <c r="J70" s="1" t="n">
        <f aca="false">IFERROR(VLOOKUP(-$G70,$G71:$H$182,2,0),H70)</f>
        <v>0.49481</v>
      </c>
      <c r="K70" s="1" t="n">
        <f aca="false">IFERROR(VLOOKUP(-$G70,$G71:$I$182,3,0),I70)</f>
        <v>6514.44</v>
      </c>
      <c r="M70" s="1" t="str">
        <f aca="false">IF(AND($AH$5="Sym_1",$E70&lt;0),$B$1,IF(AND($AH$5="Sym_2",$E70&gt;0),$B$1,$C$1))</f>
        <v>BTCUSDT</v>
      </c>
      <c r="N70" s="1" t="n">
        <f aca="false">IF($AH$6="No",IF(AND(ABS($E70)&gt;$AH$1,$G70&lt;&gt;$G69),1,0),n_steps!K70)</f>
        <v>0</v>
      </c>
      <c r="O70" s="1" t="n">
        <f aca="false">IF($N70=1,IF($M70=$B$1,$B70,$C70),0)</f>
        <v>0</v>
      </c>
      <c r="P70" s="1" t="n">
        <f aca="false">IF($N70=1,IF($M70=$B$1,$J70,$K70),0)</f>
        <v>0</v>
      </c>
      <c r="Q70" s="1" t="n">
        <f aca="false">IFERROR(P70/O70,1)</f>
        <v>1</v>
      </c>
      <c r="R70" s="1" t="n">
        <f aca="false">IF($N70=1,$AH$3*$AH$2*2,0)</f>
        <v>0</v>
      </c>
      <c r="S70" s="1" t="n">
        <f aca="false">-IF($N70=1,$AH$4*$AH$2*2,0)</f>
        <v>-0</v>
      </c>
      <c r="T70" s="1" t="n">
        <f aca="false">$T69*$Q70+$R70+$S70</f>
        <v>1000</v>
      </c>
      <c r="V70" s="1" t="n">
        <f aca="false">J70</f>
        <v>0.49481</v>
      </c>
      <c r="W70" s="1" t="n">
        <f aca="false">K70</f>
        <v>6514.44</v>
      </c>
      <c r="Y70" s="1" t="str">
        <f aca="false">IF(AND($AH$5="Sym_1",$E70&gt;0),$B$1,IF(AND($AH$5="Sym_2",$E70&lt;0),$B$1,$C$1))</f>
        <v>ARKMUSDT</v>
      </c>
      <c r="Z70" s="1" t="n">
        <f aca="false">N70</f>
        <v>0</v>
      </c>
      <c r="AA70" s="1" t="n">
        <f aca="false">IF($Z70=1,IF($Y70=$B$1,$B70,$C70),0)</f>
        <v>0</v>
      </c>
      <c r="AB70" s="1" t="n">
        <f aca="false">IF($Z70=1,IF($Y70=$B$1,$V70,$W70),0)</f>
        <v>0</v>
      </c>
      <c r="AC70" s="1" t="n">
        <f aca="false">IFERROR(AA70/AB70,1)</f>
        <v>1</v>
      </c>
      <c r="AD70" s="1" t="n">
        <f aca="false">IF($N70=1,$AH$3*$AF69*2,0)</f>
        <v>0</v>
      </c>
      <c r="AE70" s="1" t="n">
        <f aca="false">-IF($N70=1,$AH$4*$AH$2*2,0)</f>
        <v>-0</v>
      </c>
      <c r="AF70" s="1" t="n">
        <f aca="false">$AF69*$AC70+$AD70+$AE70</f>
        <v>1000</v>
      </c>
    </row>
    <row r="71" customFormat="false" ht="15" hidden="false" customHeight="false" outlineLevel="0" collapsed="false">
      <c r="A71" s="0" t="n">
        <v>69</v>
      </c>
      <c r="B71" s="0" t="n">
        <v>0.49521</v>
      </c>
      <c r="C71" s="0" t="n">
        <v>6520.47</v>
      </c>
      <c r="D71" s="0" t="n">
        <v>0.49521</v>
      </c>
      <c r="E71" s="0" t="n">
        <v>0.979357369735276</v>
      </c>
      <c r="G71" s="1" t="n">
        <f aca="false">IF($E71&lt;0,-1,1)</f>
        <v>1</v>
      </c>
      <c r="H71" s="1" t="n">
        <f aca="false">B71</f>
        <v>0.49521</v>
      </c>
      <c r="I71" s="1" t="n">
        <f aca="false">C71</f>
        <v>6520.47</v>
      </c>
      <c r="J71" s="1" t="n">
        <f aca="false">IFERROR(VLOOKUP(-$G71,$G72:$H$182,2,0),H71)</f>
        <v>0.49521</v>
      </c>
      <c r="K71" s="1" t="n">
        <f aca="false">IFERROR(VLOOKUP(-$G71,$G72:$I$182,3,0),I71)</f>
        <v>6520.47</v>
      </c>
      <c r="M71" s="1" t="str">
        <f aca="false">IF(AND($AH$5="Sym_1",$E71&lt;0),$B$1,IF(AND($AH$5="Sym_2",$E71&gt;0),$B$1,$C$1))</f>
        <v>BTCUSDT</v>
      </c>
      <c r="N71" s="1" t="n">
        <f aca="false">IF($AH$6="No",IF(AND(ABS($E71)&gt;$AH$1,$G71&lt;&gt;$G70),1,0),n_steps!K71)</f>
        <v>0</v>
      </c>
      <c r="O71" s="1" t="n">
        <f aca="false">IF($N71=1,IF($M71=$B$1,$B71,$C71),0)</f>
        <v>0</v>
      </c>
      <c r="P71" s="1" t="n">
        <f aca="false">IF($N71=1,IF($M71=$B$1,$J71,$K71),0)</f>
        <v>0</v>
      </c>
      <c r="Q71" s="1" t="n">
        <f aca="false">IFERROR(P71/O71,1)</f>
        <v>1</v>
      </c>
      <c r="R71" s="1" t="n">
        <f aca="false">IF($N71=1,$AH$3*$AH$2*2,0)</f>
        <v>0</v>
      </c>
      <c r="S71" s="1" t="n">
        <f aca="false">-IF($N71=1,$AH$4*$AH$2*2,0)</f>
        <v>-0</v>
      </c>
      <c r="T71" s="1" t="n">
        <f aca="false">$T70*$Q71+$R71+$S71</f>
        <v>1000</v>
      </c>
      <c r="V71" s="1" t="n">
        <f aca="false">J71</f>
        <v>0.49521</v>
      </c>
      <c r="W71" s="1" t="n">
        <f aca="false">K71</f>
        <v>6520.47</v>
      </c>
      <c r="Y71" s="1" t="str">
        <f aca="false">IF(AND($AH$5="Sym_1",$E71&gt;0),$B$1,IF(AND($AH$5="Sym_2",$E71&lt;0),$B$1,$C$1))</f>
        <v>ARKMUSDT</v>
      </c>
      <c r="Z71" s="1" t="n">
        <f aca="false">N71</f>
        <v>0</v>
      </c>
      <c r="AA71" s="1" t="n">
        <f aca="false">IF($Z71=1,IF($Y71=$B$1,$B71,$C71),0)</f>
        <v>0</v>
      </c>
      <c r="AB71" s="1" t="n">
        <f aca="false">IF($Z71=1,IF($Y71=$B$1,$V71,$W71),0)</f>
        <v>0</v>
      </c>
      <c r="AC71" s="1" t="n">
        <f aca="false">IFERROR(AA71/AB71,1)</f>
        <v>1</v>
      </c>
      <c r="AD71" s="1" t="n">
        <f aca="false">IF($N71=1,$AH$3*$AF70*2,0)</f>
        <v>0</v>
      </c>
      <c r="AE71" s="1" t="n">
        <f aca="false">-IF($N71=1,$AH$4*$AH$2*2,0)</f>
        <v>-0</v>
      </c>
      <c r="AF71" s="1" t="n">
        <f aca="false">$AF70*$AC71+$AD71+$AE71</f>
        <v>1000</v>
      </c>
    </row>
    <row r="72" customFormat="false" ht="15" hidden="false" customHeight="false" outlineLevel="0" collapsed="false">
      <c r="A72" s="0" t="n">
        <v>70</v>
      </c>
      <c r="B72" s="0" t="n">
        <v>0.49538</v>
      </c>
      <c r="C72" s="0" t="n">
        <v>6529.22</v>
      </c>
      <c r="D72" s="0" t="n">
        <v>0.49538</v>
      </c>
      <c r="E72" s="0" t="n">
        <v>0.962512614017825</v>
      </c>
      <c r="G72" s="1" t="n">
        <f aca="false">IF($E72&lt;0,-1,1)</f>
        <v>1</v>
      </c>
      <c r="H72" s="1" t="n">
        <f aca="false">B72</f>
        <v>0.49538</v>
      </c>
      <c r="I72" s="1" t="n">
        <f aca="false">C72</f>
        <v>6529.22</v>
      </c>
      <c r="J72" s="1" t="n">
        <f aca="false">IFERROR(VLOOKUP(-$G72,$G73:$H$182,2,0),H72)</f>
        <v>0.49538</v>
      </c>
      <c r="K72" s="1" t="n">
        <f aca="false">IFERROR(VLOOKUP(-$G72,$G73:$I$182,3,0),I72)</f>
        <v>6529.22</v>
      </c>
      <c r="M72" s="1" t="str">
        <f aca="false">IF(AND($AH$5="Sym_1",$E72&lt;0),$B$1,IF(AND($AH$5="Sym_2",$E72&gt;0),$B$1,$C$1))</f>
        <v>BTCUSDT</v>
      </c>
      <c r="N72" s="1" t="n">
        <f aca="false">IF($AH$6="No",IF(AND(ABS($E72)&gt;$AH$1,$G72&lt;&gt;$G71),1,0),n_steps!K72)</f>
        <v>0</v>
      </c>
      <c r="O72" s="1" t="n">
        <f aca="false">IF($N72=1,IF($M72=$B$1,$B72,$C72),0)</f>
        <v>0</v>
      </c>
      <c r="P72" s="1" t="n">
        <f aca="false">IF($N72=1,IF($M72=$B$1,$J72,$K72),0)</f>
        <v>0</v>
      </c>
      <c r="Q72" s="1" t="n">
        <f aca="false">IFERROR(P72/O72,1)</f>
        <v>1</v>
      </c>
      <c r="R72" s="1" t="n">
        <f aca="false">IF($N72=1,$AH$3*$AH$2*2,0)</f>
        <v>0</v>
      </c>
      <c r="S72" s="1" t="n">
        <f aca="false">-IF($N72=1,$AH$4*$AH$2*2,0)</f>
        <v>-0</v>
      </c>
      <c r="T72" s="1" t="n">
        <f aca="false">$T71*$Q72+$R72+$S72</f>
        <v>1000</v>
      </c>
      <c r="V72" s="1" t="n">
        <f aca="false">J72</f>
        <v>0.49538</v>
      </c>
      <c r="W72" s="1" t="n">
        <f aca="false">K72</f>
        <v>6529.22</v>
      </c>
      <c r="Y72" s="1" t="str">
        <f aca="false">IF(AND($AH$5="Sym_1",$E72&gt;0),$B$1,IF(AND($AH$5="Sym_2",$E72&lt;0),$B$1,$C$1))</f>
        <v>ARKMUSDT</v>
      </c>
      <c r="Z72" s="1" t="n">
        <f aca="false">N72</f>
        <v>0</v>
      </c>
      <c r="AA72" s="1" t="n">
        <f aca="false">IF($Z72=1,IF($Y72=$B$1,$B72,$C72),0)</f>
        <v>0</v>
      </c>
      <c r="AB72" s="1" t="n">
        <f aca="false">IF($Z72=1,IF($Y72=$B$1,$V72,$W72),0)</f>
        <v>0</v>
      </c>
      <c r="AC72" s="1" t="n">
        <f aca="false">IFERROR(AA72/AB72,1)</f>
        <v>1</v>
      </c>
      <c r="AD72" s="1" t="n">
        <f aca="false">IF($N72=1,$AH$3*$AF71*2,0)</f>
        <v>0</v>
      </c>
      <c r="AE72" s="1" t="n">
        <f aca="false">-IF($N72=1,$AH$4*$AH$2*2,0)</f>
        <v>-0</v>
      </c>
      <c r="AF72" s="1" t="n">
        <f aca="false">$AF71*$AC72+$AD72+$AE72</f>
        <v>1000</v>
      </c>
    </row>
    <row r="73" customFormat="false" ht="15" hidden="false" customHeight="false" outlineLevel="0" collapsed="false">
      <c r="A73" s="0" t="n">
        <v>71</v>
      </c>
      <c r="B73" s="0" t="n">
        <v>0.49575</v>
      </c>
      <c r="C73" s="0" t="n">
        <v>6565.48</v>
      </c>
      <c r="D73" s="0" t="n">
        <v>0.49575</v>
      </c>
      <c r="E73" s="0" t="n">
        <v>0.971465216966407</v>
      </c>
      <c r="G73" s="1" t="n">
        <f aca="false">IF($E73&lt;0,-1,1)</f>
        <v>1</v>
      </c>
      <c r="H73" s="1" t="n">
        <f aca="false">B73</f>
        <v>0.49575</v>
      </c>
      <c r="I73" s="1" t="n">
        <f aca="false">C73</f>
        <v>6565.48</v>
      </c>
      <c r="J73" s="1" t="n">
        <f aca="false">IFERROR(VLOOKUP(-$G73,$G74:$H$182,2,0),H73)</f>
        <v>0.49575</v>
      </c>
      <c r="K73" s="1" t="n">
        <f aca="false">IFERROR(VLOOKUP(-$G73,$G74:$I$182,3,0),I73)</f>
        <v>6565.48</v>
      </c>
      <c r="M73" s="1" t="str">
        <f aca="false">IF(AND($AH$5="Sym_1",$E73&lt;0),$B$1,IF(AND($AH$5="Sym_2",$E73&gt;0),$B$1,$C$1))</f>
        <v>BTCUSDT</v>
      </c>
      <c r="N73" s="1" t="n">
        <f aca="false">IF($AH$6="No",IF(AND(ABS($E73)&gt;$AH$1,$G73&lt;&gt;$G72),1,0),n_steps!K73)</f>
        <v>0</v>
      </c>
      <c r="O73" s="1" t="n">
        <f aca="false">IF($N73=1,IF($M73=$B$1,$B73,$C73),0)</f>
        <v>0</v>
      </c>
      <c r="P73" s="1" t="n">
        <f aca="false">IF($N73=1,IF($M73=$B$1,$J73,$K73),0)</f>
        <v>0</v>
      </c>
      <c r="Q73" s="1" t="n">
        <f aca="false">IFERROR(P73/O73,1)</f>
        <v>1</v>
      </c>
      <c r="R73" s="1" t="n">
        <f aca="false">IF($N73=1,$AH$3*$AH$2*2,0)</f>
        <v>0</v>
      </c>
      <c r="S73" s="1" t="n">
        <f aca="false">-IF($N73=1,$AH$4*$AH$2*2,0)</f>
        <v>-0</v>
      </c>
      <c r="T73" s="1" t="n">
        <f aca="false">$T72*$Q73+$R73+$S73</f>
        <v>1000</v>
      </c>
      <c r="V73" s="1" t="n">
        <f aca="false">J73</f>
        <v>0.49575</v>
      </c>
      <c r="W73" s="1" t="n">
        <f aca="false">K73</f>
        <v>6565.48</v>
      </c>
      <c r="Y73" s="1" t="str">
        <f aca="false">IF(AND($AH$5="Sym_1",$E73&gt;0),$B$1,IF(AND($AH$5="Sym_2",$E73&lt;0),$B$1,$C$1))</f>
        <v>ARKMUSDT</v>
      </c>
      <c r="Z73" s="1" t="n">
        <f aca="false">N73</f>
        <v>0</v>
      </c>
      <c r="AA73" s="1" t="n">
        <f aca="false">IF($Z73=1,IF($Y73=$B$1,$B73,$C73),0)</f>
        <v>0</v>
      </c>
      <c r="AB73" s="1" t="n">
        <f aca="false">IF($Z73=1,IF($Y73=$B$1,$V73,$W73),0)</f>
        <v>0</v>
      </c>
      <c r="AC73" s="1" t="n">
        <f aca="false">IFERROR(AA73/AB73,1)</f>
        <v>1</v>
      </c>
      <c r="AD73" s="1" t="n">
        <f aca="false">IF($N73=1,$AH$3*$AF72*2,0)</f>
        <v>0</v>
      </c>
      <c r="AE73" s="1" t="n">
        <f aca="false">-IF($N73=1,$AH$4*$AH$2*2,0)</f>
        <v>-0</v>
      </c>
      <c r="AF73" s="1" t="n">
        <f aca="false">$AF72*$AC73+$AD73+$AE73</f>
        <v>1000</v>
      </c>
    </row>
    <row r="74" customFormat="false" ht="15" hidden="false" customHeight="false" outlineLevel="0" collapsed="false">
      <c r="A74" s="0" t="n">
        <v>72</v>
      </c>
      <c r="B74" s="0" t="n">
        <v>0.49595</v>
      </c>
      <c r="C74" s="0" t="n">
        <v>6596.77</v>
      </c>
      <c r="D74" s="0" t="n">
        <v>0.49595</v>
      </c>
      <c r="E74" s="0" t="n">
        <v>0.983425299267972</v>
      </c>
      <c r="G74" s="1" t="n">
        <f aca="false">IF($E74&lt;0,-1,1)</f>
        <v>1</v>
      </c>
      <c r="H74" s="1" t="n">
        <f aca="false">B74</f>
        <v>0.49595</v>
      </c>
      <c r="I74" s="1" t="n">
        <f aca="false">C74</f>
        <v>6596.77</v>
      </c>
      <c r="J74" s="1" t="n">
        <f aca="false">IFERROR(VLOOKUP(-$G74,$G75:$H$182,2,0),H74)</f>
        <v>0.49595</v>
      </c>
      <c r="K74" s="1" t="n">
        <f aca="false">IFERROR(VLOOKUP(-$G74,$G75:$I$182,3,0),I74)</f>
        <v>6596.77</v>
      </c>
      <c r="M74" s="1" t="str">
        <f aca="false">IF(AND($AH$5="Sym_1",$E74&lt;0),$B$1,IF(AND($AH$5="Sym_2",$E74&gt;0),$B$1,$C$1))</f>
        <v>BTCUSDT</v>
      </c>
      <c r="N74" s="1" t="n">
        <f aca="false">IF($AH$6="No",IF(AND(ABS($E74)&gt;$AH$1,$G74&lt;&gt;$G73),1,0),n_steps!K74)</f>
        <v>0</v>
      </c>
      <c r="O74" s="1" t="n">
        <f aca="false">IF($N74=1,IF($M74=$B$1,$B74,$C74),0)</f>
        <v>0</v>
      </c>
      <c r="P74" s="1" t="n">
        <f aca="false">IF($N74=1,IF($M74=$B$1,$J74,$K74),0)</f>
        <v>0</v>
      </c>
      <c r="Q74" s="1" t="n">
        <f aca="false">IFERROR(P74/O74,1)</f>
        <v>1</v>
      </c>
      <c r="R74" s="1" t="n">
        <f aca="false">IF($N74=1,$AH$3*$AH$2*2,0)</f>
        <v>0</v>
      </c>
      <c r="S74" s="1" t="n">
        <f aca="false">-IF($N74=1,$AH$4*$AH$2*2,0)</f>
        <v>-0</v>
      </c>
      <c r="T74" s="1" t="n">
        <f aca="false">$T73*$Q74+$R74+$S74</f>
        <v>1000</v>
      </c>
      <c r="V74" s="1" t="n">
        <f aca="false">J74</f>
        <v>0.49595</v>
      </c>
      <c r="W74" s="1" t="n">
        <f aca="false">K74</f>
        <v>6596.77</v>
      </c>
      <c r="Y74" s="1" t="str">
        <f aca="false">IF(AND($AH$5="Sym_1",$E74&gt;0),$B$1,IF(AND($AH$5="Sym_2",$E74&lt;0),$B$1,$C$1))</f>
        <v>ARKMUSDT</v>
      </c>
      <c r="Z74" s="1" t="n">
        <f aca="false">N74</f>
        <v>0</v>
      </c>
      <c r="AA74" s="1" t="n">
        <f aca="false">IF($Z74=1,IF($Y74=$B$1,$B74,$C74),0)</f>
        <v>0</v>
      </c>
      <c r="AB74" s="1" t="n">
        <f aca="false">IF($Z74=1,IF($Y74=$B$1,$V74,$W74),0)</f>
        <v>0</v>
      </c>
      <c r="AC74" s="1" t="n">
        <f aca="false">IFERROR(AA74/AB74,1)</f>
        <v>1</v>
      </c>
      <c r="AD74" s="1" t="n">
        <f aca="false">IF($N74=1,$AH$3*$AF73*2,0)</f>
        <v>0</v>
      </c>
      <c r="AE74" s="1" t="n">
        <f aca="false">-IF($N74=1,$AH$4*$AH$2*2,0)</f>
        <v>-0</v>
      </c>
      <c r="AF74" s="1" t="n">
        <f aca="false">$AF73*$AC74+$AD74+$AE74</f>
        <v>1000</v>
      </c>
    </row>
    <row r="75" customFormat="false" ht="15" hidden="false" customHeight="false" outlineLevel="0" collapsed="false">
      <c r="A75" s="0" t="n">
        <v>73</v>
      </c>
      <c r="B75" s="0" t="n">
        <v>0.4963</v>
      </c>
      <c r="C75" s="0" t="n">
        <v>6602.71</v>
      </c>
      <c r="D75" s="0" t="n">
        <v>0.4963</v>
      </c>
      <c r="E75" s="0" t="n">
        <v>1.12124971515388</v>
      </c>
      <c r="G75" s="1" t="n">
        <f aca="false">IF($E75&lt;0,-1,1)</f>
        <v>1</v>
      </c>
      <c r="H75" s="1" t="n">
        <f aca="false">B75</f>
        <v>0.4963</v>
      </c>
      <c r="I75" s="1" t="n">
        <f aca="false">C75</f>
        <v>6602.71</v>
      </c>
      <c r="J75" s="1" t="n">
        <f aca="false">IFERROR(VLOOKUP(-$G75,$G76:$H$182,2,0),H75)</f>
        <v>0.4963</v>
      </c>
      <c r="K75" s="1" t="n">
        <f aca="false">IFERROR(VLOOKUP(-$G75,$G76:$I$182,3,0),I75)</f>
        <v>6602.71</v>
      </c>
      <c r="M75" s="1" t="str">
        <f aca="false">IF(AND($AH$5="Sym_1",$E75&lt;0),$B$1,IF(AND($AH$5="Sym_2",$E75&gt;0),$B$1,$C$1))</f>
        <v>BTCUSDT</v>
      </c>
      <c r="N75" s="1" t="n">
        <f aca="false">IF($AH$6="No",IF(AND(ABS($E75)&gt;$AH$1,$G75&lt;&gt;$G74),1,0),n_steps!K75)</f>
        <v>0</v>
      </c>
      <c r="O75" s="1" t="n">
        <f aca="false">IF($N75=1,IF($M75=$B$1,$B75,$C75),0)</f>
        <v>0</v>
      </c>
      <c r="P75" s="1" t="n">
        <f aca="false">IF($N75=1,IF($M75=$B$1,$J75,$K75),0)</f>
        <v>0</v>
      </c>
      <c r="Q75" s="1" t="n">
        <f aca="false">IFERROR(P75/O75,1)</f>
        <v>1</v>
      </c>
      <c r="R75" s="1" t="n">
        <f aca="false">IF($N75=1,$AH$3*$AH$2*2,0)</f>
        <v>0</v>
      </c>
      <c r="S75" s="1" t="n">
        <f aca="false">-IF($N75=1,$AH$4*$AH$2*2,0)</f>
        <v>-0</v>
      </c>
      <c r="T75" s="1" t="n">
        <f aca="false">$T74*$Q75+$R75+$S75</f>
        <v>1000</v>
      </c>
      <c r="V75" s="1" t="n">
        <f aca="false">J75</f>
        <v>0.4963</v>
      </c>
      <c r="W75" s="1" t="n">
        <f aca="false">K75</f>
        <v>6602.71</v>
      </c>
      <c r="Y75" s="1" t="str">
        <f aca="false">IF(AND($AH$5="Sym_1",$E75&gt;0),$B$1,IF(AND($AH$5="Sym_2",$E75&lt;0),$B$1,$C$1))</f>
        <v>ARKMUSDT</v>
      </c>
      <c r="Z75" s="1" t="n">
        <f aca="false">N75</f>
        <v>0</v>
      </c>
      <c r="AA75" s="1" t="n">
        <f aca="false">IF($Z75=1,IF($Y75=$B$1,$B75,$C75),0)</f>
        <v>0</v>
      </c>
      <c r="AB75" s="1" t="n">
        <f aca="false">IF($Z75=1,IF($Y75=$B$1,$V75,$W75),0)</f>
        <v>0</v>
      </c>
      <c r="AC75" s="1" t="n">
        <f aca="false">IFERROR(AA75/AB75,1)</f>
        <v>1</v>
      </c>
      <c r="AD75" s="1" t="n">
        <f aca="false">IF($N75=1,$AH$3*$AF74*2,0)</f>
        <v>0</v>
      </c>
      <c r="AE75" s="1" t="n">
        <f aca="false">-IF($N75=1,$AH$4*$AH$2*2,0)</f>
        <v>-0</v>
      </c>
      <c r="AF75" s="1" t="n">
        <f aca="false">$AF74*$AC75+$AD75+$AE75</f>
        <v>1000</v>
      </c>
    </row>
    <row r="76" customFormat="false" ht="15" hidden="false" customHeight="false" outlineLevel="0" collapsed="false">
      <c r="A76" s="0" t="n">
        <v>74</v>
      </c>
      <c r="B76" s="0" t="n">
        <v>0.49704</v>
      </c>
      <c r="C76" s="0" t="n">
        <v>6604.54</v>
      </c>
      <c r="D76" s="0" t="n">
        <v>0.49704</v>
      </c>
      <c r="E76" s="0" t="n">
        <v>1.34624395986847</v>
      </c>
      <c r="G76" s="1" t="n">
        <f aca="false">IF($E76&lt;0,-1,1)</f>
        <v>1</v>
      </c>
      <c r="H76" s="1" t="n">
        <f aca="false">B76</f>
        <v>0.49704</v>
      </c>
      <c r="I76" s="1" t="n">
        <f aca="false">C76</f>
        <v>6604.54</v>
      </c>
      <c r="J76" s="1" t="n">
        <f aca="false">IFERROR(VLOOKUP(-$G76,$G77:$H$182,2,0),H76)</f>
        <v>0.49704</v>
      </c>
      <c r="K76" s="1" t="n">
        <f aca="false">IFERROR(VLOOKUP(-$G76,$G77:$I$182,3,0),I76)</f>
        <v>6604.54</v>
      </c>
      <c r="M76" s="1" t="str">
        <f aca="false">IF(AND($AH$5="Sym_1",$E76&lt;0),$B$1,IF(AND($AH$5="Sym_2",$E76&gt;0),$B$1,$C$1))</f>
        <v>BTCUSDT</v>
      </c>
      <c r="N76" s="1" t="n">
        <f aca="false">IF($AH$6="No",IF(AND(ABS($E76)&gt;$AH$1,$G76&lt;&gt;$G75),1,0),n_steps!K76)</f>
        <v>0</v>
      </c>
      <c r="O76" s="1" t="n">
        <f aca="false">IF($N76=1,IF($M76=$B$1,$B76,$C76),0)</f>
        <v>0</v>
      </c>
      <c r="P76" s="1" t="n">
        <f aca="false">IF($N76=1,IF($M76=$B$1,$J76,$K76),0)</f>
        <v>0</v>
      </c>
      <c r="Q76" s="1" t="n">
        <f aca="false">IFERROR(P76/O76,1)</f>
        <v>1</v>
      </c>
      <c r="R76" s="1" t="n">
        <f aca="false">IF($N76=1,$AH$3*$AH$2*2,0)</f>
        <v>0</v>
      </c>
      <c r="S76" s="1" t="n">
        <f aca="false">-IF($N76=1,$AH$4*$AH$2*2,0)</f>
        <v>-0</v>
      </c>
      <c r="T76" s="1" t="n">
        <f aca="false">$T75*$Q76+$R76+$S76</f>
        <v>1000</v>
      </c>
      <c r="V76" s="1" t="n">
        <f aca="false">J76</f>
        <v>0.49704</v>
      </c>
      <c r="W76" s="1" t="n">
        <f aca="false">K76</f>
        <v>6604.54</v>
      </c>
      <c r="Y76" s="1" t="str">
        <f aca="false">IF(AND($AH$5="Sym_1",$E76&gt;0),$B$1,IF(AND($AH$5="Sym_2",$E76&lt;0),$B$1,$C$1))</f>
        <v>ARKMUSDT</v>
      </c>
      <c r="Z76" s="1" t="n">
        <f aca="false">N76</f>
        <v>0</v>
      </c>
      <c r="AA76" s="1" t="n">
        <f aca="false">IF($Z76=1,IF($Y76=$B$1,$B76,$C76),0)</f>
        <v>0</v>
      </c>
      <c r="AB76" s="1" t="n">
        <f aca="false">IF($Z76=1,IF($Y76=$B$1,$V76,$W76),0)</f>
        <v>0</v>
      </c>
      <c r="AC76" s="1" t="n">
        <f aca="false">IFERROR(AA76/AB76,1)</f>
        <v>1</v>
      </c>
      <c r="AD76" s="1" t="n">
        <f aca="false">IF($N76=1,$AH$3*$AF75*2,0)</f>
        <v>0</v>
      </c>
      <c r="AE76" s="1" t="n">
        <f aca="false">-IF($N76=1,$AH$4*$AH$2*2,0)</f>
        <v>-0</v>
      </c>
      <c r="AF76" s="1" t="n">
        <f aca="false">$AF75*$AC76+$AD76+$AE76</f>
        <v>1000</v>
      </c>
    </row>
    <row r="77" customFormat="false" ht="15" hidden="false" customHeight="false" outlineLevel="0" collapsed="false">
      <c r="A77" s="0" t="n">
        <v>75</v>
      </c>
      <c r="B77" s="0" t="n">
        <v>0.49719</v>
      </c>
      <c r="C77" s="0" t="n">
        <v>6606.16</v>
      </c>
      <c r="D77" s="0" t="n">
        <v>0.49719</v>
      </c>
      <c r="E77" s="0" t="n">
        <v>1.32196574793341</v>
      </c>
      <c r="G77" s="1" t="n">
        <f aca="false">IF($E77&lt;0,-1,1)</f>
        <v>1</v>
      </c>
      <c r="H77" s="1" t="n">
        <f aca="false">B77</f>
        <v>0.49719</v>
      </c>
      <c r="I77" s="1" t="n">
        <f aca="false">C77</f>
        <v>6606.16</v>
      </c>
      <c r="J77" s="1" t="n">
        <f aca="false">IFERROR(VLOOKUP(-$G77,$G78:$H$182,2,0),H77)</f>
        <v>0.49719</v>
      </c>
      <c r="K77" s="1" t="n">
        <f aca="false">IFERROR(VLOOKUP(-$G77,$G78:$I$182,3,0),I77)</f>
        <v>6606.16</v>
      </c>
      <c r="M77" s="1" t="str">
        <f aca="false">IF(AND($AH$5="Sym_1",$E77&lt;0),$B$1,IF(AND($AH$5="Sym_2",$E77&gt;0),$B$1,$C$1))</f>
        <v>BTCUSDT</v>
      </c>
      <c r="N77" s="1" t="n">
        <f aca="false">IF($AH$6="No",IF(AND(ABS($E77)&gt;$AH$1,$G77&lt;&gt;$G76),1,0),n_steps!K77)</f>
        <v>0</v>
      </c>
      <c r="O77" s="1" t="n">
        <f aca="false">IF($N77=1,IF($M77=$B$1,$B77,$C77),0)</f>
        <v>0</v>
      </c>
      <c r="P77" s="1" t="n">
        <f aca="false">IF($N77=1,IF($M77=$B$1,$J77,$K77),0)</f>
        <v>0</v>
      </c>
      <c r="Q77" s="1" t="n">
        <f aca="false">IFERROR(P77/O77,1)</f>
        <v>1</v>
      </c>
      <c r="R77" s="1" t="n">
        <f aca="false">IF($N77=1,$AH$3*$AH$2*2,0)</f>
        <v>0</v>
      </c>
      <c r="S77" s="1" t="n">
        <f aca="false">-IF($N77=1,$AH$4*$AH$2*2,0)</f>
        <v>-0</v>
      </c>
      <c r="T77" s="1" t="n">
        <f aca="false">$T76*$Q77+$R77+$S77</f>
        <v>1000</v>
      </c>
      <c r="V77" s="1" t="n">
        <f aca="false">J77</f>
        <v>0.49719</v>
      </c>
      <c r="W77" s="1" t="n">
        <f aca="false">K77</f>
        <v>6606.16</v>
      </c>
      <c r="Y77" s="1" t="str">
        <f aca="false">IF(AND($AH$5="Sym_1",$E77&gt;0),$B$1,IF(AND($AH$5="Sym_2",$E77&lt;0),$B$1,$C$1))</f>
        <v>ARKMUSDT</v>
      </c>
      <c r="Z77" s="1" t="n">
        <f aca="false">N77</f>
        <v>0</v>
      </c>
      <c r="AA77" s="1" t="n">
        <f aca="false">IF($Z77=1,IF($Y77=$B$1,$B77,$C77),0)</f>
        <v>0</v>
      </c>
      <c r="AB77" s="1" t="n">
        <f aca="false">IF($Z77=1,IF($Y77=$B$1,$V77,$W77),0)</f>
        <v>0</v>
      </c>
      <c r="AC77" s="1" t="n">
        <f aca="false">IFERROR(AA77/AB77,1)</f>
        <v>1</v>
      </c>
      <c r="AD77" s="1" t="n">
        <f aca="false">IF($N77=1,$AH$3*$AF76*2,0)</f>
        <v>0</v>
      </c>
      <c r="AE77" s="1" t="n">
        <f aca="false">-IF($N77=1,$AH$4*$AH$2*2,0)</f>
        <v>-0</v>
      </c>
      <c r="AF77" s="1" t="n">
        <f aca="false">$AF76*$AC77+$AD77+$AE77</f>
        <v>1000</v>
      </c>
    </row>
    <row r="78" customFormat="false" ht="15" hidden="false" customHeight="false" outlineLevel="0" collapsed="false">
      <c r="A78" s="0" t="n">
        <v>76</v>
      </c>
      <c r="B78" s="0" t="n">
        <v>0.49756</v>
      </c>
      <c r="C78" s="0" t="n">
        <v>6615.4</v>
      </c>
      <c r="D78" s="0" t="n">
        <v>0.49756</v>
      </c>
      <c r="E78" s="0" t="n">
        <v>1.38589131496314</v>
      </c>
      <c r="G78" s="1" t="n">
        <f aca="false">IF($E78&lt;0,-1,1)</f>
        <v>1</v>
      </c>
      <c r="H78" s="1" t="n">
        <f aca="false">B78</f>
        <v>0.49756</v>
      </c>
      <c r="I78" s="1" t="n">
        <f aca="false">C78</f>
        <v>6615.4</v>
      </c>
      <c r="J78" s="1" t="n">
        <f aca="false">IFERROR(VLOOKUP(-$G78,$G79:$H$182,2,0),H78)</f>
        <v>0.49756</v>
      </c>
      <c r="K78" s="1" t="n">
        <f aca="false">IFERROR(VLOOKUP(-$G78,$G79:$I$182,3,0),I78)</f>
        <v>6615.4</v>
      </c>
      <c r="M78" s="1" t="str">
        <f aca="false">IF(AND($AH$5="Sym_1",$E78&lt;0),$B$1,IF(AND($AH$5="Sym_2",$E78&gt;0),$B$1,$C$1))</f>
        <v>BTCUSDT</v>
      </c>
      <c r="N78" s="1" t="n">
        <f aca="false">IF($AH$6="No",IF(AND(ABS($E78)&gt;$AH$1,$G78&lt;&gt;$G77),1,0),n_steps!K78)</f>
        <v>0</v>
      </c>
      <c r="O78" s="1" t="n">
        <f aca="false">IF($N78=1,IF($M78=$B$1,$B78,$C78),0)</f>
        <v>0</v>
      </c>
      <c r="P78" s="1" t="n">
        <f aca="false">IF($N78=1,IF($M78=$B$1,$J78,$K78),0)</f>
        <v>0</v>
      </c>
      <c r="Q78" s="1" t="n">
        <f aca="false">IFERROR(P78/O78,1)</f>
        <v>1</v>
      </c>
      <c r="R78" s="1" t="n">
        <f aca="false">IF($N78=1,$AH$3*$AH$2*2,0)</f>
        <v>0</v>
      </c>
      <c r="S78" s="1" t="n">
        <f aca="false">-IF($N78=1,$AH$4*$AH$2*2,0)</f>
        <v>-0</v>
      </c>
      <c r="T78" s="1" t="n">
        <f aca="false">$T77*$Q78+$R78+$S78</f>
        <v>1000</v>
      </c>
      <c r="V78" s="1" t="n">
        <f aca="false">J78</f>
        <v>0.49756</v>
      </c>
      <c r="W78" s="1" t="n">
        <f aca="false">K78</f>
        <v>6615.4</v>
      </c>
      <c r="Y78" s="1" t="str">
        <f aca="false">IF(AND($AH$5="Sym_1",$E78&gt;0),$B$1,IF(AND($AH$5="Sym_2",$E78&lt;0),$B$1,$C$1))</f>
        <v>ARKMUSDT</v>
      </c>
      <c r="Z78" s="1" t="n">
        <f aca="false">N78</f>
        <v>0</v>
      </c>
      <c r="AA78" s="1" t="n">
        <f aca="false">IF($Z78=1,IF($Y78=$B$1,$B78,$C78),0)</f>
        <v>0</v>
      </c>
      <c r="AB78" s="1" t="n">
        <f aca="false">IF($Z78=1,IF($Y78=$B$1,$V78,$W78),0)</f>
        <v>0</v>
      </c>
      <c r="AC78" s="1" t="n">
        <f aca="false">IFERROR(AA78/AB78,1)</f>
        <v>1</v>
      </c>
      <c r="AD78" s="1" t="n">
        <f aca="false">IF($N78=1,$AH$3*$AF77*2,0)</f>
        <v>0</v>
      </c>
      <c r="AE78" s="1" t="n">
        <f aca="false">-IF($N78=1,$AH$4*$AH$2*2,0)</f>
        <v>-0</v>
      </c>
      <c r="AF78" s="1" t="n">
        <f aca="false">$AF77*$AC78+$AD78+$AE78</f>
        <v>1000</v>
      </c>
    </row>
    <row r="79" customFormat="false" ht="15" hidden="false" customHeight="false" outlineLevel="0" collapsed="false">
      <c r="A79" s="0" t="n">
        <v>77</v>
      </c>
      <c r="B79" s="0" t="n">
        <v>0.49773</v>
      </c>
      <c r="C79" s="0" t="n">
        <v>6637.64</v>
      </c>
      <c r="D79" s="0" t="n">
        <v>0.49773</v>
      </c>
      <c r="E79" s="0" t="n">
        <v>1.39212701131032</v>
      </c>
      <c r="G79" s="1" t="n">
        <f aca="false">IF($E79&lt;0,-1,1)</f>
        <v>1</v>
      </c>
      <c r="H79" s="1" t="n">
        <f aca="false">B79</f>
        <v>0.49773</v>
      </c>
      <c r="I79" s="1" t="n">
        <f aca="false">C79</f>
        <v>6637.64</v>
      </c>
      <c r="J79" s="1" t="n">
        <f aca="false">IFERROR(VLOOKUP(-$G79,$G80:$H$182,2,0),H79)</f>
        <v>0.49773</v>
      </c>
      <c r="K79" s="1" t="n">
        <f aca="false">IFERROR(VLOOKUP(-$G79,$G80:$I$182,3,0),I79)</f>
        <v>6637.64</v>
      </c>
      <c r="M79" s="1" t="str">
        <f aca="false">IF(AND($AH$5="Sym_1",$E79&lt;0),$B$1,IF(AND($AH$5="Sym_2",$E79&gt;0),$B$1,$C$1))</f>
        <v>BTCUSDT</v>
      </c>
      <c r="N79" s="1" t="n">
        <f aca="false">IF($AH$6="No",IF(AND(ABS($E79)&gt;$AH$1,$G79&lt;&gt;$G78),1,0),n_steps!K79)</f>
        <v>0</v>
      </c>
      <c r="O79" s="1" t="n">
        <f aca="false">IF($N79=1,IF($M79=$B$1,$B79,$C79),0)</f>
        <v>0</v>
      </c>
      <c r="P79" s="1" t="n">
        <f aca="false">IF($N79=1,IF($M79=$B$1,$J79,$K79),0)</f>
        <v>0</v>
      </c>
      <c r="Q79" s="1" t="n">
        <f aca="false">IFERROR(P79/O79,1)</f>
        <v>1</v>
      </c>
      <c r="R79" s="1" t="n">
        <f aca="false">IF($N79=1,$AH$3*$AH$2*2,0)</f>
        <v>0</v>
      </c>
      <c r="S79" s="1" t="n">
        <f aca="false">-IF($N79=1,$AH$4*$AH$2*2,0)</f>
        <v>-0</v>
      </c>
      <c r="T79" s="1" t="n">
        <f aca="false">$T78*$Q79+$R79+$S79</f>
        <v>1000</v>
      </c>
      <c r="V79" s="1" t="n">
        <f aca="false">J79</f>
        <v>0.49773</v>
      </c>
      <c r="W79" s="1" t="n">
        <f aca="false">K79</f>
        <v>6637.64</v>
      </c>
      <c r="Y79" s="1" t="str">
        <f aca="false">IF(AND($AH$5="Sym_1",$E79&gt;0),$B$1,IF(AND($AH$5="Sym_2",$E79&lt;0),$B$1,$C$1))</f>
        <v>ARKMUSDT</v>
      </c>
      <c r="Z79" s="1" t="n">
        <f aca="false">N79</f>
        <v>0</v>
      </c>
      <c r="AA79" s="1" t="n">
        <f aca="false">IF($Z79=1,IF($Y79=$B$1,$B79,$C79),0)</f>
        <v>0</v>
      </c>
      <c r="AB79" s="1" t="n">
        <f aca="false">IF($Z79=1,IF($Y79=$B$1,$V79,$W79),0)</f>
        <v>0</v>
      </c>
      <c r="AC79" s="1" t="n">
        <f aca="false">IFERROR(AA79/AB79,1)</f>
        <v>1</v>
      </c>
      <c r="AD79" s="1" t="n">
        <f aca="false">IF($N79=1,$AH$3*$AF78*2,0)</f>
        <v>0</v>
      </c>
      <c r="AE79" s="1" t="n">
        <f aca="false">-IF($N79=1,$AH$4*$AH$2*2,0)</f>
        <v>-0</v>
      </c>
      <c r="AF79" s="1" t="n">
        <f aca="false">$AF78*$AC79+$AD79+$AE79</f>
        <v>1000</v>
      </c>
    </row>
    <row r="80" customFormat="false" ht="15" hidden="false" customHeight="false" outlineLevel="0" collapsed="false">
      <c r="A80" s="0" t="n">
        <v>78</v>
      </c>
      <c r="B80" s="0" t="n">
        <v>0.49781</v>
      </c>
      <c r="C80" s="0" t="n">
        <v>6640.05</v>
      </c>
      <c r="D80" s="0" t="n">
        <v>0.49781</v>
      </c>
      <c r="E80" s="0" t="n">
        <v>1.39139789566372</v>
      </c>
      <c r="G80" s="1" t="n">
        <f aca="false">IF($E80&lt;0,-1,1)</f>
        <v>1</v>
      </c>
      <c r="H80" s="1" t="n">
        <f aca="false">B80</f>
        <v>0.49781</v>
      </c>
      <c r="I80" s="1" t="n">
        <f aca="false">C80</f>
        <v>6640.05</v>
      </c>
      <c r="J80" s="1" t="n">
        <f aca="false">IFERROR(VLOOKUP(-$G80,$G81:$H$182,2,0),H80)</f>
        <v>0.49781</v>
      </c>
      <c r="K80" s="1" t="n">
        <f aca="false">IFERROR(VLOOKUP(-$G80,$G81:$I$182,3,0),I80)</f>
        <v>6640.05</v>
      </c>
      <c r="M80" s="1" t="str">
        <f aca="false">IF(AND($AH$5="Sym_1",$E80&lt;0),$B$1,IF(AND($AH$5="Sym_2",$E80&gt;0),$B$1,$C$1))</f>
        <v>BTCUSDT</v>
      </c>
      <c r="N80" s="1" t="n">
        <f aca="false">IF($AH$6="No",IF(AND(ABS($E80)&gt;$AH$1,$G80&lt;&gt;$G79),1,0),n_steps!K80)</f>
        <v>0</v>
      </c>
      <c r="O80" s="1" t="n">
        <f aca="false">IF($N80=1,IF($M80=$B$1,$B80,$C80),0)</f>
        <v>0</v>
      </c>
      <c r="P80" s="1" t="n">
        <f aca="false">IF($N80=1,IF($M80=$B$1,$J80,$K80),0)</f>
        <v>0</v>
      </c>
      <c r="Q80" s="1" t="n">
        <f aca="false">IFERROR(P80/O80,1)</f>
        <v>1</v>
      </c>
      <c r="R80" s="1" t="n">
        <f aca="false">IF($N80=1,$AH$3*$AH$2*2,0)</f>
        <v>0</v>
      </c>
      <c r="S80" s="1" t="n">
        <f aca="false">-IF($N80=1,$AH$4*$AH$2*2,0)</f>
        <v>-0</v>
      </c>
      <c r="T80" s="1" t="n">
        <f aca="false">$T79*$Q80+$R80+$S80</f>
        <v>1000</v>
      </c>
      <c r="V80" s="1" t="n">
        <f aca="false">J80</f>
        <v>0.49781</v>
      </c>
      <c r="W80" s="1" t="n">
        <f aca="false">K80</f>
        <v>6640.05</v>
      </c>
      <c r="Y80" s="1" t="str">
        <f aca="false">IF(AND($AH$5="Sym_1",$E80&gt;0),$B$1,IF(AND($AH$5="Sym_2",$E80&lt;0),$B$1,$C$1))</f>
        <v>ARKMUSDT</v>
      </c>
      <c r="Z80" s="1" t="n">
        <f aca="false">N80</f>
        <v>0</v>
      </c>
      <c r="AA80" s="1" t="n">
        <f aca="false">IF($Z80=1,IF($Y80=$B$1,$B80,$C80),0)</f>
        <v>0</v>
      </c>
      <c r="AB80" s="1" t="n">
        <f aca="false">IF($Z80=1,IF($Y80=$B$1,$V80,$W80),0)</f>
        <v>0</v>
      </c>
      <c r="AC80" s="1" t="n">
        <f aca="false">IFERROR(AA80/AB80,1)</f>
        <v>1</v>
      </c>
      <c r="AD80" s="1" t="n">
        <f aca="false">IF($N80=1,$AH$3*$AF79*2,0)</f>
        <v>0</v>
      </c>
      <c r="AE80" s="1" t="n">
        <f aca="false">-IF($N80=1,$AH$4*$AH$2*2,0)</f>
        <v>-0</v>
      </c>
      <c r="AF80" s="1" t="n">
        <f aca="false">$AF79*$AC80+$AD80+$AE80</f>
        <v>1000</v>
      </c>
    </row>
    <row r="81" customFormat="false" ht="15" hidden="false" customHeight="false" outlineLevel="0" collapsed="false">
      <c r="A81" s="0" t="n">
        <v>79</v>
      </c>
      <c r="B81" s="0" t="n">
        <v>0.49786</v>
      </c>
      <c r="C81" s="0" t="n">
        <v>6642.61</v>
      </c>
      <c r="D81" s="0" t="n">
        <v>0.49786</v>
      </c>
      <c r="E81" s="0" t="n">
        <v>1.34728002432236</v>
      </c>
      <c r="G81" s="1" t="n">
        <f aca="false">IF($E81&lt;0,-1,1)</f>
        <v>1</v>
      </c>
      <c r="H81" s="1" t="n">
        <f aca="false">B81</f>
        <v>0.49786</v>
      </c>
      <c r="I81" s="1" t="n">
        <f aca="false">C81</f>
        <v>6642.61</v>
      </c>
      <c r="J81" s="1" t="n">
        <f aca="false">IFERROR(VLOOKUP(-$G81,$G82:$H$182,2,0),H81)</f>
        <v>0.49786</v>
      </c>
      <c r="K81" s="1" t="n">
        <f aca="false">IFERROR(VLOOKUP(-$G81,$G82:$I$182,3,0),I81)</f>
        <v>6642.61</v>
      </c>
      <c r="M81" s="1" t="str">
        <f aca="false">IF(AND($AH$5="Sym_1",$E81&lt;0),$B$1,IF(AND($AH$5="Sym_2",$E81&gt;0),$B$1,$C$1))</f>
        <v>BTCUSDT</v>
      </c>
      <c r="N81" s="1" t="n">
        <f aca="false">IF($AH$6="No",IF(AND(ABS($E81)&gt;$AH$1,$G81&lt;&gt;$G80),1,0),n_steps!K81)</f>
        <v>0</v>
      </c>
      <c r="O81" s="1" t="n">
        <f aca="false">IF($N81=1,IF($M81=$B$1,$B81,$C81),0)</f>
        <v>0</v>
      </c>
      <c r="P81" s="1" t="n">
        <f aca="false">IF($N81=1,IF($M81=$B$1,$J81,$K81),0)</f>
        <v>0</v>
      </c>
      <c r="Q81" s="1" t="n">
        <f aca="false">IFERROR(P81/O81,1)</f>
        <v>1</v>
      </c>
      <c r="R81" s="1" t="n">
        <f aca="false">IF($N81=1,$AH$3*$AH$2*2,0)</f>
        <v>0</v>
      </c>
      <c r="S81" s="1" t="n">
        <f aca="false">-IF($N81=1,$AH$4*$AH$2*2,0)</f>
        <v>-0</v>
      </c>
      <c r="T81" s="1" t="n">
        <f aca="false">$T80*$Q81+$R81+$S81</f>
        <v>1000</v>
      </c>
      <c r="V81" s="1" t="n">
        <f aca="false">J81</f>
        <v>0.49786</v>
      </c>
      <c r="W81" s="1" t="n">
        <f aca="false">K81</f>
        <v>6642.61</v>
      </c>
      <c r="Y81" s="1" t="str">
        <f aca="false">IF(AND($AH$5="Sym_1",$E81&gt;0),$B$1,IF(AND($AH$5="Sym_2",$E81&lt;0),$B$1,$C$1))</f>
        <v>ARKMUSDT</v>
      </c>
      <c r="Z81" s="1" t="n">
        <f aca="false">N81</f>
        <v>0</v>
      </c>
      <c r="AA81" s="1" t="n">
        <f aca="false">IF($Z81=1,IF($Y81=$B$1,$B81,$C81),0)</f>
        <v>0</v>
      </c>
      <c r="AB81" s="1" t="n">
        <f aca="false">IF($Z81=1,IF($Y81=$B$1,$V81,$W81),0)</f>
        <v>0</v>
      </c>
      <c r="AC81" s="1" t="n">
        <f aca="false">IFERROR(AA81/AB81,1)</f>
        <v>1</v>
      </c>
      <c r="AD81" s="1" t="n">
        <f aca="false">IF($N81=1,$AH$3*$AF80*2,0)</f>
        <v>0</v>
      </c>
      <c r="AE81" s="1" t="n">
        <f aca="false">-IF($N81=1,$AH$4*$AH$2*2,0)</f>
        <v>-0</v>
      </c>
      <c r="AF81" s="1" t="n">
        <f aca="false">$AF80*$AC81+$AD81+$AE81</f>
        <v>1000</v>
      </c>
    </row>
    <row r="82" customFormat="false" ht="15" hidden="false" customHeight="false" outlineLevel="0" collapsed="false">
      <c r="A82" s="0" t="n">
        <v>80</v>
      </c>
      <c r="B82" s="0" t="n">
        <v>0.49886</v>
      </c>
      <c r="C82" s="0" t="n">
        <v>6643.65</v>
      </c>
      <c r="D82" s="0" t="n">
        <v>0.49886</v>
      </c>
      <c r="E82" s="0" t="n">
        <v>1.70834494497034</v>
      </c>
      <c r="G82" s="1" t="n">
        <f aca="false">IF($E82&lt;0,-1,1)</f>
        <v>1</v>
      </c>
      <c r="H82" s="1" t="n">
        <f aca="false">B82</f>
        <v>0.49886</v>
      </c>
      <c r="I82" s="1" t="n">
        <f aca="false">C82</f>
        <v>6643.65</v>
      </c>
      <c r="J82" s="1" t="n">
        <f aca="false">IFERROR(VLOOKUP(-$G82,$G83:$H$182,2,0),H82)</f>
        <v>0.49886</v>
      </c>
      <c r="K82" s="1" t="n">
        <f aca="false">IFERROR(VLOOKUP(-$G82,$G83:$I$182,3,0),I82)</f>
        <v>6643.65</v>
      </c>
      <c r="M82" s="1" t="str">
        <f aca="false">IF(AND($AH$5="Sym_1",$E82&lt;0),$B$1,IF(AND($AH$5="Sym_2",$E82&gt;0),$B$1,$C$1))</f>
        <v>BTCUSDT</v>
      </c>
      <c r="N82" s="1" t="n">
        <f aca="false">IF($AH$6="No",IF(AND(ABS($E82)&gt;$AH$1,$G82&lt;&gt;$G81),1,0),n_steps!K82)</f>
        <v>0</v>
      </c>
      <c r="O82" s="1" t="n">
        <f aca="false">IF($N82=1,IF($M82=$B$1,$B82,$C82),0)</f>
        <v>0</v>
      </c>
      <c r="P82" s="1" t="n">
        <f aca="false">IF($N82=1,IF($M82=$B$1,$J82,$K82),0)</f>
        <v>0</v>
      </c>
      <c r="Q82" s="1" t="n">
        <f aca="false">IFERROR(P82/O82,1)</f>
        <v>1</v>
      </c>
      <c r="R82" s="1" t="n">
        <f aca="false">IF($N82=1,$AH$3*$AH$2*2,0)</f>
        <v>0</v>
      </c>
      <c r="S82" s="1" t="n">
        <f aca="false">-IF($N82=1,$AH$4*$AH$2*2,0)</f>
        <v>-0</v>
      </c>
      <c r="T82" s="1" t="n">
        <f aca="false">$T81*$Q82+$R82+$S82</f>
        <v>1000</v>
      </c>
      <c r="V82" s="1" t="n">
        <f aca="false">J82</f>
        <v>0.49886</v>
      </c>
      <c r="W82" s="1" t="n">
        <f aca="false">K82</f>
        <v>6643.65</v>
      </c>
      <c r="Y82" s="1" t="str">
        <f aca="false">IF(AND($AH$5="Sym_1",$E82&gt;0),$B$1,IF(AND($AH$5="Sym_2",$E82&lt;0),$B$1,$C$1))</f>
        <v>ARKMUSDT</v>
      </c>
      <c r="Z82" s="1" t="n">
        <f aca="false">N82</f>
        <v>0</v>
      </c>
      <c r="AA82" s="1" t="n">
        <f aca="false">IF($Z82=1,IF($Y82=$B$1,$B82,$C82),0)</f>
        <v>0</v>
      </c>
      <c r="AB82" s="1" t="n">
        <f aca="false">IF($Z82=1,IF($Y82=$B$1,$V82,$W82),0)</f>
        <v>0</v>
      </c>
      <c r="AC82" s="1" t="n">
        <f aca="false">IFERROR(AA82/AB82,1)</f>
        <v>1</v>
      </c>
      <c r="AD82" s="1" t="n">
        <f aca="false">IF($N82=1,$AH$3*$AF81*2,0)</f>
        <v>0</v>
      </c>
      <c r="AE82" s="1" t="n">
        <f aca="false">-IF($N82=1,$AH$4*$AH$2*2,0)</f>
        <v>-0</v>
      </c>
      <c r="AF82" s="1" t="n">
        <f aca="false">$AF81*$AC82+$AD82+$AE82</f>
        <v>1000</v>
      </c>
    </row>
    <row r="83" customFormat="false" ht="15" hidden="false" customHeight="false" outlineLevel="0" collapsed="false">
      <c r="A83" s="0" t="n">
        <v>81</v>
      </c>
      <c r="B83" s="0" t="n">
        <v>0.49906</v>
      </c>
      <c r="C83" s="0" t="n">
        <v>6644.72</v>
      </c>
      <c r="D83" s="0" t="n">
        <v>0.49906</v>
      </c>
      <c r="E83" s="0" t="n">
        <v>1.67017718395412</v>
      </c>
      <c r="G83" s="1" t="n">
        <f aca="false">IF($E83&lt;0,-1,1)</f>
        <v>1</v>
      </c>
      <c r="H83" s="1" t="n">
        <f aca="false">B83</f>
        <v>0.49906</v>
      </c>
      <c r="I83" s="1" t="n">
        <f aca="false">C83</f>
        <v>6644.72</v>
      </c>
      <c r="J83" s="1" t="n">
        <f aca="false">IFERROR(VLOOKUP(-$G83,$G84:$H$182,2,0),H83)</f>
        <v>0.49906</v>
      </c>
      <c r="K83" s="1" t="n">
        <f aca="false">IFERROR(VLOOKUP(-$G83,$G84:$I$182,3,0),I83)</f>
        <v>6644.72</v>
      </c>
      <c r="M83" s="1" t="str">
        <f aca="false">IF(AND($AH$5="Sym_1",$E83&lt;0),$B$1,IF(AND($AH$5="Sym_2",$E83&gt;0),$B$1,$C$1))</f>
        <v>BTCUSDT</v>
      </c>
      <c r="N83" s="1" t="n">
        <f aca="false">IF($AH$6="No",IF(AND(ABS($E83)&gt;$AH$1,$G83&lt;&gt;$G82),1,0),n_steps!K83)</f>
        <v>0</v>
      </c>
      <c r="O83" s="1" t="n">
        <f aca="false">IF($N83=1,IF($M83=$B$1,$B83,$C83),0)</f>
        <v>0</v>
      </c>
      <c r="P83" s="1" t="n">
        <f aca="false">IF($N83=1,IF($M83=$B$1,$J83,$K83),0)</f>
        <v>0</v>
      </c>
      <c r="Q83" s="1" t="n">
        <f aca="false">IFERROR(P83/O83,1)</f>
        <v>1</v>
      </c>
      <c r="R83" s="1" t="n">
        <f aca="false">IF($N83=1,$AH$3*$AH$2*2,0)</f>
        <v>0</v>
      </c>
      <c r="S83" s="1" t="n">
        <f aca="false">-IF($N83=1,$AH$4*$AH$2*2,0)</f>
        <v>-0</v>
      </c>
      <c r="T83" s="1" t="n">
        <f aca="false">$T82*$Q83+$R83+$S83</f>
        <v>1000</v>
      </c>
      <c r="V83" s="1" t="n">
        <f aca="false">J83</f>
        <v>0.49906</v>
      </c>
      <c r="W83" s="1" t="n">
        <f aca="false">K83</f>
        <v>6644.72</v>
      </c>
      <c r="Y83" s="1" t="str">
        <f aca="false">IF(AND($AH$5="Sym_1",$E83&gt;0),$B$1,IF(AND($AH$5="Sym_2",$E83&lt;0),$B$1,$C$1))</f>
        <v>ARKMUSDT</v>
      </c>
      <c r="Z83" s="1" t="n">
        <f aca="false">N83</f>
        <v>0</v>
      </c>
      <c r="AA83" s="1" t="n">
        <f aca="false">IF($Z83=1,IF($Y83=$B$1,$B83,$C83),0)</f>
        <v>0</v>
      </c>
      <c r="AB83" s="1" t="n">
        <f aca="false">IF($Z83=1,IF($Y83=$B$1,$V83,$W83),0)</f>
        <v>0</v>
      </c>
      <c r="AC83" s="1" t="n">
        <f aca="false">IFERROR(AA83/AB83,1)</f>
        <v>1</v>
      </c>
      <c r="AD83" s="1" t="n">
        <f aca="false">IF($N83=1,$AH$3*$AF82*2,0)</f>
        <v>0</v>
      </c>
      <c r="AE83" s="1" t="n">
        <f aca="false">-IF($N83=1,$AH$4*$AH$2*2,0)</f>
        <v>-0</v>
      </c>
      <c r="AF83" s="1" t="n">
        <f aca="false">$AF82*$AC83+$AD83+$AE83</f>
        <v>1000</v>
      </c>
    </row>
    <row r="84" customFormat="false" ht="15" hidden="false" customHeight="false" outlineLevel="0" collapsed="false">
      <c r="A84" s="0" t="n">
        <v>82</v>
      </c>
      <c r="B84" s="0" t="n">
        <v>0.49979</v>
      </c>
      <c r="C84" s="0" t="n">
        <v>6647.13</v>
      </c>
      <c r="D84" s="0" t="n">
        <v>0.49979</v>
      </c>
      <c r="E84" s="0" t="n">
        <v>1.83073911805683</v>
      </c>
      <c r="G84" s="1" t="n">
        <f aca="false">IF($E84&lt;0,-1,1)</f>
        <v>1</v>
      </c>
      <c r="H84" s="1" t="n">
        <f aca="false">B84</f>
        <v>0.49979</v>
      </c>
      <c r="I84" s="1" t="n">
        <f aca="false">C84</f>
        <v>6647.13</v>
      </c>
      <c r="J84" s="1" t="n">
        <f aca="false">IFERROR(VLOOKUP(-$G84,$G85:$H$182,2,0),H84)</f>
        <v>0.49979</v>
      </c>
      <c r="K84" s="1" t="n">
        <f aca="false">IFERROR(VLOOKUP(-$G84,$G85:$I$182,3,0),I84)</f>
        <v>6647.13</v>
      </c>
      <c r="M84" s="1" t="str">
        <f aca="false">IF(AND($AH$5="Sym_1",$E84&lt;0),$B$1,IF(AND($AH$5="Sym_2",$E84&gt;0),$B$1,$C$1))</f>
        <v>BTCUSDT</v>
      </c>
      <c r="N84" s="1" t="n">
        <f aca="false">IF($AH$6="No",IF(AND(ABS($E84)&gt;$AH$1,$G84&lt;&gt;$G83),1,0),n_steps!K84)</f>
        <v>0</v>
      </c>
      <c r="O84" s="1" t="n">
        <f aca="false">IF($N84=1,IF($M84=$B$1,$B84,$C84),0)</f>
        <v>0</v>
      </c>
      <c r="P84" s="1" t="n">
        <f aca="false">IF($N84=1,IF($M84=$B$1,$J84,$K84),0)</f>
        <v>0</v>
      </c>
      <c r="Q84" s="1" t="n">
        <f aca="false">IFERROR(P84/O84,1)</f>
        <v>1</v>
      </c>
      <c r="R84" s="1" t="n">
        <f aca="false">IF($N84=1,$AH$3*$AH$2*2,0)</f>
        <v>0</v>
      </c>
      <c r="S84" s="1" t="n">
        <f aca="false">-IF($N84=1,$AH$4*$AH$2*2,0)</f>
        <v>-0</v>
      </c>
      <c r="T84" s="1" t="n">
        <f aca="false">$T83*$Q84+$R84+$S84</f>
        <v>1000</v>
      </c>
      <c r="V84" s="1" t="n">
        <f aca="false">J84</f>
        <v>0.49979</v>
      </c>
      <c r="W84" s="1" t="n">
        <f aca="false">K84</f>
        <v>6647.13</v>
      </c>
      <c r="Y84" s="1" t="str">
        <f aca="false">IF(AND($AH$5="Sym_1",$E84&gt;0),$B$1,IF(AND($AH$5="Sym_2",$E84&lt;0),$B$1,$C$1))</f>
        <v>ARKMUSDT</v>
      </c>
      <c r="Z84" s="1" t="n">
        <f aca="false">N84</f>
        <v>0</v>
      </c>
      <c r="AA84" s="1" t="n">
        <f aca="false">IF($Z84=1,IF($Y84=$B$1,$B84,$C84),0)</f>
        <v>0</v>
      </c>
      <c r="AB84" s="1" t="n">
        <f aca="false">IF($Z84=1,IF($Y84=$B$1,$V84,$W84),0)</f>
        <v>0</v>
      </c>
      <c r="AC84" s="1" t="n">
        <f aca="false">IFERROR(AA84/AB84,1)</f>
        <v>1</v>
      </c>
      <c r="AD84" s="1" t="n">
        <f aca="false">IF($N84=1,$AH$3*$AF83*2,0)</f>
        <v>0</v>
      </c>
      <c r="AE84" s="1" t="n">
        <f aca="false">-IF($N84=1,$AH$4*$AH$2*2,0)</f>
        <v>-0</v>
      </c>
      <c r="AF84" s="1" t="n">
        <f aca="false">$AF83*$AC84+$AD84+$AE84</f>
        <v>1000</v>
      </c>
    </row>
    <row r="85" customFormat="false" ht="15" hidden="false" customHeight="false" outlineLevel="0" collapsed="false">
      <c r="A85" s="0" t="n">
        <v>83</v>
      </c>
      <c r="B85" s="0" t="n">
        <v>0.50009</v>
      </c>
      <c r="C85" s="0" t="n">
        <v>6649.55</v>
      </c>
      <c r="D85" s="0" t="n">
        <v>0.50009</v>
      </c>
      <c r="E85" s="0" t="n">
        <v>1.77891961331101</v>
      </c>
      <c r="G85" s="1" t="n">
        <f aca="false">IF($E85&lt;0,-1,1)</f>
        <v>1</v>
      </c>
      <c r="H85" s="1" t="n">
        <f aca="false">B85</f>
        <v>0.50009</v>
      </c>
      <c r="I85" s="1" t="n">
        <f aca="false">C85</f>
        <v>6649.55</v>
      </c>
      <c r="J85" s="1" t="n">
        <f aca="false">IFERROR(VLOOKUP(-$G85,$G86:$H$182,2,0),H85)</f>
        <v>0.50009</v>
      </c>
      <c r="K85" s="1" t="n">
        <f aca="false">IFERROR(VLOOKUP(-$G85,$G86:$I$182,3,0),I85)</f>
        <v>6649.55</v>
      </c>
      <c r="M85" s="1" t="str">
        <f aca="false">IF(AND($AH$5="Sym_1",$E85&lt;0),$B$1,IF(AND($AH$5="Sym_2",$E85&gt;0),$B$1,$C$1))</f>
        <v>BTCUSDT</v>
      </c>
      <c r="N85" s="1" t="n">
        <f aca="false">IF($AH$6="No",IF(AND(ABS($E85)&gt;$AH$1,$G85&lt;&gt;$G84),1,0),n_steps!K85)</f>
        <v>0</v>
      </c>
      <c r="O85" s="1" t="n">
        <f aca="false">IF($N85=1,IF($M85=$B$1,$B85,$C85),0)</f>
        <v>0</v>
      </c>
      <c r="P85" s="1" t="n">
        <f aca="false">IF($N85=1,IF($M85=$B$1,$J85,$K85),0)</f>
        <v>0</v>
      </c>
      <c r="Q85" s="1" t="n">
        <f aca="false">IFERROR(P85/O85,1)</f>
        <v>1</v>
      </c>
      <c r="R85" s="1" t="n">
        <f aca="false">IF($N85=1,$AH$3*$AH$2*2,0)</f>
        <v>0</v>
      </c>
      <c r="S85" s="1" t="n">
        <f aca="false">-IF($N85=1,$AH$4*$AH$2*2,0)</f>
        <v>-0</v>
      </c>
      <c r="T85" s="1" t="n">
        <f aca="false">$T84*$Q85+$R85+$S85</f>
        <v>1000</v>
      </c>
      <c r="V85" s="1" t="n">
        <f aca="false">J85</f>
        <v>0.50009</v>
      </c>
      <c r="W85" s="1" t="n">
        <f aca="false">K85</f>
        <v>6649.55</v>
      </c>
      <c r="Y85" s="1" t="str">
        <f aca="false">IF(AND($AH$5="Sym_1",$E85&gt;0),$B$1,IF(AND($AH$5="Sym_2",$E85&lt;0),$B$1,$C$1))</f>
        <v>ARKMUSDT</v>
      </c>
      <c r="Z85" s="1" t="n">
        <f aca="false">N85</f>
        <v>0</v>
      </c>
      <c r="AA85" s="1" t="n">
        <f aca="false">IF($Z85=1,IF($Y85=$B$1,$B85,$C85),0)</f>
        <v>0</v>
      </c>
      <c r="AB85" s="1" t="n">
        <f aca="false">IF($Z85=1,IF($Y85=$B$1,$V85,$W85),0)</f>
        <v>0</v>
      </c>
      <c r="AC85" s="1" t="n">
        <f aca="false">IFERROR(AA85/AB85,1)</f>
        <v>1</v>
      </c>
      <c r="AD85" s="1" t="n">
        <f aca="false">IF($N85=1,$AH$3*$AF84*2,0)</f>
        <v>0</v>
      </c>
      <c r="AE85" s="1" t="n">
        <f aca="false">-IF($N85=1,$AH$4*$AH$2*2,0)</f>
        <v>-0</v>
      </c>
      <c r="AF85" s="1" t="n">
        <f aca="false">$AF84*$AC85+$AD85+$AE85</f>
        <v>1000</v>
      </c>
    </row>
    <row r="86" customFormat="false" ht="15" hidden="false" customHeight="false" outlineLevel="0" collapsed="false">
      <c r="A86" s="0" t="n">
        <v>84</v>
      </c>
      <c r="B86" s="0" t="n">
        <v>0.50027</v>
      </c>
      <c r="C86" s="0" t="n">
        <v>6655.44</v>
      </c>
      <c r="D86" s="0" t="n">
        <v>0.50027</v>
      </c>
      <c r="E86" s="0" t="n">
        <v>1.70078572093617</v>
      </c>
      <c r="G86" s="1" t="n">
        <f aca="false">IF($E86&lt;0,-1,1)</f>
        <v>1</v>
      </c>
      <c r="H86" s="1" t="n">
        <f aca="false">B86</f>
        <v>0.50027</v>
      </c>
      <c r="I86" s="1" t="n">
        <f aca="false">C86</f>
        <v>6655.44</v>
      </c>
      <c r="J86" s="1" t="n">
        <f aca="false">IFERROR(VLOOKUP(-$G86,$G87:$H$182,2,0),H86)</f>
        <v>0.50027</v>
      </c>
      <c r="K86" s="1" t="n">
        <f aca="false">IFERROR(VLOOKUP(-$G86,$G87:$I$182,3,0),I86)</f>
        <v>6655.44</v>
      </c>
      <c r="M86" s="1" t="str">
        <f aca="false">IF(AND($AH$5="Sym_1",$E86&lt;0),$B$1,IF(AND($AH$5="Sym_2",$E86&gt;0),$B$1,$C$1))</f>
        <v>BTCUSDT</v>
      </c>
      <c r="N86" s="1" t="n">
        <f aca="false">IF($AH$6="No",IF(AND(ABS($E86)&gt;$AH$1,$G86&lt;&gt;$G85),1,0),n_steps!K86)</f>
        <v>0</v>
      </c>
      <c r="O86" s="1" t="n">
        <f aca="false">IF($N86=1,IF($M86=$B$1,$B86,$C86),0)</f>
        <v>0</v>
      </c>
      <c r="P86" s="1" t="n">
        <f aca="false">IF($N86=1,IF($M86=$B$1,$J86,$K86),0)</f>
        <v>0</v>
      </c>
      <c r="Q86" s="1" t="n">
        <f aca="false">IFERROR(P86/O86,1)</f>
        <v>1</v>
      </c>
      <c r="R86" s="1" t="n">
        <f aca="false">IF($N86=1,$AH$3*$AH$2*2,0)</f>
        <v>0</v>
      </c>
      <c r="S86" s="1" t="n">
        <f aca="false">-IF($N86=1,$AH$4*$AH$2*2,0)</f>
        <v>-0</v>
      </c>
      <c r="T86" s="1" t="n">
        <f aca="false">$T85*$Q86+$R86+$S86</f>
        <v>1000</v>
      </c>
      <c r="V86" s="1" t="n">
        <f aca="false">J86</f>
        <v>0.50027</v>
      </c>
      <c r="W86" s="1" t="n">
        <f aca="false">K86</f>
        <v>6655.44</v>
      </c>
      <c r="Y86" s="1" t="str">
        <f aca="false">IF(AND($AH$5="Sym_1",$E86&gt;0),$B$1,IF(AND($AH$5="Sym_2",$E86&lt;0),$B$1,$C$1))</f>
        <v>ARKMUSDT</v>
      </c>
      <c r="Z86" s="1" t="n">
        <f aca="false">N86</f>
        <v>0</v>
      </c>
      <c r="AA86" s="1" t="n">
        <f aca="false">IF($Z86=1,IF($Y86=$B$1,$B86,$C86),0)</f>
        <v>0</v>
      </c>
      <c r="AB86" s="1" t="n">
        <f aca="false">IF($Z86=1,IF($Y86=$B$1,$V86,$W86),0)</f>
        <v>0</v>
      </c>
      <c r="AC86" s="1" t="n">
        <f aca="false">IFERROR(AA86/AB86,1)</f>
        <v>1</v>
      </c>
      <c r="AD86" s="1" t="n">
        <f aca="false">IF($N86=1,$AH$3*$AF85*2,0)</f>
        <v>0</v>
      </c>
      <c r="AE86" s="1" t="n">
        <f aca="false">-IF($N86=1,$AH$4*$AH$2*2,0)</f>
        <v>-0</v>
      </c>
      <c r="AF86" s="1" t="n">
        <f aca="false">$AF85*$AC86+$AD86+$AE86</f>
        <v>1000</v>
      </c>
    </row>
    <row r="87" customFormat="false" ht="15" hidden="false" customHeight="false" outlineLevel="0" collapsed="false">
      <c r="A87" s="0" t="n">
        <v>85</v>
      </c>
      <c r="B87" s="0" t="n">
        <v>0.50087</v>
      </c>
      <c r="C87" s="0" t="n">
        <v>6684.22</v>
      </c>
      <c r="D87" s="0" t="n">
        <v>0.50087</v>
      </c>
      <c r="E87" s="0" t="n">
        <v>1.77879405336555</v>
      </c>
      <c r="G87" s="1" t="n">
        <f aca="false">IF($E87&lt;0,-1,1)</f>
        <v>1</v>
      </c>
      <c r="H87" s="1" t="n">
        <f aca="false">B87</f>
        <v>0.50087</v>
      </c>
      <c r="I87" s="1" t="n">
        <f aca="false">C87</f>
        <v>6684.22</v>
      </c>
      <c r="J87" s="1" t="n">
        <f aca="false">IFERROR(VLOOKUP(-$G87,$G88:$H$182,2,0),H87)</f>
        <v>0.50087</v>
      </c>
      <c r="K87" s="1" t="n">
        <f aca="false">IFERROR(VLOOKUP(-$G87,$G88:$I$182,3,0),I87)</f>
        <v>6684.22</v>
      </c>
      <c r="M87" s="1" t="str">
        <f aca="false">IF(AND($AH$5="Sym_1",$E87&lt;0),$B$1,IF(AND($AH$5="Sym_2",$E87&gt;0),$B$1,$C$1))</f>
        <v>BTCUSDT</v>
      </c>
      <c r="N87" s="1" t="n">
        <f aca="false">IF($AH$6="No",IF(AND(ABS($E87)&gt;$AH$1,$G87&lt;&gt;$G86),1,0),n_steps!K87)</f>
        <v>0</v>
      </c>
      <c r="O87" s="1" t="n">
        <f aca="false">IF($N87=1,IF($M87=$B$1,$B87,$C87),0)</f>
        <v>0</v>
      </c>
      <c r="P87" s="1" t="n">
        <f aca="false">IF($N87=1,IF($M87=$B$1,$J87,$K87),0)</f>
        <v>0</v>
      </c>
      <c r="Q87" s="1" t="n">
        <f aca="false">IFERROR(P87/O87,1)</f>
        <v>1</v>
      </c>
      <c r="R87" s="1" t="n">
        <f aca="false">IF($N87=1,$AH$3*$AH$2*2,0)</f>
        <v>0</v>
      </c>
      <c r="S87" s="1" t="n">
        <f aca="false">-IF($N87=1,$AH$4*$AH$2*2,0)</f>
        <v>-0</v>
      </c>
      <c r="T87" s="1" t="n">
        <f aca="false">$T86*$Q87+$R87+$S87</f>
        <v>1000</v>
      </c>
      <c r="V87" s="1" t="n">
        <f aca="false">J87</f>
        <v>0.50087</v>
      </c>
      <c r="W87" s="1" t="n">
        <f aca="false">K87</f>
        <v>6684.22</v>
      </c>
      <c r="Y87" s="1" t="str">
        <f aca="false">IF(AND($AH$5="Sym_1",$E87&gt;0),$B$1,IF(AND($AH$5="Sym_2",$E87&lt;0),$B$1,$C$1))</f>
        <v>ARKMUSDT</v>
      </c>
      <c r="Z87" s="1" t="n">
        <f aca="false">N87</f>
        <v>0</v>
      </c>
      <c r="AA87" s="1" t="n">
        <f aca="false">IF($Z87=1,IF($Y87=$B$1,$B87,$C87),0)</f>
        <v>0</v>
      </c>
      <c r="AB87" s="1" t="n">
        <f aca="false">IF($Z87=1,IF($Y87=$B$1,$V87,$W87),0)</f>
        <v>0</v>
      </c>
      <c r="AC87" s="1" t="n">
        <f aca="false">IFERROR(AA87/AB87,1)</f>
        <v>1</v>
      </c>
      <c r="AD87" s="1" t="n">
        <f aca="false">IF($N87=1,$AH$3*$AF86*2,0)</f>
        <v>0</v>
      </c>
      <c r="AE87" s="1" t="n">
        <f aca="false">-IF($N87=1,$AH$4*$AH$2*2,0)</f>
        <v>-0</v>
      </c>
      <c r="AF87" s="1" t="n">
        <f aca="false">$AF86*$AC87+$AD87+$AE87</f>
        <v>1000</v>
      </c>
    </row>
    <row r="88" customFormat="false" ht="15" hidden="false" customHeight="false" outlineLevel="0" collapsed="false">
      <c r="A88" s="0" t="n">
        <v>86</v>
      </c>
      <c r="B88" s="0" t="n">
        <v>0.50118</v>
      </c>
      <c r="C88" s="0" t="n">
        <v>6686.82</v>
      </c>
      <c r="D88" s="0" t="n">
        <v>0.50118</v>
      </c>
      <c r="E88" s="0" t="n">
        <v>1.72047407199821</v>
      </c>
      <c r="G88" s="1" t="n">
        <f aca="false">IF($E88&lt;0,-1,1)</f>
        <v>1</v>
      </c>
      <c r="H88" s="1" t="n">
        <f aca="false">B88</f>
        <v>0.50118</v>
      </c>
      <c r="I88" s="1" t="n">
        <f aca="false">C88</f>
        <v>6686.82</v>
      </c>
      <c r="J88" s="1" t="n">
        <f aca="false">IFERROR(VLOOKUP(-$G88,$G89:$H$182,2,0),H88)</f>
        <v>0.50118</v>
      </c>
      <c r="K88" s="1" t="n">
        <f aca="false">IFERROR(VLOOKUP(-$G88,$G89:$I$182,3,0),I88)</f>
        <v>6686.82</v>
      </c>
      <c r="M88" s="1" t="str">
        <f aca="false">IF(AND($AH$5="Sym_1",$E88&lt;0),$B$1,IF(AND($AH$5="Sym_2",$E88&gt;0),$B$1,$C$1))</f>
        <v>BTCUSDT</v>
      </c>
      <c r="N88" s="1" t="n">
        <f aca="false">IF($AH$6="No",IF(AND(ABS($E88)&gt;$AH$1,$G88&lt;&gt;$G87),1,0),n_steps!K88)</f>
        <v>0</v>
      </c>
      <c r="O88" s="1" t="n">
        <f aca="false">IF($N88=1,IF($M88=$B$1,$B88,$C88),0)</f>
        <v>0</v>
      </c>
      <c r="P88" s="1" t="n">
        <f aca="false">IF($N88=1,IF($M88=$B$1,$J88,$K88),0)</f>
        <v>0</v>
      </c>
      <c r="Q88" s="1" t="n">
        <f aca="false">IFERROR(P88/O88,1)</f>
        <v>1</v>
      </c>
      <c r="R88" s="1" t="n">
        <f aca="false">IF($N88=1,$AH$3*$AH$2*2,0)</f>
        <v>0</v>
      </c>
      <c r="S88" s="1" t="n">
        <f aca="false">-IF($N88=1,$AH$4*$AH$2*2,0)</f>
        <v>-0</v>
      </c>
      <c r="T88" s="1" t="n">
        <f aca="false">$T87*$Q88+$R88+$S88</f>
        <v>1000</v>
      </c>
      <c r="V88" s="1" t="n">
        <f aca="false">J88</f>
        <v>0.50118</v>
      </c>
      <c r="W88" s="1" t="n">
        <f aca="false">K88</f>
        <v>6686.82</v>
      </c>
      <c r="Y88" s="1" t="str">
        <f aca="false">IF(AND($AH$5="Sym_1",$E88&gt;0),$B$1,IF(AND($AH$5="Sym_2",$E88&lt;0),$B$1,$C$1))</f>
        <v>ARKMUSDT</v>
      </c>
      <c r="Z88" s="1" t="n">
        <f aca="false">N88</f>
        <v>0</v>
      </c>
      <c r="AA88" s="1" t="n">
        <f aca="false">IF($Z88=1,IF($Y88=$B$1,$B88,$C88),0)</f>
        <v>0</v>
      </c>
      <c r="AB88" s="1" t="n">
        <f aca="false">IF($Z88=1,IF($Y88=$B$1,$V88,$W88),0)</f>
        <v>0</v>
      </c>
      <c r="AC88" s="1" t="n">
        <f aca="false">IFERROR(AA88/AB88,1)</f>
        <v>1</v>
      </c>
      <c r="AD88" s="1" t="n">
        <f aca="false">IF($N88=1,$AH$3*$AF87*2,0)</f>
        <v>0</v>
      </c>
      <c r="AE88" s="1" t="n">
        <f aca="false">-IF($N88=1,$AH$4*$AH$2*2,0)</f>
        <v>-0</v>
      </c>
      <c r="AF88" s="1" t="n">
        <f aca="false">$AF87*$AC88+$AD88+$AE88</f>
        <v>1000</v>
      </c>
    </row>
    <row r="89" customFormat="false" ht="15" hidden="false" customHeight="false" outlineLevel="0" collapsed="false">
      <c r="A89" s="0" t="n">
        <v>87</v>
      </c>
      <c r="B89" s="0" t="n">
        <v>0.50147</v>
      </c>
      <c r="C89" s="0" t="n">
        <v>6695.23</v>
      </c>
      <c r="D89" s="0" t="n">
        <v>0.50147</v>
      </c>
      <c r="E89" s="0" t="n">
        <v>1.66455357163827</v>
      </c>
      <c r="G89" s="1" t="n">
        <f aca="false">IF($E89&lt;0,-1,1)</f>
        <v>1</v>
      </c>
      <c r="H89" s="1" t="n">
        <f aca="false">B89</f>
        <v>0.50147</v>
      </c>
      <c r="I89" s="1" t="n">
        <f aca="false">C89</f>
        <v>6695.23</v>
      </c>
      <c r="J89" s="1" t="n">
        <f aca="false">IFERROR(VLOOKUP(-$G89,$G90:$H$182,2,0),H89)</f>
        <v>0.50147</v>
      </c>
      <c r="K89" s="1" t="n">
        <f aca="false">IFERROR(VLOOKUP(-$G89,$G90:$I$182,3,0),I89)</f>
        <v>6695.23</v>
      </c>
      <c r="M89" s="1" t="str">
        <f aca="false">IF(AND($AH$5="Sym_1",$E89&lt;0),$B$1,IF(AND($AH$5="Sym_2",$E89&gt;0),$B$1,$C$1))</f>
        <v>BTCUSDT</v>
      </c>
      <c r="N89" s="1" t="n">
        <f aca="false">IF($AH$6="No",IF(AND(ABS($E89)&gt;$AH$1,$G89&lt;&gt;$G88),1,0),n_steps!K89)</f>
        <v>0</v>
      </c>
      <c r="O89" s="1" t="n">
        <f aca="false">IF($N89=1,IF($M89=$B$1,$B89,$C89),0)</f>
        <v>0</v>
      </c>
      <c r="P89" s="1" t="n">
        <f aca="false">IF($N89=1,IF($M89=$B$1,$J89,$K89),0)</f>
        <v>0</v>
      </c>
      <c r="Q89" s="1" t="n">
        <f aca="false">IFERROR(P89/O89,1)</f>
        <v>1</v>
      </c>
      <c r="R89" s="1" t="n">
        <f aca="false">IF($N89=1,$AH$3*$AH$2*2,0)</f>
        <v>0</v>
      </c>
      <c r="S89" s="1" t="n">
        <f aca="false">-IF($N89=1,$AH$4*$AH$2*2,0)</f>
        <v>-0</v>
      </c>
      <c r="T89" s="1" t="n">
        <f aca="false">$T88*$Q89+$R89+$S89</f>
        <v>1000</v>
      </c>
      <c r="V89" s="1" t="n">
        <f aca="false">J89</f>
        <v>0.50147</v>
      </c>
      <c r="W89" s="1" t="n">
        <f aca="false">K89</f>
        <v>6695.23</v>
      </c>
      <c r="Y89" s="1" t="str">
        <f aca="false">IF(AND($AH$5="Sym_1",$E89&gt;0),$B$1,IF(AND($AH$5="Sym_2",$E89&lt;0),$B$1,$C$1))</f>
        <v>ARKMUSDT</v>
      </c>
      <c r="Z89" s="1" t="n">
        <f aca="false">N89</f>
        <v>0</v>
      </c>
      <c r="AA89" s="1" t="n">
        <f aca="false">IF($Z89=1,IF($Y89=$B$1,$B89,$C89),0)</f>
        <v>0</v>
      </c>
      <c r="AB89" s="1" t="n">
        <f aca="false">IF($Z89=1,IF($Y89=$B$1,$V89,$W89),0)</f>
        <v>0</v>
      </c>
      <c r="AC89" s="1" t="n">
        <f aca="false">IFERROR(AA89/AB89,1)</f>
        <v>1</v>
      </c>
      <c r="AD89" s="1" t="n">
        <f aca="false">IF($N89=1,$AH$3*$AF88*2,0)</f>
        <v>0</v>
      </c>
      <c r="AE89" s="1" t="n">
        <f aca="false">-IF($N89=1,$AH$4*$AH$2*2,0)</f>
        <v>-0</v>
      </c>
      <c r="AF89" s="1" t="n">
        <f aca="false">$AF88*$AC89+$AD89+$AE89</f>
        <v>1000</v>
      </c>
    </row>
    <row r="90" customFormat="false" ht="15" hidden="false" customHeight="false" outlineLevel="0" collapsed="false">
      <c r="A90" s="0" t="n">
        <v>88</v>
      </c>
      <c r="B90" s="0" t="n">
        <v>0.50287</v>
      </c>
      <c r="C90" s="0" t="n">
        <v>6697.12</v>
      </c>
      <c r="D90" s="0" t="n">
        <v>0.50287</v>
      </c>
      <c r="E90" s="0" t="n">
        <v>2.00752584176611</v>
      </c>
      <c r="G90" s="1" t="n">
        <f aca="false">IF($E90&lt;0,-1,1)</f>
        <v>1</v>
      </c>
      <c r="H90" s="1" t="n">
        <f aca="false">B90</f>
        <v>0.50287</v>
      </c>
      <c r="I90" s="1" t="n">
        <f aca="false">C90</f>
        <v>6697.12</v>
      </c>
      <c r="J90" s="1" t="n">
        <f aca="false">IFERROR(VLOOKUP(-$G90,$G91:$H$182,2,0),H90)</f>
        <v>0.50287</v>
      </c>
      <c r="K90" s="1" t="n">
        <f aca="false">IFERROR(VLOOKUP(-$G90,$G91:$I$182,3,0),I90)</f>
        <v>6697.12</v>
      </c>
      <c r="M90" s="1" t="str">
        <f aca="false">IF(AND($AH$5="Sym_1",$E90&lt;0),$B$1,IF(AND($AH$5="Sym_2",$E90&gt;0),$B$1,$C$1))</f>
        <v>BTCUSDT</v>
      </c>
      <c r="N90" s="1" t="n">
        <f aca="false">IF($AH$6="No",IF(AND(ABS($E90)&gt;$AH$1,$G90&lt;&gt;$G89),1,0),n_steps!K90)</f>
        <v>0</v>
      </c>
      <c r="O90" s="1" t="n">
        <f aca="false">IF($N90=1,IF($M90=$B$1,$B90,$C90),0)</f>
        <v>0</v>
      </c>
      <c r="P90" s="1" t="n">
        <f aca="false">IF($N90=1,IF($M90=$B$1,$J90,$K90),0)</f>
        <v>0</v>
      </c>
      <c r="Q90" s="1" t="n">
        <f aca="false">IFERROR(P90/O90,1)</f>
        <v>1</v>
      </c>
      <c r="R90" s="1" t="n">
        <f aca="false">IF($N90=1,$AH$3*$AH$2*2,0)</f>
        <v>0</v>
      </c>
      <c r="S90" s="1" t="n">
        <f aca="false">-IF($N90=1,$AH$4*$AH$2*2,0)</f>
        <v>-0</v>
      </c>
      <c r="T90" s="1" t="n">
        <f aca="false">$T89*$Q90+$R90+$S90</f>
        <v>1000</v>
      </c>
      <c r="V90" s="1" t="n">
        <f aca="false">J90</f>
        <v>0.50287</v>
      </c>
      <c r="W90" s="1" t="n">
        <f aca="false">K90</f>
        <v>6697.12</v>
      </c>
      <c r="Y90" s="1" t="str">
        <f aca="false">IF(AND($AH$5="Sym_1",$E90&gt;0),$B$1,IF(AND($AH$5="Sym_2",$E90&lt;0),$B$1,$C$1))</f>
        <v>ARKMUSDT</v>
      </c>
      <c r="Z90" s="1" t="n">
        <f aca="false">N90</f>
        <v>0</v>
      </c>
      <c r="AA90" s="1" t="n">
        <f aca="false">IF($Z90=1,IF($Y90=$B$1,$B90,$C90),0)</f>
        <v>0</v>
      </c>
      <c r="AB90" s="1" t="n">
        <f aca="false">IF($Z90=1,IF($Y90=$B$1,$V90,$W90),0)</f>
        <v>0</v>
      </c>
      <c r="AC90" s="1" t="n">
        <f aca="false">IFERROR(AA90/AB90,1)</f>
        <v>1</v>
      </c>
      <c r="AD90" s="1" t="n">
        <f aca="false">IF($N90=1,$AH$3*$AF89*2,0)</f>
        <v>0</v>
      </c>
      <c r="AE90" s="1" t="n">
        <f aca="false">-IF($N90=1,$AH$4*$AH$2*2,0)</f>
        <v>-0</v>
      </c>
      <c r="AF90" s="1" t="n">
        <f aca="false">$AF89*$AC90+$AD90+$AE90</f>
        <v>1000</v>
      </c>
    </row>
    <row r="91" customFormat="false" ht="15" hidden="false" customHeight="false" outlineLevel="0" collapsed="false">
      <c r="A91" s="0" t="n">
        <v>89</v>
      </c>
      <c r="B91" s="0" t="n">
        <v>0.50316</v>
      </c>
      <c r="C91" s="0" t="n">
        <v>6697.66</v>
      </c>
      <c r="D91" s="0" t="n">
        <v>0.50316</v>
      </c>
      <c r="E91" s="0" t="n">
        <v>1.88189092224679</v>
      </c>
      <c r="G91" s="1" t="n">
        <f aca="false">IF($E91&lt;0,-1,1)</f>
        <v>1</v>
      </c>
      <c r="H91" s="1" t="n">
        <f aca="false">B91</f>
        <v>0.50316</v>
      </c>
      <c r="I91" s="1" t="n">
        <f aca="false">C91</f>
        <v>6697.66</v>
      </c>
      <c r="J91" s="1" t="n">
        <f aca="false">IFERROR(VLOOKUP(-$G91,$G92:$H$182,2,0),H91)</f>
        <v>0.50316</v>
      </c>
      <c r="K91" s="1" t="n">
        <f aca="false">IFERROR(VLOOKUP(-$G91,$G92:$I$182,3,0),I91)</f>
        <v>6697.66</v>
      </c>
      <c r="M91" s="1" t="str">
        <f aca="false">IF(AND($AH$5="Sym_1",$E91&lt;0),$B$1,IF(AND($AH$5="Sym_2",$E91&gt;0),$B$1,$C$1))</f>
        <v>BTCUSDT</v>
      </c>
      <c r="N91" s="1" t="n">
        <f aca="false">IF($AH$6="No",IF(AND(ABS($E91)&gt;$AH$1,$G91&lt;&gt;$G90),1,0),n_steps!K91)</f>
        <v>0</v>
      </c>
      <c r="O91" s="1" t="n">
        <f aca="false">IF($N91=1,IF($M91=$B$1,$B91,$C91),0)</f>
        <v>0</v>
      </c>
      <c r="P91" s="1" t="n">
        <f aca="false">IF($N91=1,IF($M91=$B$1,$J91,$K91),0)</f>
        <v>0</v>
      </c>
      <c r="Q91" s="1" t="n">
        <f aca="false">IFERROR(P91/O91,1)</f>
        <v>1</v>
      </c>
      <c r="R91" s="1" t="n">
        <f aca="false">IF($N91=1,$AH$3*$AH$2*2,0)</f>
        <v>0</v>
      </c>
      <c r="S91" s="1" t="n">
        <f aca="false">-IF($N91=1,$AH$4*$AH$2*2,0)</f>
        <v>-0</v>
      </c>
      <c r="T91" s="1" t="n">
        <f aca="false">$T90*$Q91+$R91+$S91</f>
        <v>1000</v>
      </c>
      <c r="V91" s="1" t="n">
        <f aca="false">J91</f>
        <v>0.50316</v>
      </c>
      <c r="W91" s="1" t="n">
        <f aca="false">K91</f>
        <v>6697.66</v>
      </c>
      <c r="Y91" s="1" t="str">
        <f aca="false">IF(AND($AH$5="Sym_1",$E91&gt;0),$B$1,IF(AND($AH$5="Sym_2",$E91&lt;0),$B$1,$C$1))</f>
        <v>ARKMUSDT</v>
      </c>
      <c r="Z91" s="1" t="n">
        <f aca="false">N91</f>
        <v>0</v>
      </c>
      <c r="AA91" s="1" t="n">
        <f aca="false">IF($Z91=1,IF($Y91=$B$1,$B91,$C91),0)</f>
        <v>0</v>
      </c>
      <c r="AB91" s="1" t="n">
        <f aca="false">IF($Z91=1,IF($Y91=$B$1,$V91,$W91),0)</f>
        <v>0</v>
      </c>
      <c r="AC91" s="1" t="n">
        <f aca="false">IFERROR(AA91/AB91,1)</f>
        <v>1</v>
      </c>
      <c r="AD91" s="1" t="n">
        <f aca="false">IF($N91=1,$AH$3*$AF90*2,0)</f>
        <v>0</v>
      </c>
      <c r="AE91" s="1" t="n">
        <f aca="false">-IF($N91=1,$AH$4*$AH$2*2,0)</f>
        <v>-0</v>
      </c>
      <c r="AF91" s="1" t="n">
        <f aca="false">$AF90*$AC91+$AD91+$AE91</f>
        <v>1000</v>
      </c>
    </row>
    <row r="92" customFormat="false" ht="15" hidden="false" customHeight="false" outlineLevel="0" collapsed="false">
      <c r="A92" s="0" t="n">
        <v>90</v>
      </c>
      <c r="B92" s="0" t="n">
        <v>0.50377</v>
      </c>
      <c r="C92" s="0" t="n">
        <v>6710.02</v>
      </c>
      <c r="D92" s="0" t="n">
        <v>0.50377</v>
      </c>
      <c r="E92" s="0" t="n">
        <v>1.87796260069424</v>
      </c>
      <c r="G92" s="1" t="n">
        <f aca="false">IF($E92&lt;0,-1,1)</f>
        <v>1</v>
      </c>
      <c r="H92" s="1" t="n">
        <f aca="false">B92</f>
        <v>0.50377</v>
      </c>
      <c r="I92" s="1" t="n">
        <f aca="false">C92</f>
        <v>6710.02</v>
      </c>
      <c r="J92" s="1" t="n">
        <f aca="false">IFERROR(VLOOKUP(-$G92,$G93:$H$182,2,0),H92)</f>
        <v>0.50377</v>
      </c>
      <c r="K92" s="1" t="n">
        <f aca="false">IFERROR(VLOOKUP(-$G92,$G93:$I$182,3,0),I92)</f>
        <v>6710.02</v>
      </c>
      <c r="M92" s="1" t="str">
        <f aca="false">IF(AND($AH$5="Sym_1",$E92&lt;0),$B$1,IF(AND($AH$5="Sym_2",$E92&gt;0),$B$1,$C$1))</f>
        <v>BTCUSDT</v>
      </c>
      <c r="N92" s="1" t="n">
        <f aca="false">IF($AH$6="No",IF(AND(ABS($E92)&gt;$AH$1,$G92&lt;&gt;$G91),1,0),n_steps!K92)</f>
        <v>0</v>
      </c>
      <c r="O92" s="1" t="n">
        <f aca="false">IF($N92=1,IF($M92=$B$1,$B92,$C92),0)</f>
        <v>0</v>
      </c>
      <c r="P92" s="1" t="n">
        <f aca="false">IF($N92=1,IF($M92=$B$1,$J92,$K92),0)</f>
        <v>0</v>
      </c>
      <c r="Q92" s="1" t="n">
        <f aca="false">IFERROR(P92/O92,1)</f>
        <v>1</v>
      </c>
      <c r="R92" s="1" t="n">
        <f aca="false">IF($N92=1,$AH$3*$AH$2*2,0)</f>
        <v>0</v>
      </c>
      <c r="S92" s="1" t="n">
        <f aca="false">-IF($N92=1,$AH$4*$AH$2*2,0)</f>
        <v>-0</v>
      </c>
      <c r="T92" s="1" t="n">
        <f aca="false">$T91*$Q92+$R92+$S92</f>
        <v>1000</v>
      </c>
      <c r="V92" s="1" t="n">
        <f aca="false">J92</f>
        <v>0.50377</v>
      </c>
      <c r="W92" s="1" t="n">
        <f aca="false">K92</f>
        <v>6710.02</v>
      </c>
      <c r="Y92" s="1" t="str">
        <f aca="false">IF(AND($AH$5="Sym_1",$E92&gt;0),$B$1,IF(AND($AH$5="Sym_2",$E92&lt;0),$B$1,$C$1))</f>
        <v>ARKMUSDT</v>
      </c>
      <c r="Z92" s="1" t="n">
        <f aca="false">N92</f>
        <v>0</v>
      </c>
      <c r="AA92" s="1" t="n">
        <f aca="false">IF($Z92=1,IF($Y92=$B$1,$B92,$C92),0)</f>
        <v>0</v>
      </c>
      <c r="AB92" s="1" t="n">
        <f aca="false">IF($Z92=1,IF($Y92=$B$1,$V92,$W92),0)</f>
        <v>0</v>
      </c>
      <c r="AC92" s="1" t="n">
        <f aca="false">IFERROR(AA92/AB92,1)</f>
        <v>1</v>
      </c>
      <c r="AD92" s="1" t="n">
        <f aca="false">IF($N92=1,$AH$3*$AF91*2,0)</f>
        <v>0</v>
      </c>
      <c r="AE92" s="1" t="n">
        <f aca="false">-IF($N92=1,$AH$4*$AH$2*2,0)</f>
        <v>-0</v>
      </c>
      <c r="AF92" s="1" t="n">
        <f aca="false">$AF91*$AC92+$AD92+$AE92</f>
        <v>1000</v>
      </c>
    </row>
    <row r="93" customFormat="false" ht="15" hidden="false" customHeight="false" outlineLevel="0" collapsed="false">
      <c r="A93" s="0" t="n">
        <v>91</v>
      </c>
      <c r="B93" s="0" t="n">
        <v>0.50392</v>
      </c>
      <c r="C93" s="0" t="n">
        <v>6711.59</v>
      </c>
      <c r="D93" s="0" t="n">
        <v>0.50392</v>
      </c>
      <c r="E93" s="0" t="n">
        <v>1.72975502412553</v>
      </c>
      <c r="G93" s="1" t="n">
        <f aca="false">IF($E93&lt;0,-1,1)</f>
        <v>1</v>
      </c>
      <c r="H93" s="1" t="n">
        <f aca="false">B93</f>
        <v>0.50392</v>
      </c>
      <c r="I93" s="1" t="n">
        <f aca="false">C93</f>
        <v>6711.59</v>
      </c>
      <c r="J93" s="1" t="n">
        <f aca="false">IFERROR(VLOOKUP(-$G93,$G94:$H$182,2,0),H93)</f>
        <v>0.50392</v>
      </c>
      <c r="K93" s="1" t="n">
        <f aca="false">IFERROR(VLOOKUP(-$G93,$G94:$I$182,3,0),I93)</f>
        <v>6711.59</v>
      </c>
      <c r="M93" s="1" t="str">
        <f aca="false">IF(AND($AH$5="Sym_1",$E93&lt;0),$B$1,IF(AND($AH$5="Sym_2",$E93&gt;0),$B$1,$C$1))</f>
        <v>BTCUSDT</v>
      </c>
      <c r="N93" s="1" t="n">
        <f aca="false">IF($AH$6="No",IF(AND(ABS($E93)&gt;$AH$1,$G93&lt;&gt;$G92),1,0),n_steps!K93)</f>
        <v>0</v>
      </c>
      <c r="O93" s="1" t="n">
        <f aca="false">IF($N93=1,IF($M93=$B$1,$B93,$C93),0)</f>
        <v>0</v>
      </c>
      <c r="P93" s="1" t="n">
        <f aca="false">IF($N93=1,IF($M93=$B$1,$J93,$K93),0)</f>
        <v>0</v>
      </c>
      <c r="Q93" s="1" t="n">
        <f aca="false">IFERROR(P93/O93,1)</f>
        <v>1</v>
      </c>
      <c r="R93" s="1" t="n">
        <f aca="false">IF($N93=1,$AH$3*$AH$2*2,0)</f>
        <v>0</v>
      </c>
      <c r="S93" s="1" t="n">
        <f aca="false">-IF($N93=1,$AH$4*$AH$2*2,0)</f>
        <v>-0</v>
      </c>
      <c r="T93" s="1" t="n">
        <f aca="false">$T92*$Q93+$R93+$S93</f>
        <v>1000</v>
      </c>
      <c r="V93" s="1" t="n">
        <f aca="false">J93</f>
        <v>0.50392</v>
      </c>
      <c r="W93" s="1" t="n">
        <f aca="false">K93</f>
        <v>6711.59</v>
      </c>
      <c r="Y93" s="1" t="str">
        <f aca="false">IF(AND($AH$5="Sym_1",$E93&gt;0),$B$1,IF(AND($AH$5="Sym_2",$E93&lt;0),$B$1,$C$1))</f>
        <v>ARKMUSDT</v>
      </c>
      <c r="Z93" s="1" t="n">
        <f aca="false">N93</f>
        <v>0</v>
      </c>
      <c r="AA93" s="1" t="n">
        <f aca="false">IF($Z93=1,IF($Y93=$B$1,$B93,$C93),0)</f>
        <v>0</v>
      </c>
      <c r="AB93" s="1" t="n">
        <f aca="false">IF($Z93=1,IF($Y93=$B$1,$V93,$W93),0)</f>
        <v>0</v>
      </c>
      <c r="AC93" s="1" t="n">
        <f aca="false">IFERROR(AA93/AB93,1)</f>
        <v>1</v>
      </c>
      <c r="AD93" s="1" t="n">
        <f aca="false">IF($N93=1,$AH$3*$AF92*2,0)</f>
        <v>0</v>
      </c>
      <c r="AE93" s="1" t="n">
        <f aca="false">-IF($N93=1,$AH$4*$AH$2*2,0)</f>
        <v>-0</v>
      </c>
      <c r="AF93" s="1" t="n">
        <f aca="false">$AF92*$AC93+$AD93+$AE93</f>
        <v>1000</v>
      </c>
    </row>
    <row r="94" customFormat="false" ht="15" hidden="false" customHeight="false" outlineLevel="0" collapsed="false">
      <c r="A94" s="0" t="n">
        <v>92</v>
      </c>
      <c r="B94" s="0" t="n">
        <v>0.50457</v>
      </c>
      <c r="C94" s="0" t="n">
        <v>6712.52</v>
      </c>
      <c r="D94" s="0" t="n">
        <v>0.50457</v>
      </c>
      <c r="E94" s="0" t="n">
        <v>1.7617721594237</v>
      </c>
      <c r="G94" s="1" t="n">
        <f aca="false">IF($E94&lt;0,-1,1)</f>
        <v>1</v>
      </c>
      <c r="H94" s="1" t="n">
        <f aca="false">B94</f>
        <v>0.50457</v>
      </c>
      <c r="I94" s="1" t="n">
        <f aca="false">C94</f>
        <v>6712.52</v>
      </c>
      <c r="J94" s="1" t="n">
        <f aca="false">IFERROR(VLOOKUP(-$G94,$G95:$H$182,2,0),H94)</f>
        <v>0.50457</v>
      </c>
      <c r="K94" s="1" t="n">
        <f aca="false">IFERROR(VLOOKUP(-$G94,$G95:$I$182,3,0),I94)</f>
        <v>6712.52</v>
      </c>
      <c r="M94" s="1" t="str">
        <f aca="false">IF(AND($AH$5="Sym_1",$E94&lt;0),$B$1,IF(AND($AH$5="Sym_2",$E94&gt;0),$B$1,$C$1))</f>
        <v>BTCUSDT</v>
      </c>
      <c r="N94" s="1" t="n">
        <f aca="false">IF($AH$6="No",IF(AND(ABS($E94)&gt;$AH$1,$G94&lt;&gt;$G93),1,0),n_steps!K94)</f>
        <v>0</v>
      </c>
      <c r="O94" s="1" t="n">
        <f aca="false">IF($N94=1,IF($M94=$B$1,$B94,$C94),0)</f>
        <v>0</v>
      </c>
      <c r="P94" s="1" t="n">
        <f aca="false">IF($N94=1,IF($M94=$B$1,$J94,$K94),0)</f>
        <v>0</v>
      </c>
      <c r="Q94" s="1" t="n">
        <f aca="false">IFERROR(P94/O94,1)</f>
        <v>1</v>
      </c>
      <c r="R94" s="1" t="n">
        <f aca="false">IF($N94=1,$AH$3*$AH$2*2,0)</f>
        <v>0</v>
      </c>
      <c r="S94" s="1" t="n">
        <f aca="false">-IF($N94=1,$AH$4*$AH$2*2,0)</f>
        <v>-0</v>
      </c>
      <c r="T94" s="1" t="n">
        <f aca="false">$T93*$Q94+$R94+$S94</f>
        <v>1000</v>
      </c>
      <c r="V94" s="1" t="n">
        <f aca="false">J94</f>
        <v>0.50457</v>
      </c>
      <c r="W94" s="1" t="n">
        <f aca="false">K94</f>
        <v>6712.52</v>
      </c>
      <c r="Y94" s="1" t="str">
        <f aca="false">IF(AND($AH$5="Sym_1",$E94&gt;0),$B$1,IF(AND($AH$5="Sym_2",$E94&lt;0),$B$1,$C$1))</f>
        <v>ARKMUSDT</v>
      </c>
      <c r="Z94" s="1" t="n">
        <f aca="false">N94</f>
        <v>0</v>
      </c>
      <c r="AA94" s="1" t="n">
        <f aca="false">IF($Z94=1,IF($Y94=$B$1,$B94,$C94),0)</f>
        <v>0</v>
      </c>
      <c r="AB94" s="1" t="n">
        <f aca="false">IF($Z94=1,IF($Y94=$B$1,$V94,$W94),0)</f>
        <v>0</v>
      </c>
      <c r="AC94" s="1" t="n">
        <f aca="false">IFERROR(AA94/AB94,1)</f>
        <v>1</v>
      </c>
      <c r="AD94" s="1" t="n">
        <f aca="false">IF($N94=1,$AH$3*$AF93*2,0)</f>
        <v>0</v>
      </c>
      <c r="AE94" s="1" t="n">
        <f aca="false">-IF($N94=1,$AH$4*$AH$2*2,0)</f>
        <v>-0</v>
      </c>
      <c r="AF94" s="1" t="n">
        <f aca="false">$AF93*$AC94+$AD94+$AE94</f>
        <v>1000</v>
      </c>
    </row>
    <row r="95" customFormat="false" ht="15" hidden="false" customHeight="false" outlineLevel="0" collapsed="false">
      <c r="A95" s="0" t="n">
        <v>93</v>
      </c>
      <c r="B95" s="0" t="n">
        <v>0.50468</v>
      </c>
      <c r="C95" s="0" t="n">
        <v>6715.79</v>
      </c>
      <c r="D95" s="0" t="n">
        <v>0.50468</v>
      </c>
      <c r="E95" s="0" t="n">
        <v>1.62387979031597</v>
      </c>
      <c r="G95" s="1" t="n">
        <f aca="false">IF($E95&lt;0,-1,1)</f>
        <v>1</v>
      </c>
      <c r="H95" s="1" t="n">
        <f aca="false">B95</f>
        <v>0.50468</v>
      </c>
      <c r="I95" s="1" t="n">
        <f aca="false">C95</f>
        <v>6715.79</v>
      </c>
      <c r="J95" s="1" t="n">
        <f aca="false">IFERROR(VLOOKUP(-$G95,$G96:$H$182,2,0),H95)</f>
        <v>0.50468</v>
      </c>
      <c r="K95" s="1" t="n">
        <f aca="false">IFERROR(VLOOKUP(-$G95,$G96:$I$182,3,0),I95)</f>
        <v>6715.79</v>
      </c>
      <c r="M95" s="1" t="str">
        <f aca="false">IF(AND($AH$5="Sym_1",$E95&lt;0),$B$1,IF(AND($AH$5="Sym_2",$E95&gt;0),$B$1,$C$1))</f>
        <v>BTCUSDT</v>
      </c>
      <c r="N95" s="1" t="n">
        <f aca="false">IF($AH$6="No",IF(AND(ABS($E95)&gt;$AH$1,$G95&lt;&gt;$G94),1,0),n_steps!K95)</f>
        <v>0</v>
      </c>
      <c r="O95" s="1" t="n">
        <f aca="false">IF($N95=1,IF($M95=$B$1,$B95,$C95),0)</f>
        <v>0</v>
      </c>
      <c r="P95" s="1" t="n">
        <f aca="false">IF($N95=1,IF($M95=$B$1,$J95,$K95),0)</f>
        <v>0</v>
      </c>
      <c r="Q95" s="1" t="n">
        <f aca="false">IFERROR(P95/O95,1)</f>
        <v>1</v>
      </c>
      <c r="R95" s="1" t="n">
        <f aca="false">IF($N95=1,$AH$3*$AH$2*2,0)</f>
        <v>0</v>
      </c>
      <c r="S95" s="1" t="n">
        <f aca="false">-IF($N95=1,$AH$4*$AH$2*2,0)</f>
        <v>-0</v>
      </c>
      <c r="T95" s="1" t="n">
        <f aca="false">$T94*$Q95+$R95+$S95</f>
        <v>1000</v>
      </c>
      <c r="V95" s="1" t="n">
        <f aca="false">J95</f>
        <v>0.50468</v>
      </c>
      <c r="W95" s="1" t="n">
        <f aca="false">K95</f>
        <v>6715.79</v>
      </c>
      <c r="Y95" s="1" t="str">
        <f aca="false">IF(AND($AH$5="Sym_1",$E95&gt;0),$B$1,IF(AND($AH$5="Sym_2",$E95&lt;0),$B$1,$C$1))</f>
        <v>ARKMUSDT</v>
      </c>
      <c r="Z95" s="1" t="n">
        <f aca="false">N95</f>
        <v>0</v>
      </c>
      <c r="AA95" s="1" t="n">
        <f aca="false">IF($Z95=1,IF($Y95=$B$1,$B95,$C95),0)</f>
        <v>0</v>
      </c>
      <c r="AB95" s="1" t="n">
        <f aca="false">IF($Z95=1,IF($Y95=$B$1,$V95,$W95),0)</f>
        <v>0</v>
      </c>
      <c r="AC95" s="1" t="n">
        <f aca="false">IFERROR(AA95/AB95,1)</f>
        <v>1</v>
      </c>
      <c r="AD95" s="1" t="n">
        <f aca="false">IF($N95=1,$AH$3*$AF94*2,0)</f>
        <v>0</v>
      </c>
      <c r="AE95" s="1" t="n">
        <f aca="false">-IF($N95=1,$AH$4*$AH$2*2,0)</f>
        <v>-0</v>
      </c>
      <c r="AF95" s="1" t="n">
        <f aca="false">$AF94*$AC95+$AD95+$AE95</f>
        <v>1000</v>
      </c>
    </row>
    <row r="96" customFormat="false" ht="15" hidden="false" customHeight="false" outlineLevel="0" collapsed="false">
      <c r="A96" s="0" t="n">
        <v>94</v>
      </c>
      <c r="B96" s="0" t="n">
        <v>0.50497</v>
      </c>
      <c r="C96" s="0" t="n">
        <v>6716.81</v>
      </c>
      <c r="D96" s="0" t="n">
        <v>0.50497</v>
      </c>
      <c r="E96" s="0" t="n">
        <v>1.56547505526365</v>
      </c>
      <c r="G96" s="1" t="n">
        <f aca="false">IF($E96&lt;0,-1,1)</f>
        <v>1</v>
      </c>
      <c r="H96" s="1" t="n">
        <f aca="false">B96</f>
        <v>0.50497</v>
      </c>
      <c r="I96" s="1" t="n">
        <f aca="false">C96</f>
        <v>6716.81</v>
      </c>
      <c r="J96" s="1" t="n">
        <f aca="false">IFERROR(VLOOKUP(-$G96,$G97:$H$182,2,0),H96)</f>
        <v>0.50497</v>
      </c>
      <c r="K96" s="1" t="n">
        <f aca="false">IFERROR(VLOOKUP(-$G96,$G97:$I$182,3,0),I96)</f>
        <v>6716.81</v>
      </c>
      <c r="M96" s="1" t="str">
        <f aca="false">IF(AND($AH$5="Sym_1",$E96&lt;0),$B$1,IF(AND($AH$5="Sym_2",$E96&gt;0),$B$1,$C$1))</f>
        <v>BTCUSDT</v>
      </c>
      <c r="N96" s="1" t="n">
        <f aca="false">IF($AH$6="No",IF(AND(ABS($E96)&gt;$AH$1,$G96&lt;&gt;$G95),1,0),n_steps!K96)</f>
        <v>0</v>
      </c>
      <c r="O96" s="1" t="n">
        <f aca="false">IF($N96=1,IF($M96=$B$1,$B96,$C96),0)</f>
        <v>0</v>
      </c>
      <c r="P96" s="1" t="n">
        <f aca="false">IF($N96=1,IF($M96=$B$1,$J96,$K96),0)</f>
        <v>0</v>
      </c>
      <c r="Q96" s="1" t="n">
        <f aca="false">IFERROR(P96/O96,1)</f>
        <v>1</v>
      </c>
      <c r="R96" s="1" t="n">
        <f aca="false">IF($N96=1,$AH$3*$AH$2*2,0)</f>
        <v>0</v>
      </c>
      <c r="S96" s="1" t="n">
        <f aca="false">-IF($N96=1,$AH$4*$AH$2*2,0)</f>
        <v>-0</v>
      </c>
      <c r="T96" s="1" t="n">
        <f aca="false">$T95*$Q96+$R96+$S96</f>
        <v>1000</v>
      </c>
      <c r="V96" s="1" t="n">
        <f aca="false">J96</f>
        <v>0.50497</v>
      </c>
      <c r="W96" s="1" t="n">
        <f aca="false">K96</f>
        <v>6716.81</v>
      </c>
      <c r="Y96" s="1" t="str">
        <f aca="false">IF(AND($AH$5="Sym_1",$E96&gt;0),$B$1,IF(AND($AH$5="Sym_2",$E96&lt;0),$B$1,$C$1))</f>
        <v>ARKMUSDT</v>
      </c>
      <c r="Z96" s="1" t="n">
        <f aca="false">N96</f>
        <v>0</v>
      </c>
      <c r="AA96" s="1" t="n">
        <f aca="false">IF($Z96=1,IF($Y96=$B$1,$B96,$C96),0)</f>
        <v>0</v>
      </c>
      <c r="AB96" s="1" t="n">
        <f aca="false">IF($Z96=1,IF($Y96=$B$1,$V96,$W96),0)</f>
        <v>0</v>
      </c>
      <c r="AC96" s="1" t="n">
        <f aca="false">IFERROR(AA96/AB96,1)</f>
        <v>1</v>
      </c>
      <c r="AD96" s="1" t="n">
        <f aca="false">IF($N96=1,$AH$3*$AF95*2,0)</f>
        <v>0</v>
      </c>
      <c r="AE96" s="1" t="n">
        <f aca="false">-IF($N96=1,$AH$4*$AH$2*2,0)</f>
        <v>-0</v>
      </c>
      <c r="AF96" s="1" t="n">
        <f aca="false">$AF95*$AC96+$AD96+$AE96</f>
        <v>1000</v>
      </c>
    </row>
    <row r="97" customFormat="false" ht="15" hidden="false" customHeight="false" outlineLevel="0" collapsed="false">
      <c r="A97" s="0" t="n">
        <v>95</v>
      </c>
      <c r="B97" s="0" t="n">
        <v>0.50513</v>
      </c>
      <c r="C97" s="0" t="n">
        <v>6727.36</v>
      </c>
      <c r="D97" s="0" t="n">
        <v>0.50513</v>
      </c>
      <c r="E97" s="0" t="n">
        <v>1.46767598760627</v>
      </c>
      <c r="G97" s="1" t="n">
        <f aca="false">IF($E97&lt;0,-1,1)</f>
        <v>1</v>
      </c>
      <c r="H97" s="1" t="n">
        <f aca="false">B97</f>
        <v>0.50513</v>
      </c>
      <c r="I97" s="1" t="n">
        <f aca="false">C97</f>
        <v>6727.36</v>
      </c>
      <c r="J97" s="1" t="n">
        <f aca="false">IFERROR(VLOOKUP(-$G97,$G98:$H$182,2,0),H97)</f>
        <v>0.50513</v>
      </c>
      <c r="K97" s="1" t="n">
        <f aca="false">IFERROR(VLOOKUP(-$G97,$G98:$I$182,3,0),I97)</f>
        <v>6727.36</v>
      </c>
      <c r="M97" s="1" t="str">
        <f aca="false">IF(AND($AH$5="Sym_1",$E97&lt;0),$B$1,IF(AND($AH$5="Sym_2",$E97&gt;0),$B$1,$C$1))</f>
        <v>BTCUSDT</v>
      </c>
      <c r="N97" s="1" t="n">
        <f aca="false">IF($AH$6="No",IF(AND(ABS($E97)&gt;$AH$1,$G97&lt;&gt;$G96),1,0),n_steps!K97)</f>
        <v>0</v>
      </c>
      <c r="O97" s="1" t="n">
        <f aca="false">IF($N97=1,IF($M97=$B$1,$B97,$C97),0)</f>
        <v>0</v>
      </c>
      <c r="P97" s="1" t="n">
        <f aca="false">IF($N97=1,IF($M97=$B$1,$J97,$K97),0)</f>
        <v>0</v>
      </c>
      <c r="Q97" s="1" t="n">
        <f aca="false">IFERROR(P97/O97,1)</f>
        <v>1</v>
      </c>
      <c r="R97" s="1" t="n">
        <f aca="false">IF($N97=1,$AH$3*$AH$2*2,0)</f>
        <v>0</v>
      </c>
      <c r="S97" s="1" t="n">
        <f aca="false">-IF($N97=1,$AH$4*$AH$2*2,0)</f>
        <v>-0</v>
      </c>
      <c r="T97" s="1" t="n">
        <f aca="false">$T96*$Q97+$R97+$S97</f>
        <v>1000</v>
      </c>
      <c r="V97" s="1" t="n">
        <f aca="false">J97</f>
        <v>0.50513</v>
      </c>
      <c r="W97" s="1" t="n">
        <f aca="false">K97</f>
        <v>6727.36</v>
      </c>
      <c r="Y97" s="1" t="str">
        <f aca="false">IF(AND($AH$5="Sym_1",$E97&gt;0),$B$1,IF(AND($AH$5="Sym_2",$E97&lt;0),$B$1,$C$1))</f>
        <v>ARKMUSDT</v>
      </c>
      <c r="Z97" s="1" t="n">
        <f aca="false">N97</f>
        <v>0</v>
      </c>
      <c r="AA97" s="1" t="n">
        <f aca="false">IF($Z97=1,IF($Y97=$B$1,$B97,$C97),0)</f>
        <v>0</v>
      </c>
      <c r="AB97" s="1" t="n">
        <f aca="false">IF($Z97=1,IF($Y97=$B$1,$V97,$W97),0)</f>
        <v>0</v>
      </c>
      <c r="AC97" s="1" t="n">
        <f aca="false">IFERROR(AA97/AB97,1)</f>
        <v>1</v>
      </c>
      <c r="AD97" s="1" t="n">
        <f aca="false">IF($N97=1,$AH$3*$AF96*2,0)</f>
        <v>0</v>
      </c>
      <c r="AE97" s="1" t="n">
        <f aca="false">-IF($N97=1,$AH$4*$AH$2*2,0)</f>
        <v>-0</v>
      </c>
      <c r="AF97" s="1" t="n">
        <f aca="false">$AF96*$AC97+$AD97+$AE97</f>
        <v>1000</v>
      </c>
    </row>
    <row r="98" customFormat="false" ht="15" hidden="false" customHeight="false" outlineLevel="0" collapsed="false">
      <c r="A98" s="0" t="n">
        <v>96</v>
      </c>
      <c r="B98" s="0" t="n">
        <v>0.5055</v>
      </c>
      <c r="C98" s="0" t="n">
        <v>6728.29</v>
      </c>
      <c r="D98" s="0" t="n">
        <v>0.5055</v>
      </c>
      <c r="E98" s="0" t="n">
        <v>1.45350215929527</v>
      </c>
      <c r="G98" s="1" t="n">
        <f aca="false">IF($E98&lt;0,-1,1)</f>
        <v>1</v>
      </c>
      <c r="H98" s="1" t="n">
        <f aca="false">B98</f>
        <v>0.5055</v>
      </c>
      <c r="I98" s="1" t="n">
        <f aca="false">C98</f>
        <v>6728.29</v>
      </c>
      <c r="J98" s="1" t="n">
        <f aca="false">IFERROR(VLOOKUP(-$G98,$G99:$H$182,2,0),H98)</f>
        <v>0.5055</v>
      </c>
      <c r="K98" s="1" t="n">
        <f aca="false">IFERROR(VLOOKUP(-$G98,$G99:$I$182,3,0),I98)</f>
        <v>6728.29</v>
      </c>
      <c r="M98" s="1" t="str">
        <f aca="false">IF(AND($AH$5="Sym_1",$E98&lt;0),$B$1,IF(AND($AH$5="Sym_2",$E98&gt;0),$B$1,$C$1))</f>
        <v>BTCUSDT</v>
      </c>
      <c r="N98" s="1" t="n">
        <f aca="false">IF($AH$6="No",IF(AND(ABS($E98)&gt;$AH$1,$G98&lt;&gt;$G97),1,0),n_steps!K98)</f>
        <v>0</v>
      </c>
      <c r="O98" s="1" t="n">
        <f aca="false">IF($N98=1,IF($M98=$B$1,$B98,$C98),0)</f>
        <v>0</v>
      </c>
      <c r="P98" s="1" t="n">
        <f aca="false">IF($N98=1,IF($M98=$B$1,$J98,$K98),0)</f>
        <v>0</v>
      </c>
      <c r="Q98" s="1" t="n">
        <f aca="false">IFERROR(P98/O98,1)</f>
        <v>1</v>
      </c>
      <c r="R98" s="1" t="n">
        <f aca="false">IF($N98=1,$AH$3*$AH$2*2,0)</f>
        <v>0</v>
      </c>
      <c r="S98" s="1" t="n">
        <f aca="false">-IF($N98=1,$AH$4*$AH$2*2,0)</f>
        <v>-0</v>
      </c>
      <c r="T98" s="1" t="n">
        <f aca="false">$T97*$Q98+$R98+$S98</f>
        <v>1000</v>
      </c>
      <c r="V98" s="1" t="n">
        <f aca="false">J98</f>
        <v>0.5055</v>
      </c>
      <c r="W98" s="1" t="n">
        <f aca="false">K98</f>
        <v>6728.29</v>
      </c>
      <c r="Y98" s="1" t="str">
        <f aca="false">IF(AND($AH$5="Sym_1",$E98&gt;0),$B$1,IF(AND($AH$5="Sym_2",$E98&lt;0),$B$1,$C$1))</f>
        <v>ARKMUSDT</v>
      </c>
      <c r="Z98" s="1" t="n">
        <f aca="false">N98</f>
        <v>0</v>
      </c>
      <c r="AA98" s="1" t="n">
        <f aca="false">IF($Z98=1,IF($Y98=$B$1,$B98,$C98),0)</f>
        <v>0</v>
      </c>
      <c r="AB98" s="1" t="n">
        <f aca="false">IF($Z98=1,IF($Y98=$B$1,$V98,$W98),0)</f>
        <v>0</v>
      </c>
      <c r="AC98" s="1" t="n">
        <f aca="false">IFERROR(AA98/AB98,1)</f>
        <v>1</v>
      </c>
      <c r="AD98" s="1" t="n">
        <f aca="false">IF($N98=1,$AH$3*$AF97*2,0)</f>
        <v>0</v>
      </c>
      <c r="AE98" s="1" t="n">
        <f aca="false">-IF($N98=1,$AH$4*$AH$2*2,0)</f>
        <v>-0</v>
      </c>
      <c r="AF98" s="1" t="n">
        <f aca="false">$AF97*$AC98+$AD98+$AE98</f>
        <v>1000</v>
      </c>
    </row>
    <row r="99" customFormat="false" ht="15" hidden="false" customHeight="false" outlineLevel="0" collapsed="false">
      <c r="A99" s="0" t="n">
        <v>97</v>
      </c>
      <c r="B99" s="0" t="n">
        <v>0.50556</v>
      </c>
      <c r="C99" s="0" t="n">
        <v>6728.78</v>
      </c>
      <c r="D99" s="0" t="n">
        <v>0.50556</v>
      </c>
      <c r="E99" s="0" t="n">
        <v>1.34533816421087</v>
      </c>
      <c r="G99" s="1" t="n">
        <f aca="false">IF($E99&lt;0,-1,1)</f>
        <v>1</v>
      </c>
      <c r="H99" s="1" t="n">
        <f aca="false">B99</f>
        <v>0.50556</v>
      </c>
      <c r="I99" s="1" t="n">
        <f aca="false">C99</f>
        <v>6728.78</v>
      </c>
      <c r="J99" s="1" t="n">
        <f aca="false">IFERROR(VLOOKUP(-$G99,$G100:$H$182,2,0),H99)</f>
        <v>0.50556</v>
      </c>
      <c r="K99" s="1" t="n">
        <f aca="false">IFERROR(VLOOKUP(-$G99,$G100:$I$182,3,0),I99)</f>
        <v>6728.78</v>
      </c>
      <c r="M99" s="1" t="str">
        <f aca="false">IF(AND($AH$5="Sym_1",$E99&lt;0),$B$1,IF(AND($AH$5="Sym_2",$E99&gt;0),$B$1,$C$1))</f>
        <v>BTCUSDT</v>
      </c>
      <c r="N99" s="1" t="n">
        <f aca="false">IF($AH$6="No",IF(AND(ABS($E99)&gt;$AH$1,$G99&lt;&gt;$G98),1,0),n_steps!K99)</f>
        <v>0</v>
      </c>
      <c r="O99" s="1" t="n">
        <f aca="false">IF($N99=1,IF($M99=$B$1,$B99,$C99),0)</f>
        <v>0</v>
      </c>
      <c r="P99" s="1" t="n">
        <f aca="false">IF($N99=1,IF($M99=$B$1,$J99,$K99),0)</f>
        <v>0</v>
      </c>
      <c r="Q99" s="1" t="n">
        <f aca="false">IFERROR(P99/O99,1)</f>
        <v>1</v>
      </c>
      <c r="R99" s="1" t="n">
        <f aca="false">IF($N99=1,$AH$3*$AH$2*2,0)</f>
        <v>0</v>
      </c>
      <c r="S99" s="1" t="n">
        <f aca="false">-IF($N99=1,$AH$4*$AH$2*2,0)</f>
        <v>-0</v>
      </c>
      <c r="T99" s="1" t="n">
        <f aca="false">$T98*$Q99+$R99+$S99</f>
        <v>1000</v>
      </c>
      <c r="V99" s="1" t="n">
        <f aca="false">J99</f>
        <v>0.50556</v>
      </c>
      <c r="W99" s="1" t="n">
        <f aca="false">K99</f>
        <v>6728.78</v>
      </c>
      <c r="Y99" s="1" t="str">
        <f aca="false">IF(AND($AH$5="Sym_1",$E99&gt;0),$B$1,IF(AND($AH$5="Sym_2",$E99&lt;0),$B$1,$C$1))</f>
        <v>ARKMUSDT</v>
      </c>
      <c r="Z99" s="1" t="n">
        <f aca="false">N99</f>
        <v>0</v>
      </c>
      <c r="AA99" s="1" t="n">
        <f aca="false">IF($Z99=1,IF($Y99=$B$1,$B99,$C99),0)</f>
        <v>0</v>
      </c>
      <c r="AB99" s="1" t="n">
        <f aca="false">IF($Z99=1,IF($Y99=$B$1,$V99,$W99),0)</f>
        <v>0</v>
      </c>
      <c r="AC99" s="1" t="n">
        <f aca="false">IFERROR(AA99/AB99,1)</f>
        <v>1</v>
      </c>
      <c r="AD99" s="1" t="n">
        <f aca="false">IF($N99=1,$AH$3*$AF98*2,0)</f>
        <v>0</v>
      </c>
      <c r="AE99" s="1" t="n">
        <f aca="false">-IF($N99=1,$AH$4*$AH$2*2,0)</f>
        <v>-0</v>
      </c>
      <c r="AF99" s="1" t="n">
        <f aca="false">$AF98*$AC99+$AD99+$AE99</f>
        <v>1000</v>
      </c>
    </row>
    <row r="100" customFormat="false" ht="15" hidden="false" customHeight="false" outlineLevel="0" collapsed="false">
      <c r="A100" s="0" t="n">
        <v>98</v>
      </c>
      <c r="B100" s="0" t="n">
        <v>0.50568</v>
      </c>
      <c r="C100" s="0" t="n">
        <v>6729</v>
      </c>
      <c r="D100" s="0" t="n">
        <v>0.50568</v>
      </c>
      <c r="E100" s="0" t="n">
        <v>1.27475623018632</v>
      </c>
      <c r="G100" s="1" t="n">
        <f aca="false">IF($E100&lt;0,-1,1)</f>
        <v>1</v>
      </c>
      <c r="H100" s="1" t="n">
        <f aca="false">B100</f>
        <v>0.50568</v>
      </c>
      <c r="I100" s="1" t="n">
        <f aca="false">C100</f>
        <v>6729</v>
      </c>
      <c r="J100" s="1" t="n">
        <f aca="false">IFERROR(VLOOKUP(-$G100,$G101:$H$182,2,0),H100)</f>
        <v>0.50568</v>
      </c>
      <c r="K100" s="1" t="n">
        <f aca="false">IFERROR(VLOOKUP(-$G100,$G101:$I$182,3,0),I100)</f>
        <v>6729</v>
      </c>
      <c r="M100" s="1" t="str">
        <f aca="false">IF(AND($AH$5="Sym_1",$E100&lt;0),$B$1,IF(AND($AH$5="Sym_2",$E100&gt;0),$B$1,$C$1))</f>
        <v>BTCUSDT</v>
      </c>
      <c r="N100" s="1" t="n">
        <f aca="false">IF($AH$6="No",IF(AND(ABS($E100)&gt;$AH$1,$G100&lt;&gt;$G99),1,0),n_steps!K100)</f>
        <v>0</v>
      </c>
      <c r="O100" s="1" t="n">
        <f aca="false">IF($N100=1,IF($M100=$B$1,$B100,$C100),0)</f>
        <v>0</v>
      </c>
      <c r="P100" s="1" t="n">
        <f aca="false">IF($N100=1,IF($M100=$B$1,$J100,$K100),0)</f>
        <v>0</v>
      </c>
      <c r="Q100" s="1" t="n">
        <f aca="false">IFERROR(P100/O100,1)</f>
        <v>1</v>
      </c>
      <c r="R100" s="1" t="n">
        <f aca="false">IF($N100=1,$AH$3*$AH$2*2,0)</f>
        <v>0</v>
      </c>
      <c r="S100" s="1" t="n">
        <f aca="false">-IF($N100=1,$AH$4*$AH$2*2,0)</f>
        <v>-0</v>
      </c>
      <c r="T100" s="1" t="n">
        <f aca="false">$T99*$Q100+$R100+$S100</f>
        <v>1000</v>
      </c>
      <c r="V100" s="1" t="n">
        <f aca="false">J100</f>
        <v>0.50568</v>
      </c>
      <c r="W100" s="1" t="n">
        <f aca="false">K100</f>
        <v>6729</v>
      </c>
      <c r="Y100" s="1" t="str">
        <f aca="false">IF(AND($AH$5="Sym_1",$E100&gt;0),$B$1,IF(AND($AH$5="Sym_2",$E100&lt;0),$B$1,$C$1))</f>
        <v>ARKMUSDT</v>
      </c>
      <c r="Z100" s="1" t="n">
        <f aca="false">N100</f>
        <v>0</v>
      </c>
      <c r="AA100" s="1" t="n">
        <f aca="false">IF($Z100=1,IF($Y100=$B$1,$B100,$C100),0)</f>
        <v>0</v>
      </c>
      <c r="AB100" s="1" t="n">
        <f aca="false">IF($Z100=1,IF($Y100=$B$1,$V100,$W100),0)</f>
        <v>0</v>
      </c>
      <c r="AC100" s="1" t="n">
        <f aca="false">IFERROR(AA100/AB100,1)</f>
        <v>1</v>
      </c>
      <c r="AD100" s="1" t="n">
        <f aca="false">IF($N100=1,$AH$3*$AF99*2,0)</f>
        <v>0</v>
      </c>
      <c r="AE100" s="1" t="n">
        <f aca="false">-IF($N100=1,$AH$4*$AH$2*2,0)</f>
        <v>-0</v>
      </c>
      <c r="AF100" s="1" t="n">
        <f aca="false">$AF99*$AC100+$AD100+$AE100</f>
        <v>1000</v>
      </c>
    </row>
    <row r="101" customFormat="false" ht="15" hidden="false" customHeight="false" outlineLevel="0" collapsed="false">
      <c r="A101" s="0" t="n">
        <v>99</v>
      </c>
      <c r="B101" s="0" t="n">
        <v>0.50658</v>
      </c>
      <c r="C101" s="0" t="n">
        <v>6730.32</v>
      </c>
      <c r="D101" s="0" t="n">
        <v>0.50658</v>
      </c>
      <c r="E101" s="0" t="n">
        <v>1.47647432768852</v>
      </c>
      <c r="G101" s="1" t="n">
        <f aca="false">IF($E101&lt;0,-1,1)</f>
        <v>1</v>
      </c>
      <c r="H101" s="1" t="n">
        <f aca="false">B101</f>
        <v>0.50658</v>
      </c>
      <c r="I101" s="1" t="n">
        <f aca="false">C101</f>
        <v>6730.32</v>
      </c>
      <c r="J101" s="1" t="n">
        <f aca="false">IFERROR(VLOOKUP(-$G101,$G102:$H$182,2,0),H101)</f>
        <v>0.50658</v>
      </c>
      <c r="K101" s="1" t="n">
        <f aca="false">IFERROR(VLOOKUP(-$G101,$G102:$I$182,3,0),I101)</f>
        <v>6730.32</v>
      </c>
      <c r="M101" s="1" t="str">
        <f aca="false">IF(AND($AH$5="Sym_1",$E101&lt;0),$B$1,IF(AND($AH$5="Sym_2",$E101&gt;0),$B$1,$C$1))</f>
        <v>BTCUSDT</v>
      </c>
      <c r="N101" s="1" t="n">
        <f aca="false">IF($AH$6="No",IF(AND(ABS($E101)&gt;$AH$1,$G101&lt;&gt;$G100),1,0),n_steps!K101)</f>
        <v>0</v>
      </c>
      <c r="O101" s="1" t="n">
        <f aca="false">IF($N101=1,IF($M101=$B$1,$B101,$C101),0)</f>
        <v>0</v>
      </c>
      <c r="P101" s="1" t="n">
        <f aca="false">IF($N101=1,IF($M101=$B$1,$J101,$K101),0)</f>
        <v>0</v>
      </c>
      <c r="Q101" s="1" t="n">
        <f aca="false">IFERROR(P101/O101,1)</f>
        <v>1</v>
      </c>
      <c r="R101" s="1" t="n">
        <f aca="false">IF($N101=1,$AH$3*$AH$2*2,0)</f>
        <v>0</v>
      </c>
      <c r="S101" s="1" t="n">
        <f aca="false">-IF($N101=1,$AH$4*$AH$2*2,0)</f>
        <v>-0</v>
      </c>
      <c r="T101" s="1" t="n">
        <f aca="false">$T100*$Q101+$R101+$S101</f>
        <v>1000</v>
      </c>
      <c r="V101" s="1" t="n">
        <f aca="false">J101</f>
        <v>0.50658</v>
      </c>
      <c r="W101" s="1" t="n">
        <f aca="false">K101</f>
        <v>6730.32</v>
      </c>
      <c r="Y101" s="1" t="str">
        <f aca="false">IF(AND($AH$5="Sym_1",$E101&gt;0),$B$1,IF(AND($AH$5="Sym_2",$E101&lt;0),$B$1,$C$1))</f>
        <v>ARKMUSDT</v>
      </c>
      <c r="Z101" s="1" t="n">
        <f aca="false">N101</f>
        <v>0</v>
      </c>
      <c r="AA101" s="1" t="n">
        <f aca="false">IF($Z101=1,IF($Y101=$B$1,$B101,$C101),0)</f>
        <v>0</v>
      </c>
      <c r="AB101" s="1" t="n">
        <f aca="false">IF($Z101=1,IF($Y101=$B$1,$V101,$W101),0)</f>
        <v>0</v>
      </c>
      <c r="AC101" s="1" t="n">
        <f aca="false">IFERROR(AA101/AB101,1)</f>
        <v>1</v>
      </c>
      <c r="AD101" s="1" t="n">
        <f aca="false">IF($N101=1,$AH$3*$AF100*2,0)</f>
        <v>0</v>
      </c>
      <c r="AE101" s="1" t="n">
        <f aca="false">-IF($N101=1,$AH$4*$AH$2*2,0)</f>
        <v>-0</v>
      </c>
      <c r="AF101" s="1" t="n">
        <f aca="false">$AF100*$AC101+$AD101+$AE101</f>
        <v>1000</v>
      </c>
    </row>
    <row r="102" customFormat="false" ht="15" hidden="false" customHeight="false" outlineLevel="0" collapsed="false">
      <c r="A102" s="0" t="n">
        <v>100</v>
      </c>
      <c r="B102" s="0" t="n">
        <v>0.50776</v>
      </c>
      <c r="C102" s="0" t="n">
        <v>6731.25</v>
      </c>
      <c r="D102" s="0" t="n">
        <v>0.50776</v>
      </c>
      <c r="E102" s="0" t="n">
        <v>1.75375914708157</v>
      </c>
      <c r="G102" s="1" t="n">
        <f aca="false">IF($E102&lt;0,-1,1)</f>
        <v>1</v>
      </c>
      <c r="H102" s="1" t="n">
        <f aca="false">B102</f>
        <v>0.50776</v>
      </c>
      <c r="I102" s="1" t="n">
        <f aca="false">C102</f>
        <v>6731.25</v>
      </c>
      <c r="J102" s="1" t="n">
        <f aca="false">IFERROR(VLOOKUP(-$G102,$G103:$H$182,2,0),H102)</f>
        <v>0.50776</v>
      </c>
      <c r="K102" s="1" t="n">
        <f aca="false">IFERROR(VLOOKUP(-$G102,$G103:$I$182,3,0),I102)</f>
        <v>6731.25</v>
      </c>
      <c r="M102" s="1" t="str">
        <f aca="false">IF(AND($AH$5="Sym_1",$E102&lt;0),$B$1,IF(AND($AH$5="Sym_2",$E102&gt;0),$B$1,$C$1))</f>
        <v>BTCUSDT</v>
      </c>
      <c r="N102" s="1" t="n">
        <f aca="false">IF($AH$6="No",IF(AND(ABS($E102)&gt;$AH$1,$G102&lt;&gt;$G101),1,0),n_steps!K102)</f>
        <v>0</v>
      </c>
      <c r="O102" s="1" t="n">
        <f aca="false">IF($N102=1,IF($M102=$B$1,$B102,$C102),0)</f>
        <v>0</v>
      </c>
      <c r="P102" s="1" t="n">
        <f aca="false">IF($N102=1,IF($M102=$B$1,$J102,$K102),0)</f>
        <v>0</v>
      </c>
      <c r="Q102" s="1" t="n">
        <f aca="false">IFERROR(P102/O102,1)</f>
        <v>1</v>
      </c>
      <c r="R102" s="1" t="n">
        <f aca="false">IF($N102=1,$AH$3*$AH$2*2,0)</f>
        <v>0</v>
      </c>
      <c r="S102" s="1" t="n">
        <f aca="false">-IF($N102=1,$AH$4*$AH$2*2,0)</f>
        <v>-0</v>
      </c>
      <c r="T102" s="1" t="n">
        <f aca="false">$T101*$Q102+$R102+$S102</f>
        <v>1000</v>
      </c>
      <c r="V102" s="1" t="n">
        <f aca="false">J102</f>
        <v>0.50776</v>
      </c>
      <c r="W102" s="1" t="n">
        <f aca="false">K102</f>
        <v>6731.25</v>
      </c>
      <c r="Y102" s="1" t="str">
        <f aca="false">IF(AND($AH$5="Sym_1",$E102&gt;0),$B$1,IF(AND($AH$5="Sym_2",$E102&lt;0),$B$1,$C$1))</f>
        <v>ARKMUSDT</v>
      </c>
      <c r="Z102" s="1" t="n">
        <f aca="false">N102</f>
        <v>0</v>
      </c>
      <c r="AA102" s="1" t="n">
        <f aca="false">IF($Z102=1,IF($Y102=$B$1,$B102,$C102),0)</f>
        <v>0</v>
      </c>
      <c r="AB102" s="1" t="n">
        <f aca="false">IF($Z102=1,IF($Y102=$B$1,$V102,$W102),0)</f>
        <v>0</v>
      </c>
      <c r="AC102" s="1" t="n">
        <f aca="false">IFERROR(AA102/AB102,1)</f>
        <v>1</v>
      </c>
      <c r="AD102" s="1" t="n">
        <f aca="false">IF($N102=1,$AH$3*$AF101*2,0)</f>
        <v>0</v>
      </c>
      <c r="AE102" s="1" t="n">
        <f aca="false">-IF($N102=1,$AH$4*$AH$2*2,0)</f>
        <v>-0</v>
      </c>
      <c r="AF102" s="1" t="n">
        <f aca="false">$AF101*$AC102+$AD102+$AE102</f>
        <v>1000</v>
      </c>
    </row>
    <row r="103" customFormat="false" ht="15" hidden="false" customHeight="false" outlineLevel="0" collapsed="false">
      <c r="A103" s="0" t="n">
        <v>101</v>
      </c>
      <c r="B103" s="0" t="n">
        <v>0.5085</v>
      </c>
      <c r="C103" s="0" t="n">
        <v>6734.93</v>
      </c>
      <c r="D103" s="0" t="n">
        <v>0.5085</v>
      </c>
      <c r="E103" s="0" t="n">
        <v>1.82033432880191</v>
      </c>
      <c r="G103" s="1" t="n">
        <f aca="false">IF($E103&lt;0,-1,1)</f>
        <v>1</v>
      </c>
      <c r="H103" s="1" t="n">
        <f aca="false">B103</f>
        <v>0.5085</v>
      </c>
      <c r="I103" s="1" t="n">
        <f aca="false">C103</f>
        <v>6734.93</v>
      </c>
      <c r="J103" s="1" t="n">
        <f aca="false">IFERROR(VLOOKUP(-$G103,$G104:$H$182,2,0),H103)</f>
        <v>0.5085</v>
      </c>
      <c r="K103" s="1" t="n">
        <f aca="false">IFERROR(VLOOKUP(-$G103,$G104:$I$182,3,0),I103)</f>
        <v>6734.93</v>
      </c>
      <c r="M103" s="1" t="str">
        <f aca="false">IF(AND($AH$5="Sym_1",$E103&lt;0),$B$1,IF(AND($AH$5="Sym_2",$E103&gt;0),$B$1,$C$1))</f>
        <v>BTCUSDT</v>
      </c>
      <c r="N103" s="1" t="n">
        <f aca="false">IF($AH$6="No",IF(AND(ABS($E103)&gt;$AH$1,$G103&lt;&gt;$G102),1,0),n_steps!K103)</f>
        <v>0</v>
      </c>
      <c r="O103" s="1" t="n">
        <f aca="false">IF($N103=1,IF($M103=$B$1,$B103,$C103),0)</f>
        <v>0</v>
      </c>
      <c r="P103" s="1" t="n">
        <f aca="false">IF($N103=1,IF($M103=$B$1,$J103,$K103),0)</f>
        <v>0</v>
      </c>
      <c r="Q103" s="1" t="n">
        <f aca="false">IFERROR(P103/O103,1)</f>
        <v>1</v>
      </c>
      <c r="R103" s="1" t="n">
        <f aca="false">IF($N103=1,$AH$3*$AH$2*2,0)</f>
        <v>0</v>
      </c>
      <c r="S103" s="1" t="n">
        <f aca="false">-IF($N103=1,$AH$4*$AH$2*2,0)</f>
        <v>-0</v>
      </c>
      <c r="T103" s="1" t="n">
        <f aca="false">$T102*$Q103+$R103+$S103</f>
        <v>1000</v>
      </c>
      <c r="V103" s="1" t="n">
        <f aca="false">J103</f>
        <v>0.5085</v>
      </c>
      <c r="W103" s="1" t="n">
        <f aca="false">K103</f>
        <v>6734.93</v>
      </c>
      <c r="Y103" s="1" t="str">
        <f aca="false">IF(AND($AH$5="Sym_1",$E103&gt;0),$B$1,IF(AND($AH$5="Sym_2",$E103&lt;0),$B$1,$C$1))</f>
        <v>ARKMUSDT</v>
      </c>
      <c r="Z103" s="1" t="n">
        <f aca="false">N103</f>
        <v>0</v>
      </c>
      <c r="AA103" s="1" t="n">
        <f aca="false">IF($Z103=1,IF($Y103=$B$1,$B103,$C103),0)</f>
        <v>0</v>
      </c>
      <c r="AB103" s="1" t="n">
        <f aca="false">IF($Z103=1,IF($Y103=$B$1,$V103,$W103),0)</f>
        <v>0</v>
      </c>
      <c r="AC103" s="1" t="n">
        <f aca="false">IFERROR(AA103/AB103,1)</f>
        <v>1</v>
      </c>
      <c r="AD103" s="1" t="n">
        <f aca="false">IF($N103=1,$AH$3*$AF102*2,0)</f>
        <v>0</v>
      </c>
      <c r="AE103" s="1" t="n">
        <f aca="false">-IF($N103=1,$AH$4*$AH$2*2,0)</f>
        <v>-0</v>
      </c>
      <c r="AF103" s="1" t="n">
        <f aca="false">$AF102*$AC103+$AD103+$AE103</f>
        <v>1000</v>
      </c>
    </row>
    <row r="104" customFormat="false" ht="15" hidden="false" customHeight="false" outlineLevel="0" collapsed="false">
      <c r="A104" s="0" t="n">
        <v>102</v>
      </c>
      <c r="B104" s="0" t="n">
        <v>0.50858</v>
      </c>
      <c r="C104" s="0" t="n">
        <v>6741.87</v>
      </c>
      <c r="D104" s="0" t="n">
        <v>0.50858</v>
      </c>
      <c r="E104" s="0" t="n">
        <v>1.68151911276285</v>
      </c>
      <c r="G104" s="1" t="n">
        <f aca="false">IF($E104&lt;0,-1,1)</f>
        <v>1</v>
      </c>
      <c r="H104" s="1" t="n">
        <f aca="false">B104</f>
        <v>0.50858</v>
      </c>
      <c r="I104" s="1" t="n">
        <f aca="false">C104</f>
        <v>6741.87</v>
      </c>
      <c r="J104" s="1" t="n">
        <f aca="false">IFERROR(VLOOKUP(-$G104,$G105:$H$182,2,0),H104)</f>
        <v>0.50858</v>
      </c>
      <c r="K104" s="1" t="n">
        <f aca="false">IFERROR(VLOOKUP(-$G104,$G105:$I$182,3,0),I104)</f>
        <v>6741.87</v>
      </c>
      <c r="M104" s="1" t="str">
        <f aca="false">IF(AND($AH$5="Sym_1",$E104&lt;0),$B$1,IF(AND($AH$5="Sym_2",$E104&gt;0),$B$1,$C$1))</f>
        <v>BTCUSDT</v>
      </c>
      <c r="N104" s="1" t="n">
        <f aca="false">IF($AH$6="No",IF(AND(ABS($E104)&gt;$AH$1,$G104&lt;&gt;$G103),1,0),n_steps!K104)</f>
        <v>0</v>
      </c>
      <c r="O104" s="1" t="n">
        <f aca="false">IF($N104=1,IF($M104=$B$1,$B104,$C104),0)</f>
        <v>0</v>
      </c>
      <c r="P104" s="1" t="n">
        <f aca="false">IF($N104=1,IF($M104=$B$1,$J104,$K104),0)</f>
        <v>0</v>
      </c>
      <c r="Q104" s="1" t="n">
        <f aca="false">IFERROR(P104/O104,1)</f>
        <v>1</v>
      </c>
      <c r="R104" s="1" t="n">
        <f aca="false">IF($N104=1,$AH$3*$AH$2*2,0)</f>
        <v>0</v>
      </c>
      <c r="S104" s="1" t="n">
        <f aca="false">-IF($N104=1,$AH$4*$AH$2*2,0)</f>
        <v>-0</v>
      </c>
      <c r="T104" s="1" t="n">
        <f aca="false">$T103*$Q104+$R104+$S104</f>
        <v>1000</v>
      </c>
      <c r="V104" s="1" t="n">
        <f aca="false">J104</f>
        <v>0.50858</v>
      </c>
      <c r="W104" s="1" t="n">
        <f aca="false">K104</f>
        <v>6741.87</v>
      </c>
      <c r="Y104" s="1" t="str">
        <f aca="false">IF(AND($AH$5="Sym_1",$E104&gt;0),$B$1,IF(AND($AH$5="Sym_2",$E104&lt;0),$B$1,$C$1))</f>
        <v>ARKMUSDT</v>
      </c>
      <c r="Z104" s="1" t="n">
        <f aca="false">N104</f>
        <v>0</v>
      </c>
      <c r="AA104" s="1" t="n">
        <f aca="false">IF($Z104=1,IF($Y104=$B$1,$B104,$C104),0)</f>
        <v>0</v>
      </c>
      <c r="AB104" s="1" t="n">
        <f aca="false">IF($Z104=1,IF($Y104=$B$1,$V104,$W104),0)</f>
        <v>0</v>
      </c>
      <c r="AC104" s="1" t="n">
        <f aca="false">IFERROR(AA104/AB104,1)</f>
        <v>1</v>
      </c>
      <c r="AD104" s="1" t="n">
        <f aca="false">IF($N104=1,$AH$3*$AF103*2,0)</f>
        <v>0</v>
      </c>
      <c r="AE104" s="1" t="n">
        <f aca="false">-IF($N104=1,$AH$4*$AH$2*2,0)</f>
        <v>-0</v>
      </c>
      <c r="AF104" s="1" t="n">
        <f aca="false">$AF103*$AC104+$AD104+$AE104</f>
        <v>1000</v>
      </c>
    </row>
    <row r="105" customFormat="false" ht="15" hidden="false" customHeight="false" outlineLevel="0" collapsed="false">
      <c r="A105" s="0" t="n">
        <v>103</v>
      </c>
      <c r="B105" s="0" t="n">
        <v>0.50879</v>
      </c>
      <c r="C105" s="0" t="n">
        <v>6742.35</v>
      </c>
      <c r="D105" s="0" t="n">
        <v>0.50879</v>
      </c>
      <c r="E105" s="0" t="n">
        <v>1.59727338229908</v>
      </c>
      <c r="G105" s="1" t="n">
        <f aca="false">IF($E105&lt;0,-1,1)</f>
        <v>1</v>
      </c>
      <c r="H105" s="1" t="n">
        <f aca="false">B105</f>
        <v>0.50879</v>
      </c>
      <c r="I105" s="1" t="n">
        <f aca="false">C105</f>
        <v>6742.35</v>
      </c>
      <c r="J105" s="1" t="n">
        <f aca="false">IFERROR(VLOOKUP(-$G105,$G106:$H$182,2,0),H105)</f>
        <v>0.50879</v>
      </c>
      <c r="K105" s="1" t="n">
        <f aca="false">IFERROR(VLOOKUP(-$G105,$G106:$I$182,3,0),I105)</f>
        <v>6742.35</v>
      </c>
      <c r="M105" s="1" t="str">
        <f aca="false">IF(AND($AH$5="Sym_1",$E105&lt;0),$B$1,IF(AND($AH$5="Sym_2",$E105&gt;0),$B$1,$C$1))</f>
        <v>BTCUSDT</v>
      </c>
      <c r="N105" s="1" t="n">
        <f aca="false">IF($AH$6="No",IF(AND(ABS($E105)&gt;$AH$1,$G105&lt;&gt;$G104),1,0),n_steps!K105)</f>
        <v>0</v>
      </c>
      <c r="O105" s="1" t="n">
        <f aca="false">IF($N105=1,IF($M105=$B$1,$B105,$C105),0)</f>
        <v>0</v>
      </c>
      <c r="P105" s="1" t="n">
        <f aca="false">IF($N105=1,IF($M105=$B$1,$J105,$K105),0)</f>
        <v>0</v>
      </c>
      <c r="Q105" s="1" t="n">
        <f aca="false">IFERROR(P105/O105,1)</f>
        <v>1</v>
      </c>
      <c r="R105" s="1" t="n">
        <f aca="false">IF($N105=1,$AH$3*$AH$2*2,0)</f>
        <v>0</v>
      </c>
      <c r="S105" s="1" t="n">
        <f aca="false">-IF($N105=1,$AH$4*$AH$2*2,0)</f>
        <v>-0</v>
      </c>
      <c r="T105" s="1" t="n">
        <f aca="false">$T104*$Q105+$R105+$S105</f>
        <v>1000</v>
      </c>
      <c r="V105" s="1" t="n">
        <f aca="false">J105</f>
        <v>0.50879</v>
      </c>
      <c r="W105" s="1" t="n">
        <f aca="false">K105</f>
        <v>6742.35</v>
      </c>
      <c r="Y105" s="1" t="str">
        <f aca="false">IF(AND($AH$5="Sym_1",$E105&gt;0),$B$1,IF(AND($AH$5="Sym_2",$E105&lt;0),$B$1,$C$1))</f>
        <v>ARKMUSDT</v>
      </c>
      <c r="Z105" s="1" t="n">
        <f aca="false">N105</f>
        <v>0</v>
      </c>
      <c r="AA105" s="1" t="n">
        <f aca="false">IF($Z105=1,IF($Y105=$B$1,$B105,$C105),0)</f>
        <v>0</v>
      </c>
      <c r="AB105" s="1" t="n">
        <f aca="false">IF($Z105=1,IF($Y105=$B$1,$V105,$W105),0)</f>
        <v>0</v>
      </c>
      <c r="AC105" s="1" t="n">
        <f aca="false">IFERROR(AA105/AB105,1)</f>
        <v>1</v>
      </c>
      <c r="AD105" s="1" t="n">
        <f aca="false">IF($N105=1,$AH$3*$AF104*2,0)</f>
        <v>0</v>
      </c>
      <c r="AE105" s="1" t="n">
        <f aca="false">-IF($N105=1,$AH$4*$AH$2*2,0)</f>
        <v>-0</v>
      </c>
      <c r="AF105" s="1" t="n">
        <f aca="false">$AF104*$AC105+$AD105+$AE105</f>
        <v>1000</v>
      </c>
    </row>
    <row r="106" customFormat="false" ht="15" hidden="false" customHeight="false" outlineLevel="0" collapsed="false">
      <c r="A106" s="0" t="n">
        <v>104</v>
      </c>
      <c r="B106" s="0" t="n">
        <v>0.5088</v>
      </c>
      <c r="C106" s="0" t="n">
        <v>6746.78</v>
      </c>
      <c r="D106" s="0" t="n">
        <v>0.5088</v>
      </c>
      <c r="E106" s="0" t="n">
        <v>1.46816242378532</v>
      </c>
      <c r="G106" s="1" t="n">
        <f aca="false">IF($E106&lt;0,-1,1)</f>
        <v>1</v>
      </c>
      <c r="H106" s="1" t="n">
        <f aca="false">B106</f>
        <v>0.5088</v>
      </c>
      <c r="I106" s="1" t="n">
        <f aca="false">C106</f>
        <v>6746.78</v>
      </c>
      <c r="J106" s="1" t="n">
        <f aca="false">IFERROR(VLOOKUP(-$G106,$G107:$H$182,2,0),H106)</f>
        <v>0.5088</v>
      </c>
      <c r="K106" s="1" t="n">
        <f aca="false">IFERROR(VLOOKUP(-$G106,$G107:$I$182,3,0),I106)</f>
        <v>6746.78</v>
      </c>
      <c r="M106" s="1" t="str">
        <f aca="false">IF(AND($AH$5="Sym_1",$E106&lt;0),$B$1,IF(AND($AH$5="Sym_2",$E106&gt;0),$B$1,$C$1))</f>
        <v>BTCUSDT</v>
      </c>
      <c r="N106" s="1" t="n">
        <f aca="false">IF($AH$6="No",IF(AND(ABS($E106)&gt;$AH$1,$G106&lt;&gt;$G105),1,0),n_steps!K106)</f>
        <v>0</v>
      </c>
      <c r="O106" s="1" t="n">
        <f aca="false">IF($N106=1,IF($M106=$B$1,$B106,$C106),0)</f>
        <v>0</v>
      </c>
      <c r="P106" s="1" t="n">
        <f aca="false">IF($N106=1,IF($M106=$B$1,$J106,$K106),0)</f>
        <v>0</v>
      </c>
      <c r="Q106" s="1" t="n">
        <f aca="false">IFERROR(P106/O106,1)</f>
        <v>1</v>
      </c>
      <c r="R106" s="1" t="n">
        <f aca="false">IF($N106=1,$AH$3*$AH$2*2,0)</f>
        <v>0</v>
      </c>
      <c r="S106" s="1" t="n">
        <f aca="false">-IF($N106=1,$AH$4*$AH$2*2,0)</f>
        <v>-0</v>
      </c>
      <c r="T106" s="1" t="n">
        <f aca="false">$T105*$Q106+$R106+$S106</f>
        <v>1000</v>
      </c>
      <c r="V106" s="1" t="n">
        <f aca="false">J106</f>
        <v>0.5088</v>
      </c>
      <c r="W106" s="1" t="n">
        <f aca="false">K106</f>
        <v>6746.78</v>
      </c>
      <c r="Y106" s="1" t="str">
        <f aca="false">IF(AND($AH$5="Sym_1",$E106&gt;0),$B$1,IF(AND($AH$5="Sym_2",$E106&lt;0),$B$1,$C$1))</f>
        <v>ARKMUSDT</v>
      </c>
      <c r="Z106" s="1" t="n">
        <f aca="false">N106</f>
        <v>0</v>
      </c>
      <c r="AA106" s="1" t="n">
        <f aca="false">IF($Z106=1,IF($Y106=$B$1,$B106,$C106),0)</f>
        <v>0</v>
      </c>
      <c r="AB106" s="1" t="n">
        <f aca="false">IF($Z106=1,IF($Y106=$B$1,$V106,$W106),0)</f>
        <v>0</v>
      </c>
      <c r="AC106" s="1" t="n">
        <f aca="false">IFERROR(AA106/AB106,1)</f>
        <v>1</v>
      </c>
      <c r="AD106" s="1" t="n">
        <f aca="false">IF($N106=1,$AH$3*$AF105*2,0)</f>
        <v>0</v>
      </c>
      <c r="AE106" s="1" t="n">
        <f aca="false">-IF($N106=1,$AH$4*$AH$2*2,0)</f>
        <v>-0</v>
      </c>
      <c r="AF106" s="1" t="n">
        <f aca="false">$AF105*$AC106+$AD106+$AE106</f>
        <v>1000</v>
      </c>
    </row>
    <row r="107" customFormat="false" ht="15" hidden="false" customHeight="false" outlineLevel="0" collapsed="false">
      <c r="A107" s="0" t="n">
        <v>105</v>
      </c>
      <c r="B107" s="0" t="n">
        <v>0.50933</v>
      </c>
      <c r="C107" s="0" t="n">
        <v>6746.81</v>
      </c>
      <c r="D107" s="0" t="n">
        <v>0.50933</v>
      </c>
      <c r="E107" s="0" t="n">
        <v>1.53496917300147</v>
      </c>
      <c r="G107" s="1" t="n">
        <f aca="false">IF($E107&lt;0,-1,1)</f>
        <v>1</v>
      </c>
      <c r="H107" s="1" t="n">
        <f aca="false">B107</f>
        <v>0.50933</v>
      </c>
      <c r="I107" s="1" t="n">
        <f aca="false">C107</f>
        <v>6746.81</v>
      </c>
      <c r="J107" s="1" t="n">
        <f aca="false">IFERROR(VLOOKUP(-$G107,$G108:$H$182,2,0),H107)</f>
        <v>0.50933</v>
      </c>
      <c r="K107" s="1" t="n">
        <f aca="false">IFERROR(VLOOKUP(-$G107,$G108:$I$182,3,0),I107)</f>
        <v>6746.81</v>
      </c>
      <c r="M107" s="1" t="str">
        <f aca="false">IF(AND($AH$5="Sym_1",$E107&lt;0),$B$1,IF(AND($AH$5="Sym_2",$E107&gt;0),$B$1,$C$1))</f>
        <v>BTCUSDT</v>
      </c>
      <c r="N107" s="1" t="n">
        <f aca="false">IF($AH$6="No",IF(AND(ABS($E107)&gt;$AH$1,$G107&lt;&gt;$G106),1,0),n_steps!K107)</f>
        <v>0</v>
      </c>
      <c r="O107" s="1" t="n">
        <f aca="false">IF($N107=1,IF($M107=$B$1,$B107,$C107),0)</f>
        <v>0</v>
      </c>
      <c r="P107" s="1" t="n">
        <f aca="false">IF($N107=1,IF($M107=$B$1,$J107,$K107),0)</f>
        <v>0</v>
      </c>
      <c r="Q107" s="1" t="n">
        <f aca="false">IFERROR(P107/O107,1)</f>
        <v>1</v>
      </c>
      <c r="R107" s="1" t="n">
        <f aca="false">IF($N107=1,$AH$3*$AH$2*2,0)</f>
        <v>0</v>
      </c>
      <c r="S107" s="1" t="n">
        <f aca="false">-IF($N107=1,$AH$4*$AH$2*2,0)</f>
        <v>-0</v>
      </c>
      <c r="T107" s="1" t="n">
        <f aca="false">$T106*$Q107+$R107+$S107</f>
        <v>1000</v>
      </c>
      <c r="V107" s="1" t="n">
        <f aca="false">J107</f>
        <v>0.50933</v>
      </c>
      <c r="W107" s="1" t="n">
        <f aca="false">K107</f>
        <v>6746.81</v>
      </c>
      <c r="Y107" s="1" t="str">
        <f aca="false">IF(AND($AH$5="Sym_1",$E107&gt;0),$B$1,IF(AND($AH$5="Sym_2",$E107&lt;0),$B$1,$C$1))</f>
        <v>ARKMUSDT</v>
      </c>
      <c r="Z107" s="1" t="n">
        <f aca="false">N107</f>
        <v>0</v>
      </c>
      <c r="AA107" s="1" t="n">
        <f aca="false">IF($Z107=1,IF($Y107=$B$1,$B107,$C107),0)</f>
        <v>0</v>
      </c>
      <c r="AB107" s="1" t="n">
        <f aca="false">IF($Z107=1,IF($Y107=$B$1,$V107,$W107),0)</f>
        <v>0</v>
      </c>
      <c r="AC107" s="1" t="n">
        <f aca="false">IFERROR(AA107/AB107,1)</f>
        <v>1</v>
      </c>
      <c r="AD107" s="1" t="n">
        <f aca="false">IF($N107=1,$AH$3*$AF106*2,0)</f>
        <v>0</v>
      </c>
      <c r="AE107" s="1" t="n">
        <f aca="false">-IF($N107=1,$AH$4*$AH$2*2,0)</f>
        <v>-0</v>
      </c>
      <c r="AF107" s="1" t="n">
        <f aca="false">$AF106*$AC107+$AD107+$AE107</f>
        <v>1000</v>
      </c>
    </row>
    <row r="108" customFormat="false" ht="15" hidden="false" customHeight="false" outlineLevel="0" collapsed="false">
      <c r="A108" s="0" t="n">
        <v>106</v>
      </c>
      <c r="B108" s="0" t="n">
        <v>0.51021</v>
      </c>
      <c r="C108" s="0" t="n">
        <v>6750.77</v>
      </c>
      <c r="D108" s="0" t="n">
        <v>0.51021</v>
      </c>
      <c r="E108" s="0" t="n">
        <v>1.70147306857753</v>
      </c>
      <c r="G108" s="1" t="n">
        <f aca="false">IF($E108&lt;0,-1,1)</f>
        <v>1</v>
      </c>
      <c r="H108" s="1" t="n">
        <f aca="false">B108</f>
        <v>0.51021</v>
      </c>
      <c r="I108" s="1" t="n">
        <f aca="false">C108</f>
        <v>6750.77</v>
      </c>
      <c r="J108" s="1" t="n">
        <f aca="false">IFERROR(VLOOKUP(-$G108,$G109:$H$182,2,0),H108)</f>
        <v>0.51021</v>
      </c>
      <c r="K108" s="1" t="n">
        <f aca="false">IFERROR(VLOOKUP(-$G108,$G109:$I$182,3,0),I108)</f>
        <v>6750.77</v>
      </c>
      <c r="M108" s="1" t="str">
        <f aca="false">IF(AND($AH$5="Sym_1",$E108&lt;0),$B$1,IF(AND($AH$5="Sym_2",$E108&gt;0),$B$1,$C$1))</f>
        <v>BTCUSDT</v>
      </c>
      <c r="N108" s="1" t="n">
        <f aca="false">IF($AH$6="No",IF(AND(ABS($E108)&gt;$AH$1,$G108&lt;&gt;$G107),1,0),n_steps!K108)</f>
        <v>0</v>
      </c>
      <c r="O108" s="1" t="n">
        <f aca="false">IF($N108=1,IF($M108=$B$1,$B108,$C108),0)</f>
        <v>0</v>
      </c>
      <c r="P108" s="1" t="n">
        <f aca="false">IF($N108=1,IF($M108=$B$1,$J108,$K108),0)</f>
        <v>0</v>
      </c>
      <c r="Q108" s="1" t="n">
        <f aca="false">IFERROR(P108/O108,1)</f>
        <v>1</v>
      </c>
      <c r="R108" s="1" t="n">
        <f aca="false">IF($N108=1,$AH$3*$AH$2*2,0)</f>
        <v>0</v>
      </c>
      <c r="S108" s="1" t="n">
        <f aca="false">-IF($N108=1,$AH$4*$AH$2*2,0)</f>
        <v>-0</v>
      </c>
      <c r="T108" s="1" t="n">
        <f aca="false">$T107*$Q108+$R108+$S108</f>
        <v>1000</v>
      </c>
      <c r="V108" s="1" t="n">
        <f aca="false">J108</f>
        <v>0.51021</v>
      </c>
      <c r="W108" s="1" t="n">
        <f aca="false">K108</f>
        <v>6750.77</v>
      </c>
      <c r="Y108" s="1" t="str">
        <f aca="false">IF(AND($AH$5="Sym_1",$E108&gt;0),$B$1,IF(AND($AH$5="Sym_2",$E108&lt;0),$B$1,$C$1))</f>
        <v>ARKMUSDT</v>
      </c>
      <c r="Z108" s="1" t="n">
        <f aca="false">N108</f>
        <v>0</v>
      </c>
      <c r="AA108" s="1" t="n">
        <f aca="false">IF($Z108=1,IF($Y108=$B$1,$B108,$C108),0)</f>
        <v>0</v>
      </c>
      <c r="AB108" s="1" t="n">
        <f aca="false">IF($Z108=1,IF($Y108=$B$1,$V108,$W108),0)</f>
        <v>0</v>
      </c>
      <c r="AC108" s="1" t="n">
        <f aca="false">IFERROR(AA108/AB108,1)</f>
        <v>1</v>
      </c>
      <c r="AD108" s="1" t="n">
        <f aca="false">IF($N108=1,$AH$3*$AF107*2,0)</f>
        <v>0</v>
      </c>
      <c r="AE108" s="1" t="n">
        <f aca="false">-IF($N108=1,$AH$4*$AH$2*2,0)</f>
        <v>-0</v>
      </c>
      <c r="AF108" s="1" t="n">
        <f aca="false">$AF107*$AC108+$AD108+$AE108</f>
        <v>1000</v>
      </c>
    </row>
    <row r="109" customFormat="false" ht="15" hidden="false" customHeight="false" outlineLevel="0" collapsed="false">
      <c r="A109" s="0" t="n">
        <v>107</v>
      </c>
      <c r="B109" s="0" t="n">
        <v>0.5105</v>
      </c>
      <c r="C109" s="0" t="n">
        <v>6750.77</v>
      </c>
      <c r="D109" s="0" t="n">
        <v>0.5105</v>
      </c>
      <c r="E109" s="0" t="n">
        <v>1.65903838022174</v>
      </c>
      <c r="G109" s="1" t="n">
        <f aca="false">IF($E109&lt;0,-1,1)</f>
        <v>1</v>
      </c>
      <c r="H109" s="1" t="n">
        <f aca="false">B109</f>
        <v>0.5105</v>
      </c>
      <c r="I109" s="1" t="n">
        <f aca="false">C109</f>
        <v>6750.77</v>
      </c>
      <c r="J109" s="1" t="n">
        <f aca="false">IFERROR(VLOOKUP(-$G109,$G110:$H$182,2,0),H109)</f>
        <v>0.5105</v>
      </c>
      <c r="K109" s="1" t="n">
        <f aca="false">IFERROR(VLOOKUP(-$G109,$G110:$I$182,3,0),I109)</f>
        <v>6750.77</v>
      </c>
      <c r="M109" s="1" t="str">
        <f aca="false">IF(AND($AH$5="Sym_1",$E109&lt;0),$B$1,IF(AND($AH$5="Sym_2",$E109&gt;0),$B$1,$C$1))</f>
        <v>BTCUSDT</v>
      </c>
      <c r="N109" s="1" t="n">
        <f aca="false">IF($AH$6="No",IF(AND(ABS($E109)&gt;$AH$1,$G109&lt;&gt;$G108),1,0),n_steps!K109)</f>
        <v>0</v>
      </c>
      <c r="O109" s="1" t="n">
        <f aca="false">IF($N109=1,IF($M109=$B$1,$B109,$C109),0)</f>
        <v>0</v>
      </c>
      <c r="P109" s="1" t="n">
        <f aca="false">IF($N109=1,IF($M109=$B$1,$J109,$K109),0)</f>
        <v>0</v>
      </c>
      <c r="Q109" s="1" t="n">
        <f aca="false">IFERROR(P109/O109,1)</f>
        <v>1</v>
      </c>
      <c r="R109" s="1" t="n">
        <f aca="false">IF($N109=1,$AH$3*$AH$2*2,0)</f>
        <v>0</v>
      </c>
      <c r="S109" s="1" t="n">
        <f aca="false">-IF($N109=1,$AH$4*$AH$2*2,0)</f>
        <v>-0</v>
      </c>
      <c r="T109" s="1" t="n">
        <f aca="false">$T108*$Q109+$R109+$S109</f>
        <v>1000</v>
      </c>
      <c r="V109" s="1" t="n">
        <f aca="false">J109</f>
        <v>0.5105</v>
      </c>
      <c r="W109" s="1" t="n">
        <f aca="false">K109</f>
        <v>6750.77</v>
      </c>
      <c r="Y109" s="1" t="str">
        <f aca="false">IF(AND($AH$5="Sym_1",$E109&gt;0),$B$1,IF(AND($AH$5="Sym_2",$E109&lt;0),$B$1,$C$1))</f>
        <v>ARKMUSDT</v>
      </c>
      <c r="Z109" s="1" t="n">
        <f aca="false">N109</f>
        <v>0</v>
      </c>
      <c r="AA109" s="1" t="n">
        <f aca="false">IF($Z109=1,IF($Y109=$B$1,$B109,$C109),0)</f>
        <v>0</v>
      </c>
      <c r="AB109" s="1" t="n">
        <f aca="false">IF($Z109=1,IF($Y109=$B$1,$V109,$W109),0)</f>
        <v>0</v>
      </c>
      <c r="AC109" s="1" t="n">
        <f aca="false">IFERROR(AA109/AB109,1)</f>
        <v>1</v>
      </c>
      <c r="AD109" s="1" t="n">
        <f aca="false">IF($N109=1,$AH$3*$AF108*2,0)</f>
        <v>0</v>
      </c>
      <c r="AE109" s="1" t="n">
        <f aca="false">-IF($N109=1,$AH$4*$AH$2*2,0)</f>
        <v>-0</v>
      </c>
      <c r="AF109" s="1" t="n">
        <f aca="false">$AF108*$AC109+$AD109+$AE109</f>
        <v>1000</v>
      </c>
    </row>
    <row r="110" customFormat="false" ht="15" hidden="false" customHeight="false" outlineLevel="0" collapsed="false">
      <c r="A110" s="0" t="n">
        <v>108</v>
      </c>
      <c r="B110" s="0" t="n">
        <v>0.5107</v>
      </c>
      <c r="C110" s="0" t="n">
        <v>6753.84</v>
      </c>
      <c r="D110" s="0" t="n">
        <v>0.5107</v>
      </c>
      <c r="E110" s="0" t="n">
        <v>1.60463862479739</v>
      </c>
      <c r="G110" s="1" t="n">
        <f aca="false">IF($E110&lt;0,-1,1)</f>
        <v>1</v>
      </c>
      <c r="H110" s="1" t="n">
        <f aca="false">B110</f>
        <v>0.5107</v>
      </c>
      <c r="I110" s="1" t="n">
        <f aca="false">C110</f>
        <v>6753.84</v>
      </c>
      <c r="J110" s="1" t="n">
        <f aca="false">IFERROR(VLOOKUP(-$G110,$G111:$H$182,2,0),H110)</f>
        <v>0.5107</v>
      </c>
      <c r="K110" s="1" t="n">
        <f aca="false">IFERROR(VLOOKUP(-$G110,$G111:$I$182,3,0),I110)</f>
        <v>6753.84</v>
      </c>
      <c r="M110" s="1" t="str">
        <f aca="false">IF(AND($AH$5="Sym_1",$E110&lt;0),$B$1,IF(AND($AH$5="Sym_2",$E110&gt;0),$B$1,$C$1))</f>
        <v>BTCUSDT</v>
      </c>
      <c r="N110" s="1" t="n">
        <f aca="false">IF($AH$6="No",IF(AND(ABS($E110)&gt;$AH$1,$G110&lt;&gt;$G109),1,0),n_steps!K110)</f>
        <v>0</v>
      </c>
      <c r="O110" s="1" t="n">
        <f aca="false">IF($N110=1,IF($M110=$B$1,$B110,$C110),0)</f>
        <v>0</v>
      </c>
      <c r="P110" s="1" t="n">
        <f aca="false">IF($N110=1,IF($M110=$B$1,$J110,$K110),0)</f>
        <v>0</v>
      </c>
      <c r="Q110" s="1" t="n">
        <f aca="false">IFERROR(P110/O110,1)</f>
        <v>1</v>
      </c>
      <c r="R110" s="1" t="n">
        <f aca="false">IF($N110=1,$AH$3*$AH$2*2,0)</f>
        <v>0</v>
      </c>
      <c r="S110" s="1" t="n">
        <f aca="false">-IF($N110=1,$AH$4*$AH$2*2,0)</f>
        <v>-0</v>
      </c>
      <c r="T110" s="1" t="n">
        <f aca="false">$T109*$Q110+$R110+$S110</f>
        <v>1000</v>
      </c>
      <c r="V110" s="1" t="n">
        <f aca="false">J110</f>
        <v>0.5107</v>
      </c>
      <c r="W110" s="1" t="n">
        <f aca="false">K110</f>
        <v>6753.84</v>
      </c>
      <c r="Y110" s="1" t="str">
        <f aca="false">IF(AND($AH$5="Sym_1",$E110&gt;0),$B$1,IF(AND($AH$5="Sym_2",$E110&lt;0),$B$1,$C$1))</f>
        <v>ARKMUSDT</v>
      </c>
      <c r="Z110" s="1" t="n">
        <f aca="false">N110</f>
        <v>0</v>
      </c>
      <c r="AA110" s="1" t="n">
        <f aca="false">IF($Z110=1,IF($Y110=$B$1,$B110,$C110),0)</f>
        <v>0</v>
      </c>
      <c r="AB110" s="1" t="n">
        <f aca="false">IF($Z110=1,IF($Y110=$B$1,$V110,$W110),0)</f>
        <v>0</v>
      </c>
      <c r="AC110" s="1" t="n">
        <f aca="false">IFERROR(AA110/AB110,1)</f>
        <v>1</v>
      </c>
      <c r="AD110" s="1" t="n">
        <f aca="false">IF($N110=1,$AH$3*$AF109*2,0)</f>
        <v>0</v>
      </c>
      <c r="AE110" s="1" t="n">
        <f aca="false">-IF($N110=1,$AH$4*$AH$2*2,0)</f>
        <v>-0</v>
      </c>
      <c r="AF110" s="1" t="n">
        <f aca="false">$AF109*$AC110+$AD110+$AE110</f>
        <v>1000</v>
      </c>
    </row>
    <row r="111" customFormat="false" ht="15" hidden="false" customHeight="false" outlineLevel="0" collapsed="false">
      <c r="A111" s="0" t="n">
        <v>109</v>
      </c>
      <c r="B111" s="0" t="n">
        <v>0.51097</v>
      </c>
      <c r="C111" s="0" t="n">
        <v>6753.91</v>
      </c>
      <c r="D111" s="0" t="n">
        <v>0.51097</v>
      </c>
      <c r="E111" s="0" t="n">
        <v>1.55084911319256</v>
      </c>
      <c r="G111" s="1" t="n">
        <f aca="false">IF($E111&lt;0,-1,1)</f>
        <v>1</v>
      </c>
      <c r="H111" s="1" t="n">
        <f aca="false">B111</f>
        <v>0.51097</v>
      </c>
      <c r="I111" s="1" t="n">
        <f aca="false">C111</f>
        <v>6753.91</v>
      </c>
      <c r="J111" s="1" t="n">
        <f aca="false">IFERROR(VLOOKUP(-$G111,$G112:$H$182,2,0),H111)</f>
        <v>0.51097</v>
      </c>
      <c r="K111" s="1" t="n">
        <f aca="false">IFERROR(VLOOKUP(-$G111,$G112:$I$182,3,0),I111)</f>
        <v>6753.91</v>
      </c>
      <c r="M111" s="1" t="str">
        <f aca="false">IF(AND($AH$5="Sym_1",$E111&lt;0),$B$1,IF(AND($AH$5="Sym_2",$E111&gt;0),$B$1,$C$1))</f>
        <v>BTCUSDT</v>
      </c>
      <c r="N111" s="1" t="n">
        <f aca="false">IF($AH$6="No",IF(AND(ABS($E111)&gt;$AH$1,$G111&lt;&gt;$G110),1,0),n_steps!K111)</f>
        <v>0</v>
      </c>
      <c r="O111" s="1" t="n">
        <f aca="false">IF($N111=1,IF($M111=$B$1,$B111,$C111),0)</f>
        <v>0</v>
      </c>
      <c r="P111" s="1" t="n">
        <f aca="false">IF($N111=1,IF($M111=$B$1,$J111,$K111),0)</f>
        <v>0</v>
      </c>
      <c r="Q111" s="1" t="n">
        <f aca="false">IFERROR(P111/O111,1)</f>
        <v>1</v>
      </c>
      <c r="R111" s="1" t="n">
        <f aca="false">IF($N111=1,$AH$3*$AH$2*2,0)</f>
        <v>0</v>
      </c>
      <c r="S111" s="1" t="n">
        <f aca="false">-IF($N111=1,$AH$4*$AH$2*2,0)</f>
        <v>-0</v>
      </c>
      <c r="T111" s="1" t="n">
        <f aca="false">$T110*$Q111+$R111+$S111</f>
        <v>1000</v>
      </c>
      <c r="V111" s="1" t="n">
        <f aca="false">J111</f>
        <v>0.51097</v>
      </c>
      <c r="W111" s="1" t="n">
        <f aca="false">K111</f>
        <v>6753.91</v>
      </c>
      <c r="Y111" s="1" t="str">
        <f aca="false">IF(AND($AH$5="Sym_1",$E111&gt;0),$B$1,IF(AND($AH$5="Sym_2",$E111&lt;0),$B$1,$C$1))</f>
        <v>ARKMUSDT</v>
      </c>
      <c r="Z111" s="1" t="n">
        <f aca="false">N111</f>
        <v>0</v>
      </c>
      <c r="AA111" s="1" t="n">
        <f aca="false">IF($Z111=1,IF($Y111=$B$1,$B111,$C111),0)</f>
        <v>0</v>
      </c>
      <c r="AB111" s="1" t="n">
        <f aca="false">IF($Z111=1,IF($Y111=$B$1,$V111,$W111),0)</f>
        <v>0</v>
      </c>
      <c r="AC111" s="1" t="n">
        <f aca="false">IFERROR(AA111/AB111,1)</f>
        <v>1</v>
      </c>
      <c r="AD111" s="1" t="n">
        <f aca="false">IF($N111=1,$AH$3*$AF110*2,0)</f>
        <v>0</v>
      </c>
      <c r="AE111" s="1" t="n">
        <f aca="false">-IF($N111=1,$AH$4*$AH$2*2,0)</f>
        <v>-0</v>
      </c>
      <c r="AF111" s="1" t="n">
        <f aca="false">$AF110*$AC111+$AD111+$AE111</f>
        <v>1000</v>
      </c>
    </row>
    <row r="112" customFormat="false" ht="15" hidden="false" customHeight="false" outlineLevel="0" collapsed="false">
      <c r="A112" s="0" t="n">
        <v>110</v>
      </c>
      <c r="B112" s="0" t="n">
        <v>0.51115</v>
      </c>
      <c r="C112" s="0" t="n">
        <v>6757.48</v>
      </c>
      <c r="D112" s="0" t="n">
        <v>0.51115</v>
      </c>
      <c r="E112" s="0" t="n">
        <v>1.47802576604452</v>
      </c>
      <c r="G112" s="1" t="n">
        <f aca="false">IF($E112&lt;0,-1,1)</f>
        <v>1</v>
      </c>
      <c r="H112" s="1" t="n">
        <f aca="false">B112</f>
        <v>0.51115</v>
      </c>
      <c r="I112" s="1" t="n">
        <f aca="false">C112</f>
        <v>6757.48</v>
      </c>
      <c r="J112" s="1" t="n">
        <f aca="false">IFERROR(VLOOKUP(-$G112,$G113:$H$182,2,0),H112)</f>
        <v>0.51115</v>
      </c>
      <c r="K112" s="1" t="n">
        <f aca="false">IFERROR(VLOOKUP(-$G112,$G113:$I$182,3,0),I112)</f>
        <v>6757.48</v>
      </c>
      <c r="M112" s="1" t="str">
        <f aca="false">IF(AND($AH$5="Sym_1",$E112&lt;0),$B$1,IF(AND($AH$5="Sym_2",$E112&gt;0),$B$1,$C$1))</f>
        <v>BTCUSDT</v>
      </c>
      <c r="N112" s="1" t="n">
        <f aca="false">IF($AH$6="No",IF(AND(ABS($E112)&gt;$AH$1,$G112&lt;&gt;$G111),1,0),n_steps!K112)</f>
        <v>0</v>
      </c>
      <c r="O112" s="1" t="n">
        <f aca="false">IF($N112=1,IF($M112=$B$1,$B112,$C112),0)</f>
        <v>0</v>
      </c>
      <c r="P112" s="1" t="n">
        <f aca="false">IF($N112=1,IF($M112=$B$1,$J112,$K112),0)</f>
        <v>0</v>
      </c>
      <c r="Q112" s="1" t="n">
        <f aca="false">IFERROR(P112/O112,1)</f>
        <v>1</v>
      </c>
      <c r="R112" s="1" t="n">
        <f aca="false">IF($N112=1,$AH$3*$AH$2*2,0)</f>
        <v>0</v>
      </c>
      <c r="S112" s="1" t="n">
        <f aca="false">-IF($N112=1,$AH$4*$AH$2*2,0)</f>
        <v>-0</v>
      </c>
      <c r="T112" s="1" t="n">
        <f aca="false">$T111*$Q112+$R112+$S112</f>
        <v>1000</v>
      </c>
      <c r="V112" s="1" t="n">
        <f aca="false">J112</f>
        <v>0.51115</v>
      </c>
      <c r="W112" s="1" t="n">
        <f aca="false">K112</f>
        <v>6757.48</v>
      </c>
      <c r="Y112" s="1" t="str">
        <f aca="false">IF(AND($AH$5="Sym_1",$E112&gt;0),$B$1,IF(AND($AH$5="Sym_2",$E112&lt;0),$B$1,$C$1))</f>
        <v>ARKMUSDT</v>
      </c>
      <c r="Z112" s="1" t="n">
        <f aca="false">N112</f>
        <v>0</v>
      </c>
      <c r="AA112" s="1" t="n">
        <f aca="false">IF($Z112=1,IF($Y112=$B$1,$B112,$C112),0)</f>
        <v>0</v>
      </c>
      <c r="AB112" s="1" t="n">
        <f aca="false">IF($Z112=1,IF($Y112=$B$1,$V112,$W112),0)</f>
        <v>0</v>
      </c>
      <c r="AC112" s="1" t="n">
        <f aca="false">IFERROR(AA112/AB112,1)</f>
        <v>1</v>
      </c>
      <c r="AD112" s="1" t="n">
        <f aca="false">IF($N112=1,$AH$3*$AF111*2,0)</f>
        <v>0</v>
      </c>
      <c r="AE112" s="1" t="n">
        <f aca="false">-IF($N112=1,$AH$4*$AH$2*2,0)</f>
        <v>-0</v>
      </c>
      <c r="AF112" s="1" t="n">
        <f aca="false">$AF111*$AC112+$AD112+$AE112</f>
        <v>1000</v>
      </c>
    </row>
    <row r="113" customFormat="false" ht="15" hidden="false" customHeight="false" outlineLevel="0" collapsed="false">
      <c r="A113" s="0" t="n">
        <v>111</v>
      </c>
      <c r="B113" s="0" t="n">
        <v>0.51128</v>
      </c>
      <c r="C113" s="0" t="n">
        <v>6757.73</v>
      </c>
      <c r="D113" s="0" t="n">
        <v>0.51128</v>
      </c>
      <c r="E113" s="0" t="n">
        <v>1.39341206627614</v>
      </c>
      <c r="G113" s="1" t="n">
        <f aca="false">IF($E113&lt;0,-1,1)</f>
        <v>1</v>
      </c>
      <c r="H113" s="1" t="n">
        <f aca="false">B113</f>
        <v>0.51128</v>
      </c>
      <c r="I113" s="1" t="n">
        <f aca="false">C113</f>
        <v>6757.73</v>
      </c>
      <c r="J113" s="1" t="n">
        <f aca="false">IFERROR(VLOOKUP(-$G113,$G114:$H$182,2,0),H113)</f>
        <v>0.51128</v>
      </c>
      <c r="K113" s="1" t="n">
        <f aca="false">IFERROR(VLOOKUP(-$G113,$G114:$I$182,3,0),I113)</f>
        <v>6757.73</v>
      </c>
      <c r="M113" s="1" t="str">
        <f aca="false">IF(AND($AH$5="Sym_1",$E113&lt;0),$B$1,IF(AND($AH$5="Sym_2",$E113&gt;0),$B$1,$C$1))</f>
        <v>BTCUSDT</v>
      </c>
      <c r="N113" s="1" t="n">
        <f aca="false">IF($AH$6="No",IF(AND(ABS($E113)&gt;$AH$1,$G113&lt;&gt;$G112),1,0),n_steps!K113)</f>
        <v>0</v>
      </c>
      <c r="O113" s="1" t="n">
        <f aca="false">IF($N113=1,IF($M113=$B$1,$B113,$C113),0)</f>
        <v>0</v>
      </c>
      <c r="P113" s="1" t="n">
        <f aca="false">IF($N113=1,IF($M113=$B$1,$J113,$K113),0)</f>
        <v>0</v>
      </c>
      <c r="Q113" s="1" t="n">
        <f aca="false">IFERROR(P113/O113,1)</f>
        <v>1</v>
      </c>
      <c r="R113" s="1" t="n">
        <f aca="false">IF($N113=1,$AH$3*$AH$2*2,0)</f>
        <v>0</v>
      </c>
      <c r="S113" s="1" t="n">
        <f aca="false">-IF($N113=1,$AH$4*$AH$2*2,0)</f>
        <v>-0</v>
      </c>
      <c r="T113" s="1" t="n">
        <f aca="false">$T112*$Q113+$R113+$S113</f>
        <v>1000</v>
      </c>
      <c r="V113" s="1" t="n">
        <f aca="false">J113</f>
        <v>0.51128</v>
      </c>
      <c r="W113" s="1" t="n">
        <f aca="false">K113</f>
        <v>6757.73</v>
      </c>
      <c r="Y113" s="1" t="str">
        <f aca="false">IF(AND($AH$5="Sym_1",$E113&gt;0),$B$1,IF(AND($AH$5="Sym_2",$E113&lt;0),$B$1,$C$1))</f>
        <v>ARKMUSDT</v>
      </c>
      <c r="Z113" s="1" t="n">
        <f aca="false">N113</f>
        <v>0</v>
      </c>
      <c r="AA113" s="1" t="n">
        <f aca="false">IF($Z113=1,IF($Y113=$B$1,$B113,$C113),0)</f>
        <v>0</v>
      </c>
      <c r="AB113" s="1" t="n">
        <f aca="false">IF($Z113=1,IF($Y113=$B$1,$V113,$W113),0)</f>
        <v>0</v>
      </c>
      <c r="AC113" s="1" t="n">
        <f aca="false">IFERROR(AA113/AB113,1)</f>
        <v>1</v>
      </c>
      <c r="AD113" s="1" t="n">
        <f aca="false">IF($N113=1,$AH$3*$AF112*2,0)</f>
        <v>0</v>
      </c>
      <c r="AE113" s="1" t="n">
        <f aca="false">-IF($N113=1,$AH$4*$AH$2*2,0)</f>
        <v>-0</v>
      </c>
      <c r="AF113" s="1" t="n">
        <f aca="false">$AF112*$AC113+$AD113+$AE113</f>
        <v>1000</v>
      </c>
    </row>
    <row r="114" customFormat="false" ht="15" hidden="false" customHeight="false" outlineLevel="0" collapsed="false">
      <c r="A114" s="0" t="n">
        <v>112</v>
      </c>
      <c r="B114" s="0" t="n">
        <v>0.51149</v>
      </c>
      <c r="C114" s="0" t="n">
        <v>6767.91</v>
      </c>
      <c r="D114" s="0" t="n">
        <v>0.51149</v>
      </c>
      <c r="E114" s="0" t="n">
        <v>1.35358702673116</v>
      </c>
      <c r="G114" s="1" t="n">
        <f aca="false">IF($E114&lt;0,-1,1)</f>
        <v>1</v>
      </c>
      <c r="H114" s="1" t="n">
        <f aca="false">B114</f>
        <v>0.51149</v>
      </c>
      <c r="I114" s="1" t="n">
        <f aca="false">C114</f>
        <v>6767.91</v>
      </c>
      <c r="J114" s="1" t="n">
        <f aca="false">IFERROR(VLOOKUP(-$G114,$G115:$H$182,2,0),H114)</f>
        <v>0.51149</v>
      </c>
      <c r="K114" s="1" t="n">
        <f aca="false">IFERROR(VLOOKUP(-$G114,$G115:$I$182,3,0),I114)</f>
        <v>6767.91</v>
      </c>
      <c r="M114" s="1" t="str">
        <f aca="false">IF(AND($AH$5="Sym_1",$E114&lt;0),$B$1,IF(AND($AH$5="Sym_2",$E114&gt;0),$B$1,$C$1))</f>
        <v>BTCUSDT</v>
      </c>
      <c r="N114" s="1" t="n">
        <f aca="false">IF($AH$6="No",IF(AND(ABS($E114)&gt;$AH$1,$G114&lt;&gt;$G113),1,0),n_steps!K114)</f>
        <v>0</v>
      </c>
      <c r="O114" s="1" t="n">
        <f aca="false">IF($N114=1,IF($M114=$B$1,$B114,$C114),0)</f>
        <v>0</v>
      </c>
      <c r="P114" s="1" t="n">
        <f aca="false">IF($N114=1,IF($M114=$B$1,$J114,$K114),0)</f>
        <v>0</v>
      </c>
      <c r="Q114" s="1" t="n">
        <f aca="false">IFERROR(P114/O114,1)</f>
        <v>1</v>
      </c>
      <c r="R114" s="1" t="n">
        <f aca="false">IF($N114=1,$AH$3*$AH$2*2,0)</f>
        <v>0</v>
      </c>
      <c r="S114" s="1" t="n">
        <f aca="false">-IF($N114=1,$AH$4*$AH$2*2,0)</f>
        <v>-0</v>
      </c>
      <c r="T114" s="1" t="n">
        <f aca="false">$T113*$Q114+$R114+$S114</f>
        <v>1000</v>
      </c>
      <c r="V114" s="1" t="n">
        <f aca="false">J114</f>
        <v>0.51149</v>
      </c>
      <c r="W114" s="1" t="n">
        <f aca="false">K114</f>
        <v>6767.91</v>
      </c>
      <c r="Y114" s="1" t="str">
        <f aca="false">IF(AND($AH$5="Sym_1",$E114&gt;0),$B$1,IF(AND($AH$5="Sym_2",$E114&lt;0),$B$1,$C$1))</f>
        <v>ARKMUSDT</v>
      </c>
      <c r="Z114" s="1" t="n">
        <f aca="false">N114</f>
        <v>0</v>
      </c>
      <c r="AA114" s="1" t="n">
        <f aca="false">IF($Z114=1,IF($Y114=$B$1,$B114,$C114),0)</f>
        <v>0</v>
      </c>
      <c r="AB114" s="1" t="n">
        <f aca="false">IF($Z114=1,IF($Y114=$B$1,$V114,$W114),0)</f>
        <v>0</v>
      </c>
      <c r="AC114" s="1" t="n">
        <f aca="false">IFERROR(AA114/AB114,1)</f>
        <v>1</v>
      </c>
      <c r="AD114" s="1" t="n">
        <f aca="false">IF($N114=1,$AH$3*$AF113*2,0)</f>
        <v>0</v>
      </c>
      <c r="AE114" s="1" t="n">
        <f aca="false">-IF($N114=1,$AH$4*$AH$2*2,0)</f>
        <v>-0</v>
      </c>
      <c r="AF114" s="1" t="n">
        <f aca="false">$AF113*$AC114+$AD114+$AE114</f>
        <v>1000</v>
      </c>
    </row>
    <row r="115" customFormat="false" ht="15" hidden="false" customHeight="false" outlineLevel="0" collapsed="false">
      <c r="A115" s="0" t="n">
        <v>113</v>
      </c>
      <c r="B115" s="0" t="n">
        <v>0.51156</v>
      </c>
      <c r="C115" s="0" t="n">
        <v>6768.15</v>
      </c>
      <c r="D115" s="0" t="n">
        <v>0.51156</v>
      </c>
      <c r="E115" s="0" t="n">
        <v>1.26440207255858</v>
      </c>
      <c r="G115" s="1" t="n">
        <f aca="false">IF($E115&lt;0,-1,1)</f>
        <v>1</v>
      </c>
      <c r="H115" s="1" t="n">
        <f aca="false">B115</f>
        <v>0.51156</v>
      </c>
      <c r="I115" s="1" t="n">
        <f aca="false">C115</f>
        <v>6768.15</v>
      </c>
      <c r="J115" s="1" t="n">
        <f aca="false">IFERROR(VLOOKUP(-$G115,$G116:$H$182,2,0),H115)</f>
        <v>0.51156</v>
      </c>
      <c r="K115" s="1" t="n">
        <f aca="false">IFERROR(VLOOKUP(-$G115,$G116:$I$182,3,0),I115)</f>
        <v>6768.15</v>
      </c>
      <c r="M115" s="1" t="str">
        <f aca="false">IF(AND($AH$5="Sym_1",$E115&lt;0),$B$1,IF(AND($AH$5="Sym_2",$E115&gt;0),$B$1,$C$1))</f>
        <v>BTCUSDT</v>
      </c>
      <c r="N115" s="1" t="n">
        <f aca="false">IF($AH$6="No",IF(AND(ABS($E115)&gt;$AH$1,$G115&lt;&gt;$G114),1,0),n_steps!K115)</f>
        <v>0</v>
      </c>
      <c r="O115" s="1" t="n">
        <f aca="false">IF($N115=1,IF($M115=$B$1,$B115,$C115),0)</f>
        <v>0</v>
      </c>
      <c r="P115" s="1" t="n">
        <f aca="false">IF($N115=1,IF($M115=$B$1,$J115,$K115),0)</f>
        <v>0</v>
      </c>
      <c r="Q115" s="1" t="n">
        <f aca="false">IFERROR(P115/O115,1)</f>
        <v>1</v>
      </c>
      <c r="R115" s="1" t="n">
        <f aca="false">IF($N115=1,$AH$3*$AH$2*2,0)</f>
        <v>0</v>
      </c>
      <c r="S115" s="1" t="n">
        <f aca="false">-IF($N115=1,$AH$4*$AH$2*2,0)</f>
        <v>-0</v>
      </c>
      <c r="T115" s="1" t="n">
        <f aca="false">$T114*$Q115+$R115+$S115</f>
        <v>1000</v>
      </c>
      <c r="V115" s="1" t="n">
        <f aca="false">J115</f>
        <v>0.51156</v>
      </c>
      <c r="W115" s="1" t="n">
        <f aca="false">K115</f>
        <v>6768.15</v>
      </c>
      <c r="Y115" s="1" t="str">
        <f aca="false">IF(AND($AH$5="Sym_1",$E115&gt;0),$B$1,IF(AND($AH$5="Sym_2",$E115&lt;0),$B$1,$C$1))</f>
        <v>ARKMUSDT</v>
      </c>
      <c r="Z115" s="1" t="n">
        <f aca="false">N115</f>
        <v>0</v>
      </c>
      <c r="AA115" s="1" t="n">
        <f aca="false">IF($Z115=1,IF($Y115=$B$1,$B115,$C115),0)</f>
        <v>0</v>
      </c>
      <c r="AB115" s="1" t="n">
        <f aca="false">IF($Z115=1,IF($Y115=$B$1,$V115,$W115),0)</f>
        <v>0</v>
      </c>
      <c r="AC115" s="1" t="n">
        <f aca="false">IFERROR(AA115/AB115,1)</f>
        <v>1</v>
      </c>
      <c r="AD115" s="1" t="n">
        <f aca="false">IF($N115=1,$AH$3*$AF114*2,0)</f>
        <v>0</v>
      </c>
      <c r="AE115" s="1" t="n">
        <f aca="false">-IF($N115=1,$AH$4*$AH$2*2,0)</f>
        <v>-0</v>
      </c>
      <c r="AF115" s="1" t="n">
        <f aca="false">$AF114*$AC115+$AD115+$AE115</f>
        <v>1000</v>
      </c>
    </row>
    <row r="116" customFormat="false" ht="15" hidden="false" customHeight="false" outlineLevel="0" collapsed="false">
      <c r="A116" s="0" t="n">
        <v>114</v>
      </c>
      <c r="B116" s="0" t="n">
        <v>0.51159</v>
      </c>
      <c r="C116" s="0" t="n">
        <v>6771.86</v>
      </c>
      <c r="D116" s="0" t="n">
        <v>0.51159</v>
      </c>
      <c r="E116" s="0" t="n">
        <v>1.17615040772621</v>
      </c>
      <c r="G116" s="1" t="n">
        <f aca="false">IF($E116&lt;0,-1,1)</f>
        <v>1</v>
      </c>
      <c r="H116" s="1" t="n">
        <f aca="false">B116</f>
        <v>0.51159</v>
      </c>
      <c r="I116" s="1" t="n">
        <f aca="false">C116</f>
        <v>6771.86</v>
      </c>
      <c r="J116" s="1" t="n">
        <f aca="false">IFERROR(VLOOKUP(-$G116,$G117:$H$182,2,0),H116)</f>
        <v>0.51159</v>
      </c>
      <c r="K116" s="1" t="n">
        <f aca="false">IFERROR(VLOOKUP(-$G116,$G117:$I$182,3,0),I116)</f>
        <v>6771.86</v>
      </c>
      <c r="M116" s="1" t="str">
        <f aca="false">IF(AND($AH$5="Sym_1",$E116&lt;0),$B$1,IF(AND($AH$5="Sym_2",$E116&gt;0),$B$1,$C$1))</f>
        <v>BTCUSDT</v>
      </c>
      <c r="N116" s="1" t="n">
        <f aca="false">IF($AH$6="No",IF(AND(ABS($E116)&gt;$AH$1,$G116&lt;&gt;$G115),1,0),n_steps!K116)</f>
        <v>0</v>
      </c>
      <c r="O116" s="1" t="n">
        <f aca="false">IF($N116=1,IF($M116=$B$1,$B116,$C116),0)</f>
        <v>0</v>
      </c>
      <c r="P116" s="1" t="n">
        <f aca="false">IF($N116=1,IF($M116=$B$1,$J116,$K116),0)</f>
        <v>0</v>
      </c>
      <c r="Q116" s="1" t="n">
        <f aca="false">IFERROR(P116/O116,1)</f>
        <v>1</v>
      </c>
      <c r="R116" s="1" t="n">
        <f aca="false">IF($N116=1,$AH$3*$AH$2*2,0)</f>
        <v>0</v>
      </c>
      <c r="S116" s="1" t="n">
        <f aca="false">-IF($N116=1,$AH$4*$AH$2*2,0)</f>
        <v>-0</v>
      </c>
      <c r="T116" s="1" t="n">
        <f aca="false">$T115*$Q116+$R116+$S116</f>
        <v>1000</v>
      </c>
      <c r="V116" s="1" t="n">
        <f aca="false">J116</f>
        <v>0.51159</v>
      </c>
      <c r="W116" s="1" t="n">
        <f aca="false">K116</f>
        <v>6771.86</v>
      </c>
      <c r="Y116" s="1" t="str">
        <f aca="false">IF(AND($AH$5="Sym_1",$E116&gt;0),$B$1,IF(AND($AH$5="Sym_2",$E116&lt;0),$B$1,$C$1))</f>
        <v>ARKMUSDT</v>
      </c>
      <c r="Z116" s="1" t="n">
        <f aca="false">N116</f>
        <v>0</v>
      </c>
      <c r="AA116" s="1" t="n">
        <f aca="false">IF($Z116=1,IF($Y116=$B$1,$B116,$C116),0)</f>
        <v>0</v>
      </c>
      <c r="AB116" s="1" t="n">
        <f aca="false">IF($Z116=1,IF($Y116=$B$1,$V116,$W116),0)</f>
        <v>0</v>
      </c>
      <c r="AC116" s="1" t="n">
        <f aca="false">IFERROR(AA116/AB116,1)</f>
        <v>1</v>
      </c>
      <c r="AD116" s="1" t="n">
        <f aca="false">IF($N116=1,$AH$3*$AF115*2,0)</f>
        <v>0</v>
      </c>
      <c r="AE116" s="1" t="n">
        <f aca="false">-IF($N116=1,$AH$4*$AH$2*2,0)</f>
        <v>-0</v>
      </c>
      <c r="AF116" s="1" t="n">
        <f aca="false">$AF115*$AC116+$AD116+$AE116</f>
        <v>1000</v>
      </c>
    </row>
    <row r="117" customFormat="false" ht="15" hidden="false" customHeight="false" outlineLevel="0" collapsed="false">
      <c r="A117" s="0" t="n">
        <v>115</v>
      </c>
      <c r="B117" s="0" t="n">
        <v>0.51167</v>
      </c>
      <c r="C117" s="0" t="n">
        <v>6772.18</v>
      </c>
      <c r="D117" s="0" t="n">
        <v>0.51167</v>
      </c>
      <c r="E117" s="0" t="n">
        <v>1.1182752939761</v>
      </c>
      <c r="G117" s="1" t="n">
        <f aca="false">IF($E117&lt;0,-1,1)</f>
        <v>1</v>
      </c>
      <c r="H117" s="1" t="n">
        <f aca="false">B117</f>
        <v>0.51167</v>
      </c>
      <c r="I117" s="1" t="n">
        <f aca="false">C117</f>
        <v>6772.18</v>
      </c>
      <c r="J117" s="1" t="n">
        <f aca="false">IFERROR(VLOOKUP(-$G117,$G118:$H$182,2,0),H117)</f>
        <v>0.51167</v>
      </c>
      <c r="K117" s="1" t="n">
        <f aca="false">IFERROR(VLOOKUP(-$G117,$G118:$I$182,3,0),I117)</f>
        <v>6772.18</v>
      </c>
      <c r="M117" s="1" t="str">
        <f aca="false">IF(AND($AH$5="Sym_1",$E117&lt;0),$B$1,IF(AND($AH$5="Sym_2",$E117&gt;0),$B$1,$C$1))</f>
        <v>BTCUSDT</v>
      </c>
      <c r="N117" s="1" t="n">
        <f aca="false">IF($AH$6="No",IF(AND(ABS($E117)&gt;$AH$1,$G117&lt;&gt;$G116),1,0),n_steps!K117)</f>
        <v>0</v>
      </c>
      <c r="O117" s="1" t="n">
        <f aca="false">IF($N117=1,IF($M117=$B$1,$B117,$C117),0)</f>
        <v>0</v>
      </c>
      <c r="P117" s="1" t="n">
        <f aca="false">IF($N117=1,IF($M117=$B$1,$J117,$K117),0)</f>
        <v>0</v>
      </c>
      <c r="Q117" s="1" t="n">
        <f aca="false">IFERROR(P117/O117,1)</f>
        <v>1</v>
      </c>
      <c r="R117" s="1" t="n">
        <f aca="false">IF($N117=1,$AH$3*$AH$2*2,0)</f>
        <v>0</v>
      </c>
      <c r="S117" s="1" t="n">
        <f aca="false">-IF($N117=1,$AH$4*$AH$2*2,0)</f>
        <v>-0</v>
      </c>
      <c r="T117" s="1" t="n">
        <f aca="false">$T116*$Q117+$R117+$S117</f>
        <v>1000</v>
      </c>
      <c r="V117" s="1" t="n">
        <f aca="false">J117</f>
        <v>0.51167</v>
      </c>
      <c r="W117" s="1" t="n">
        <f aca="false">K117</f>
        <v>6772.18</v>
      </c>
      <c r="Y117" s="1" t="str">
        <f aca="false">IF(AND($AH$5="Sym_1",$E117&gt;0),$B$1,IF(AND($AH$5="Sym_2",$E117&lt;0),$B$1,$C$1))</f>
        <v>ARKMUSDT</v>
      </c>
      <c r="Z117" s="1" t="n">
        <f aca="false">N117</f>
        <v>0</v>
      </c>
      <c r="AA117" s="1" t="n">
        <f aca="false">IF($Z117=1,IF($Y117=$B$1,$B117,$C117),0)</f>
        <v>0</v>
      </c>
      <c r="AB117" s="1" t="n">
        <f aca="false">IF($Z117=1,IF($Y117=$B$1,$V117,$W117),0)</f>
        <v>0</v>
      </c>
      <c r="AC117" s="1" t="n">
        <f aca="false">IFERROR(AA117/AB117,1)</f>
        <v>1</v>
      </c>
      <c r="AD117" s="1" t="n">
        <f aca="false">IF($N117=1,$AH$3*$AF116*2,0)</f>
        <v>0</v>
      </c>
      <c r="AE117" s="1" t="n">
        <f aca="false">-IF($N117=1,$AH$4*$AH$2*2,0)</f>
        <v>-0</v>
      </c>
      <c r="AF117" s="1" t="n">
        <f aca="false">$AF116*$AC117+$AD117+$AE117</f>
        <v>1000</v>
      </c>
    </row>
    <row r="118" customFormat="false" ht="15" hidden="false" customHeight="false" outlineLevel="0" collapsed="false">
      <c r="A118" s="0" t="n">
        <v>116</v>
      </c>
      <c r="B118" s="0" t="n">
        <v>0.51172</v>
      </c>
      <c r="C118" s="0" t="n">
        <v>6773.12</v>
      </c>
      <c r="D118" s="0" t="n">
        <v>0.51172</v>
      </c>
      <c r="E118" s="0" t="n">
        <v>1.06082955575161</v>
      </c>
      <c r="G118" s="1" t="n">
        <f aca="false">IF($E118&lt;0,-1,1)</f>
        <v>1</v>
      </c>
      <c r="H118" s="1" t="n">
        <f aca="false">B118</f>
        <v>0.51172</v>
      </c>
      <c r="I118" s="1" t="n">
        <f aca="false">C118</f>
        <v>6773.12</v>
      </c>
      <c r="J118" s="1" t="n">
        <f aca="false">IFERROR(VLOOKUP(-$G118,$G119:$H$182,2,0),H118)</f>
        <v>0.51172</v>
      </c>
      <c r="K118" s="1" t="n">
        <f aca="false">IFERROR(VLOOKUP(-$G118,$G119:$I$182,3,0),I118)</f>
        <v>6773.12</v>
      </c>
      <c r="M118" s="1" t="str">
        <f aca="false">IF(AND($AH$5="Sym_1",$E118&lt;0),$B$1,IF(AND($AH$5="Sym_2",$E118&gt;0),$B$1,$C$1))</f>
        <v>BTCUSDT</v>
      </c>
      <c r="N118" s="1" t="n">
        <f aca="false">IF($AH$6="No",IF(AND(ABS($E118)&gt;$AH$1,$G118&lt;&gt;$G117),1,0),n_steps!K118)</f>
        <v>0</v>
      </c>
      <c r="O118" s="1" t="n">
        <f aca="false">IF($N118=1,IF($M118=$B$1,$B118,$C118),0)</f>
        <v>0</v>
      </c>
      <c r="P118" s="1" t="n">
        <f aca="false">IF($N118=1,IF($M118=$B$1,$J118,$K118),0)</f>
        <v>0</v>
      </c>
      <c r="Q118" s="1" t="n">
        <f aca="false">IFERROR(P118/O118,1)</f>
        <v>1</v>
      </c>
      <c r="R118" s="1" t="n">
        <f aca="false">IF($N118=1,$AH$3*$AH$2*2,0)</f>
        <v>0</v>
      </c>
      <c r="S118" s="1" t="n">
        <f aca="false">-IF($N118=1,$AH$4*$AH$2*2,0)</f>
        <v>-0</v>
      </c>
      <c r="T118" s="1" t="n">
        <f aca="false">$T117*$Q118+$R118+$S118</f>
        <v>1000</v>
      </c>
      <c r="V118" s="1" t="n">
        <f aca="false">J118</f>
        <v>0.51172</v>
      </c>
      <c r="W118" s="1" t="n">
        <f aca="false">K118</f>
        <v>6773.12</v>
      </c>
      <c r="Y118" s="1" t="str">
        <f aca="false">IF(AND($AH$5="Sym_1",$E118&gt;0),$B$1,IF(AND($AH$5="Sym_2",$E118&lt;0),$B$1,$C$1))</f>
        <v>ARKMUSDT</v>
      </c>
      <c r="Z118" s="1" t="n">
        <f aca="false">N118</f>
        <v>0</v>
      </c>
      <c r="AA118" s="1" t="n">
        <f aca="false">IF($Z118=1,IF($Y118=$B$1,$B118,$C118),0)</f>
        <v>0</v>
      </c>
      <c r="AB118" s="1" t="n">
        <f aca="false">IF($Z118=1,IF($Y118=$B$1,$V118,$W118),0)</f>
        <v>0</v>
      </c>
      <c r="AC118" s="1" t="n">
        <f aca="false">IFERROR(AA118/AB118,1)</f>
        <v>1</v>
      </c>
      <c r="AD118" s="1" t="n">
        <f aca="false">IF($N118=1,$AH$3*$AF117*2,0)</f>
        <v>0</v>
      </c>
      <c r="AE118" s="1" t="n">
        <f aca="false">-IF($N118=1,$AH$4*$AH$2*2,0)</f>
        <v>-0</v>
      </c>
      <c r="AF118" s="1" t="n">
        <f aca="false">$AF117*$AC118+$AD118+$AE118</f>
        <v>1000</v>
      </c>
    </row>
    <row r="119" customFormat="false" ht="15" hidden="false" customHeight="false" outlineLevel="0" collapsed="false">
      <c r="A119" s="0" t="n">
        <v>117</v>
      </c>
      <c r="B119" s="0" t="n">
        <v>0.51255</v>
      </c>
      <c r="C119" s="0" t="n">
        <v>6773.56</v>
      </c>
      <c r="D119" s="0" t="n">
        <v>0.51255</v>
      </c>
      <c r="E119" s="0" t="n">
        <v>1.34819323896281</v>
      </c>
      <c r="G119" s="1" t="n">
        <f aca="false">IF($E119&lt;0,-1,1)</f>
        <v>1</v>
      </c>
      <c r="H119" s="1" t="n">
        <f aca="false">B119</f>
        <v>0.51255</v>
      </c>
      <c r="I119" s="1" t="n">
        <f aca="false">C119</f>
        <v>6773.56</v>
      </c>
      <c r="J119" s="1" t="n">
        <f aca="false">IFERROR(VLOOKUP(-$G119,$G120:$H$182,2,0),H119)</f>
        <v>0.51255</v>
      </c>
      <c r="K119" s="1" t="n">
        <f aca="false">IFERROR(VLOOKUP(-$G119,$G120:$I$182,3,0),I119)</f>
        <v>6773.56</v>
      </c>
      <c r="M119" s="1" t="str">
        <f aca="false">IF(AND($AH$5="Sym_1",$E119&lt;0),$B$1,IF(AND($AH$5="Sym_2",$E119&gt;0),$B$1,$C$1))</f>
        <v>BTCUSDT</v>
      </c>
      <c r="N119" s="1" t="n">
        <f aca="false">IF($AH$6="No",IF(AND(ABS($E119)&gt;$AH$1,$G119&lt;&gt;$G118),1,0),n_steps!K119)</f>
        <v>0</v>
      </c>
      <c r="O119" s="1" t="n">
        <f aca="false">IF($N119=1,IF($M119=$B$1,$B119,$C119),0)</f>
        <v>0</v>
      </c>
      <c r="P119" s="1" t="n">
        <f aca="false">IF($N119=1,IF($M119=$B$1,$J119,$K119),0)</f>
        <v>0</v>
      </c>
      <c r="Q119" s="1" t="n">
        <f aca="false">IFERROR(P119/O119,1)</f>
        <v>1</v>
      </c>
      <c r="R119" s="1" t="n">
        <f aca="false">IF($N119=1,$AH$3*$AH$2*2,0)</f>
        <v>0</v>
      </c>
      <c r="S119" s="1" t="n">
        <f aca="false">-IF($N119=1,$AH$4*$AH$2*2,0)</f>
        <v>-0</v>
      </c>
      <c r="T119" s="1" t="n">
        <f aca="false">$T118*$Q119+$R119+$S119</f>
        <v>1000</v>
      </c>
      <c r="V119" s="1" t="n">
        <f aca="false">J119</f>
        <v>0.51255</v>
      </c>
      <c r="W119" s="1" t="n">
        <f aca="false">K119</f>
        <v>6773.56</v>
      </c>
      <c r="Y119" s="1" t="str">
        <f aca="false">IF(AND($AH$5="Sym_1",$E119&gt;0),$B$1,IF(AND($AH$5="Sym_2",$E119&lt;0),$B$1,$C$1))</f>
        <v>ARKMUSDT</v>
      </c>
      <c r="Z119" s="1" t="n">
        <f aca="false">N119</f>
        <v>0</v>
      </c>
      <c r="AA119" s="1" t="n">
        <f aca="false">IF($Z119=1,IF($Y119=$B$1,$B119,$C119),0)</f>
        <v>0</v>
      </c>
      <c r="AB119" s="1" t="n">
        <f aca="false">IF($Z119=1,IF($Y119=$B$1,$V119,$W119),0)</f>
        <v>0</v>
      </c>
      <c r="AC119" s="1" t="n">
        <f aca="false">IFERROR(AA119/AB119,1)</f>
        <v>1</v>
      </c>
      <c r="AD119" s="1" t="n">
        <f aca="false">IF($N119=1,$AH$3*$AF118*2,0)</f>
        <v>0</v>
      </c>
      <c r="AE119" s="1" t="n">
        <f aca="false">-IF($N119=1,$AH$4*$AH$2*2,0)</f>
        <v>-0</v>
      </c>
      <c r="AF119" s="1" t="n">
        <f aca="false">$AF118*$AC119+$AD119+$AE119</f>
        <v>1000</v>
      </c>
    </row>
    <row r="120" customFormat="false" ht="15" hidden="false" customHeight="false" outlineLevel="0" collapsed="false">
      <c r="A120" s="0" t="n">
        <v>118</v>
      </c>
      <c r="B120" s="0" t="n">
        <v>0.51362</v>
      </c>
      <c r="C120" s="0" t="n">
        <v>6773.98</v>
      </c>
      <c r="D120" s="0" t="n">
        <v>0.51362</v>
      </c>
      <c r="E120" s="0" t="n">
        <v>1.74024602713962</v>
      </c>
      <c r="G120" s="1" t="n">
        <f aca="false">IF($E120&lt;0,-1,1)</f>
        <v>1</v>
      </c>
      <c r="H120" s="1" t="n">
        <f aca="false">B120</f>
        <v>0.51362</v>
      </c>
      <c r="I120" s="1" t="n">
        <f aca="false">C120</f>
        <v>6773.98</v>
      </c>
      <c r="J120" s="1" t="n">
        <f aca="false">IFERROR(VLOOKUP(-$G120,$G121:$H$182,2,0),H120)</f>
        <v>0.51362</v>
      </c>
      <c r="K120" s="1" t="n">
        <f aca="false">IFERROR(VLOOKUP(-$G120,$G121:$I$182,3,0),I120)</f>
        <v>6773.98</v>
      </c>
      <c r="M120" s="1" t="str">
        <f aca="false">IF(AND($AH$5="Sym_1",$E120&lt;0),$B$1,IF(AND($AH$5="Sym_2",$E120&gt;0),$B$1,$C$1))</f>
        <v>BTCUSDT</v>
      </c>
      <c r="N120" s="1" t="n">
        <f aca="false">IF($AH$6="No",IF(AND(ABS($E120)&gt;$AH$1,$G120&lt;&gt;$G119),1,0),n_steps!K120)</f>
        <v>0</v>
      </c>
      <c r="O120" s="1" t="n">
        <f aca="false">IF($N120=1,IF($M120=$B$1,$B120,$C120),0)</f>
        <v>0</v>
      </c>
      <c r="P120" s="1" t="n">
        <f aca="false">IF($N120=1,IF($M120=$B$1,$J120,$K120),0)</f>
        <v>0</v>
      </c>
      <c r="Q120" s="1" t="n">
        <f aca="false">IFERROR(P120/O120,1)</f>
        <v>1</v>
      </c>
      <c r="R120" s="1" t="n">
        <f aca="false">IF($N120=1,$AH$3*$AH$2*2,0)</f>
        <v>0</v>
      </c>
      <c r="S120" s="1" t="n">
        <f aca="false">-IF($N120=1,$AH$4*$AH$2*2,0)</f>
        <v>-0</v>
      </c>
      <c r="T120" s="1" t="n">
        <f aca="false">$T119*$Q120+$R120+$S120</f>
        <v>1000</v>
      </c>
      <c r="V120" s="1" t="n">
        <f aca="false">J120</f>
        <v>0.51362</v>
      </c>
      <c r="W120" s="1" t="n">
        <f aca="false">K120</f>
        <v>6773.98</v>
      </c>
      <c r="Y120" s="1" t="str">
        <f aca="false">IF(AND($AH$5="Sym_1",$E120&gt;0),$B$1,IF(AND($AH$5="Sym_2",$E120&lt;0),$B$1,$C$1))</f>
        <v>ARKMUSDT</v>
      </c>
      <c r="Z120" s="1" t="n">
        <f aca="false">N120</f>
        <v>0</v>
      </c>
      <c r="AA120" s="1" t="n">
        <f aca="false">IF($Z120=1,IF($Y120=$B$1,$B120,$C120),0)</f>
        <v>0</v>
      </c>
      <c r="AB120" s="1" t="n">
        <f aca="false">IF($Z120=1,IF($Y120=$B$1,$V120,$W120),0)</f>
        <v>0</v>
      </c>
      <c r="AC120" s="1" t="n">
        <f aca="false">IFERROR(AA120/AB120,1)</f>
        <v>1</v>
      </c>
      <c r="AD120" s="1" t="n">
        <f aca="false">IF($N120=1,$AH$3*$AF119*2,0)</f>
        <v>0</v>
      </c>
      <c r="AE120" s="1" t="n">
        <f aca="false">-IF($N120=1,$AH$4*$AH$2*2,0)</f>
        <v>-0</v>
      </c>
      <c r="AF120" s="1" t="n">
        <f aca="false">$AF119*$AC120+$AD120+$AE120</f>
        <v>1000</v>
      </c>
    </row>
    <row r="121" customFormat="false" ht="15" hidden="false" customHeight="false" outlineLevel="0" collapsed="false">
      <c r="A121" s="0" t="n">
        <v>119</v>
      </c>
      <c r="B121" s="0" t="n">
        <v>0.51371</v>
      </c>
      <c r="C121" s="0" t="n">
        <v>6775.48</v>
      </c>
      <c r="D121" s="0" t="n">
        <v>0.51371</v>
      </c>
      <c r="E121" s="0" t="n">
        <v>1.70774098553554</v>
      </c>
      <c r="G121" s="1" t="n">
        <f aca="false">IF($E121&lt;0,-1,1)</f>
        <v>1</v>
      </c>
      <c r="H121" s="1" t="n">
        <f aca="false">B121</f>
        <v>0.51371</v>
      </c>
      <c r="I121" s="1" t="n">
        <f aca="false">C121</f>
        <v>6775.48</v>
      </c>
      <c r="J121" s="1" t="n">
        <f aca="false">IFERROR(VLOOKUP(-$G121,$G122:$H$182,2,0),H121)</f>
        <v>0.51371</v>
      </c>
      <c r="K121" s="1" t="n">
        <f aca="false">IFERROR(VLOOKUP(-$G121,$G122:$I$182,3,0),I121)</f>
        <v>6775.48</v>
      </c>
      <c r="M121" s="1" t="str">
        <f aca="false">IF(AND($AH$5="Sym_1",$E121&lt;0),$B$1,IF(AND($AH$5="Sym_2",$E121&gt;0),$B$1,$C$1))</f>
        <v>BTCUSDT</v>
      </c>
      <c r="N121" s="1" t="n">
        <f aca="false">IF($AH$6="No",IF(AND(ABS($E121)&gt;$AH$1,$G121&lt;&gt;$G120),1,0),n_steps!K121)</f>
        <v>0</v>
      </c>
      <c r="O121" s="1" t="n">
        <f aca="false">IF($N121=1,IF($M121=$B$1,$B121,$C121),0)</f>
        <v>0</v>
      </c>
      <c r="P121" s="1" t="n">
        <f aca="false">IF($N121=1,IF($M121=$B$1,$J121,$K121),0)</f>
        <v>0</v>
      </c>
      <c r="Q121" s="1" t="n">
        <f aca="false">IFERROR(P121/O121,1)</f>
        <v>1</v>
      </c>
      <c r="R121" s="1" t="n">
        <f aca="false">IF($N121=1,$AH$3*$AH$2*2,0)</f>
        <v>0</v>
      </c>
      <c r="S121" s="1" t="n">
        <f aca="false">-IF($N121=1,$AH$4*$AH$2*2,0)</f>
        <v>-0</v>
      </c>
      <c r="T121" s="1" t="n">
        <f aca="false">$T120*$Q121+$R121+$S121</f>
        <v>1000</v>
      </c>
      <c r="V121" s="1" t="n">
        <f aca="false">J121</f>
        <v>0.51371</v>
      </c>
      <c r="W121" s="1" t="n">
        <f aca="false">K121</f>
        <v>6775.48</v>
      </c>
      <c r="Y121" s="1" t="str">
        <f aca="false">IF(AND($AH$5="Sym_1",$E121&gt;0),$B$1,IF(AND($AH$5="Sym_2",$E121&lt;0),$B$1,$C$1))</f>
        <v>ARKMUSDT</v>
      </c>
      <c r="Z121" s="1" t="n">
        <f aca="false">N121</f>
        <v>0</v>
      </c>
      <c r="AA121" s="1" t="n">
        <f aca="false">IF($Z121=1,IF($Y121=$B$1,$B121,$C121),0)</f>
        <v>0</v>
      </c>
      <c r="AB121" s="1" t="n">
        <f aca="false">IF($Z121=1,IF($Y121=$B$1,$V121,$W121),0)</f>
        <v>0</v>
      </c>
      <c r="AC121" s="1" t="n">
        <f aca="false">IFERROR(AA121/AB121,1)</f>
        <v>1</v>
      </c>
      <c r="AD121" s="1" t="n">
        <f aca="false">IF($N121=1,$AH$3*$AF120*2,0)</f>
        <v>0</v>
      </c>
      <c r="AE121" s="1" t="n">
        <f aca="false">-IF($N121=1,$AH$4*$AH$2*2,0)</f>
        <v>-0</v>
      </c>
      <c r="AF121" s="1" t="n">
        <f aca="false">$AF120*$AC121+$AD121+$AE121</f>
        <v>1000</v>
      </c>
    </row>
    <row r="122" customFormat="false" ht="15" hidden="false" customHeight="false" outlineLevel="0" collapsed="false">
      <c r="A122" s="0" t="n">
        <v>120</v>
      </c>
      <c r="B122" s="0" t="n">
        <v>0.51393</v>
      </c>
      <c r="C122" s="0" t="n">
        <v>6776.23</v>
      </c>
      <c r="D122" s="0" t="n">
        <v>0.51393</v>
      </c>
      <c r="E122" s="0" t="n">
        <v>1.72133596130463</v>
      </c>
      <c r="G122" s="1" t="n">
        <f aca="false">IF($E122&lt;0,-1,1)</f>
        <v>1</v>
      </c>
      <c r="H122" s="1" t="n">
        <f aca="false">B122</f>
        <v>0.51393</v>
      </c>
      <c r="I122" s="1" t="n">
        <f aca="false">C122</f>
        <v>6776.23</v>
      </c>
      <c r="J122" s="1" t="n">
        <f aca="false">IFERROR(VLOOKUP(-$G122,$G123:$H$182,2,0),H122)</f>
        <v>0.51393</v>
      </c>
      <c r="K122" s="1" t="n">
        <f aca="false">IFERROR(VLOOKUP(-$G122,$G123:$I$182,3,0),I122)</f>
        <v>6776.23</v>
      </c>
      <c r="M122" s="1" t="str">
        <f aca="false">IF(AND($AH$5="Sym_1",$E122&lt;0),$B$1,IF(AND($AH$5="Sym_2",$E122&gt;0),$B$1,$C$1))</f>
        <v>BTCUSDT</v>
      </c>
      <c r="N122" s="1" t="n">
        <f aca="false">IF($AH$6="No",IF(AND(ABS($E122)&gt;$AH$1,$G122&lt;&gt;$G121),1,0),n_steps!K122)</f>
        <v>0</v>
      </c>
      <c r="O122" s="1" t="n">
        <f aca="false">IF($N122=1,IF($M122=$B$1,$B122,$C122),0)</f>
        <v>0</v>
      </c>
      <c r="P122" s="1" t="n">
        <f aca="false">IF($N122=1,IF($M122=$B$1,$J122,$K122),0)</f>
        <v>0</v>
      </c>
      <c r="Q122" s="1" t="n">
        <f aca="false">IFERROR(P122/O122,1)</f>
        <v>1</v>
      </c>
      <c r="R122" s="1" t="n">
        <f aca="false">IF($N122=1,$AH$3*$AH$2*2,0)</f>
        <v>0</v>
      </c>
      <c r="S122" s="1" t="n">
        <f aca="false">-IF($N122=1,$AH$4*$AH$2*2,0)</f>
        <v>-0</v>
      </c>
      <c r="T122" s="1" t="n">
        <f aca="false">$T121*$Q122+$R122+$S122</f>
        <v>1000</v>
      </c>
      <c r="V122" s="1" t="n">
        <f aca="false">J122</f>
        <v>0.51393</v>
      </c>
      <c r="W122" s="1" t="n">
        <f aca="false">K122</f>
        <v>6776.23</v>
      </c>
      <c r="Y122" s="1" t="str">
        <f aca="false">IF(AND($AH$5="Sym_1",$E122&gt;0),$B$1,IF(AND($AH$5="Sym_2",$E122&lt;0),$B$1,$C$1))</f>
        <v>ARKMUSDT</v>
      </c>
      <c r="Z122" s="1" t="n">
        <f aca="false">N122</f>
        <v>0</v>
      </c>
      <c r="AA122" s="1" t="n">
        <f aca="false">IF($Z122=1,IF($Y122=$B$1,$B122,$C122),0)</f>
        <v>0</v>
      </c>
      <c r="AB122" s="1" t="n">
        <f aca="false">IF($Z122=1,IF($Y122=$B$1,$V122,$W122),0)</f>
        <v>0</v>
      </c>
      <c r="AC122" s="1" t="n">
        <f aca="false">IFERROR(AA122/AB122,1)</f>
        <v>1</v>
      </c>
      <c r="AD122" s="1" t="n">
        <f aca="false">IF($N122=1,$AH$3*$AF121*2,0)</f>
        <v>0</v>
      </c>
      <c r="AE122" s="1" t="n">
        <f aca="false">-IF($N122=1,$AH$4*$AH$2*2,0)</f>
        <v>-0</v>
      </c>
      <c r="AF122" s="1" t="n">
        <f aca="false">$AF121*$AC122+$AD122+$AE122</f>
        <v>1000</v>
      </c>
    </row>
    <row r="123" customFormat="false" ht="15" hidden="false" customHeight="false" outlineLevel="0" collapsed="false">
      <c r="A123" s="0" t="n">
        <v>121</v>
      </c>
      <c r="B123" s="0" t="n">
        <v>0.51434</v>
      </c>
      <c r="C123" s="0" t="n">
        <v>6776.36</v>
      </c>
      <c r="D123" s="0" t="n">
        <v>0.51434</v>
      </c>
      <c r="E123" s="0" t="n">
        <v>1.77274569428105</v>
      </c>
      <c r="G123" s="1" t="n">
        <f aca="false">IF($E123&lt;0,-1,1)</f>
        <v>1</v>
      </c>
      <c r="H123" s="1" t="n">
        <f aca="false">B123</f>
        <v>0.51434</v>
      </c>
      <c r="I123" s="1" t="n">
        <f aca="false">C123</f>
        <v>6776.36</v>
      </c>
      <c r="J123" s="1" t="n">
        <f aca="false">IFERROR(VLOOKUP(-$G123,$G124:$H$182,2,0),H123)</f>
        <v>0.51434</v>
      </c>
      <c r="K123" s="1" t="n">
        <f aca="false">IFERROR(VLOOKUP(-$G123,$G124:$I$182,3,0),I123)</f>
        <v>6776.36</v>
      </c>
      <c r="M123" s="1" t="str">
        <f aca="false">IF(AND($AH$5="Sym_1",$E123&lt;0),$B$1,IF(AND($AH$5="Sym_2",$E123&gt;0),$B$1,$C$1))</f>
        <v>BTCUSDT</v>
      </c>
      <c r="N123" s="1" t="n">
        <f aca="false">IF($AH$6="No",IF(AND(ABS($E123)&gt;$AH$1,$G123&lt;&gt;$G122),1,0),n_steps!K123)</f>
        <v>0</v>
      </c>
      <c r="O123" s="1" t="n">
        <f aca="false">IF($N123=1,IF($M123=$B$1,$B123,$C123),0)</f>
        <v>0</v>
      </c>
      <c r="P123" s="1" t="n">
        <f aca="false">IF($N123=1,IF($M123=$B$1,$J123,$K123),0)</f>
        <v>0</v>
      </c>
      <c r="Q123" s="1" t="n">
        <f aca="false">IFERROR(P123/O123,1)</f>
        <v>1</v>
      </c>
      <c r="R123" s="1" t="n">
        <f aca="false">IF($N123=1,$AH$3*$AH$2*2,0)</f>
        <v>0</v>
      </c>
      <c r="S123" s="1" t="n">
        <f aca="false">-IF($N123=1,$AH$4*$AH$2*2,0)</f>
        <v>-0</v>
      </c>
      <c r="T123" s="1" t="n">
        <f aca="false">$T122*$Q123+$R123+$S123</f>
        <v>1000</v>
      </c>
      <c r="V123" s="1" t="n">
        <f aca="false">J123</f>
        <v>0.51434</v>
      </c>
      <c r="W123" s="1" t="n">
        <f aca="false">K123</f>
        <v>6776.36</v>
      </c>
      <c r="Y123" s="1" t="str">
        <f aca="false">IF(AND($AH$5="Sym_1",$E123&gt;0),$B$1,IF(AND($AH$5="Sym_2",$E123&lt;0),$B$1,$C$1))</f>
        <v>ARKMUSDT</v>
      </c>
      <c r="Z123" s="1" t="n">
        <f aca="false">N123</f>
        <v>0</v>
      </c>
      <c r="AA123" s="1" t="n">
        <f aca="false">IF($Z123=1,IF($Y123=$B$1,$B123,$C123),0)</f>
        <v>0</v>
      </c>
      <c r="AB123" s="1" t="n">
        <f aca="false">IF($Z123=1,IF($Y123=$B$1,$V123,$W123),0)</f>
        <v>0</v>
      </c>
      <c r="AC123" s="1" t="n">
        <f aca="false">IFERROR(AA123/AB123,1)</f>
        <v>1</v>
      </c>
      <c r="AD123" s="1" t="n">
        <f aca="false">IF($N123=1,$AH$3*$AF122*2,0)</f>
        <v>0</v>
      </c>
      <c r="AE123" s="1" t="n">
        <f aca="false">-IF($N123=1,$AH$4*$AH$2*2,0)</f>
        <v>-0</v>
      </c>
      <c r="AF123" s="1" t="n">
        <f aca="false">$AF122*$AC123+$AD123+$AE123</f>
        <v>1000</v>
      </c>
    </row>
    <row r="124" customFormat="false" ht="15" hidden="false" customHeight="false" outlineLevel="0" collapsed="false">
      <c r="A124" s="0" t="n">
        <v>122</v>
      </c>
      <c r="B124" s="0" t="n">
        <v>0.51473</v>
      </c>
      <c r="C124" s="0" t="n">
        <v>6777.06</v>
      </c>
      <c r="D124" s="0" t="n">
        <v>0.51473</v>
      </c>
      <c r="E124" s="0" t="n">
        <v>1.77740154921741</v>
      </c>
      <c r="G124" s="1" t="n">
        <f aca="false">IF($E124&lt;0,-1,1)</f>
        <v>1</v>
      </c>
      <c r="H124" s="1" t="n">
        <f aca="false">B124</f>
        <v>0.51473</v>
      </c>
      <c r="I124" s="1" t="n">
        <f aca="false">C124</f>
        <v>6777.06</v>
      </c>
      <c r="J124" s="1" t="n">
        <f aca="false">IFERROR(VLOOKUP(-$G124,$G125:$H$182,2,0),H124)</f>
        <v>0.51473</v>
      </c>
      <c r="K124" s="1" t="n">
        <f aca="false">IFERROR(VLOOKUP(-$G124,$G125:$I$182,3,0),I124)</f>
        <v>6777.06</v>
      </c>
      <c r="M124" s="1" t="str">
        <f aca="false">IF(AND($AH$5="Sym_1",$E124&lt;0),$B$1,IF(AND($AH$5="Sym_2",$E124&gt;0),$B$1,$C$1))</f>
        <v>BTCUSDT</v>
      </c>
      <c r="N124" s="1" t="n">
        <f aca="false">IF($AH$6="No",IF(AND(ABS($E124)&gt;$AH$1,$G124&lt;&gt;$G123),1,0),n_steps!K124)</f>
        <v>0</v>
      </c>
      <c r="O124" s="1" t="n">
        <f aca="false">IF($N124=1,IF($M124=$B$1,$B124,$C124),0)</f>
        <v>0</v>
      </c>
      <c r="P124" s="1" t="n">
        <f aca="false">IF($N124=1,IF($M124=$B$1,$J124,$K124),0)</f>
        <v>0</v>
      </c>
      <c r="Q124" s="1" t="n">
        <f aca="false">IFERROR(P124/O124,1)</f>
        <v>1</v>
      </c>
      <c r="R124" s="1" t="n">
        <f aca="false">IF($N124=1,$AH$3*$AH$2*2,0)</f>
        <v>0</v>
      </c>
      <c r="S124" s="1" t="n">
        <f aca="false">-IF($N124=1,$AH$4*$AH$2*2,0)</f>
        <v>-0</v>
      </c>
      <c r="T124" s="1" t="n">
        <f aca="false">$T123*$Q124+$R124+$S124</f>
        <v>1000</v>
      </c>
      <c r="V124" s="1" t="n">
        <f aca="false">J124</f>
        <v>0.51473</v>
      </c>
      <c r="W124" s="1" t="n">
        <f aca="false">K124</f>
        <v>6777.06</v>
      </c>
      <c r="Y124" s="1" t="str">
        <f aca="false">IF(AND($AH$5="Sym_1",$E124&gt;0),$B$1,IF(AND($AH$5="Sym_2",$E124&lt;0),$B$1,$C$1))</f>
        <v>ARKMUSDT</v>
      </c>
      <c r="Z124" s="1" t="n">
        <f aca="false">N124</f>
        <v>0</v>
      </c>
      <c r="AA124" s="1" t="n">
        <f aca="false">IF($Z124=1,IF($Y124=$B$1,$B124,$C124),0)</f>
        <v>0</v>
      </c>
      <c r="AB124" s="1" t="n">
        <f aca="false">IF($Z124=1,IF($Y124=$B$1,$V124,$W124),0)</f>
        <v>0</v>
      </c>
      <c r="AC124" s="1" t="n">
        <f aca="false">IFERROR(AA124/AB124,1)</f>
        <v>1</v>
      </c>
      <c r="AD124" s="1" t="n">
        <f aca="false">IF($N124=1,$AH$3*$AF123*2,0)</f>
        <v>0</v>
      </c>
      <c r="AE124" s="1" t="n">
        <f aca="false">-IF($N124=1,$AH$4*$AH$2*2,0)</f>
        <v>-0</v>
      </c>
      <c r="AF124" s="1" t="n">
        <f aca="false">$AF123*$AC124+$AD124+$AE124</f>
        <v>1000</v>
      </c>
    </row>
    <row r="125" customFormat="false" ht="15" hidden="false" customHeight="false" outlineLevel="0" collapsed="false">
      <c r="A125" s="0" t="n">
        <v>123</v>
      </c>
      <c r="B125" s="0" t="n">
        <v>0.51477</v>
      </c>
      <c r="C125" s="0" t="n">
        <v>6777.88</v>
      </c>
      <c r="D125" s="0" t="n">
        <v>0.51477</v>
      </c>
      <c r="E125" s="0" t="n">
        <v>1.6315888199387</v>
      </c>
      <c r="G125" s="1" t="n">
        <f aca="false">IF($E125&lt;0,-1,1)</f>
        <v>1</v>
      </c>
      <c r="H125" s="1" t="n">
        <f aca="false">B125</f>
        <v>0.51477</v>
      </c>
      <c r="I125" s="1" t="n">
        <f aca="false">C125</f>
        <v>6777.88</v>
      </c>
      <c r="J125" s="1" t="n">
        <f aca="false">IFERROR(VLOOKUP(-$G125,$G126:$H$182,2,0),H125)</f>
        <v>0.51477</v>
      </c>
      <c r="K125" s="1" t="n">
        <f aca="false">IFERROR(VLOOKUP(-$G125,$G126:$I$182,3,0),I125)</f>
        <v>6777.88</v>
      </c>
      <c r="M125" s="1" t="str">
        <f aca="false">IF(AND($AH$5="Sym_1",$E125&lt;0),$B$1,IF(AND($AH$5="Sym_2",$E125&gt;0),$B$1,$C$1))</f>
        <v>BTCUSDT</v>
      </c>
      <c r="N125" s="1" t="n">
        <f aca="false">IF($AH$6="No",IF(AND(ABS($E125)&gt;$AH$1,$G125&lt;&gt;$G124),1,0),n_steps!K125)</f>
        <v>0</v>
      </c>
      <c r="O125" s="1" t="n">
        <f aca="false">IF($N125=1,IF($M125=$B$1,$B125,$C125),0)</f>
        <v>0</v>
      </c>
      <c r="P125" s="1" t="n">
        <f aca="false">IF($N125=1,IF($M125=$B$1,$J125,$K125),0)</f>
        <v>0</v>
      </c>
      <c r="Q125" s="1" t="n">
        <f aca="false">IFERROR(P125/O125,1)</f>
        <v>1</v>
      </c>
      <c r="R125" s="1" t="n">
        <f aca="false">IF($N125=1,$AH$3*$AH$2*2,0)</f>
        <v>0</v>
      </c>
      <c r="S125" s="1" t="n">
        <f aca="false">-IF($N125=1,$AH$4*$AH$2*2,0)</f>
        <v>-0</v>
      </c>
      <c r="T125" s="1" t="n">
        <f aca="false">$T124*$Q125+$R125+$S125</f>
        <v>1000</v>
      </c>
      <c r="V125" s="1" t="n">
        <f aca="false">J125</f>
        <v>0.51477</v>
      </c>
      <c r="W125" s="1" t="n">
        <f aca="false">K125</f>
        <v>6777.88</v>
      </c>
      <c r="Y125" s="1" t="str">
        <f aca="false">IF(AND($AH$5="Sym_1",$E125&gt;0),$B$1,IF(AND($AH$5="Sym_2",$E125&lt;0),$B$1,$C$1))</f>
        <v>ARKMUSDT</v>
      </c>
      <c r="Z125" s="1" t="n">
        <f aca="false">N125</f>
        <v>0</v>
      </c>
      <c r="AA125" s="1" t="n">
        <f aca="false">IF($Z125=1,IF($Y125=$B$1,$B125,$C125),0)</f>
        <v>0</v>
      </c>
      <c r="AB125" s="1" t="n">
        <f aca="false">IF($Z125=1,IF($Y125=$B$1,$V125,$W125),0)</f>
        <v>0</v>
      </c>
      <c r="AC125" s="1" t="n">
        <f aca="false">IFERROR(AA125/AB125,1)</f>
        <v>1</v>
      </c>
      <c r="AD125" s="1" t="n">
        <f aca="false">IF($N125=1,$AH$3*$AF124*2,0)</f>
        <v>0</v>
      </c>
      <c r="AE125" s="1" t="n">
        <f aca="false">-IF($N125=1,$AH$4*$AH$2*2,0)</f>
        <v>-0</v>
      </c>
      <c r="AF125" s="1" t="n">
        <f aca="false">$AF124*$AC125+$AD125+$AE125</f>
        <v>1000</v>
      </c>
    </row>
    <row r="126" customFormat="false" ht="15" hidden="false" customHeight="false" outlineLevel="0" collapsed="false">
      <c r="A126" s="0" t="n">
        <v>124</v>
      </c>
      <c r="B126" s="0" t="n">
        <v>0.51496</v>
      </c>
      <c r="C126" s="0" t="n">
        <v>6778.42</v>
      </c>
      <c r="D126" s="0" t="n">
        <v>0.51496</v>
      </c>
      <c r="E126" s="0" t="n">
        <v>1.58269538615837</v>
      </c>
      <c r="G126" s="1" t="n">
        <f aca="false">IF($E126&lt;0,-1,1)</f>
        <v>1</v>
      </c>
      <c r="H126" s="1" t="n">
        <f aca="false">B126</f>
        <v>0.51496</v>
      </c>
      <c r="I126" s="1" t="n">
        <f aca="false">C126</f>
        <v>6778.42</v>
      </c>
      <c r="J126" s="1" t="n">
        <f aca="false">IFERROR(VLOOKUP(-$G126,$G127:$H$182,2,0),H126)</f>
        <v>0.51496</v>
      </c>
      <c r="K126" s="1" t="n">
        <f aca="false">IFERROR(VLOOKUP(-$G126,$G127:$I$182,3,0),I126)</f>
        <v>6778.42</v>
      </c>
      <c r="M126" s="1" t="str">
        <f aca="false">IF(AND($AH$5="Sym_1",$E126&lt;0),$B$1,IF(AND($AH$5="Sym_2",$E126&gt;0),$B$1,$C$1))</f>
        <v>BTCUSDT</v>
      </c>
      <c r="N126" s="1" t="n">
        <f aca="false">IF($AH$6="No",IF(AND(ABS($E126)&gt;$AH$1,$G126&lt;&gt;$G125),1,0),n_steps!K126)</f>
        <v>0</v>
      </c>
      <c r="O126" s="1" t="n">
        <f aca="false">IF($N126=1,IF($M126=$B$1,$B126,$C126),0)</f>
        <v>0</v>
      </c>
      <c r="P126" s="1" t="n">
        <f aca="false">IF($N126=1,IF($M126=$B$1,$J126,$K126),0)</f>
        <v>0</v>
      </c>
      <c r="Q126" s="1" t="n">
        <f aca="false">IFERROR(P126/O126,1)</f>
        <v>1</v>
      </c>
      <c r="R126" s="1" t="n">
        <f aca="false">IF($N126=1,$AH$3*$AH$2*2,0)</f>
        <v>0</v>
      </c>
      <c r="S126" s="1" t="n">
        <f aca="false">-IF($N126=1,$AH$4*$AH$2*2,0)</f>
        <v>-0</v>
      </c>
      <c r="T126" s="1" t="n">
        <f aca="false">$T125*$Q126+$R126+$S126</f>
        <v>1000</v>
      </c>
      <c r="V126" s="1" t="n">
        <f aca="false">J126</f>
        <v>0.51496</v>
      </c>
      <c r="W126" s="1" t="n">
        <f aca="false">K126</f>
        <v>6778.42</v>
      </c>
      <c r="Y126" s="1" t="str">
        <f aca="false">IF(AND($AH$5="Sym_1",$E126&gt;0),$B$1,IF(AND($AH$5="Sym_2",$E126&lt;0),$B$1,$C$1))</f>
        <v>ARKMUSDT</v>
      </c>
      <c r="Z126" s="1" t="n">
        <f aca="false">N126</f>
        <v>0</v>
      </c>
      <c r="AA126" s="1" t="n">
        <f aca="false">IF($Z126=1,IF($Y126=$B$1,$B126,$C126),0)</f>
        <v>0</v>
      </c>
      <c r="AB126" s="1" t="n">
        <f aca="false">IF($Z126=1,IF($Y126=$B$1,$V126,$W126),0)</f>
        <v>0</v>
      </c>
      <c r="AC126" s="1" t="n">
        <f aca="false">IFERROR(AA126/AB126,1)</f>
        <v>1</v>
      </c>
      <c r="AD126" s="1" t="n">
        <f aca="false">IF($N126=1,$AH$3*$AF125*2,0)</f>
        <v>0</v>
      </c>
      <c r="AE126" s="1" t="n">
        <f aca="false">-IF($N126=1,$AH$4*$AH$2*2,0)</f>
        <v>-0</v>
      </c>
      <c r="AF126" s="1" t="n">
        <f aca="false">$AF125*$AC126+$AD126+$AE126</f>
        <v>1000</v>
      </c>
    </row>
    <row r="127" customFormat="false" ht="15" hidden="false" customHeight="false" outlineLevel="0" collapsed="false">
      <c r="A127" s="0" t="n">
        <v>125</v>
      </c>
      <c r="B127" s="0" t="n">
        <v>0.51539</v>
      </c>
      <c r="C127" s="0" t="n">
        <v>6781.19</v>
      </c>
      <c r="D127" s="0" t="n">
        <v>0.51539</v>
      </c>
      <c r="E127" s="0" t="n">
        <v>1.66930458398917</v>
      </c>
      <c r="G127" s="1" t="n">
        <f aca="false">IF($E127&lt;0,-1,1)</f>
        <v>1</v>
      </c>
      <c r="H127" s="1" t="n">
        <f aca="false">B127</f>
        <v>0.51539</v>
      </c>
      <c r="I127" s="1" t="n">
        <f aca="false">C127</f>
        <v>6781.19</v>
      </c>
      <c r="J127" s="1" t="n">
        <f aca="false">IFERROR(VLOOKUP(-$G127,$G128:$H$182,2,0),H127)</f>
        <v>0.51539</v>
      </c>
      <c r="K127" s="1" t="n">
        <f aca="false">IFERROR(VLOOKUP(-$G127,$G128:$I$182,3,0),I127)</f>
        <v>6781.19</v>
      </c>
      <c r="M127" s="1" t="str">
        <f aca="false">IF(AND($AH$5="Sym_1",$E127&lt;0),$B$1,IF(AND($AH$5="Sym_2",$E127&gt;0),$B$1,$C$1))</f>
        <v>BTCUSDT</v>
      </c>
      <c r="N127" s="1" t="n">
        <f aca="false">IF($AH$6="No",IF(AND(ABS($E127)&gt;$AH$1,$G127&lt;&gt;$G126),1,0),n_steps!K127)</f>
        <v>0</v>
      </c>
      <c r="O127" s="1" t="n">
        <f aca="false">IF($N127=1,IF($M127=$B$1,$B127,$C127),0)</f>
        <v>0</v>
      </c>
      <c r="P127" s="1" t="n">
        <f aca="false">IF($N127=1,IF($M127=$B$1,$J127,$K127),0)</f>
        <v>0</v>
      </c>
      <c r="Q127" s="1" t="n">
        <f aca="false">IFERROR(P127/O127,1)</f>
        <v>1</v>
      </c>
      <c r="R127" s="1" t="n">
        <f aca="false">IF($N127=1,$AH$3*$AH$2*2,0)</f>
        <v>0</v>
      </c>
      <c r="S127" s="1" t="n">
        <f aca="false">-IF($N127=1,$AH$4*$AH$2*2,0)</f>
        <v>-0</v>
      </c>
      <c r="T127" s="1" t="n">
        <f aca="false">$T126*$Q127+$R127+$S127</f>
        <v>1000</v>
      </c>
      <c r="V127" s="1" t="n">
        <f aca="false">J127</f>
        <v>0.51539</v>
      </c>
      <c r="W127" s="1" t="n">
        <f aca="false">K127</f>
        <v>6781.19</v>
      </c>
      <c r="Y127" s="1" t="str">
        <f aca="false">IF(AND($AH$5="Sym_1",$E127&gt;0),$B$1,IF(AND($AH$5="Sym_2",$E127&lt;0),$B$1,$C$1))</f>
        <v>ARKMUSDT</v>
      </c>
      <c r="Z127" s="1" t="n">
        <f aca="false">N127</f>
        <v>0</v>
      </c>
      <c r="AA127" s="1" t="n">
        <f aca="false">IF($Z127=1,IF($Y127=$B$1,$B127,$C127),0)</f>
        <v>0</v>
      </c>
      <c r="AB127" s="1" t="n">
        <f aca="false">IF($Z127=1,IF($Y127=$B$1,$V127,$W127),0)</f>
        <v>0</v>
      </c>
      <c r="AC127" s="1" t="n">
        <f aca="false">IFERROR(AA127/AB127,1)</f>
        <v>1</v>
      </c>
      <c r="AD127" s="1" t="n">
        <f aca="false">IF($N127=1,$AH$3*$AF126*2,0)</f>
        <v>0</v>
      </c>
      <c r="AE127" s="1" t="n">
        <f aca="false">-IF($N127=1,$AH$4*$AH$2*2,0)</f>
        <v>-0</v>
      </c>
      <c r="AF127" s="1" t="n">
        <f aca="false">$AF126*$AC127+$AD127+$AE127</f>
        <v>1000</v>
      </c>
    </row>
    <row r="128" customFormat="false" ht="15" hidden="false" customHeight="false" outlineLevel="0" collapsed="false">
      <c r="A128" s="0" t="n">
        <v>126</v>
      </c>
      <c r="B128" s="0" t="n">
        <v>0.51545</v>
      </c>
      <c r="C128" s="0" t="n">
        <v>6782.09</v>
      </c>
      <c r="D128" s="0" t="n">
        <v>0.51545</v>
      </c>
      <c r="E128" s="0" t="n">
        <v>1.56213076128015</v>
      </c>
      <c r="G128" s="1" t="n">
        <f aca="false">IF($E128&lt;0,-1,1)</f>
        <v>1</v>
      </c>
      <c r="H128" s="1" t="n">
        <f aca="false">B128</f>
        <v>0.51545</v>
      </c>
      <c r="I128" s="1" t="n">
        <f aca="false">C128</f>
        <v>6782.09</v>
      </c>
      <c r="J128" s="1" t="n">
        <f aca="false">IFERROR(VLOOKUP(-$G128,$G129:$H$182,2,0),H128)</f>
        <v>0.51545</v>
      </c>
      <c r="K128" s="1" t="n">
        <f aca="false">IFERROR(VLOOKUP(-$G128,$G129:$I$182,3,0),I128)</f>
        <v>6782.09</v>
      </c>
      <c r="M128" s="1" t="str">
        <f aca="false">IF(AND($AH$5="Sym_1",$E128&lt;0),$B$1,IF(AND($AH$5="Sym_2",$E128&gt;0),$B$1,$C$1))</f>
        <v>BTCUSDT</v>
      </c>
      <c r="N128" s="1" t="n">
        <f aca="false">IF($AH$6="No",IF(AND(ABS($E128)&gt;$AH$1,$G128&lt;&gt;$G127),1,0),n_steps!K128)</f>
        <v>0</v>
      </c>
      <c r="O128" s="1" t="n">
        <f aca="false">IF($N128=1,IF($M128=$B$1,$B128,$C128),0)</f>
        <v>0</v>
      </c>
      <c r="P128" s="1" t="n">
        <f aca="false">IF($N128=1,IF($M128=$B$1,$J128,$K128),0)</f>
        <v>0</v>
      </c>
      <c r="Q128" s="1" t="n">
        <f aca="false">IFERROR(P128/O128,1)</f>
        <v>1</v>
      </c>
      <c r="R128" s="1" t="n">
        <f aca="false">IF($N128=1,$AH$3*$AH$2*2,0)</f>
        <v>0</v>
      </c>
      <c r="S128" s="1" t="n">
        <f aca="false">-IF($N128=1,$AH$4*$AH$2*2,0)</f>
        <v>-0</v>
      </c>
      <c r="T128" s="1" t="n">
        <f aca="false">$T127*$Q128+$R128+$S128</f>
        <v>1000</v>
      </c>
      <c r="V128" s="1" t="n">
        <f aca="false">J128</f>
        <v>0.51545</v>
      </c>
      <c r="W128" s="1" t="n">
        <f aca="false">K128</f>
        <v>6782.09</v>
      </c>
      <c r="Y128" s="1" t="str">
        <f aca="false">IF(AND($AH$5="Sym_1",$E128&gt;0),$B$1,IF(AND($AH$5="Sym_2",$E128&lt;0),$B$1,$C$1))</f>
        <v>ARKMUSDT</v>
      </c>
      <c r="Z128" s="1" t="n">
        <f aca="false">N128</f>
        <v>0</v>
      </c>
      <c r="AA128" s="1" t="n">
        <f aca="false">IF($Z128=1,IF($Y128=$B$1,$B128,$C128),0)</f>
        <v>0</v>
      </c>
      <c r="AB128" s="1" t="n">
        <f aca="false">IF($Z128=1,IF($Y128=$B$1,$V128,$W128),0)</f>
        <v>0</v>
      </c>
      <c r="AC128" s="1" t="n">
        <f aca="false">IFERROR(AA128/AB128,1)</f>
        <v>1</v>
      </c>
      <c r="AD128" s="1" t="n">
        <f aca="false">IF($N128=1,$AH$3*$AF127*2,0)</f>
        <v>0</v>
      </c>
      <c r="AE128" s="1" t="n">
        <f aca="false">-IF($N128=1,$AH$4*$AH$2*2,0)</f>
        <v>-0</v>
      </c>
      <c r="AF128" s="1" t="n">
        <f aca="false">$AF127*$AC128+$AD128+$AE128</f>
        <v>1000</v>
      </c>
    </row>
    <row r="129" customFormat="false" ht="15" hidden="false" customHeight="false" outlineLevel="0" collapsed="false">
      <c r="A129" s="0" t="n">
        <v>127</v>
      </c>
      <c r="B129" s="0" t="n">
        <v>0.51561</v>
      </c>
      <c r="C129" s="0" t="n">
        <v>6782.25</v>
      </c>
      <c r="D129" s="0" t="n">
        <v>0.51561</v>
      </c>
      <c r="E129" s="0" t="n">
        <v>1.494434405647</v>
      </c>
      <c r="G129" s="1" t="n">
        <f aca="false">IF($E129&lt;0,-1,1)</f>
        <v>1</v>
      </c>
      <c r="H129" s="1" t="n">
        <f aca="false">B129</f>
        <v>0.51561</v>
      </c>
      <c r="I129" s="1" t="n">
        <f aca="false">C129</f>
        <v>6782.25</v>
      </c>
      <c r="J129" s="1" t="n">
        <f aca="false">IFERROR(VLOOKUP(-$G129,$G130:$H$182,2,0),H129)</f>
        <v>0.51561</v>
      </c>
      <c r="K129" s="1" t="n">
        <f aca="false">IFERROR(VLOOKUP(-$G129,$G130:$I$182,3,0),I129)</f>
        <v>6782.25</v>
      </c>
      <c r="M129" s="1" t="str">
        <f aca="false">IF(AND($AH$5="Sym_1",$E129&lt;0),$B$1,IF(AND($AH$5="Sym_2",$E129&gt;0),$B$1,$C$1))</f>
        <v>BTCUSDT</v>
      </c>
      <c r="N129" s="1" t="n">
        <f aca="false">IF($AH$6="No",IF(AND(ABS($E129)&gt;$AH$1,$G129&lt;&gt;$G128),1,0),n_steps!K129)</f>
        <v>0</v>
      </c>
      <c r="O129" s="1" t="n">
        <f aca="false">IF($N129=1,IF($M129=$B$1,$B129,$C129),0)</f>
        <v>0</v>
      </c>
      <c r="P129" s="1" t="n">
        <f aca="false">IF($N129=1,IF($M129=$B$1,$J129,$K129),0)</f>
        <v>0</v>
      </c>
      <c r="Q129" s="1" t="n">
        <f aca="false">IFERROR(P129/O129,1)</f>
        <v>1</v>
      </c>
      <c r="R129" s="1" t="n">
        <f aca="false">IF($N129=1,$AH$3*$AH$2*2,0)</f>
        <v>0</v>
      </c>
      <c r="S129" s="1" t="n">
        <f aca="false">-IF($N129=1,$AH$4*$AH$2*2,0)</f>
        <v>-0</v>
      </c>
      <c r="T129" s="1" t="n">
        <f aca="false">$T128*$Q129+$R129+$S129</f>
        <v>1000</v>
      </c>
      <c r="V129" s="1" t="n">
        <f aca="false">J129</f>
        <v>0.51561</v>
      </c>
      <c r="W129" s="1" t="n">
        <f aca="false">K129</f>
        <v>6782.25</v>
      </c>
      <c r="Y129" s="1" t="str">
        <f aca="false">IF(AND($AH$5="Sym_1",$E129&gt;0),$B$1,IF(AND($AH$5="Sym_2",$E129&lt;0),$B$1,$C$1))</f>
        <v>ARKMUSDT</v>
      </c>
      <c r="Z129" s="1" t="n">
        <f aca="false">N129</f>
        <v>0</v>
      </c>
      <c r="AA129" s="1" t="n">
        <f aca="false">IF($Z129=1,IF($Y129=$B$1,$B129,$C129),0)</f>
        <v>0</v>
      </c>
      <c r="AB129" s="1" t="n">
        <f aca="false">IF($Z129=1,IF($Y129=$B$1,$V129,$W129),0)</f>
        <v>0</v>
      </c>
      <c r="AC129" s="1" t="n">
        <f aca="false">IFERROR(AA129/AB129,1)</f>
        <v>1</v>
      </c>
      <c r="AD129" s="1" t="n">
        <f aca="false">IF($N129=1,$AH$3*$AF128*2,0)</f>
        <v>0</v>
      </c>
      <c r="AE129" s="1" t="n">
        <f aca="false">-IF($N129=1,$AH$4*$AH$2*2,0)</f>
        <v>-0</v>
      </c>
      <c r="AF129" s="1" t="n">
        <f aca="false">$AF128*$AC129+$AD129+$AE129</f>
        <v>1000</v>
      </c>
    </row>
    <row r="130" customFormat="false" ht="15" hidden="false" customHeight="false" outlineLevel="0" collapsed="false">
      <c r="A130" s="0" t="n">
        <v>128</v>
      </c>
      <c r="B130" s="0" t="n">
        <v>0.51596</v>
      </c>
      <c r="C130" s="0" t="n">
        <v>6784.37</v>
      </c>
      <c r="D130" s="0" t="n">
        <v>0.51596</v>
      </c>
      <c r="E130" s="0" t="n">
        <v>1.52378404775424</v>
      </c>
      <c r="G130" s="1" t="n">
        <f aca="false">IF($E130&lt;0,-1,1)</f>
        <v>1</v>
      </c>
      <c r="H130" s="1" t="n">
        <f aca="false">B130</f>
        <v>0.51596</v>
      </c>
      <c r="I130" s="1" t="n">
        <f aca="false">C130</f>
        <v>6784.37</v>
      </c>
      <c r="J130" s="1" t="n">
        <f aca="false">IFERROR(VLOOKUP(-$G130,$G131:$H$182,2,0),H130)</f>
        <v>0.51596</v>
      </c>
      <c r="K130" s="1" t="n">
        <f aca="false">IFERROR(VLOOKUP(-$G130,$G131:$I$182,3,0),I130)</f>
        <v>6784.37</v>
      </c>
      <c r="M130" s="1" t="str">
        <f aca="false">IF(AND($AH$5="Sym_1",$E130&lt;0),$B$1,IF(AND($AH$5="Sym_2",$E130&gt;0),$B$1,$C$1))</f>
        <v>BTCUSDT</v>
      </c>
      <c r="N130" s="1" t="n">
        <f aca="false">IF($AH$6="No",IF(AND(ABS($E130)&gt;$AH$1,$G130&lt;&gt;$G129),1,0),n_steps!K130)</f>
        <v>0</v>
      </c>
      <c r="O130" s="1" t="n">
        <f aca="false">IF($N130=1,IF($M130=$B$1,$B130,$C130),0)</f>
        <v>0</v>
      </c>
      <c r="P130" s="1" t="n">
        <f aca="false">IF($N130=1,IF($M130=$B$1,$J130,$K130),0)</f>
        <v>0</v>
      </c>
      <c r="Q130" s="1" t="n">
        <f aca="false">IFERROR(P130/O130,1)</f>
        <v>1</v>
      </c>
      <c r="R130" s="1" t="n">
        <f aca="false">IF($N130=1,$AH$3*$AH$2*2,0)</f>
        <v>0</v>
      </c>
      <c r="S130" s="1" t="n">
        <f aca="false">-IF($N130=1,$AH$4*$AH$2*2,0)</f>
        <v>-0</v>
      </c>
      <c r="T130" s="1" t="n">
        <f aca="false">$T129*$Q130+$R130+$S130</f>
        <v>1000</v>
      </c>
      <c r="V130" s="1" t="n">
        <f aca="false">J130</f>
        <v>0.51596</v>
      </c>
      <c r="W130" s="1" t="n">
        <f aca="false">K130</f>
        <v>6784.37</v>
      </c>
      <c r="Y130" s="1" t="str">
        <f aca="false">IF(AND($AH$5="Sym_1",$E130&gt;0),$B$1,IF(AND($AH$5="Sym_2",$E130&lt;0),$B$1,$C$1))</f>
        <v>ARKMUSDT</v>
      </c>
      <c r="Z130" s="1" t="n">
        <f aca="false">N130</f>
        <v>0</v>
      </c>
      <c r="AA130" s="1" t="n">
        <f aca="false">IF($Z130=1,IF($Y130=$B$1,$B130,$C130),0)</f>
        <v>0</v>
      </c>
      <c r="AB130" s="1" t="n">
        <f aca="false">IF($Z130=1,IF($Y130=$B$1,$V130,$W130),0)</f>
        <v>0</v>
      </c>
      <c r="AC130" s="1" t="n">
        <f aca="false">IFERROR(AA130/AB130,1)</f>
        <v>1</v>
      </c>
      <c r="AD130" s="1" t="n">
        <f aca="false">IF($N130=1,$AH$3*$AF129*2,0)</f>
        <v>0</v>
      </c>
      <c r="AE130" s="1" t="n">
        <f aca="false">-IF($N130=1,$AH$4*$AH$2*2,0)</f>
        <v>-0</v>
      </c>
      <c r="AF130" s="1" t="n">
        <f aca="false">$AF129*$AC130+$AD130+$AE130</f>
        <v>1000</v>
      </c>
    </row>
    <row r="131" customFormat="false" ht="15" hidden="false" customHeight="false" outlineLevel="0" collapsed="false">
      <c r="A131" s="0" t="n">
        <v>129</v>
      </c>
      <c r="B131" s="0" t="n">
        <v>0.51621</v>
      </c>
      <c r="C131" s="0" t="n">
        <v>6784.42</v>
      </c>
      <c r="D131" s="0" t="n">
        <v>0.51621</v>
      </c>
      <c r="E131" s="0" t="n">
        <v>1.5011574540244</v>
      </c>
      <c r="G131" s="1" t="n">
        <f aca="false">IF($E131&lt;0,-1,1)</f>
        <v>1</v>
      </c>
      <c r="H131" s="1" t="n">
        <f aca="false">B131</f>
        <v>0.51621</v>
      </c>
      <c r="I131" s="1" t="n">
        <f aca="false">C131</f>
        <v>6784.42</v>
      </c>
      <c r="J131" s="1" t="n">
        <f aca="false">IFERROR(VLOOKUP(-$G131,$G132:$H$182,2,0),H131)</f>
        <v>0.51621</v>
      </c>
      <c r="K131" s="1" t="n">
        <f aca="false">IFERROR(VLOOKUP(-$G131,$G132:$I$182,3,0),I131)</f>
        <v>6784.42</v>
      </c>
      <c r="M131" s="1" t="str">
        <f aca="false">IF(AND($AH$5="Sym_1",$E131&lt;0),$B$1,IF(AND($AH$5="Sym_2",$E131&gt;0),$B$1,$C$1))</f>
        <v>BTCUSDT</v>
      </c>
      <c r="N131" s="1" t="n">
        <f aca="false">IF($AH$6="No",IF(AND(ABS($E131)&gt;$AH$1,$G131&lt;&gt;$G130),1,0),n_steps!K131)</f>
        <v>0</v>
      </c>
      <c r="O131" s="1" t="n">
        <f aca="false">IF($N131=1,IF($M131=$B$1,$B131,$C131),0)</f>
        <v>0</v>
      </c>
      <c r="P131" s="1" t="n">
        <f aca="false">IF($N131=1,IF($M131=$B$1,$J131,$K131),0)</f>
        <v>0</v>
      </c>
      <c r="Q131" s="1" t="n">
        <f aca="false">IFERROR(P131/O131,1)</f>
        <v>1</v>
      </c>
      <c r="R131" s="1" t="n">
        <f aca="false">IF($N131=1,$AH$3*$AH$2*2,0)</f>
        <v>0</v>
      </c>
      <c r="S131" s="1" t="n">
        <f aca="false">-IF($N131=1,$AH$4*$AH$2*2,0)</f>
        <v>-0</v>
      </c>
      <c r="T131" s="1" t="n">
        <f aca="false">$T130*$Q131+$R131+$S131</f>
        <v>1000</v>
      </c>
      <c r="V131" s="1" t="n">
        <f aca="false">J131</f>
        <v>0.51621</v>
      </c>
      <c r="W131" s="1" t="n">
        <f aca="false">K131</f>
        <v>6784.42</v>
      </c>
      <c r="Y131" s="1" t="str">
        <f aca="false">IF(AND($AH$5="Sym_1",$E131&gt;0),$B$1,IF(AND($AH$5="Sym_2",$E131&lt;0),$B$1,$C$1))</f>
        <v>ARKMUSDT</v>
      </c>
      <c r="Z131" s="1" t="n">
        <f aca="false">N131</f>
        <v>0</v>
      </c>
      <c r="AA131" s="1" t="n">
        <f aca="false">IF($Z131=1,IF($Y131=$B$1,$B131,$C131),0)</f>
        <v>0</v>
      </c>
      <c r="AB131" s="1" t="n">
        <f aca="false">IF($Z131=1,IF($Y131=$B$1,$V131,$W131),0)</f>
        <v>0</v>
      </c>
      <c r="AC131" s="1" t="n">
        <f aca="false">IFERROR(AA131/AB131,1)</f>
        <v>1</v>
      </c>
      <c r="AD131" s="1" t="n">
        <f aca="false">IF($N131=1,$AH$3*$AF130*2,0)</f>
        <v>0</v>
      </c>
      <c r="AE131" s="1" t="n">
        <f aca="false">-IF($N131=1,$AH$4*$AH$2*2,0)</f>
        <v>-0</v>
      </c>
      <c r="AF131" s="1" t="n">
        <f aca="false">$AF130*$AC131+$AD131+$AE131</f>
        <v>1000</v>
      </c>
    </row>
    <row r="132" customFormat="false" ht="15" hidden="false" customHeight="false" outlineLevel="0" collapsed="false">
      <c r="A132" s="0" t="n">
        <v>130</v>
      </c>
      <c r="B132" s="0" t="n">
        <v>0.51633</v>
      </c>
      <c r="C132" s="0" t="n">
        <v>6785.2</v>
      </c>
      <c r="D132" s="0" t="n">
        <v>0.51633</v>
      </c>
      <c r="E132" s="0" t="n">
        <v>1.42027650408101</v>
      </c>
      <c r="G132" s="1" t="n">
        <f aca="false">IF($E132&lt;0,-1,1)</f>
        <v>1</v>
      </c>
      <c r="H132" s="1" t="n">
        <f aca="false">B132</f>
        <v>0.51633</v>
      </c>
      <c r="I132" s="1" t="n">
        <f aca="false">C132</f>
        <v>6785.2</v>
      </c>
      <c r="J132" s="1" t="n">
        <f aca="false">IFERROR(VLOOKUP(-$G132,$G133:$H$182,2,0),H132)</f>
        <v>0.51633</v>
      </c>
      <c r="K132" s="1" t="n">
        <f aca="false">IFERROR(VLOOKUP(-$G132,$G133:$I$182,3,0),I132)</f>
        <v>6785.2</v>
      </c>
      <c r="M132" s="1" t="str">
        <f aca="false">IF(AND($AH$5="Sym_1",$E132&lt;0),$B$1,IF(AND($AH$5="Sym_2",$E132&gt;0),$B$1,$C$1))</f>
        <v>BTCUSDT</v>
      </c>
      <c r="N132" s="1" t="n">
        <f aca="false">IF($AH$6="No",IF(AND(ABS($E132)&gt;$AH$1,$G132&lt;&gt;$G131),1,0),n_steps!K132)</f>
        <v>0</v>
      </c>
      <c r="O132" s="1" t="n">
        <f aca="false">IF($N132=1,IF($M132=$B$1,$B132,$C132),0)</f>
        <v>0</v>
      </c>
      <c r="P132" s="1" t="n">
        <f aca="false">IF($N132=1,IF($M132=$B$1,$J132,$K132),0)</f>
        <v>0</v>
      </c>
      <c r="Q132" s="1" t="n">
        <f aca="false">IFERROR(P132/O132,1)</f>
        <v>1</v>
      </c>
      <c r="R132" s="1" t="n">
        <f aca="false">IF($N132=1,$AH$3*$AH$2*2,0)</f>
        <v>0</v>
      </c>
      <c r="S132" s="1" t="n">
        <f aca="false">-IF($N132=1,$AH$4*$AH$2*2,0)</f>
        <v>-0</v>
      </c>
      <c r="T132" s="1" t="n">
        <f aca="false">$T131*$Q132+$R132+$S132</f>
        <v>1000</v>
      </c>
      <c r="V132" s="1" t="n">
        <f aca="false">J132</f>
        <v>0.51633</v>
      </c>
      <c r="W132" s="1" t="n">
        <f aca="false">K132</f>
        <v>6785.2</v>
      </c>
      <c r="Y132" s="1" t="str">
        <f aca="false">IF(AND($AH$5="Sym_1",$E132&gt;0),$B$1,IF(AND($AH$5="Sym_2",$E132&lt;0),$B$1,$C$1))</f>
        <v>ARKMUSDT</v>
      </c>
      <c r="Z132" s="1" t="n">
        <f aca="false">N132</f>
        <v>0</v>
      </c>
      <c r="AA132" s="1" t="n">
        <f aca="false">IF($Z132=1,IF($Y132=$B$1,$B132,$C132),0)</f>
        <v>0</v>
      </c>
      <c r="AB132" s="1" t="n">
        <f aca="false">IF($Z132=1,IF($Y132=$B$1,$V132,$W132),0)</f>
        <v>0</v>
      </c>
      <c r="AC132" s="1" t="n">
        <f aca="false">IFERROR(AA132/AB132,1)</f>
        <v>1</v>
      </c>
      <c r="AD132" s="1" t="n">
        <f aca="false">IF($N132=1,$AH$3*$AF131*2,0)</f>
        <v>0</v>
      </c>
      <c r="AE132" s="1" t="n">
        <f aca="false">-IF($N132=1,$AH$4*$AH$2*2,0)</f>
        <v>-0</v>
      </c>
      <c r="AF132" s="1" t="n">
        <f aca="false">$AF131*$AC132+$AD132+$AE132</f>
        <v>1000</v>
      </c>
    </row>
    <row r="133" customFormat="false" ht="15" hidden="false" customHeight="false" outlineLevel="0" collapsed="false">
      <c r="A133" s="0" t="n">
        <v>131</v>
      </c>
      <c r="B133" s="0" t="n">
        <v>0.51785</v>
      </c>
      <c r="C133" s="0" t="n">
        <v>6785.68</v>
      </c>
      <c r="D133" s="0" t="n">
        <v>0.51785</v>
      </c>
      <c r="E133" s="0" t="n">
        <v>1.95529214866731</v>
      </c>
      <c r="G133" s="1" t="n">
        <f aca="false">IF($E133&lt;0,-1,1)</f>
        <v>1</v>
      </c>
      <c r="H133" s="1" t="n">
        <f aca="false">B133</f>
        <v>0.51785</v>
      </c>
      <c r="I133" s="1" t="n">
        <f aca="false">C133</f>
        <v>6785.68</v>
      </c>
      <c r="J133" s="1" t="n">
        <f aca="false">IFERROR(VLOOKUP(-$G133,$G134:$H$182,2,0),H133)</f>
        <v>0.51785</v>
      </c>
      <c r="K133" s="1" t="n">
        <f aca="false">IFERROR(VLOOKUP(-$G133,$G134:$I$182,3,0),I133)</f>
        <v>6785.68</v>
      </c>
      <c r="M133" s="1" t="str">
        <f aca="false">IF(AND($AH$5="Sym_1",$E133&lt;0),$B$1,IF(AND($AH$5="Sym_2",$E133&gt;0),$B$1,$C$1))</f>
        <v>BTCUSDT</v>
      </c>
      <c r="N133" s="1" t="n">
        <f aca="false">IF($AH$6="No",IF(AND(ABS($E133)&gt;$AH$1,$G133&lt;&gt;$G132),1,0),n_steps!K133)</f>
        <v>0</v>
      </c>
      <c r="O133" s="1" t="n">
        <f aca="false">IF($N133=1,IF($M133=$B$1,$B133,$C133),0)</f>
        <v>0</v>
      </c>
      <c r="P133" s="1" t="n">
        <f aca="false">IF($N133=1,IF($M133=$B$1,$J133,$K133),0)</f>
        <v>0</v>
      </c>
      <c r="Q133" s="1" t="n">
        <f aca="false">IFERROR(P133/O133,1)</f>
        <v>1</v>
      </c>
      <c r="R133" s="1" t="n">
        <f aca="false">IF($N133=1,$AH$3*$AH$2*2,0)</f>
        <v>0</v>
      </c>
      <c r="S133" s="1" t="n">
        <f aca="false">-IF($N133=1,$AH$4*$AH$2*2,0)</f>
        <v>-0</v>
      </c>
      <c r="T133" s="1" t="n">
        <f aca="false">$T132*$Q133+$R133+$S133</f>
        <v>1000</v>
      </c>
      <c r="V133" s="1" t="n">
        <f aca="false">J133</f>
        <v>0.51785</v>
      </c>
      <c r="W133" s="1" t="n">
        <f aca="false">K133</f>
        <v>6785.68</v>
      </c>
      <c r="Y133" s="1" t="str">
        <f aca="false">IF(AND($AH$5="Sym_1",$E133&gt;0),$B$1,IF(AND($AH$5="Sym_2",$E133&lt;0),$B$1,$C$1))</f>
        <v>ARKMUSDT</v>
      </c>
      <c r="Z133" s="1" t="n">
        <f aca="false">N133</f>
        <v>0</v>
      </c>
      <c r="AA133" s="1" t="n">
        <f aca="false">IF($Z133=1,IF($Y133=$B$1,$B133,$C133),0)</f>
        <v>0</v>
      </c>
      <c r="AB133" s="1" t="n">
        <f aca="false">IF($Z133=1,IF($Y133=$B$1,$V133,$W133),0)</f>
        <v>0</v>
      </c>
      <c r="AC133" s="1" t="n">
        <f aca="false">IFERROR(AA133/AB133,1)</f>
        <v>1</v>
      </c>
      <c r="AD133" s="1" t="n">
        <f aca="false">IF($N133=1,$AH$3*$AF132*2,0)</f>
        <v>0</v>
      </c>
      <c r="AE133" s="1" t="n">
        <f aca="false">-IF($N133=1,$AH$4*$AH$2*2,0)</f>
        <v>-0</v>
      </c>
      <c r="AF133" s="1" t="n">
        <f aca="false">$AF132*$AC133+$AD133+$AE133</f>
        <v>1000</v>
      </c>
    </row>
    <row r="134" customFormat="false" ht="15" hidden="false" customHeight="false" outlineLevel="0" collapsed="false">
      <c r="A134" s="0" t="n">
        <v>132</v>
      </c>
      <c r="B134" s="0" t="n">
        <v>0.51811</v>
      </c>
      <c r="C134" s="0" t="n">
        <v>6786.78</v>
      </c>
      <c r="D134" s="0" t="n">
        <v>0.51811</v>
      </c>
      <c r="E134" s="0" t="n">
        <v>1.8413747627868</v>
      </c>
      <c r="G134" s="1" t="n">
        <f aca="false">IF($E134&lt;0,-1,1)</f>
        <v>1</v>
      </c>
      <c r="H134" s="1" t="n">
        <f aca="false">B134</f>
        <v>0.51811</v>
      </c>
      <c r="I134" s="1" t="n">
        <f aca="false">C134</f>
        <v>6786.78</v>
      </c>
      <c r="J134" s="1" t="n">
        <f aca="false">IFERROR(VLOOKUP(-$G134,$G135:$H$182,2,0),H134)</f>
        <v>0.51811</v>
      </c>
      <c r="K134" s="1" t="n">
        <f aca="false">IFERROR(VLOOKUP(-$G134,$G135:$I$182,3,0),I134)</f>
        <v>6786.78</v>
      </c>
      <c r="M134" s="1" t="str">
        <f aca="false">IF(AND($AH$5="Sym_1",$E134&lt;0),$B$1,IF(AND($AH$5="Sym_2",$E134&gt;0),$B$1,$C$1))</f>
        <v>BTCUSDT</v>
      </c>
      <c r="N134" s="1" t="n">
        <f aca="false">IF($AH$6="No",IF(AND(ABS($E134)&gt;$AH$1,$G134&lt;&gt;$G133),1,0),n_steps!K134)</f>
        <v>0</v>
      </c>
      <c r="O134" s="1" t="n">
        <f aca="false">IF($N134=1,IF($M134=$B$1,$B134,$C134),0)</f>
        <v>0</v>
      </c>
      <c r="P134" s="1" t="n">
        <f aca="false">IF($N134=1,IF($M134=$B$1,$J134,$K134),0)</f>
        <v>0</v>
      </c>
      <c r="Q134" s="1" t="n">
        <f aca="false">IFERROR(P134/O134,1)</f>
        <v>1</v>
      </c>
      <c r="R134" s="1" t="n">
        <f aca="false">IF($N134=1,$AH$3*$AH$2*2,0)</f>
        <v>0</v>
      </c>
      <c r="S134" s="1" t="n">
        <f aca="false">-IF($N134=1,$AH$4*$AH$2*2,0)</f>
        <v>-0</v>
      </c>
      <c r="T134" s="1" t="n">
        <f aca="false">$T133*$Q134+$R134+$S134</f>
        <v>1000</v>
      </c>
      <c r="V134" s="1" t="n">
        <f aca="false">J134</f>
        <v>0.51811</v>
      </c>
      <c r="W134" s="1" t="n">
        <f aca="false">K134</f>
        <v>6786.78</v>
      </c>
      <c r="Y134" s="1" t="str">
        <f aca="false">IF(AND($AH$5="Sym_1",$E134&gt;0),$B$1,IF(AND($AH$5="Sym_2",$E134&lt;0),$B$1,$C$1))</f>
        <v>ARKMUSDT</v>
      </c>
      <c r="Z134" s="1" t="n">
        <f aca="false">N134</f>
        <v>0</v>
      </c>
      <c r="AA134" s="1" t="n">
        <f aca="false">IF($Z134=1,IF($Y134=$B$1,$B134,$C134),0)</f>
        <v>0</v>
      </c>
      <c r="AB134" s="1" t="n">
        <f aca="false">IF($Z134=1,IF($Y134=$B$1,$V134,$W134),0)</f>
        <v>0</v>
      </c>
      <c r="AC134" s="1" t="n">
        <f aca="false">IFERROR(AA134/AB134,1)</f>
        <v>1</v>
      </c>
      <c r="AD134" s="1" t="n">
        <f aca="false">IF($N134=1,$AH$3*$AF133*2,0)</f>
        <v>0</v>
      </c>
      <c r="AE134" s="1" t="n">
        <f aca="false">-IF($N134=1,$AH$4*$AH$2*2,0)</f>
        <v>-0</v>
      </c>
      <c r="AF134" s="1" t="n">
        <f aca="false">$AF133*$AC134+$AD134+$AE134</f>
        <v>1000</v>
      </c>
    </row>
    <row r="135" customFormat="false" ht="15" hidden="false" customHeight="false" outlineLevel="0" collapsed="false">
      <c r="A135" s="0" t="n">
        <v>133</v>
      </c>
      <c r="B135" s="0" t="n">
        <v>0.51828</v>
      </c>
      <c r="C135" s="0" t="n">
        <v>6788.04</v>
      </c>
      <c r="D135" s="0" t="n">
        <v>0.51828</v>
      </c>
      <c r="E135" s="0" t="n">
        <v>1.71574788807688</v>
      </c>
      <c r="G135" s="1" t="n">
        <f aca="false">IF($E135&lt;0,-1,1)</f>
        <v>1</v>
      </c>
      <c r="H135" s="1" t="n">
        <f aca="false">B135</f>
        <v>0.51828</v>
      </c>
      <c r="I135" s="1" t="n">
        <f aca="false">C135</f>
        <v>6788.04</v>
      </c>
      <c r="J135" s="1" t="n">
        <f aca="false">IFERROR(VLOOKUP(-$G135,$G136:$H$182,2,0),H135)</f>
        <v>0.51828</v>
      </c>
      <c r="K135" s="1" t="n">
        <f aca="false">IFERROR(VLOOKUP(-$G135,$G136:$I$182,3,0),I135)</f>
        <v>6788.04</v>
      </c>
      <c r="M135" s="1" t="str">
        <f aca="false">IF(AND($AH$5="Sym_1",$E135&lt;0),$B$1,IF(AND($AH$5="Sym_2",$E135&gt;0),$B$1,$C$1))</f>
        <v>BTCUSDT</v>
      </c>
      <c r="N135" s="1" t="n">
        <f aca="false">IF($AH$6="No",IF(AND(ABS($E135)&gt;$AH$1,$G135&lt;&gt;$G134),1,0),n_steps!K135)</f>
        <v>0</v>
      </c>
      <c r="O135" s="1" t="n">
        <f aca="false">IF($N135=1,IF($M135=$B$1,$B135,$C135),0)</f>
        <v>0</v>
      </c>
      <c r="P135" s="1" t="n">
        <f aca="false">IF($N135=1,IF($M135=$B$1,$J135,$K135),0)</f>
        <v>0</v>
      </c>
      <c r="Q135" s="1" t="n">
        <f aca="false">IFERROR(P135/O135,1)</f>
        <v>1</v>
      </c>
      <c r="R135" s="1" t="n">
        <f aca="false">IF($N135=1,$AH$3*$AH$2*2,0)</f>
        <v>0</v>
      </c>
      <c r="S135" s="1" t="n">
        <f aca="false">-IF($N135=1,$AH$4*$AH$2*2,0)</f>
        <v>-0</v>
      </c>
      <c r="T135" s="1" t="n">
        <f aca="false">$T134*$Q135+$R135+$S135</f>
        <v>1000</v>
      </c>
      <c r="V135" s="1" t="n">
        <f aca="false">J135</f>
        <v>0.51828</v>
      </c>
      <c r="W135" s="1" t="n">
        <f aca="false">K135</f>
        <v>6788.04</v>
      </c>
      <c r="Y135" s="1" t="str">
        <f aca="false">IF(AND($AH$5="Sym_1",$E135&gt;0),$B$1,IF(AND($AH$5="Sym_2",$E135&lt;0),$B$1,$C$1))</f>
        <v>ARKMUSDT</v>
      </c>
      <c r="Z135" s="1" t="n">
        <f aca="false">N135</f>
        <v>0</v>
      </c>
      <c r="AA135" s="1" t="n">
        <f aca="false">IF($Z135=1,IF($Y135=$B$1,$B135,$C135),0)</f>
        <v>0</v>
      </c>
      <c r="AB135" s="1" t="n">
        <f aca="false">IF($Z135=1,IF($Y135=$B$1,$V135,$W135),0)</f>
        <v>0</v>
      </c>
      <c r="AC135" s="1" t="n">
        <f aca="false">IFERROR(AA135/AB135,1)</f>
        <v>1</v>
      </c>
      <c r="AD135" s="1" t="n">
        <f aca="false">IF($N135=1,$AH$3*$AF134*2,0)</f>
        <v>0</v>
      </c>
      <c r="AE135" s="1" t="n">
        <f aca="false">-IF($N135=1,$AH$4*$AH$2*2,0)</f>
        <v>-0</v>
      </c>
      <c r="AF135" s="1" t="n">
        <f aca="false">$AF134*$AC135+$AD135+$AE135</f>
        <v>1000</v>
      </c>
    </row>
    <row r="136" customFormat="false" ht="15" hidden="false" customHeight="false" outlineLevel="0" collapsed="false">
      <c r="A136" s="0" t="n">
        <v>134</v>
      </c>
      <c r="B136" s="0" t="n">
        <v>0.51836</v>
      </c>
      <c r="C136" s="0" t="n">
        <v>6788.82</v>
      </c>
      <c r="D136" s="0" t="n">
        <v>0.51836</v>
      </c>
      <c r="E136" s="0" t="n">
        <v>1.58538727993211</v>
      </c>
      <c r="G136" s="1" t="n">
        <f aca="false">IF($E136&lt;0,-1,1)</f>
        <v>1</v>
      </c>
      <c r="H136" s="1" t="n">
        <f aca="false">B136</f>
        <v>0.51836</v>
      </c>
      <c r="I136" s="1" t="n">
        <f aca="false">C136</f>
        <v>6788.82</v>
      </c>
      <c r="J136" s="1" t="n">
        <f aca="false">IFERROR(VLOOKUP(-$G136,$G137:$H$182,2,0),H136)</f>
        <v>0.51836</v>
      </c>
      <c r="K136" s="1" t="n">
        <f aca="false">IFERROR(VLOOKUP(-$G136,$G137:$I$182,3,0),I136)</f>
        <v>6788.82</v>
      </c>
      <c r="M136" s="1" t="str">
        <f aca="false">IF(AND($AH$5="Sym_1",$E136&lt;0),$B$1,IF(AND($AH$5="Sym_2",$E136&gt;0),$B$1,$C$1))</f>
        <v>BTCUSDT</v>
      </c>
      <c r="N136" s="1" t="n">
        <f aca="false">IF($AH$6="No",IF(AND(ABS($E136)&gt;$AH$1,$G136&lt;&gt;$G135),1,0),n_steps!K136)</f>
        <v>0</v>
      </c>
      <c r="O136" s="1" t="n">
        <f aca="false">IF($N136=1,IF($M136=$B$1,$B136,$C136),0)</f>
        <v>0</v>
      </c>
      <c r="P136" s="1" t="n">
        <f aca="false">IF($N136=1,IF($M136=$B$1,$J136,$K136),0)</f>
        <v>0</v>
      </c>
      <c r="Q136" s="1" t="n">
        <f aca="false">IFERROR(P136/O136,1)</f>
        <v>1</v>
      </c>
      <c r="R136" s="1" t="n">
        <f aca="false">IF($N136=1,$AH$3*$AH$2*2,0)</f>
        <v>0</v>
      </c>
      <c r="S136" s="1" t="n">
        <f aca="false">-IF($N136=1,$AH$4*$AH$2*2,0)</f>
        <v>-0</v>
      </c>
      <c r="T136" s="1" t="n">
        <f aca="false">$T135*$Q136+$R136+$S136</f>
        <v>1000</v>
      </c>
      <c r="V136" s="1" t="n">
        <f aca="false">J136</f>
        <v>0.51836</v>
      </c>
      <c r="W136" s="1" t="n">
        <f aca="false">K136</f>
        <v>6788.82</v>
      </c>
      <c r="Y136" s="1" t="str">
        <f aca="false">IF(AND($AH$5="Sym_1",$E136&gt;0),$B$1,IF(AND($AH$5="Sym_2",$E136&lt;0),$B$1,$C$1))</f>
        <v>ARKMUSDT</v>
      </c>
      <c r="Z136" s="1" t="n">
        <f aca="false">N136</f>
        <v>0</v>
      </c>
      <c r="AA136" s="1" t="n">
        <f aca="false">IF($Z136=1,IF($Y136=$B$1,$B136,$C136),0)</f>
        <v>0</v>
      </c>
      <c r="AB136" s="1" t="n">
        <f aca="false">IF($Z136=1,IF($Y136=$B$1,$V136,$W136),0)</f>
        <v>0</v>
      </c>
      <c r="AC136" s="1" t="n">
        <f aca="false">IFERROR(AA136/AB136,1)</f>
        <v>1</v>
      </c>
      <c r="AD136" s="1" t="n">
        <f aca="false">IF($N136=1,$AH$3*$AF135*2,0)</f>
        <v>0</v>
      </c>
      <c r="AE136" s="1" t="n">
        <f aca="false">-IF($N136=1,$AH$4*$AH$2*2,0)</f>
        <v>-0</v>
      </c>
      <c r="AF136" s="1" t="n">
        <f aca="false">$AF135*$AC136+$AD136+$AE136</f>
        <v>1000</v>
      </c>
    </row>
    <row r="137" customFormat="false" ht="15" hidden="false" customHeight="false" outlineLevel="0" collapsed="false">
      <c r="A137" s="0" t="n">
        <v>135</v>
      </c>
      <c r="B137" s="0" t="n">
        <v>0.51848</v>
      </c>
      <c r="C137" s="0" t="n">
        <v>6789.1</v>
      </c>
      <c r="D137" s="0" t="n">
        <v>0.51848</v>
      </c>
      <c r="E137" s="0" t="n">
        <v>1.5027917901849</v>
      </c>
      <c r="G137" s="1" t="n">
        <f aca="false">IF($E137&lt;0,-1,1)</f>
        <v>1</v>
      </c>
      <c r="H137" s="1" t="n">
        <f aca="false">B137</f>
        <v>0.51848</v>
      </c>
      <c r="I137" s="1" t="n">
        <f aca="false">C137</f>
        <v>6789.1</v>
      </c>
      <c r="J137" s="1" t="n">
        <f aca="false">IFERROR(VLOOKUP(-$G137,$G138:$H$182,2,0),H137)</f>
        <v>0.51848</v>
      </c>
      <c r="K137" s="1" t="n">
        <f aca="false">IFERROR(VLOOKUP(-$G137,$G138:$I$182,3,0),I137)</f>
        <v>6789.1</v>
      </c>
      <c r="M137" s="1" t="str">
        <f aca="false">IF(AND($AH$5="Sym_1",$E137&lt;0),$B$1,IF(AND($AH$5="Sym_2",$E137&gt;0),$B$1,$C$1))</f>
        <v>BTCUSDT</v>
      </c>
      <c r="N137" s="1" t="n">
        <f aca="false">IF($AH$6="No",IF(AND(ABS($E137)&gt;$AH$1,$G137&lt;&gt;$G136),1,0),n_steps!K137)</f>
        <v>0</v>
      </c>
      <c r="O137" s="1" t="n">
        <f aca="false">IF($N137=1,IF($M137=$B$1,$B137,$C137),0)</f>
        <v>0</v>
      </c>
      <c r="P137" s="1" t="n">
        <f aca="false">IF($N137=1,IF($M137=$B$1,$J137,$K137),0)</f>
        <v>0</v>
      </c>
      <c r="Q137" s="1" t="n">
        <f aca="false">IFERROR(P137/O137,1)</f>
        <v>1</v>
      </c>
      <c r="R137" s="1" t="n">
        <f aca="false">IF($N137=1,$AH$3*$AH$2*2,0)</f>
        <v>0</v>
      </c>
      <c r="S137" s="1" t="n">
        <f aca="false">-IF($N137=1,$AH$4*$AH$2*2,0)</f>
        <v>-0</v>
      </c>
      <c r="T137" s="1" t="n">
        <f aca="false">$T136*$Q137+$R137+$S137</f>
        <v>1000</v>
      </c>
      <c r="V137" s="1" t="n">
        <f aca="false">J137</f>
        <v>0.51848</v>
      </c>
      <c r="W137" s="1" t="n">
        <f aca="false">K137</f>
        <v>6789.1</v>
      </c>
      <c r="Y137" s="1" t="str">
        <f aca="false">IF(AND($AH$5="Sym_1",$E137&gt;0),$B$1,IF(AND($AH$5="Sym_2",$E137&lt;0),$B$1,$C$1))</f>
        <v>ARKMUSDT</v>
      </c>
      <c r="Z137" s="1" t="n">
        <f aca="false">N137</f>
        <v>0</v>
      </c>
      <c r="AA137" s="1" t="n">
        <f aca="false">IF($Z137=1,IF($Y137=$B$1,$B137,$C137),0)</f>
        <v>0</v>
      </c>
      <c r="AB137" s="1" t="n">
        <f aca="false">IF($Z137=1,IF($Y137=$B$1,$V137,$W137),0)</f>
        <v>0</v>
      </c>
      <c r="AC137" s="1" t="n">
        <f aca="false">IFERROR(AA137/AB137,1)</f>
        <v>1</v>
      </c>
      <c r="AD137" s="1" t="n">
        <f aca="false">IF($N137=1,$AH$3*$AF136*2,0)</f>
        <v>0</v>
      </c>
      <c r="AE137" s="1" t="n">
        <f aca="false">-IF($N137=1,$AH$4*$AH$2*2,0)</f>
        <v>-0</v>
      </c>
      <c r="AF137" s="1" t="n">
        <f aca="false">$AF136*$AC137+$AD137+$AE137</f>
        <v>1000</v>
      </c>
    </row>
    <row r="138" customFormat="false" ht="15" hidden="false" customHeight="false" outlineLevel="0" collapsed="false">
      <c r="A138" s="0" t="n">
        <v>136</v>
      </c>
      <c r="B138" s="0" t="n">
        <v>0.5185</v>
      </c>
      <c r="C138" s="0" t="n">
        <v>6793.29</v>
      </c>
      <c r="D138" s="0" t="n">
        <v>0.5185</v>
      </c>
      <c r="E138" s="0" t="n">
        <v>1.40279843974806</v>
      </c>
      <c r="G138" s="1" t="n">
        <f aca="false">IF($E138&lt;0,-1,1)</f>
        <v>1</v>
      </c>
      <c r="H138" s="1" t="n">
        <f aca="false">B138</f>
        <v>0.5185</v>
      </c>
      <c r="I138" s="1" t="n">
        <f aca="false">C138</f>
        <v>6793.29</v>
      </c>
      <c r="J138" s="1" t="n">
        <f aca="false">IFERROR(VLOOKUP(-$G138,$G139:$H$182,2,0),H138)</f>
        <v>0.5185</v>
      </c>
      <c r="K138" s="1" t="n">
        <f aca="false">IFERROR(VLOOKUP(-$G138,$G139:$I$182,3,0),I138)</f>
        <v>6793.29</v>
      </c>
      <c r="M138" s="1" t="str">
        <f aca="false">IF(AND($AH$5="Sym_1",$E138&lt;0),$B$1,IF(AND($AH$5="Sym_2",$E138&gt;0),$B$1,$C$1))</f>
        <v>BTCUSDT</v>
      </c>
      <c r="N138" s="1" t="n">
        <f aca="false">IF($AH$6="No",IF(AND(ABS($E138)&gt;$AH$1,$G138&lt;&gt;$G137),1,0),n_steps!K138)</f>
        <v>0</v>
      </c>
      <c r="O138" s="1" t="n">
        <f aca="false">IF($N138=1,IF($M138=$B$1,$B138,$C138),0)</f>
        <v>0</v>
      </c>
      <c r="P138" s="1" t="n">
        <f aca="false">IF($N138=1,IF($M138=$B$1,$J138,$K138),0)</f>
        <v>0</v>
      </c>
      <c r="Q138" s="1" t="n">
        <f aca="false">IFERROR(P138/O138,1)</f>
        <v>1</v>
      </c>
      <c r="R138" s="1" t="n">
        <f aca="false">IF($N138=1,$AH$3*$AH$2*2,0)</f>
        <v>0</v>
      </c>
      <c r="S138" s="1" t="n">
        <f aca="false">-IF($N138=1,$AH$4*$AH$2*2,0)</f>
        <v>-0</v>
      </c>
      <c r="T138" s="1" t="n">
        <f aca="false">$T137*$Q138+$R138+$S138</f>
        <v>1000</v>
      </c>
      <c r="V138" s="1" t="n">
        <f aca="false">J138</f>
        <v>0.5185</v>
      </c>
      <c r="W138" s="1" t="n">
        <f aca="false">K138</f>
        <v>6793.29</v>
      </c>
      <c r="Y138" s="1" t="str">
        <f aca="false">IF(AND($AH$5="Sym_1",$E138&gt;0),$B$1,IF(AND($AH$5="Sym_2",$E138&lt;0),$B$1,$C$1))</f>
        <v>ARKMUSDT</v>
      </c>
      <c r="Z138" s="1" t="n">
        <f aca="false">N138</f>
        <v>0</v>
      </c>
      <c r="AA138" s="1" t="n">
        <f aca="false">IF($Z138=1,IF($Y138=$B$1,$B138,$C138),0)</f>
        <v>0</v>
      </c>
      <c r="AB138" s="1" t="n">
        <f aca="false">IF($Z138=1,IF($Y138=$B$1,$V138,$W138),0)</f>
        <v>0</v>
      </c>
      <c r="AC138" s="1" t="n">
        <f aca="false">IFERROR(AA138/AB138,1)</f>
        <v>1</v>
      </c>
      <c r="AD138" s="1" t="n">
        <f aca="false">IF($N138=1,$AH$3*$AF137*2,0)</f>
        <v>0</v>
      </c>
      <c r="AE138" s="1" t="n">
        <f aca="false">-IF($N138=1,$AH$4*$AH$2*2,0)</f>
        <v>-0</v>
      </c>
      <c r="AF138" s="1" t="n">
        <f aca="false">$AF137*$AC138+$AD138+$AE138</f>
        <v>1000</v>
      </c>
    </row>
    <row r="139" customFormat="false" ht="15" hidden="false" customHeight="false" outlineLevel="0" collapsed="false">
      <c r="A139" s="0" t="n">
        <v>137</v>
      </c>
      <c r="B139" s="0" t="n">
        <v>0.51864</v>
      </c>
      <c r="C139" s="0" t="n">
        <v>6794.15</v>
      </c>
      <c r="D139" s="0" t="n">
        <v>0.51864</v>
      </c>
      <c r="E139" s="0" t="n">
        <v>1.38684307677835</v>
      </c>
      <c r="G139" s="1" t="n">
        <f aca="false">IF($E139&lt;0,-1,1)</f>
        <v>1</v>
      </c>
      <c r="H139" s="1" t="n">
        <f aca="false">B139</f>
        <v>0.51864</v>
      </c>
      <c r="I139" s="1" t="n">
        <f aca="false">C139</f>
        <v>6794.15</v>
      </c>
      <c r="J139" s="1" t="n">
        <f aca="false">IFERROR(VLOOKUP(-$G139,$G140:$H$182,2,0),H139)</f>
        <v>0.51864</v>
      </c>
      <c r="K139" s="1" t="n">
        <f aca="false">IFERROR(VLOOKUP(-$G139,$G140:$I$182,3,0),I139)</f>
        <v>6794.15</v>
      </c>
      <c r="M139" s="1" t="str">
        <f aca="false">IF(AND($AH$5="Sym_1",$E139&lt;0),$B$1,IF(AND($AH$5="Sym_2",$E139&gt;0),$B$1,$C$1))</f>
        <v>BTCUSDT</v>
      </c>
      <c r="N139" s="1" t="n">
        <f aca="false">IF($AH$6="No",IF(AND(ABS($E139)&gt;$AH$1,$G139&lt;&gt;$G138),1,0),n_steps!K139)</f>
        <v>0</v>
      </c>
      <c r="O139" s="1" t="n">
        <f aca="false">IF($N139=1,IF($M139=$B$1,$B139,$C139),0)</f>
        <v>0</v>
      </c>
      <c r="P139" s="1" t="n">
        <f aca="false">IF($N139=1,IF($M139=$B$1,$J139,$K139),0)</f>
        <v>0</v>
      </c>
      <c r="Q139" s="1" t="n">
        <f aca="false">IFERROR(P139/O139,1)</f>
        <v>1</v>
      </c>
      <c r="R139" s="1" t="n">
        <f aca="false">IF($N139=1,$AH$3*$AH$2*2,0)</f>
        <v>0</v>
      </c>
      <c r="S139" s="1" t="n">
        <f aca="false">-IF($N139=1,$AH$4*$AH$2*2,0)</f>
        <v>-0</v>
      </c>
      <c r="T139" s="1" t="n">
        <f aca="false">$T138*$Q139+$R139+$S139</f>
        <v>1000</v>
      </c>
      <c r="V139" s="1" t="n">
        <f aca="false">J139</f>
        <v>0.51864</v>
      </c>
      <c r="W139" s="1" t="n">
        <f aca="false">K139</f>
        <v>6794.15</v>
      </c>
      <c r="Y139" s="1" t="str">
        <f aca="false">IF(AND($AH$5="Sym_1",$E139&gt;0),$B$1,IF(AND($AH$5="Sym_2",$E139&lt;0),$B$1,$C$1))</f>
        <v>ARKMUSDT</v>
      </c>
      <c r="Z139" s="1" t="n">
        <f aca="false">N139</f>
        <v>0</v>
      </c>
      <c r="AA139" s="1" t="n">
        <f aca="false">IF($Z139=1,IF($Y139=$B$1,$B139,$C139),0)</f>
        <v>0</v>
      </c>
      <c r="AB139" s="1" t="n">
        <f aca="false">IF($Z139=1,IF($Y139=$B$1,$V139,$W139),0)</f>
        <v>0</v>
      </c>
      <c r="AC139" s="1" t="n">
        <f aca="false">IFERROR(AA139/AB139,1)</f>
        <v>1</v>
      </c>
      <c r="AD139" s="1" t="n">
        <f aca="false">IF($N139=1,$AH$3*$AF138*2,0)</f>
        <v>0</v>
      </c>
      <c r="AE139" s="1" t="n">
        <f aca="false">-IF($N139=1,$AH$4*$AH$2*2,0)</f>
        <v>-0</v>
      </c>
      <c r="AF139" s="1" t="n">
        <f aca="false">$AF138*$AC139+$AD139+$AE139</f>
        <v>1000</v>
      </c>
    </row>
    <row r="140" customFormat="false" ht="15" hidden="false" customHeight="false" outlineLevel="0" collapsed="false">
      <c r="A140" s="0" t="n">
        <v>138</v>
      </c>
      <c r="B140" s="0" t="n">
        <v>0.51901</v>
      </c>
      <c r="C140" s="0" t="n">
        <v>6794.75</v>
      </c>
      <c r="D140" s="0" t="n">
        <v>0.51901</v>
      </c>
      <c r="E140" s="0" t="n">
        <v>1.46741473561504</v>
      </c>
      <c r="G140" s="1" t="n">
        <f aca="false">IF($E140&lt;0,-1,1)</f>
        <v>1</v>
      </c>
      <c r="H140" s="1" t="n">
        <f aca="false">B140</f>
        <v>0.51901</v>
      </c>
      <c r="I140" s="1" t="n">
        <f aca="false">C140</f>
        <v>6794.75</v>
      </c>
      <c r="J140" s="1" t="n">
        <f aca="false">IFERROR(VLOOKUP(-$G140,$G141:$H$182,2,0),H140)</f>
        <v>0.51901</v>
      </c>
      <c r="K140" s="1" t="n">
        <f aca="false">IFERROR(VLOOKUP(-$G140,$G141:$I$182,3,0),I140)</f>
        <v>6794.75</v>
      </c>
      <c r="M140" s="1" t="str">
        <f aca="false">IF(AND($AH$5="Sym_1",$E140&lt;0),$B$1,IF(AND($AH$5="Sym_2",$E140&gt;0),$B$1,$C$1))</f>
        <v>BTCUSDT</v>
      </c>
      <c r="N140" s="1" t="n">
        <f aca="false">IF($AH$6="No",IF(AND(ABS($E140)&gt;$AH$1,$G140&lt;&gt;$G139),1,0),n_steps!K140)</f>
        <v>0</v>
      </c>
      <c r="O140" s="1" t="n">
        <f aca="false">IF($N140=1,IF($M140=$B$1,$B140,$C140),0)</f>
        <v>0</v>
      </c>
      <c r="P140" s="1" t="n">
        <f aca="false">IF($N140=1,IF($M140=$B$1,$J140,$K140),0)</f>
        <v>0</v>
      </c>
      <c r="Q140" s="1" t="n">
        <f aca="false">IFERROR(P140/O140,1)</f>
        <v>1</v>
      </c>
      <c r="R140" s="1" t="n">
        <f aca="false">IF($N140=1,$AH$3*$AH$2*2,0)</f>
        <v>0</v>
      </c>
      <c r="S140" s="1" t="n">
        <f aca="false">-IF($N140=1,$AH$4*$AH$2*2,0)</f>
        <v>-0</v>
      </c>
      <c r="T140" s="1" t="n">
        <f aca="false">$T139*$Q140+$R140+$S140</f>
        <v>1000</v>
      </c>
      <c r="V140" s="1" t="n">
        <f aca="false">J140</f>
        <v>0.51901</v>
      </c>
      <c r="W140" s="1" t="n">
        <f aca="false">K140</f>
        <v>6794.75</v>
      </c>
      <c r="Y140" s="1" t="str">
        <f aca="false">IF(AND($AH$5="Sym_1",$E140&gt;0),$B$1,IF(AND($AH$5="Sym_2",$E140&lt;0),$B$1,$C$1))</f>
        <v>ARKMUSDT</v>
      </c>
      <c r="Z140" s="1" t="n">
        <f aca="false">N140</f>
        <v>0</v>
      </c>
      <c r="AA140" s="1" t="n">
        <f aca="false">IF($Z140=1,IF($Y140=$B$1,$B140,$C140),0)</f>
        <v>0</v>
      </c>
      <c r="AB140" s="1" t="n">
        <f aca="false">IF($Z140=1,IF($Y140=$B$1,$V140,$W140),0)</f>
        <v>0</v>
      </c>
      <c r="AC140" s="1" t="n">
        <f aca="false">IFERROR(AA140/AB140,1)</f>
        <v>1</v>
      </c>
      <c r="AD140" s="1" t="n">
        <f aca="false">IF($N140=1,$AH$3*$AF139*2,0)</f>
        <v>0</v>
      </c>
      <c r="AE140" s="1" t="n">
        <f aca="false">-IF($N140=1,$AH$4*$AH$2*2,0)</f>
        <v>-0</v>
      </c>
      <c r="AF140" s="1" t="n">
        <f aca="false">$AF139*$AC140+$AD140+$AE140</f>
        <v>1000</v>
      </c>
    </row>
    <row r="141" customFormat="false" ht="15" hidden="false" customHeight="false" outlineLevel="0" collapsed="false">
      <c r="A141" s="0" t="n">
        <v>139</v>
      </c>
      <c r="B141" s="0" t="n">
        <v>0.51944</v>
      </c>
      <c r="C141" s="0" t="n">
        <v>6795.69</v>
      </c>
      <c r="D141" s="0" t="n">
        <v>0.51944</v>
      </c>
      <c r="E141" s="0" t="n">
        <v>1.53780103345735</v>
      </c>
      <c r="G141" s="1" t="n">
        <f aca="false">IF($E141&lt;0,-1,1)</f>
        <v>1</v>
      </c>
      <c r="H141" s="1" t="n">
        <f aca="false">B141</f>
        <v>0.51944</v>
      </c>
      <c r="I141" s="1" t="n">
        <f aca="false">C141</f>
        <v>6795.69</v>
      </c>
      <c r="J141" s="1" t="n">
        <f aca="false">IFERROR(VLOOKUP(-$G141,$G142:$H$182,2,0),H141)</f>
        <v>0.51944</v>
      </c>
      <c r="K141" s="1" t="n">
        <f aca="false">IFERROR(VLOOKUP(-$G141,$G142:$I$182,3,0),I141)</f>
        <v>6795.69</v>
      </c>
      <c r="M141" s="1" t="str">
        <f aca="false">IF(AND($AH$5="Sym_1",$E141&lt;0),$B$1,IF(AND($AH$5="Sym_2",$E141&gt;0),$B$1,$C$1))</f>
        <v>BTCUSDT</v>
      </c>
      <c r="N141" s="1" t="n">
        <f aca="false">IF($AH$6="No",IF(AND(ABS($E141)&gt;$AH$1,$G141&lt;&gt;$G140),1,0),n_steps!K141)</f>
        <v>0</v>
      </c>
      <c r="O141" s="1" t="n">
        <f aca="false">IF($N141=1,IF($M141=$B$1,$B141,$C141),0)</f>
        <v>0</v>
      </c>
      <c r="P141" s="1" t="n">
        <f aca="false">IF($N141=1,IF($M141=$B$1,$J141,$K141),0)</f>
        <v>0</v>
      </c>
      <c r="Q141" s="1" t="n">
        <f aca="false">IFERROR(P141/O141,1)</f>
        <v>1</v>
      </c>
      <c r="R141" s="1" t="n">
        <f aca="false">IF($N141=1,$AH$3*$AH$2*2,0)</f>
        <v>0</v>
      </c>
      <c r="S141" s="1" t="n">
        <f aca="false">-IF($N141=1,$AH$4*$AH$2*2,0)</f>
        <v>-0</v>
      </c>
      <c r="T141" s="1" t="n">
        <f aca="false">$T140*$Q141+$R141+$S141</f>
        <v>1000</v>
      </c>
      <c r="V141" s="1" t="n">
        <f aca="false">J141</f>
        <v>0.51944</v>
      </c>
      <c r="W141" s="1" t="n">
        <f aca="false">K141</f>
        <v>6795.69</v>
      </c>
      <c r="Y141" s="1" t="str">
        <f aca="false">IF(AND($AH$5="Sym_1",$E141&gt;0),$B$1,IF(AND($AH$5="Sym_2",$E141&lt;0),$B$1,$C$1))</f>
        <v>ARKMUSDT</v>
      </c>
      <c r="Z141" s="1" t="n">
        <f aca="false">N141</f>
        <v>0</v>
      </c>
      <c r="AA141" s="1" t="n">
        <f aca="false">IF($Z141=1,IF($Y141=$B$1,$B141,$C141),0)</f>
        <v>0</v>
      </c>
      <c r="AB141" s="1" t="n">
        <f aca="false">IF($Z141=1,IF($Y141=$B$1,$V141,$W141),0)</f>
        <v>0</v>
      </c>
      <c r="AC141" s="1" t="n">
        <f aca="false">IFERROR(AA141/AB141,1)</f>
        <v>1</v>
      </c>
      <c r="AD141" s="1" t="n">
        <f aca="false">IF($N141=1,$AH$3*$AF140*2,0)</f>
        <v>0</v>
      </c>
      <c r="AE141" s="1" t="n">
        <f aca="false">-IF($N141=1,$AH$4*$AH$2*2,0)</f>
        <v>-0</v>
      </c>
      <c r="AF141" s="1" t="n">
        <f aca="false">$AF140*$AC141+$AD141+$AE141</f>
        <v>1000</v>
      </c>
    </row>
    <row r="142" customFormat="false" ht="15" hidden="false" customHeight="false" outlineLevel="0" collapsed="false">
      <c r="A142" s="0" t="n">
        <v>140</v>
      </c>
      <c r="B142" s="0" t="n">
        <v>0.5196</v>
      </c>
      <c r="C142" s="0" t="n">
        <v>6797.66</v>
      </c>
      <c r="D142" s="0" t="n">
        <v>0.5196</v>
      </c>
      <c r="E142" s="0" t="n">
        <v>1.48064414004827</v>
      </c>
      <c r="G142" s="1" t="n">
        <f aca="false">IF($E142&lt;0,-1,1)</f>
        <v>1</v>
      </c>
      <c r="H142" s="1" t="n">
        <f aca="false">B142</f>
        <v>0.5196</v>
      </c>
      <c r="I142" s="1" t="n">
        <f aca="false">C142</f>
        <v>6797.66</v>
      </c>
      <c r="J142" s="1" t="n">
        <f aca="false">IFERROR(VLOOKUP(-$G142,$G143:$H$182,2,0),H142)</f>
        <v>0.5196</v>
      </c>
      <c r="K142" s="1" t="n">
        <f aca="false">IFERROR(VLOOKUP(-$G142,$G143:$I$182,3,0),I142)</f>
        <v>6797.66</v>
      </c>
      <c r="M142" s="1" t="str">
        <f aca="false">IF(AND($AH$5="Sym_1",$E142&lt;0),$B$1,IF(AND($AH$5="Sym_2",$E142&gt;0),$B$1,$C$1))</f>
        <v>BTCUSDT</v>
      </c>
      <c r="N142" s="1" t="n">
        <f aca="false">IF($AH$6="No",IF(AND(ABS($E142)&gt;$AH$1,$G142&lt;&gt;$G141),1,0),n_steps!K142)</f>
        <v>0</v>
      </c>
      <c r="O142" s="1" t="n">
        <f aca="false">IF($N142=1,IF($M142=$B$1,$B142,$C142),0)</f>
        <v>0</v>
      </c>
      <c r="P142" s="1" t="n">
        <f aca="false">IF($N142=1,IF($M142=$B$1,$J142,$K142),0)</f>
        <v>0</v>
      </c>
      <c r="Q142" s="1" t="n">
        <f aca="false">IFERROR(P142/O142,1)</f>
        <v>1</v>
      </c>
      <c r="R142" s="1" t="n">
        <f aca="false">IF($N142=1,$AH$3*$AH$2*2,0)</f>
        <v>0</v>
      </c>
      <c r="S142" s="1" t="n">
        <f aca="false">-IF($N142=1,$AH$4*$AH$2*2,0)</f>
        <v>-0</v>
      </c>
      <c r="T142" s="1" t="n">
        <f aca="false">$T141*$Q142+$R142+$S142</f>
        <v>1000</v>
      </c>
      <c r="V142" s="1" t="n">
        <f aca="false">J142</f>
        <v>0.5196</v>
      </c>
      <c r="W142" s="1" t="n">
        <f aca="false">K142</f>
        <v>6797.66</v>
      </c>
      <c r="Y142" s="1" t="str">
        <f aca="false">IF(AND($AH$5="Sym_1",$E142&gt;0),$B$1,IF(AND($AH$5="Sym_2",$E142&lt;0),$B$1,$C$1))</f>
        <v>ARKMUSDT</v>
      </c>
      <c r="Z142" s="1" t="n">
        <f aca="false">N142</f>
        <v>0</v>
      </c>
      <c r="AA142" s="1" t="n">
        <f aca="false">IF($Z142=1,IF($Y142=$B$1,$B142,$C142),0)</f>
        <v>0</v>
      </c>
      <c r="AB142" s="1" t="n">
        <f aca="false">IF($Z142=1,IF($Y142=$B$1,$V142,$W142),0)</f>
        <v>0</v>
      </c>
      <c r="AC142" s="1" t="n">
        <f aca="false">IFERROR(AA142/AB142,1)</f>
        <v>1</v>
      </c>
      <c r="AD142" s="1" t="n">
        <f aca="false">IF($N142=1,$AH$3*$AF141*2,0)</f>
        <v>0</v>
      </c>
      <c r="AE142" s="1" t="n">
        <f aca="false">-IF($N142=1,$AH$4*$AH$2*2,0)</f>
        <v>-0</v>
      </c>
      <c r="AF142" s="1" t="n">
        <f aca="false">$AF141*$AC142+$AD142+$AE142</f>
        <v>1000</v>
      </c>
    </row>
    <row r="143" customFormat="false" ht="15" hidden="false" customHeight="false" outlineLevel="0" collapsed="false">
      <c r="A143" s="0" t="n">
        <v>141</v>
      </c>
      <c r="B143" s="0" t="n">
        <v>0.51973</v>
      </c>
      <c r="C143" s="0" t="n">
        <v>6797.96</v>
      </c>
      <c r="D143" s="0" t="n">
        <v>0.51973</v>
      </c>
      <c r="E143" s="0" t="n">
        <v>1.42146139052014</v>
      </c>
      <c r="G143" s="1" t="n">
        <f aca="false">IF($E143&lt;0,-1,1)</f>
        <v>1</v>
      </c>
      <c r="H143" s="1" t="n">
        <f aca="false">B143</f>
        <v>0.51973</v>
      </c>
      <c r="I143" s="1" t="n">
        <f aca="false">C143</f>
        <v>6797.96</v>
      </c>
      <c r="J143" s="1" t="n">
        <f aca="false">IFERROR(VLOOKUP(-$G143,$G144:$H$182,2,0),H143)</f>
        <v>0.51973</v>
      </c>
      <c r="K143" s="1" t="n">
        <f aca="false">IFERROR(VLOOKUP(-$G143,$G144:$I$182,3,0),I143)</f>
        <v>6797.96</v>
      </c>
      <c r="M143" s="1" t="str">
        <f aca="false">IF(AND($AH$5="Sym_1",$E143&lt;0),$B$1,IF(AND($AH$5="Sym_2",$E143&gt;0),$B$1,$C$1))</f>
        <v>BTCUSDT</v>
      </c>
      <c r="N143" s="1" t="n">
        <f aca="false">IF($AH$6="No",IF(AND(ABS($E143)&gt;$AH$1,$G143&lt;&gt;$G142),1,0),n_steps!K143)</f>
        <v>0</v>
      </c>
      <c r="O143" s="1" t="n">
        <f aca="false">IF($N143=1,IF($M143=$B$1,$B143,$C143),0)</f>
        <v>0</v>
      </c>
      <c r="P143" s="1" t="n">
        <f aca="false">IF($N143=1,IF($M143=$B$1,$J143,$K143),0)</f>
        <v>0</v>
      </c>
      <c r="Q143" s="1" t="n">
        <f aca="false">IFERROR(P143/O143,1)</f>
        <v>1</v>
      </c>
      <c r="R143" s="1" t="n">
        <f aca="false">IF($N143=1,$AH$3*$AH$2*2,0)</f>
        <v>0</v>
      </c>
      <c r="S143" s="1" t="n">
        <f aca="false">-IF($N143=1,$AH$4*$AH$2*2,0)</f>
        <v>-0</v>
      </c>
      <c r="T143" s="1" t="n">
        <f aca="false">$T142*$Q143+$R143+$S143</f>
        <v>1000</v>
      </c>
      <c r="V143" s="1" t="n">
        <f aca="false">J143</f>
        <v>0.51973</v>
      </c>
      <c r="W143" s="1" t="n">
        <f aca="false">K143</f>
        <v>6797.96</v>
      </c>
      <c r="Y143" s="1" t="str">
        <f aca="false">IF(AND($AH$5="Sym_1",$E143&gt;0),$B$1,IF(AND($AH$5="Sym_2",$E143&lt;0),$B$1,$C$1))</f>
        <v>ARKMUSDT</v>
      </c>
      <c r="Z143" s="1" t="n">
        <f aca="false">N143</f>
        <v>0</v>
      </c>
      <c r="AA143" s="1" t="n">
        <f aca="false">IF($Z143=1,IF($Y143=$B$1,$B143,$C143),0)</f>
        <v>0</v>
      </c>
      <c r="AB143" s="1" t="n">
        <f aca="false">IF($Z143=1,IF($Y143=$B$1,$V143,$W143),0)</f>
        <v>0</v>
      </c>
      <c r="AC143" s="1" t="n">
        <f aca="false">IFERROR(AA143/AB143,1)</f>
        <v>1</v>
      </c>
      <c r="AD143" s="1" t="n">
        <f aca="false">IF($N143=1,$AH$3*$AF142*2,0)</f>
        <v>0</v>
      </c>
      <c r="AE143" s="1" t="n">
        <f aca="false">-IF($N143=1,$AH$4*$AH$2*2,0)</f>
        <v>-0</v>
      </c>
      <c r="AF143" s="1" t="n">
        <f aca="false">$AF142*$AC143+$AD143+$AE143</f>
        <v>1000</v>
      </c>
    </row>
    <row r="144" customFormat="false" ht="15" hidden="false" customHeight="false" outlineLevel="0" collapsed="false">
      <c r="A144" s="0" t="n">
        <v>142</v>
      </c>
      <c r="B144" s="0" t="n">
        <v>0.51983</v>
      </c>
      <c r="C144" s="0" t="n">
        <v>6798.12</v>
      </c>
      <c r="D144" s="0" t="n">
        <v>0.51983</v>
      </c>
      <c r="E144" s="0" t="n">
        <v>1.35294331054113</v>
      </c>
      <c r="G144" s="1" t="n">
        <f aca="false">IF($E144&lt;0,-1,1)</f>
        <v>1</v>
      </c>
      <c r="H144" s="1" t="n">
        <f aca="false">B144</f>
        <v>0.51983</v>
      </c>
      <c r="I144" s="1" t="n">
        <f aca="false">C144</f>
        <v>6798.12</v>
      </c>
      <c r="J144" s="1" t="n">
        <f aca="false">IFERROR(VLOOKUP(-$G144,$G145:$H$182,2,0),H144)</f>
        <v>0.51983</v>
      </c>
      <c r="K144" s="1" t="n">
        <f aca="false">IFERROR(VLOOKUP(-$G144,$G145:$I$182,3,0),I144)</f>
        <v>6798.12</v>
      </c>
      <c r="M144" s="1" t="str">
        <f aca="false">IF(AND($AH$5="Sym_1",$E144&lt;0),$B$1,IF(AND($AH$5="Sym_2",$E144&gt;0),$B$1,$C$1))</f>
        <v>BTCUSDT</v>
      </c>
      <c r="N144" s="1" t="n">
        <f aca="false">IF($AH$6="No",IF(AND(ABS($E144)&gt;$AH$1,$G144&lt;&gt;$G143),1,0),n_steps!K144)</f>
        <v>0</v>
      </c>
      <c r="O144" s="1" t="n">
        <f aca="false">IF($N144=1,IF($M144=$B$1,$B144,$C144),0)</f>
        <v>0</v>
      </c>
      <c r="P144" s="1" t="n">
        <f aca="false">IF($N144=1,IF($M144=$B$1,$J144,$K144),0)</f>
        <v>0</v>
      </c>
      <c r="Q144" s="1" t="n">
        <f aca="false">IFERROR(P144/O144,1)</f>
        <v>1</v>
      </c>
      <c r="R144" s="1" t="n">
        <f aca="false">IF($N144=1,$AH$3*$AH$2*2,0)</f>
        <v>0</v>
      </c>
      <c r="S144" s="1" t="n">
        <f aca="false">-IF($N144=1,$AH$4*$AH$2*2,0)</f>
        <v>-0</v>
      </c>
      <c r="T144" s="1" t="n">
        <f aca="false">$T143*$Q144+$R144+$S144</f>
        <v>1000</v>
      </c>
      <c r="V144" s="1" t="n">
        <f aca="false">J144</f>
        <v>0.51983</v>
      </c>
      <c r="W144" s="1" t="n">
        <f aca="false">K144</f>
        <v>6798.12</v>
      </c>
      <c r="Y144" s="1" t="str">
        <f aca="false">IF(AND($AH$5="Sym_1",$E144&gt;0),$B$1,IF(AND($AH$5="Sym_2",$E144&lt;0),$B$1,$C$1))</f>
        <v>ARKMUSDT</v>
      </c>
      <c r="Z144" s="1" t="n">
        <f aca="false">N144</f>
        <v>0</v>
      </c>
      <c r="AA144" s="1" t="n">
        <f aca="false">IF($Z144=1,IF($Y144=$B$1,$B144,$C144),0)</f>
        <v>0</v>
      </c>
      <c r="AB144" s="1" t="n">
        <f aca="false">IF($Z144=1,IF($Y144=$B$1,$V144,$W144),0)</f>
        <v>0</v>
      </c>
      <c r="AC144" s="1" t="n">
        <f aca="false">IFERROR(AA144/AB144,1)</f>
        <v>1</v>
      </c>
      <c r="AD144" s="1" t="n">
        <f aca="false">IF($N144=1,$AH$3*$AF143*2,0)</f>
        <v>0</v>
      </c>
      <c r="AE144" s="1" t="n">
        <f aca="false">-IF($N144=1,$AH$4*$AH$2*2,0)</f>
        <v>-0</v>
      </c>
      <c r="AF144" s="1" t="n">
        <f aca="false">$AF143*$AC144+$AD144+$AE144</f>
        <v>1000</v>
      </c>
    </row>
    <row r="145" customFormat="false" ht="15" hidden="false" customHeight="false" outlineLevel="0" collapsed="false">
      <c r="A145" s="0" t="n">
        <v>143</v>
      </c>
      <c r="B145" s="0" t="n">
        <v>0.51986</v>
      </c>
      <c r="C145" s="0" t="n">
        <v>6798.32</v>
      </c>
      <c r="D145" s="0" t="n">
        <v>0.51986</v>
      </c>
      <c r="E145" s="0" t="n">
        <v>1.25598756833464</v>
      </c>
      <c r="G145" s="1" t="n">
        <f aca="false">IF($E145&lt;0,-1,1)</f>
        <v>1</v>
      </c>
      <c r="H145" s="1" t="n">
        <f aca="false">B145</f>
        <v>0.51986</v>
      </c>
      <c r="I145" s="1" t="n">
        <f aca="false">C145</f>
        <v>6798.32</v>
      </c>
      <c r="J145" s="1" t="n">
        <f aca="false">IFERROR(VLOOKUP(-$G145,$G146:$H$182,2,0),H145)</f>
        <v>0.51986</v>
      </c>
      <c r="K145" s="1" t="n">
        <f aca="false">IFERROR(VLOOKUP(-$G145,$G146:$I$182,3,0),I145)</f>
        <v>6798.32</v>
      </c>
      <c r="M145" s="1" t="str">
        <f aca="false">IF(AND($AH$5="Sym_1",$E145&lt;0),$B$1,IF(AND($AH$5="Sym_2",$E145&gt;0),$B$1,$C$1))</f>
        <v>BTCUSDT</v>
      </c>
      <c r="N145" s="1" t="n">
        <f aca="false">IF($AH$6="No",IF(AND(ABS($E145)&gt;$AH$1,$G145&lt;&gt;$G144),1,0),n_steps!K145)</f>
        <v>0</v>
      </c>
      <c r="O145" s="1" t="n">
        <f aca="false">IF($N145=1,IF($M145=$B$1,$B145,$C145),0)</f>
        <v>0</v>
      </c>
      <c r="P145" s="1" t="n">
        <f aca="false">IF($N145=1,IF($M145=$B$1,$J145,$K145),0)</f>
        <v>0</v>
      </c>
      <c r="Q145" s="1" t="n">
        <f aca="false">IFERROR(P145/O145,1)</f>
        <v>1</v>
      </c>
      <c r="R145" s="1" t="n">
        <f aca="false">IF($N145=1,$AH$3*$AH$2*2,0)</f>
        <v>0</v>
      </c>
      <c r="S145" s="1" t="n">
        <f aca="false">-IF($N145=1,$AH$4*$AH$2*2,0)</f>
        <v>-0</v>
      </c>
      <c r="T145" s="1" t="n">
        <f aca="false">$T144*$Q145+$R145+$S145</f>
        <v>1000</v>
      </c>
      <c r="V145" s="1" t="n">
        <f aca="false">J145</f>
        <v>0.51986</v>
      </c>
      <c r="W145" s="1" t="n">
        <f aca="false">K145</f>
        <v>6798.32</v>
      </c>
      <c r="Y145" s="1" t="str">
        <f aca="false">IF(AND($AH$5="Sym_1",$E145&gt;0),$B$1,IF(AND($AH$5="Sym_2",$E145&lt;0),$B$1,$C$1))</f>
        <v>ARKMUSDT</v>
      </c>
      <c r="Z145" s="1" t="n">
        <f aca="false">N145</f>
        <v>0</v>
      </c>
      <c r="AA145" s="1" t="n">
        <f aca="false">IF($Z145=1,IF($Y145=$B$1,$B145,$C145),0)</f>
        <v>0</v>
      </c>
      <c r="AB145" s="1" t="n">
        <f aca="false">IF($Z145=1,IF($Y145=$B$1,$V145,$W145),0)</f>
        <v>0</v>
      </c>
      <c r="AC145" s="1" t="n">
        <f aca="false">IFERROR(AA145/AB145,1)</f>
        <v>1</v>
      </c>
      <c r="AD145" s="1" t="n">
        <f aca="false">IF($N145=1,$AH$3*$AF144*2,0)</f>
        <v>0</v>
      </c>
      <c r="AE145" s="1" t="n">
        <f aca="false">-IF($N145=1,$AH$4*$AH$2*2,0)</f>
        <v>-0</v>
      </c>
      <c r="AF145" s="1" t="n">
        <f aca="false">$AF144*$AC145+$AD145+$AE145</f>
        <v>1000</v>
      </c>
    </row>
    <row r="146" customFormat="false" ht="15" hidden="false" customHeight="false" outlineLevel="0" collapsed="false">
      <c r="A146" s="0" t="n">
        <v>144</v>
      </c>
      <c r="B146" s="0" t="n">
        <v>0.51989</v>
      </c>
      <c r="C146" s="0" t="n">
        <v>6801.64</v>
      </c>
      <c r="D146" s="0" t="n">
        <v>0.51989</v>
      </c>
      <c r="E146" s="0" t="n">
        <v>1.17716770914878</v>
      </c>
      <c r="G146" s="1" t="n">
        <f aca="false">IF($E146&lt;0,-1,1)</f>
        <v>1</v>
      </c>
      <c r="H146" s="1" t="n">
        <f aca="false">B146</f>
        <v>0.51989</v>
      </c>
      <c r="I146" s="1" t="n">
        <f aca="false">C146</f>
        <v>6801.64</v>
      </c>
      <c r="J146" s="1" t="n">
        <f aca="false">IFERROR(VLOOKUP(-$G146,$G147:$H$182,2,0),H146)</f>
        <v>0.51989</v>
      </c>
      <c r="K146" s="1" t="n">
        <f aca="false">IFERROR(VLOOKUP(-$G146,$G147:$I$182,3,0),I146)</f>
        <v>6801.64</v>
      </c>
      <c r="M146" s="1" t="str">
        <f aca="false">IF(AND($AH$5="Sym_1",$E146&lt;0),$B$1,IF(AND($AH$5="Sym_2",$E146&gt;0),$B$1,$C$1))</f>
        <v>BTCUSDT</v>
      </c>
      <c r="N146" s="1" t="n">
        <f aca="false">IF($AH$6="No",IF(AND(ABS($E146)&gt;$AH$1,$G146&lt;&gt;$G145),1,0),n_steps!K146)</f>
        <v>0</v>
      </c>
      <c r="O146" s="1" t="n">
        <f aca="false">IF($N146=1,IF($M146=$B$1,$B146,$C146),0)</f>
        <v>0</v>
      </c>
      <c r="P146" s="1" t="n">
        <f aca="false">IF($N146=1,IF($M146=$B$1,$J146,$K146),0)</f>
        <v>0</v>
      </c>
      <c r="Q146" s="1" t="n">
        <f aca="false">IFERROR(P146/O146,1)</f>
        <v>1</v>
      </c>
      <c r="R146" s="1" t="n">
        <f aca="false">IF($N146=1,$AH$3*$AH$2*2,0)</f>
        <v>0</v>
      </c>
      <c r="S146" s="1" t="n">
        <f aca="false">-IF($N146=1,$AH$4*$AH$2*2,0)</f>
        <v>-0</v>
      </c>
      <c r="T146" s="1" t="n">
        <f aca="false">$T145*$Q146+$R146+$S146</f>
        <v>1000</v>
      </c>
      <c r="V146" s="1" t="n">
        <f aca="false">J146</f>
        <v>0.51989</v>
      </c>
      <c r="W146" s="1" t="n">
        <f aca="false">K146</f>
        <v>6801.64</v>
      </c>
      <c r="Y146" s="1" t="str">
        <f aca="false">IF(AND($AH$5="Sym_1",$E146&gt;0),$B$1,IF(AND($AH$5="Sym_2",$E146&lt;0),$B$1,$C$1))</f>
        <v>ARKMUSDT</v>
      </c>
      <c r="Z146" s="1" t="n">
        <f aca="false">N146</f>
        <v>0</v>
      </c>
      <c r="AA146" s="1" t="n">
        <f aca="false">IF($Z146=1,IF($Y146=$B$1,$B146,$C146),0)</f>
        <v>0</v>
      </c>
      <c r="AB146" s="1" t="n">
        <f aca="false">IF($Z146=1,IF($Y146=$B$1,$V146,$W146),0)</f>
        <v>0</v>
      </c>
      <c r="AC146" s="1" t="n">
        <f aca="false">IFERROR(AA146/AB146,1)</f>
        <v>1</v>
      </c>
      <c r="AD146" s="1" t="n">
        <f aca="false">IF($N146=1,$AH$3*$AF145*2,0)</f>
        <v>0</v>
      </c>
      <c r="AE146" s="1" t="n">
        <f aca="false">-IF($N146=1,$AH$4*$AH$2*2,0)</f>
        <v>-0</v>
      </c>
      <c r="AF146" s="1" t="n">
        <f aca="false">$AF145*$AC146+$AD146+$AE146</f>
        <v>1000</v>
      </c>
    </row>
    <row r="147" customFormat="false" ht="15" hidden="false" customHeight="false" outlineLevel="0" collapsed="false">
      <c r="A147" s="0" t="n">
        <v>145</v>
      </c>
      <c r="B147" s="0" t="n">
        <v>0.52036</v>
      </c>
      <c r="C147" s="0" t="n">
        <v>6802.77</v>
      </c>
      <c r="D147" s="0" t="n">
        <v>0.52036</v>
      </c>
      <c r="E147" s="0" t="n">
        <v>1.34611926065688</v>
      </c>
      <c r="G147" s="1" t="n">
        <f aca="false">IF($E147&lt;0,-1,1)</f>
        <v>1</v>
      </c>
      <c r="H147" s="1" t="n">
        <f aca="false">B147</f>
        <v>0.52036</v>
      </c>
      <c r="I147" s="1" t="n">
        <f aca="false">C147</f>
        <v>6802.77</v>
      </c>
      <c r="J147" s="1" t="n">
        <f aca="false">IFERROR(VLOOKUP(-$G147,$G148:$H$182,2,0),H147)</f>
        <v>0.52036</v>
      </c>
      <c r="K147" s="1" t="n">
        <f aca="false">IFERROR(VLOOKUP(-$G147,$G148:$I$182,3,0),I147)</f>
        <v>6802.77</v>
      </c>
      <c r="M147" s="1" t="str">
        <f aca="false">IF(AND($AH$5="Sym_1",$E147&lt;0),$B$1,IF(AND($AH$5="Sym_2",$E147&gt;0),$B$1,$C$1))</f>
        <v>BTCUSDT</v>
      </c>
      <c r="N147" s="1" t="n">
        <f aca="false">IF($AH$6="No",IF(AND(ABS($E147)&gt;$AH$1,$G147&lt;&gt;$G146),1,0),n_steps!K147)</f>
        <v>0</v>
      </c>
      <c r="O147" s="1" t="n">
        <f aca="false">IF($N147=1,IF($M147=$B$1,$B147,$C147),0)</f>
        <v>0</v>
      </c>
      <c r="P147" s="1" t="n">
        <f aca="false">IF($N147=1,IF($M147=$B$1,$J147,$K147),0)</f>
        <v>0</v>
      </c>
      <c r="Q147" s="1" t="n">
        <f aca="false">IFERROR(P147/O147,1)</f>
        <v>1</v>
      </c>
      <c r="R147" s="1" t="n">
        <f aca="false">IF($N147=1,$AH$3*$AH$2*2,0)</f>
        <v>0</v>
      </c>
      <c r="S147" s="1" t="n">
        <f aca="false">-IF($N147=1,$AH$4*$AH$2*2,0)</f>
        <v>-0</v>
      </c>
      <c r="T147" s="1" t="n">
        <f aca="false">$T146*$Q147+$R147+$S147</f>
        <v>1000</v>
      </c>
      <c r="V147" s="1" t="n">
        <f aca="false">J147</f>
        <v>0.52036</v>
      </c>
      <c r="W147" s="1" t="n">
        <f aca="false">K147</f>
        <v>6802.77</v>
      </c>
      <c r="Y147" s="1" t="str">
        <f aca="false">IF(AND($AH$5="Sym_1",$E147&gt;0),$B$1,IF(AND($AH$5="Sym_2",$E147&lt;0),$B$1,$C$1))</f>
        <v>ARKMUSDT</v>
      </c>
      <c r="Z147" s="1" t="n">
        <f aca="false">N147</f>
        <v>0</v>
      </c>
      <c r="AA147" s="1" t="n">
        <f aca="false">IF($Z147=1,IF($Y147=$B$1,$B147,$C147),0)</f>
        <v>0</v>
      </c>
      <c r="AB147" s="1" t="n">
        <f aca="false">IF($Z147=1,IF($Y147=$B$1,$V147,$W147),0)</f>
        <v>0</v>
      </c>
      <c r="AC147" s="1" t="n">
        <f aca="false">IFERROR(AA147/AB147,1)</f>
        <v>1</v>
      </c>
      <c r="AD147" s="1" t="n">
        <f aca="false">IF($N147=1,$AH$3*$AF146*2,0)</f>
        <v>0</v>
      </c>
      <c r="AE147" s="1" t="n">
        <f aca="false">-IF($N147=1,$AH$4*$AH$2*2,0)</f>
        <v>-0</v>
      </c>
      <c r="AF147" s="1" t="n">
        <f aca="false">$AF146*$AC147+$AD147+$AE147</f>
        <v>1000</v>
      </c>
    </row>
    <row r="148" customFormat="false" ht="15" hidden="false" customHeight="false" outlineLevel="0" collapsed="false">
      <c r="A148" s="0" t="n">
        <v>146</v>
      </c>
      <c r="B148" s="0" t="n">
        <v>0.5208</v>
      </c>
      <c r="C148" s="0" t="n">
        <v>6804.66</v>
      </c>
      <c r="D148" s="0" t="n">
        <v>0.5208</v>
      </c>
      <c r="E148" s="0" t="n">
        <v>1.48202111262392</v>
      </c>
      <c r="G148" s="1" t="n">
        <f aca="false">IF($E148&lt;0,-1,1)</f>
        <v>1</v>
      </c>
      <c r="H148" s="1" t="n">
        <f aca="false">B148</f>
        <v>0.5208</v>
      </c>
      <c r="I148" s="1" t="n">
        <f aca="false">C148</f>
        <v>6804.66</v>
      </c>
      <c r="J148" s="1" t="n">
        <f aca="false">IFERROR(VLOOKUP(-$G148,$G149:$H$182,2,0),H148)</f>
        <v>0.5208</v>
      </c>
      <c r="K148" s="1" t="n">
        <f aca="false">IFERROR(VLOOKUP(-$G148,$G149:$I$182,3,0),I148)</f>
        <v>6804.66</v>
      </c>
      <c r="M148" s="1" t="str">
        <f aca="false">IF(AND($AH$5="Sym_1",$E148&lt;0),$B$1,IF(AND($AH$5="Sym_2",$E148&gt;0),$B$1,$C$1))</f>
        <v>BTCUSDT</v>
      </c>
      <c r="N148" s="1" t="n">
        <f aca="false">IF($AH$6="No",IF(AND(ABS($E148)&gt;$AH$1,$G148&lt;&gt;$G147),1,0),n_steps!K148)</f>
        <v>0</v>
      </c>
      <c r="O148" s="1" t="n">
        <f aca="false">IF($N148=1,IF($M148=$B$1,$B148,$C148),0)</f>
        <v>0</v>
      </c>
      <c r="P148" s="1" t="n">
        <f aca="false">IF($N148=1,IF($M148=$B$1,$J148,$K148),0)</f>
        <v>0</v>
      </c>
      <c r="Q148" s="1" t="n">
        <f aca="false">IFERROR(P148/O148,1)</f>
        <v>1</v>
      </c>
      <c r="R148" s="1" t="n">
        <f aca="false">IF($N148=1,$AH$3*$AH$2*2,0)</f>
        <v>0</v>
      </c>
      <c r="S148" s="1" t="n">
        <f aca="false">-IF($N148=1,$AH$4*$AH$2*2,0)</f>
        <v>-0</v>
      </c>
      <c r="T148" s="1" t="n">
        <f aca="false">$T147*$Q148+$R148+$S148</f>
        <v>1000</v>
      </c>
      <c r="V148" s="1" t="n">
        <f aca="false">J148</f>
        <v>0.5208</v>
      </c>
      <c r="W148" s="1" t="n">
        <f aca="false">K148</f>
        <v>6804.66</v>
      </c>
      <c r="Y148" s="1" t="str">
        <f aca="false">IF(AND($AH$5="Sym_1",$E148&gt;0),$B$1,IF(AND($AH$5="Sym_2",$E148&lt;0),$B$1,$C$1))</f>
        <v>ARKMUSDT</v>
      </c>
      <c r="Z148" s="1" t="n">
        <f aca="false">N148</f>
        <v>0</v>
      </c>
      <c r="AA148" s="1" t="n">
        <f aca="false">IF($Z148=1,IF($Y148=$B$1,$B148,$C148),0)</f>
        <v>0</v>
      </c>
      <c r="AB148" s="1" t="n">
        <f aca="false">IF($Z148=1,IF($Y148=$B$1,$V148,$W148),0)</f>
        <v>0</v>
      </c>
      <c r="AC148" s="1" t="n">
        <f aca="false">IFERROR(AA148/AB148,1)</f>
        <v>1</v>
      </c>
      <c r="AD148" s="1" t="n">
        <f aca="false">IF($N148=1,$AH$3*$AF147*2,0)</f>
        <v>0</v>
      </c>
      <c r="AE148" s="1" t="n">
        <f aca="false">-IF($N148=1,$AH$4*$AH$2*2,0)</f>
        <v>-0</v>
      </c>
      <c r="AF148" s="1" t="n">
        <f aca="false">$AF147*$AC148+$AD148+$AE148</f>
        <v>1000</v>
      </c>
    </row>
    <row r="149" customFormat="false" ht="15" hidden="false" customHeight="false" outlineLevel="0" collapsed="false">
      <c r="A149" s="0" t="n">
        <v>147</v>
      </c>
      <c r="B149" s="0" t="n">
        <v>0.52088</v>
      </c>
      <c r="C149" s="0" t="n">
        <v>6810.85</v>
      </c>
      <c r="D149" s="0" t="n">
        <v>0.52088</v>
      </c>
      <c r="E149" s="0" t="n">
        <v>1.42584904540179</v>
      </c>
      <c r="G149" s="1" t="n">
        <f aca="false">IF($E149&lt;0,-1,1)</f>
        <v>1</v>
      </c>
      <c r="H149" s="1" t="n">
        <f aca="false">B149</f>
        <v>0.52088</v>
      </c>
      <c r="I149" s="1" t="n">
        <f aca="false">C149</f>
        <v>6810.85</v>
      </c>
      <c r="J149" s="1" t="n">
        <f aca="false">IFERROR(VLOOKUP(-$G149,$G150:$H$182,2,0),H149)</f>
        <v>0.52088</v>
      </c>
      <c r="K149" s="1" t="n">
        <f aca="false">IFERROR(VLOOKUP(-$G149,$G150:$I$182,3,0),I149)</f>
        <v>6810.85</v>
      </c>
      <c r="M149" s="1" t="str">
        <f aca="false">IF(AND($AH$5="Sym_1",$E149&lt;0),$B$1,IF(AND($AH$5="Sym_2",$E149&gt;0),$B$1,$C$1))</f>
        <v>BTCUSDT</v>
      </c>
      <c r="N149" s="1" t="n">
        <f aca="false">IF($AH$6="No",IF(AND(ABS($E149)&gt;$AH$1,$G149&lt;&gt;$G148),1,0),n_steps!K149)</f>
        <v>0</v>
      </c>
      <c r="O149" s="1" t="n">
        <f aca="false">IF($N149=1,IF($M149=$B$1,$B149,$C149),0)</f>
        <v>0</v>
      </c>
      <c r="P149" s="1" t="n">
        <f aca="false">IF($N149=1,IF($M149=$B$1,$J149,$K149),0)</f>
        <v>0</v>
      </c>
      <c r="Q149" s="1" t="n">
        <f aca="false">IFERROR(P149/O149,1)</f>
        <v>1</v>
      </c>
      <c r="R149" s="1" t="n">
        <f aca="false">IF($N149=1,$AH$3*$AH$2*2,0)</f>
        <v>0</v>
      </c>
      <c r="S149" s="1" t="n">
        <f aca="false">-IF($N149=1,$AH$4*$AH$2*2,0)</f>
        <v>-0</v>
      </c>
      <c r="T149" s="1" t="n">
        <f aca="false">$T148*$Q149+$R149+$S149</f>
        <v>1000</v>
      </c>
      <c r="V149" s="1" t="n">
        <f aca="false">J149</f>
        <v>0.52088</v>
      </c>
      <c r="W149" s="1" t="n">
        <f aca="false">K149</f>
        <v>6810.85</v>
      </c>
      <c r="Y149" s="1" t="str">
        <f aca="false">IF(AND($AH$5="Sym_1",$E149&gt;0),$B$1,IF(AND($AH$5="Sym_2",$E149&lt;0),$B$1,$C$1))</f>
        <v>ARKMUSDT</v>
      </c>
      <c r="Z149" s="1" t="n">
        <f aca="false">N149</f>
        <v>0</v>
      </c>
      <c r="AA149" s="1" t="n">
        <f aca="false">IF($Z149=1,IF($Y149=$B$1,$B149,$C149),0)</f>
        <v>0</v>
      </c>
      <c r="AB149" s="1" t="n">
        <f aca="false">IF($Z149=1,IF($Y149=$B$1,$V149,$W149),0)</f>
        <v>0</v>
      </c>
      <c r="AC149" s="1" t="n">
        <f aca="false">IFERROR(AA149/AB149,1)</f>
        <v>1</v>
      </c>
      <c r="AD149" s="1" t="n">
        <f aca="false">IF($N149=1,$AH$3*$AF148*2,0)</f>
        <v>0</v>
      </c>
      <c r="AE149" s="1" t="n">
        <f aca="false">-IF($N149=1,$AH$4*$AH$2*2,0)</f>
        <v>-0</v>
      </c>
      <c r="AF149" s="1" t="n">
        <f aca="false">$AF148*$AC149+$AD149+$AE149</f>
        <v>1000</v>
      </c>
    </row>
    <row r="150" customFormat="false" ht="15" hidden="false" customHeight="false" outlineLevel="0" collapsed="false">
      <c r="A150" s="0" t="n">
        <v>148</v>
      </c>
      <c r="B150" s="0" t="n">
        <v>0.52094</v>
      </c>
      <c r="C150" s="0" t="n">
        <v>6825.43</v>
      </c>
      <c r="D150" s="0" t="n">
        <v>0.52094</v>
      </c>
      <c r="E150" s="0" t="n">
        <v>1.3802620601102</v>
      </c>
      <c r="G150" s="1" t="n">
        <f aca="false">IF($E150&lt;0,-1,1)</f>
        <v>1</v>
      </c>
      <c r="H150" s="1" t="n">
        <f aca="false">B150</f>
        <v>0.52094</v>
      </c>
      <c r="I150" s="1" t="n">
        <f aca="false">C150</f>
        <v>6825.43</v>
      </c>
      <c r="J150" s="1" t="n">
        <f aca="false">IFERROR(VLOOKUP(-$G150,$G151:$H$182,2,0),H150)</f>
        <v>0.52094</v>
      </c>
      <c r="K150" s="1" t="n">
        <f aca="false">IFERROR(VLOOKUP(-$G150,$G151:$I$182,3,0),I150)</f>
        <v>6825.43</v>
      </c>
      <c r="M150" s="1" t="str">
        <f aca="false">IF(AND($AH$5="Sym_1",$E150&lt;0),$B$1,IF(AND($AH$5="Sym_2",$E150&gt;0),$B$1,$C$1))</f>
        <v>BTCUSDT</v>
      </c>
      <c r="N150" s="1" t="n">
        <f aca="false">IF($AH$6="No",IF(AND(ABS($E150)&gt;$AH$1,$G150&lt;&gt;$G149),1,0),n_steps!K150)</f>
        <v>0</v>
      </c>
      <c r="O150" s="1" t="n">
        <f aca="false">IF($N150=1,IF($M150=$B$1,$B150,$C150),0)</f>
        <v>0</v>
      </c>
      <c r="P150" s="1" t="n">
        <f aca="false">IF($N150=1,IF($M150=$B$1,$J150,$K150),0)</f>
        <v>0</v>
      </c>
      <c r="Q150" s="1" t="n">
        <f aca="false">IFERROR(P150/O150,1)</f>
        <v>1</v>
      </c>
      <c r="R150" s="1" t="n">
        <f aca="false">IF($N150=1,$AH$3*$AH$2*2,0)</f>
        <v>0</v>
      </c>
      <c r="S150" s="1" t="n">
        <f aca="false">-IF($N150=1,$AH$4*$AH$2*2,0)</f>
        <v>-0</v>
      </c>
      <c r="T150" s="1" t="n">
        <f aca="false">$T149*$Q150+$R150+$S150</f>
        <v>1000</v>
      </c>
      <c r="V150" s="1" t="n">
        <f aca="false">J150</f>
        <v>0.52094</v>
      </c>
      <c r="W150" s="1" t="n">
        <f aca="false">K150</f>
        <v>6825.43</v>
      </c>
      <c r="Y150" s="1" t="str">
        <f aca="false">IF(AND($AH$5="Sym_1",$E150&gt;0),$B$1,IF(AND($AH$5="Sym_2",$E150&lt;0),$B$1,$C$1))</f>
        <v>ARKMUSDT</v>
      </c>
      <c r="Z150" s="1" t="n">
        <f aca="false">N150</f>
        <v>0</v>
      </c>
      <c r="AA150" s="1" t="n">
        <f aca="false">IF($Z150=1,IF($Y150=$B$1,$B150,$C150),0)</f>
        <v>0</v>
      </c>
      <c r="AB150" s="1" t="n">
        <f aca="false">IF($Z150=1,IF($Y150=$B$1,$V150,$W150),0)</f>
        <v>0</v>
      </c>
      <c r="AC150" s="1" t="n">
        <f aca="false">IFERROR(AA150/AB150,1)</f>
        <v>1</v>
      </c>
      <c r="AD150" s="1" t="n">
        <f aca="false">IF($N150=1,$AH$3*$AF149*2,0)</f>
        <v>0</v>
      </c>
      <c r="AE150" s="1" t="n">
        <f aca="false">-IF($N150=1,$AH$4*$AH$2*2,0)</f>
        <v>-0</v>
      </c>
      <c r="AF150" s="1" t="n">
        <f aca="false">$AF149*$AC150+$AD150+$AE150</f>
        <v>1000</v>
      </c>
    </row>
    <row r="151" customFormat="false" ht="15" hidden="false" customHeight="false" outlineLevel="0" collapsed="false">
      <c r="A151" s="0" t="n">
        <v>149</v>
      </c>
      <c r="B151" s="0" t="n">
        <v>0.52126</v>
      </c>
      <c r="C151" s="0" t="n">
        <v>6827.32</v>
      </c>
      <c r="D151" s="0" t="n">
        <v>0.52126</v>
      </c>
      <c r="E151" s="0" t="n">
        <v>1.50634617033465</v>
      </c>
      <c r="G151" s="1" t="n">
        <f aca="false">IF($E151&lt;0,-1,1)</f>
        <v>1</v>
      </c>
      <c r="H151" s="1" t="n">
        <f aca="false">B151</f>
        <v>0.52126</v>
      </c>
      <c r="I151" s="1" t="n">
        <f aca="false">C151</f>
        <v>6827.32</v>
      </c>
      <c r="J151" s="1" t="n">
        <f aca="false">IFERROR(VLOOKUP(-$G151,$G152:$H$182,2,0),H151)</f>
        <v>0.52126</v>
      </c>
      <c r="K151" s="1" t="n">
        <f aca="false">IFERROR(VLOOKUP(-$G151,$G152:$I$182,3,0),I151)</f>
        <v>6827.32</v>
      </c>
      <c r="M151" s="1" t="str">
        <f aca="false">IF(AND($AH$5="Sym_1",$E151&lt;0),$B$1,IF(AND($AH$5="Sym_2",$E151&gt;0),$B$1,$C$1))</f>
        <v>BTCUSDT</v>
      </c>
      <c r="N151" s="1" t="n">
        <f aca="false">IF($AH$6="No",IF(AND(ABS($E151)&gt;$AH$1,$G151&lt;&gt;$G150),1,0),n_steps!K151)</f>
        <v>0</v>
      </c>
      <c r="O151" s="1" t="n">
        <f aca="false">IF($N151=1,IF($M151=$B$1,$B151,$C151),0)</f>
        <v>0</v>
      </c>
      <c r="P151" s="1" t="n">
        <f aca="false">IF($N151=1,IF($M151=$B$1,$J151,$K151),0)</f>
        <v>0</v>
      </c>
      <c r="Q151" s="1" t="n">
        <f aca="false">IFERROR(P151/O151,1)</f>
        <v>1</v>
      </c>
      <c r="R151" s="1" t="n">
        <f aca="false">IF($N151=1,$AH$3*$AH$2*2,0)</f>
        <v>0</v>
      </c>
      <c r="S151" s="1" t="n">
        <f aca="false">-IF($N151=1,$AH$4*$AH$2*2,0)</f>
        <v>-0</v>
      </c>
      <c r="T151" s="1" t="n">
        <f aca="false">$T150*$Q151+$R151+$S151</f>
        <v>1000</v>
      </c>
      <c r="V151" s="1" t="n">
        <f aca="false">J151</f>
        <v>0.52126</v>
      </c>
      <c r="W151" s="1" t="n">
        <f aca="false">K151</f>
        <v>6827.32</v>
      </c>
      <c r="Y151" s="1" t="str">
        <f aca="false">IF(AND($AH$5="Sym_1",$E151&gt;0),$B$1,IF(AND($AH$5="Sym_2",$E151&lt;0),$B$1,$C$1))</f>
        <v>ARKMUSDT</v>
      </c>
      <c r="Z151" s="1" t="n">
        <f aca="false">N151</f>
        <v>0</v>
      </c>
      <c r="AA151" s="1" t="n">
        <f aca="false">IF($Z151=1,IF($Y151=$B$1,$B151,$C151),0)</f>
        <v>0</v>
      </c>
      <c r="AB151" s="1" t="n">
        <f aca="false">IF($Z151=1,IF($Y151=$B$1,$V151,$W151),0)</f>
        <v>0</v>
      </c>
      <c r="AC151" s="1" t="n">
        <f aca="false">IFERROR(AA151/AB151,1)</f>
        <v>1</v>
      </c>
      <c r="AD151" s="1" t="n">
        <f aca="false">IF($N151=1,$AH$3*$AF150*2,0)</f>
        <v>0</v>
      </c>
      <c r="AE151" s="1" t="n">
        <f aca="false">-IF($N151=1,$AH$4*$AH$2*2,0)</f>
        <v>-0</v>
      </c>
      <c r="AF151" s="1" t="n">
        <f aca="false">$AF150*$AC151+$AD151+$AE151</f>
        <v>1000</v>
      </c>
    </row>
    <row r="152" customFormat="false" ht="15" hidden="false" customHeight="false" outlineLevel="0" collapsed="false">
      <c r="A152" s="0" t="n">
        <v>150</v>
      </c>
      <c r="B152" s="0" t="n">
        <v>0.52141</v>
      </c>
      <c r="C152" s="0" t="n">
        <v>6830.26</v>
      </c>
      <c r="D152" s="0" t="n">
        <v>0.52141</v>
      </c>
      <c r="E152" s="0" t="n">
        <v>1.53704999025387</v>
      </c>
      <c r="G152" s="1" t="n">
        <f aca="false">IF($E152&lt;0,-1,1)</f>
        <v>1</v>
      </c>
      <c r="H152" s="1" t="n">
        <f aca="false">B152</f>
        <v>0.52141</v>
      </c>
      <c r="I152" s="1" t="n">
        <f aca="false">C152</f>
        <v>6830.26</v>
      </c>
      <c r="J152" s="1" t="n">
        <f aca="false">IFERROR(VLOOKUP(-$G152,$G153:$H$182,2,0),H152)</f>
        <v>0.52141</v>
      </c>
      <c r="K152" s="1" t="n">
        <f aca="false">IFERROR(VLOOKUP(-$G152,$G153:$I$182,3,0),I152)</f>
        <v>6830.26</v>
      </c>
      <c r="M152" s="1" t="str">
        <f aca="false">IF(AND($AH$5="Sym_1",$E152&lt;0),$B$1,IF(AND($AH$5="Sym_2",$E152&gt;0),$B$1,$C$1))</f>
        <v>BTCUSDT</v>
      </c>
      <c r="N152" s="1" t="n">
        <f aca="false">IF($AH$6="No",IF(AND(ABS($E152)&gt;$AH$1,$G152&lt;&gt;$G151),1,0),n_steps!K152)</f>
        <v>0</v>
      </c>
      <c r="O152" s="1" t="n">
        <f aca="false">IF($N152=1,IF($M152=$B$1,$B152,$C152),0)</f>
        <v>0</v>
      </c>
      <c r="P152" s="1" t="n">
        <f aca="false">IF($N152=1,IF($M152=$B$1,$J152,$K152),0)</f>
        <v>0</v>
      </c>
      <c r="Q152" s="1" t="n">
        <f aca="false">IFERROR(P152/O152,1)</f>
        <v>1</v>
      </c>
      <c r="R152" s="1" t="n">
        <f aca="false">IF($N152=1,$AH$3*$AH$2*2,0)</f>
        <v>0</v>
      </c>
      <c r="S152" s="1" t="n">
        <f aca="false">-IF($N152=1,$AH$4*$AH$2*2,0)</f>
        <v>-0</v>
      </c>
      <c r="T152" s="1" t="n">
        <f aca="false">$T151*$Q152+$R152+$S152</f>
        <v>1000</v>
      </c>
      <c r="V152" s="1" t="n">
        <f aca="false">J152</f>
        <v>0.52141</v>
      </c>
      <c r="W152" s="1" t="n">
        <f aca="false">K152</f>
        <v>6830.26</v>
      </c>
      <c r="Y152" s="1" t="str">
        <f aca="false">IF(AND($AH$5="Sym_1",$E152&gt;0),$B$1,IF(AND($AH$5="Sym_2",$E152&lt;0),$B$1,$C$1))</f>
        <v>ARKMUSDT</v>
      </c>
      <c r="Z152" s="1" t="n">
        <f aca="false">N152</f>
        <v>0</v>
      </c>
      <c r="AA152" s="1" t="n">
        <f aca="false">IF($Z152=1,IF($Y152=$B$1,$B152,$C152),0)</f>
        <v>0</v>
      </c>
      <c r="AB152" s="1" t="n">
        <f aca="false">IF($Z152=1,IF($Y152=$B$1,$V152,$W152),0)</f>
        <v>0</v>
      </c>
      <c r="AC152" s="1" t="n">
        <f aca="false">IFERROR(AA152/AB152,1)</f>
        <v>1</v>
      </c>
      <c r="AD152" s="1" t="n">
        <f aca="false">IF($N152=1,$AH$3*$AF151*2,0)</f>
        <v>0</v>
      </c>
      <c r="AE152" s="1" t="n">
        <f aca="false">-IF($N152=1,$AH$4*$AH$2*2,0)</f>
        <v>-0</v>
      </c>
      <c r="AF152" s="1" t="n">
        <f aca="false">$AF151*$AC152+$AD152+$AE152</f>
        <v>1000</v>
      </c>
    </row>
    <row r="153" customFormat="false" ht="15" hidden="false" customHeight="false" outlineLevel="0" collapsed="false">
      <c r="A153" s="0" t="n">
        <v>151</v>
      </c>
      <c r="B153" s="0" t="n">
        <v>0.5215</v>
      </c>
      <c r="C153" s="0" t="n">
        <v>6836.71</v>
      </c>
      <c r="D153" s="0" t="n">
        <v>0.5215</v>
      </c>
      <c r="E153" s="0" t="n">
        <v>1.57225702568427</v>
      </c>
      <c r="G153" s="1" t="n">
        <f aca="false">IF($E153&lt;0,-1,1)</f>
        <v>1</v>
      </c>
      <c r="H153" s="1" t="n">
        <f aca="false">B153</f>
        <v>0.5215</v>
      </c>
      <c r="I153" s="1" t="n">
        <f aca="false">C153</f>
        <v>6836.71</v>
      </c>
      <c r="J153" s="1" t="n">
        <f aca="false">IFERROR(VLOOKUP(-$G153,$G154:$H$182,2,0),H153)</f>
        <v>0.5215</v>
      </c>
      <c r="K153" s="1" t="n">
        <f aca="false">IFERROR(VLOOKUP(-$G153,$G154:$I$182,3,0),I153)</f>
        <v>6836.71</v>
      </c>
      <c r="M153" s="1" t="str">
        <f aca="false">IF(AND($AH$5="Sym_1",$E153&lt;0),$B$1,IF(AND($AH$5="Sym_2",$E153&gt;0),$B$1,$C$1))</f>
        <v>BTCUSDT</v>
      </c>
      <c r="N153" s="1" t="n">
        <f aca="false">IF($AH$6="No",IF(AND(ABS($E153)&gt;$AH$1,$G153&lt;&gt;$G152),1,0),n_steps!K153)</f>
        <v>0</v>
      </c>
      <c r="O153" s="1" t="n">
        <f aca="false">IF($N153=1,IF($M153=$B$1,$B153,$C153),0)</f>
        <v>0</v>
      </c>
      <c r="P153" s="1" t="n">
        <f aca="false">IF($N153=1,IF($M153=$B$1,$J153,$K153),0)</f>
        <v>0</v>
      </c>
      <c r="Q153" s="1" t="n">
        <f aca="false">IFERROR(P153/O153,1)</f>
        <v>1</v>
      </c>
      <c r="R153" s="1" t="n">
        <f aca="false">IF($N153=1,$AH$3*$AH$2*2,0)</f>
        <v>0</v>
      </c>
      <c r="S153" s="1" t="n">
        <f aca="false">-IF($N153=1,$AH$4*$AH$2*2,0)</f>
        <v>-0</v>
      </c>
      <c r="T153" s="1" t="n">
        <f aca="false">$T152*$Q153+$R153+$S153</f>
        <v>1000</v>
      </c>
      <c r="V153" s="1" t="n">
        <f aca="false">J153</f>
        <v>0.5215</v>
      </c>
      <c r="W153" s="1" t="n">
        <f aca="false">K153</f>
        <v>6836.71</v>
      </c>
      <c r="Y153" s="1" t="str">
        <f aca="false">IF(AND($AH$5="Sym_1",$E153&gt;0),$B$1,IF(AND($AH$5="Sym_2",$E153&lt;0),$B$1,$C$1))</f>
        <v>ARKMUSDT</v>
      </c>
      <c r="Z153" s="1" t="n">
        <f aca="false">N153</f>
        <v>0</v>
      </c>
      <c r="AA153" s="1" t="n">
        <f aca="false">IF($Z153=1,IF($Y153=$B$1,$B153,$C153),0)</f>
        <v>0</v>
      </c>
      <c r="AB153" s="1" t="n">
        <f aca="false">IF($Z153=1,IF($Y153=$B$1,$V153,$W153),0)</f>
        <v>0</v>
      </c>
      <c r="AC153" s="1" t="n">
        <f aca="false">IFERROR(AA153/AB153,1)</f>
        <v>1</v>
      </c>
      <c r="AD153" s="1" t="n">
        <f aca="false">IF($N153=1,$AH$3*$AF152*2,0)</f>
        <v>0</v>
      </c>
      <c r="AE153" s="1" t="n">
        <f aca="false">-IF($N153=1,$AH$4*$AH$2*2,0)</f>
        <v>-0</v>
      </c>
      <c r="AF153" s="1" t="n">
        <f aca="false">$AF152*$AC153+$AD153+$AE153</f>
        <v>1000</v>
      </c>
    </row>
    <row r="154" customFormat="false" ht="15" hidden="false" customHeight="false" outlineLevel="0" collapsed="false">
      <c r="A154" s="0" t="n">
        <v>152</v>
      </c>
      <c r="B154" s="0" t="n">
        <v>0.5216</v>
      </c>
      <c r="C154" s="0" t="n">
        <v>6840.69</v>
      </c>
      <c r="D154" s="0" t="n">
        <v>0.5216</v>
      </c>
      <c r="E154" s="0" t="n">
        <v>1.50906177972637</v>
      </c>
      <c r="G154" s="1" t="n">
        <f aca="false">IF($E154&lt;0,-1,1)</f>
        <v>1</v>
      </c>
      <c r="H154" s="1" t="n">
        <f aca="false">B154</f>
        <v>0.5216</v>
      </c>
      <c r="I154" s="1" t="n">
        <f aca="false">C154</f>
        <v>6840.69</v>
      </c>
      <c r="J154" s="1" t="n">
        <f aca="false">IFERROR(VLOOKUP(-$G154,$G155:$H$182,2,0),H154)</f>
        <v>0.5216</v>
      </c>
      <c r="K154" s="1" t="n">
        <f aca="false">IFERROR(VLOOKUP(-$G154,$G155:$I$182,3,0),I154)</f>
        <v>6840.69</v>
      </c>
      <c r="M154" s="1" t="str">
        <f aca="false">IF(AND($AH$5="Sym_1",$E154&lt;0),$B$1,IF(AND($AH$5="Sym_2",$E154&gt;0),$B$1,$C$1))</f>
        <v>BTCUSDT</v>
      </c>
      <c r="N154" s="1" t="n">
        <f aca="false">IF($AH$6="No",IF(AND(ABS($E154)&gt;$AH$1,$G154&lt;&gt;$G153),1,0),n_steps!K154)</f>
        <v>0</v>
      </c>
      <c r="O154" s="1" t="n">
        <f aca="false">IF($N154=1,IF($M154=$B$1,$B154,$C154),0)</f>
        <v>0</v>
      </c>
      <c r="P154" s="1" t="n">
        <f aca="false">IF($N154=1,IF($M154=$B$1,$J154,$K154),0)</f>
        <v>0</v>
      </c>
      <c r="Q154" s="1" t="n">
        <f aca="false">IFERROR(P154/O154,1)</f>
        <v>1</v>
      </c>
      <c r="R154" s="1" t="n">
        <f aca="false">IF($N154=1,$AH$3*$AH$2*2,0)</f>
        <v>0</v>
      </c>
      <c r="S154" s="1" t="n">
        <f aca="false">-IF($N154=1,$AH$4*$AH$2*2,0)</f>
        <v>-0</v>
      </c>
      <c r="T154" s="1" t="n">
        <f aca="false">$T153*$Q154+$R154+$S154</f>
        <v>1000</v>
      </c>
      <c r="V154" s="1" t="n">
        <f aca="false">J154</f>
        <v>0.5216</v>
      </c>
      <c r="W154" s="1" t="n">
        <f aca="false">K154</f>
        <v>6840.69</v>
      </c>
      <c r="Y154" s="1" t="str">
        <f aca="false">IF(AND($AH$5="Sym_1",$E154&gt;0),$B$1,IF(AND($AH$5="Sym_2",$E154&lt;0),$B$1,$C$1))</f>
        <v>ARKMUSDT</v>
      </c>
      <c r="Z154" s="1" t="n">
        <f aca="false">N154</f>
        <v>0</v>
      </c>
      <c r="AA154" s="1" t="n">
        <f aca="false">IF($Z154=1,IF($Y154=$B$1,$B154,$C154),0)</f>
        <v>0</v>
      </c>
      <c r="AB154" s="1" t="n">
        <f aca="false">IF($Z154=1,IF($Y154=$B$1,$V154,$W154),0)</f>
        <v>0</v>
      </c>
      <c r="AC154" s="1" t="n">
        <f aca="false">IFERROR(AA154/AB154,1)</f>
        <v>1</v>
      </c>
      <c r="AD154" s="1" t="n">
        <f aca="false">IF($N154=1,$AH$3*$AF153*2,0)</f>
        <v>0</v>
      </c>
      <c r="AE154" s="1" t="n">
        <f aca="false">-IF($N154=1,$AH$4*$AH$2*2,0)</f>
        <v>-0</v>
      </c>
      <c r="AF154" s="1" t="n">
        <f aca="false">$AF153*$AC154+$AD154+$AE154</f>
        <v>1000</v>
      </c>
    </row>
    <row r="155" customFormat="false" ht="15" hidden="false" customHeight="false" outlineLevel="0" collapsed="false">
      <c r="A155" s="0" t="n">
        <v>153</v>
      </c>
      <c r="B155" s="0" t="n">
        <v>0.52169</v>
      </c>
      <c r="C155" s="0" t="n">
        <v>6841.04</v>
      </c>
      <c r="D155" s="0" t="n">
        <v>0.52169</v>
      </c>
      <c r="E155" s="0" t="n">
        <v>1.44367952045165</v>
      </c>
      <c r="G155" s="1" t="n">
        <f aca="false">IF($E155&lt;0,-1,1)</f>
        <v>1</v>
      </c>
      <c r="H155" s="1" t="n">
        <f aca="false">B155</f>
        <v>0.52169</v>
      </c>
      <c r="I155" s="1" t="n">
        <f aca="false">C155</f>
        <v>6841.04</v>
      </c>
      <c r="J155" s="1" t="n">
        <f aca="false">IFERROR(VLOOKUP(-$G155,$G156:$H$182,2,0),H155)</f>
        <v>0.52169</v>
      </c>
      <c r="K155" s="1" t="n">
        <f aca="false">IFERROR(VLOOKUP(-$G155,$G156:$I$182,3,0),I155)</f>
        <v>6841.04</v>
      </c>
      <c r="M155" s="1" t="str">
        <f aca="false">IF(AND($AH$5="Sym_1",$E155&lt;0),$B$1,IF(AND($AH$5="Sym_2",$E155&gt;0),$B$1,$C$1))</f>
        <v>BTCUSDT</v>
      </c>
      <c r="N155" s="1" t="n">
        <f aca="false">IF($AH$6="No",IF(AND(ABS($E155)&gt;$AH$1,$G155&lt;&gt;$G154),1,0),n_steps!K155)</f>
        <v>0</v>
      </c>
      <c r="O155" s="1" t="n">
        <f aca="false">IF($N155=1,IF($M155=$B$1,$B155,$C155),0)</f>
        <v>0</v>
      </c>
      <c r="P155" s="1" t="n">
        <f aca="false">IF($N155=1,IF($M155=$B$1,$J155,$K155),0)</f>
        <v>0</v>
      </c>
      <c r="Q155" s="1" t="n">
        <f aca="false">IFERROR(P155/O155,1)</f>
        <v>1</v>
      </c>
      <c r="R155" s="1" t="n">
        <f aca="false">IF($N155=1,$AH$3*$AH$2*2,0)</f>
        <v>0</v>
      </c>
      <c r="S155" s="1" t="n">
        <f aca="false">-IF($N155=1,$AH$4*$AH$2*2,0)</f>
        <v>-0</v>
      </c>
      <c r="T155" s="1" t="n">
        <f aca="false">$T154*$Q155+$R155+$S155</f>
        <v>1000</v>
      </c>
      <c r="V155" s="1" t="n">
        <f aca="false">J155</f>
        <v>0.52169</v>
      </c>
      <c r="W155" s="1" t="n">
        <f aca="false">K155</f>
        <v>6841.04</v>
      </c>
      <c r="Y155" s="1" t="str">
        <f aca="false">IF(AND($AH$5="Sym_1",$E155&gt;0),$B$1,IF(AND($AH$5="Sym_2",$E155&lt;0),$B$1,$C$1))</f>
        <v>ARKMUSDT</v>
      </c>
      <c r="Z155" s="1" t="n">
        <f aca="false">N155</f>
        <v>0</v>
      </c>
      <c r="AA155" s="1" t="n">
        <f aca="false">IF($Z155=1,IF($Y155=$B$1,$B155,$C155),0)</f>
        <v>0</v>
      </c>
      <c r="AB155" s="1" t="n">
        <f aca="false">IF($Z155=1,IF($Y155=$B$1,$V155,$W155),0)</f>
        <v>0</v>
      </c>
      <c r="AC155" s="1" t="n">
        <f aca="false">IFERROR(AA155/AB155,1)</f>
        <v>1</v>
      </c>
      <c r="AD155" s="1" t="n">
        <f aca="false">IF($N155=1,$AH$3*$AF154*2,0)</f>
        <v>0</v>
      </c>
      <c r="AE155" s="1" t="n">
        <f aca="false">-IF($N155=1,$AH$4*$AH$2*2,0)</f>
        <v>-0</v>
      </c>
      <c r="AF155" s="1" t="n">
        <f aca="false">$AF154*$AC155+$AD155+$AE155</f>
        <v>1000</v>
      </c>
    </row>
    <row r="156" customFormat="false" ht="15" hidden="false" customHeight="false" outlineLevel="0" collapsed="false">
      <c r="A156" s="0" t="n">
        <v>154</v>
      </c>
      <c r="B156" s="0" t="n">
        <v>0.52187</v>
      </c>
      <c r="C156" s="0" t="n">
        <v>6841.38</v>
      </c>
      <c r="D156" s="0" t="n">
        <v>0.52187</v>
      </c>
      <c r="E156" s="0" t="n">
        <v>1.45397174430977</v>
      </c>
      <c r="G156" s="1" t="n">
        <f aca="false">IF($E156&lt;0,-1,1)</f>
        <v>1</v>
      </c>
      <c r="H156" s="1" t="n">
        <f aca="false">B156</f>
        <v>0.52187</v>
      </c>
      <c r="I156" s="1" t="n">
        <f aca="false">C156</f>
        <v>6841.38</v>
      </c>
      <c r="J156" s="1" t="n">
        <f aca="false">IFERROR(VLOOKUP(-$G156,$G157:$H$182,2,0),H156)</f>
        <v>0.52187</v>
      </c>
      <c r="K156" s="1" t="n">
        <f aca="false">IFERROR(VLOOKUP(-$G156,$G157:$I$182,3,0),I156)</f>
        <v>6841.38</v>
      </c>
      <c r="M156" s="1" t="str">
        <f aca="false">IF(AND($AH$5="Sym_1",$E156&lt;0),$B$1,IF(AND($AH$5="Sym_2",$E156&gt;0),$B$1,$C$1))</f>
        <v>BTCUSDT</v>
      </c>
      <c r="N156" s="1" t="n">
        <f aca="false">IF($AH$6="No",IF(AND(ABS($E156)&gt;$AH$1,$G156&lt;&gt;$G155),1,0),n_steps!K156)</f>
        <v>0</v>
      </c>
      <c r="O156" s="1" t="n">
        <f aca="false">IF($N156=1,IF($M156=$B$1,$B156,$C156),0)</f>
        <v>0</v>
      </c>
      <c r="P156" s="1" t="n">
        <f aca="false">IF($N156=1,IF($M156=$B$1,$J156,$K156),0)</f>
        <v>0</v>
      </c>
      <c r="Q156" s="1" t="n">
        <f aca="false">IFERROR(P156/O156,1)</f>
        <v>1</v>
      </c>
      <c r="R156" s="1" t="n">
        <f aca="false">IF($N156=1,$AH$3*$AH$2*2,0)</f>
        <v>0</v>
      </c>
      <c r="S156" s="1" t="n">
        <f aca="false">-IF($N156=1,$AH$4*$AH$2*2,0)</f>
        <v>-0</v>
      </c>
      <c r="T156" s="1" t="n">
        <f aca="false">$T155*$Q156+$R156+$S156</f>
        <v>1000</v>
      </c>
      <c r="V156" s="1" t="n">
        <f aca="false">J156</f>
        <v>0.52187</v>
      </c>
      <c r="W156" s="1" t="n">
        <f aca="false">K156</f>
        <v>6841.38</v>
      </c>
      <c r="Y156" s="1" t="str">
        <f aca="false">IF(AND($AH$5="Sym_1",$E156&gt;0),$B$1,IF(AND($AH$5="Sym_2",$E156&lt;0),$B$1,$C$1))</f>
        <v>ARKMUSDT</v>
      </c>
      <c r="Z156" s="1" t="n">
        <f aca="false">N156</f>
        <v>0</v>
      </c>
      <c r="AA156" s="1" t="n">
        <f aca="false">IF($Z156=1,IF($Y156=$B$1,$B156,$C156),0)</f>
        <v>0</v>
      </c>
      <c r="AB156" s="1" t="n">
        <f aca="false">IF($Z156=1,IF($Y156=$B$1,$V156,$W156),0)</f>
        <v>0</v>
      </c>
      <c r="AC156" s="1" t="n">
        <f aca="false">IFERROR(AA156/AB156,1)</f>
        <v>1</v>
      </c>
      <c r="AD156" s="1" t="n">
        <f aca="false">IF($N156=1,$AH$3*$AF155*2,0)</f>
        <v>0</v>
      </c>
      <c r="AE156" s="1" t="n">
        <f aca="false">-IF($N156=1,$AH$4*$AH$2*2,0)</f>
        <v>-0</v>
      </c>
      <c r="AF156" s="1" t="n">
        <f aca="false">$AF155*$AC156+$AD156+$AE156</f>
        <v>1000</v>
      </c>
    </row>
    <row r="157" customFormat="false" ht="15" hidden="false" customHeight="false" outlineLevel="0" collapsed="false">
      <c r="A157" s="0" t="n">
        <v>155</v>
      </c>
      <c r="B157" s="0" t="n">
        <v>0.52218</v>
      </c>
      <c r="C157" s="0" t="n">
        <v>6841.76</v>
      </c>
      <c r="D157" s="0" t="n">
        <v>0.52218</v>
      </c>
      <c r="E157" s="0" t="n">
        <v>1.56262645041738</v>
      </c>
      <c r="G157" s="1" t="n">
        <f aca="false">IF($E157&lt;0,-1,1)</f>
        <v>1</v>
      </c>
      <c r="H157" s="1" t="n">
        <f aca="false">B157</f>
        <v>0.52218</v>
      </c>
      <c r="I157" s="1" t="n">
        <f aca="false">C157</f>
        <v>6841.76</v>
      </c>
      <c r="J157" s="1" t="n">
        <f aca="false">IFERROR(VLOOKUP(-$G157,$G158:$H$182,2,0),H157)</f>
        <v>0.52218</v>
      </c>
      <c r="K157" s="1" t="n">
        <f aca="false">IFERROR(VLOOKUP(-$G157,$G158:$I$182,3,0),I157)</f>
        <v>6841.76</v>
      </c>
      <c r="M157" s="1" t="str">
        <f aca="false">IF(AND($AH$5="Sym_1",$E157&lt;0),$B$1,IF(AND($AH$5="Sym_2",$E157&gt;0),$B$1,$C$1))</f>
        <v>BTCUSDT</v>
      </c>
      <c r="N157" s="1" t="n">
        <f aca="false">IF($AH$6="No",IF(AND(ABS($E157)&gt;$AH$1,$G157&lt;&gt;$G156),1,0),n_steps!K157)</f>
        <v>0</v>
      </c>
      <c r="O157" s="1" t="n">
        <f aca="false">IF($N157=1,IF($M157=$B$1,$B157,$C157),0)</f>
        <v>0</v>
      </c>
      <c r="P157" s="1" t="n">
        <f aca="false">IF($N157=1,IF($M157=$B$1,$J157,$K157),0)</f>
        <v>0</v>
      </c>
      <c r="Q157" s="1" t="n">
        <f aca="false">IFERROR(P157/O157,1)</f>
        <v>1</v>
      </c>
      <c r="R157" s="1" t="n">
        <f aca="false">IF($N157=1,$AH$3*$AH$2*2,0)</f>
        <v>0</v>
      </c>
      <c r="S157" s="1" t="n">
        <f aca="false">-IF($N157=1,$AH$4*$AH$2*2,0)</f>
        <v>-0</v>
      </c>
      <c r="T157" s="1" t="n">
        <f aca="false">$T156*$Q157+$R157+$S157</f>
        <v>1000</v>
      </c>
      <c r="V157" s="1" t="n">
        <f aca="false">J157</f>
        <v>0.52218</v>
      </c>
      <c r="W157" s="1" t="n">
        <f aca="false">K157</f>
        <v>6841.76</v>
      </c>
      <c r="Y157" s="1" t="str">
        <f aca="false">IF(AND($AH$5="Sym_1",$E157&gt;0),$B$1,IF(AND($AH$5="Sym_2",$E157&lt;0),$B$1,$C$1))</f>
        <v>ARKMUSDT</v>
      </c>
      <c r="Z157" s="1" t="n">
        <f aca="false">N157</f>
        <v>0</v>
      </c>
      <c r="AA157" s="1" t="n">
        <f aca="false">IF($Z157=1,IF($Y157=$B$1,$B157,$C157),0)</f>
        <v>0</v>
      </c>
      <c r="AB157" s="1" t="n">
        <f aca="false">IF($Z157=1,IF($Y157=$B$1,$V157,$W157),0)</f>
        <v>0</v>
      </c>
      <c r="AC157" s="1" t="n">
        <f aca="false">IFERROR(AA157/AB157,1)</f>
        <v>1</v>
      </c>
      <c r="AD157" s="1" t="n">
        <f aca="false">IF($N157=1,$AH$3*$AF156*2,0)</f>
        <v>0</v>
      </c>
      <c r="AE157" s="1" t="n">
        <f aca="false">-IF($N157=1,$AH$4*$AH$2*2,0)</f>
        <v>-0</v>
      </c>
      <c r="AF157" s="1" t="n">
        <f aca="false">$AF156*$AC157+$AD157+$AE157</f>
        <v>1000</v>
      </c>
    </row>
    <row r="158" customFormat="false" ht="15" hidden="false" customHeight="false" outlineLevel="0" collapsed="false">
      <c r="A158" s="0" t="n">
        <v>156</v>
      </c>
      <c r="B158" s="0" t="n">
        <v>0.52241</v>
      </c>
      <c r="C158" s="0" t="n">
        <v>6843.7</v>
      </c>
      <c r="D158" s="0" t="n">
        <v>0.52241</v>
      </c>
      <c r="E158" s="0" t="n">
        <v>1.60032567629971</v>
      </c>
      <c r="G158" s="1" t="n">
        <f aca="false">IF($E158&lt;0,-1,1)</f>
        <v>1</v>
      </c>
      <c r="H158" s="1" t="n">
        <f aca="false">B158</f>
        <v>0.52241</v>
      </c>
      <c r="I158" s="1" t="n">
        <f aca="false">C158</f>
        <v>6843.7</v>
      </c>
      <c r="J158" s="1" t="n">
        <f aca="false">IFERROR(VLOOKUP(-$G158,$G159:$H$182,2,0),H158)</f>
        <v>0.52241</v>
      </c>
      <c r="K158" s="1" t="n">
        <f aca="false">IFERROR(VLOOKUP(-$G158,$G159:$I$182,3,0),I158)</f>
        <v>6843.7</v>
      </c>
      <c r="M158" s="1" t="str">
        <f aca="false">IF(AND($AH$5="Sym_1",$E158&lt;0),$B$1,IF(AND($AH$5="Sym_2",$E158&gt;0),$B$1,$C$1))</f>
        <v>BTCUSDT</v>
      </c>
      <c r="N158" s="1" t="n">
        <f aca="false">IF($AH$6="No",IF(AND(ABS($E158)&gt;$AH$1,$G158&lt;&gt;$G157),1,0),n_steps!K158)</f>
        <v>0</v>
      </c>
      <c r="O158" s="1" t="n">
        <f aca="false">IF($N158=1,IF($M158=$B$1,$B158,$C158),0)</f>
        <v>0</v>
      </c>
      <c r="P158" s="1" t="n">
        <f aca="false">IF($N158=1,IF($M158=$B$1,$J158,$K158),0)</f>
        <v>0</v>
      </c>
      <c r="Q158" s="1" t="n">
        <f aca="false">IFERROR(P158/O158,1)</f>
        <v>1</v>
      </c>
      <c r="R158" s="1" t="n">
        <f aca="false">IF($N158=1,$AH$3*$AH$2*2,0)</f>
        <v>0</v>
      </c>
      <c r="S158" s="1" t="n">
        <f aca="false">-IF($N158=1,$AH$4*$AH$2*2,0)</f>
        <v>-0</v>
      </c>
      <c r="T158" s="1" t="n">
        <f aca="false">$T157*$Q158+$R158+$S158</f>
        <v>1000</v>
      </c>
      <c r="V158" s="1" t="n">
        <f aca="false">J158</f>
        <v>0.52241</v>
      </c>
      <c r="W158" s="1" t="n">
        <f aca="false">K158</f>
        <v>6843.7</v>
      </c>
      <c r="Y158" s="1" t="str">
        <f aca="false">IF(AND($AH$5="Sym_1",$E158&gt;0),$B$1,IF(AND($AH$5="Sym_2",$E158&lt;0),$B$1,$C$1))</f>
        <v>ARKMUSDT</v>
      </c>
      <c r="Z158" s="1" t="n">
        <f aca="false">N158</f>
        <v>0</v>
      </c>
      <c r="AA158" s="1" t="n">
        <f aca="false">IF($Z158=1,IF($Y158=$B$1,$B158,$C158),0)</f>
        <v>0</v>
      </c>
      <c r="AB158" s="1" t="n">
        <f aca="false">IF($Z158=1,IF($Y158=$B$1,$V158,$W158),0)</f>
        <v>0</v>
      </c>
      <c r="AC158" s="1" t="n">
        <f aca="false">IFERROR(AA158/AB158,1)</f>
        <v>1</v>
      </c>
      <c r="AD158" s="1" t="n">
        <f aca="false">IF($N158=1,$AH$3*$AF157*2,0)</f>
        <v>0</v>
      </c>
      <c r="AE158" s="1" t="n">
        <f aca="false">-IF($N158=1,$AH$4*$AH$2*2,0)</f>
        <v>-0</v>
      </c>
      <c r="AF158" s="1" t="n">
        <f aca="false">$AF157*$AC158+$AD158+$AE158</f>
        <v>1000</v>
      </c>
    </row>
    <row r="159" customFormat="false" ht="15" hidden="false" customHeight="false" outlineLevel="0" collapsed="false">
      <c r="A159" s="0" t="n">
        <v>157</v>
      </c>
      <c r="B159" s="0" t="n">
        <v>0.52291</v>
      </c>
      <c r="C159" s="0" t="n">
        <v>6844.24</v>
      </c>
      <c r="D159" s="0" t="n">
        <v>0.52291</v>
      </c>
      <c r="E159" s="0" t="n">
        <v>1.83200467458194</v>
      </c>
      <c r="G159" s="1" t="n">
        <f aca="false">IF($E159&lt;0,-1,1)</f>
        <v>1</v>
      </c>
      <c r="H159" s="1" t="n">
        <f aca="false">B159</f>
        <v>0.52291</v>
      </c>
      <c r="I159" s="1" t="n">
        <f aca="false">C159</f>
        <v>6844.24</v>
      </c>
      <c r="J159" s="1" t="n">
        <f aca="false">IFERROR(VLOOKUP(-$G159,$G160:$H$182,2,0),H159)</f>
        <v>0.52291</v>
      </c>
      <c r="K159" s="1" t="n">
        <f aca="false">IFERROR(VLOOKUP(-$G159,$G160:$I$182,3,0),I159)</f>
        <v>6844.24</v>
      </c>
      <c r="M159" s="1" t="str">
        <f aca="false">IF(AND($AH$5="Sym_1",$E159&lt;0),$B$1,IF(AND($AH$5="Sym_2",$E159&gt;0),$B$1,$C$1))</f>
        <v>BTCUSDT</v>
      </c>
      <c r="N159" s="1" t="n">
        <f aca="false">IF($AH$6="No",IF(AND(ABS($E159)&gt;$AH$1,$G159&lt;&gt;$G158),1,0),n_steps!K159)</f>
        <v>0</v>
      </c>
      <c r="O159" s="1" t="n">
        <f aca="false">IF($N159=1,IF($M159=$B$1,$B159,$C159),0)</f>
        <v>0</v>
      </c>
      <c r="P159" s="1" t="n">
        <f aca="false">IF($N159=1,IF($M159=$B$1,$J159,$K159),0)</f>
        <v>0</v>
      </c>
      <c r="Q159" s="1" t="n">
        <f aca="false">IFERROR(P159/O159,1)</f>
        <v>1</v>
      </c>
      <c r="R159" s="1" t="n">
        <f aca="false">IF($N159=1,$AH$3*$AH$2*2,0)</f>
        <v>0</v>
      </c>
      <c r="S159" s="1" t="n">
        <f aca="false">-IF($N159=1,$AH$4*$AH$2*2,0)</f>
        <v>-0</v>
      </c>
      <c r="T159" s="1" t="n">
        <f aca="false">$T158*$Q159+$R159+$S159</f>
        <v>1000</v>
      </c>
      <c r="V159" s="1" t="n">
        <f aca="false">J159</f>
        <v>0.52291</v>
      </c>
      <c r="W159" s="1" t="n">
        <f aca="false">K159</f>
        <v>6844.24</v>
      </c>
      <c r="Y159" s="1" t="str">
        <f aca="false">IF(AND($AH$5="Sym_1",$E159&gt;0),$B$1,IF(AND($AH$5="Sym_2",$E159&lt;0),$B$1,$C$1))</f>
        <v>ARKMUSDT</v>
      </c>
      <c r="Z159" s="1" t="n">
        <f aca="false">N159</f>
        <v>0</v>
      </c>
      <c r="AA159" s="1" t="n">
        <f aca="false">IF($Z159=1,IF($Y159=$B$1,$B159,$C159),0)</f>
        <v>0</v>
      </c>
      <c r="AB159" s="1" t="n">
        <f aca="false">IF($Z159=1,IF($Y159=$B$1,$V159,$W159),0)</f>
        <v>0</v>
      </c>
      <c r="AC159" s="1" t="n">
        <f aca="false">IFERROR(AA159/AB159,1)</f>
        <v>1</v>
      </c>
      <c r="AD159" s="1" t="n">
        <f aca="false">IF($N159=1,$AH$3*$AF158*2,0)</f>
        <v>0</v>
      </c>
      <c r="AE159" s="1" t="n">
        <f aca="false">-IF($N159=1,$AH$4*$AH$2*2,0)</f>
        <v>-0</v>
      </c>
      <c r="AF159" s="1" t="n">
        <f aca="false">$AF158*$AC159+$AD159+$AE159</f>
        <v>1000</v>
      </c>
    </row>
    <row r="160" customFormat="false" ht="15" hidden="false" customHeight="false" outlineLevel="0" collapsed="false">
      <c r="A160" s="0" t="n">
        <v>158</v>
      </c>
      <c r="B160" s="0" t="n">
        <v>0.52367</v>
      </c>
      <c r="C160" s="0" t="n">
        <v>6849.86</v>
      </c>
      <c r="D160" s="0" t="n">
        <v>0.52367</v>
      </c>
      <c r="E160" s="0" t="n">
        <v>2.16579637863022</v>
      </c>
      <c r="G160" s="1" t="n">
        <f aca="false">IF($E160&lt;0,-1,1)</f>
        <v>1</v>
      </c>
      <c r="H160" s="1" t="n">
        <f aca="false">B160</f>
        <v>0.52367</v>
      </c>
      <c r="I160" s="1" t="n">
        <f aca="false">C160</f>
        <v>6849.86</v>
      </c>
      <c r="J160" s="1" t="n">
        <f aca="false">IFERROR(VLOOKUP(-$G160,$G161:$H$182,2,0),H160)</f>
        <v>0.52367</v>
      </c>
      <c r="K160" s="1" t="n">
        <f aca="false">IFERROR(VLOOKUP(-$G160,$G161:$I$182,3,0),I160)</f>
        <v>6849.86</v>
      </c>
      <c r="M160" s="1" t="str">
        <f aca="false">IF(AND($AH$5="Sym_1",$E160&lt;0),$B$1,IF(AND($AH$5="Sym_2",$E160&gt;0),$B$1,$C$1))</f>
        <v>BTCUSDT</v>
      </c>
      <c r="N160" s="1" t="n">
        <f aca="false">IF($AH$6="No",IF(AND(ABS($E160)&gt;$AH$1,$G160&lt;&gt;$G159),1,0),n_steps!K160)</f>
        <v>0</v>
      </c>
      <c r="O160" s="1" t="n">
        <f aca="false">IF($N160=1,IF($M160=$B$1,$B160,$C160),0)</f>
        <v>0</v>
      </c>
      <c r="P160" s="1" t="n">
        <f aca="false">IF($N160=1,IF($M160=$B$1,$J160,$K160),0)</f>
        <v>0</v>
      </c>
      <c r="Q160" s="1" t="n">
        <f aca="false">IFERROR(P160/O160,1)</f>
        <v>1</v>
      </c>
      <c r="R160" s="1" t="n">
        <f aca="false">IF($N160=1,$AH$3*$AH$2*2,0)</f>
        <v>0</v>
      </c>
      <c r="S160" s="1" t="n">
        <f aca="false">-IF($N160=1,$AH$4*$AH$2*2,0)</f>
        <v>-0</v>
      </c>
      <c r="T160" s="1" t="n">
        <f aca="false">$T159*$Q160+$R160+$S160</f>
        <v>1000</v>
      </c>
      <c r="V160" s="1" t="n">
        <f aca="false">J160</f>
        <v>0.52367</v>
      </c>
      <c r="W160" s="1" t="n">
        <f aca="false">K160</f>
        <v>6849.86</v>
      </c>
      <c r="Y160" s="1" t="str">
        <f aca="false">IF(AND($AH$5="Sym_1",$E160&gt;0),$B$1,IF(AND($AH$5="Sym_2",$E160&lt;0),$B$1,$C$1))</f>
        <v>ARKMUSDT</v>
      </c>
      <c r="Z160" s="1" t="n">
        <f aca="false">N160</f>
        <v>0</v>
      </c>
      <c r="AA160" s="1" t="n">
        <f aca="false">IF($Z160=1,IF($Y160=$B$1,$B160,$C160),0)</f>
        <v>0</v>
      </c>
      <c r="AB160" s="1" t="n">
        <f aca="false">IF($Z160=1,IF($Y160=$B$1,$V160,$W160),0)</f>
        <v>0</v>
      </c>
      <c r="AC160" s="1" t="n">
        <f aca="false">IFERROR(AA160/AB160,1)</f>
        <v>1</v>
      </c>
      <c r="AD160" s="1" t="n">
        <f aca="false">IF($N160=1,$AH$3*$AF159*2,0)</f>
        <v>0</v>
      </c>
      <c r="AE160" s="1" t="n">
        <f aca="false">-IF($N160=1,$AH$4*$AH$2*2,0)</f>
        <v>-0</v>
      </c>
      <c r="AF160" s="1" t="n">
        <f aca="false">$AF159*$AC160+$AD160+$AE160</f>
        <v>1000</v>
      </c>
    </row>
    <row r="161" customFormat="false" ht="15" hidden="false" customHeight="false" outlineLevel="0" collapsed="false">
      <c r="A161" s="0" t="n">
        <v>159</v>
      </c>
      <c r="B161" s="0" t="n">
        <v>0.52373</v>
      </c>
      <c r="C161" s="0" t="n">
        <v>6857.06</v>
      </c>
      <c r="D161" s="0" t="n">
        <v>0.52373</v>
      </c>
      <c r="E161" s="0" t="n">
        <v>1.95407790827909</v>
      </c>
      <c r="G161" s="1" t="n">
        <f aca="false">IF($E161&lt;0,-1,1)</f>
        <v>1</v>
      </c>
      <c r="H161" s="1" t="n">
        <f aca="false">B161</f>
        <v>0.52373</v>
      </c>
      <c r="I161" s="1" t="n">
        <f aca="false">C161</f>
        <v>6857.06</v>
      </c>
      <c r="J161" s="1" t="n">
        <f aca="false">IFERROR(VLOOKUP(-$G161,$G162:$H$182,2,0),H161)</f>
        <v>0.52373</v>
      </c>
      <c r="K161" s="1" t="n">
        <f aca="false">IFERROR(VLOOKUP(-$G161,$G162:$I$182,3,0),I161)</f>
        <v>6857.06</v>
      </c>
      <c r="M161" s="1" t="str">
        <f aca="false">IF(AND($AH$5="Sym_1",$E161&lt;0),$B$1,IF(AND($AH$5="Sym_2",$E161&gt;0),$B$1,$C$1))</f>
        <v>BTCUSDT</v>
      </c>
      <c r="N161" s="1" t="n">
        <f aca="false">IF($AH$6="No",IF(AND(ABS($E161)&gt;$AH$1,$G161&lt;&gt;$G160),1,0),n_steps!K161)</f>
        <v>0</v>
      </c>
      <c r="O161" s="1" t="n">
        <f aca="false">IF($N161=1,IF($M161=$B$1,$B161,$C161),0)</f>
        <v>0</v>
      </c>
      <c r="P161" s="1" t="n">
        <f aca="false">IF($N161=1,IF($M161=$B$1,$J161,$K161),0)</f>
        <v>0</v>
      </c>
      <c r="Q161" s="1" t="n">
        <f aca="false">IFERROR(P161/O161,1)</f>
        <v>1</v>
      </c>
      <c r="R161" s="1" t="n">
        <f aca="false">IF($N161=1,$AH$3*$AH$2*2,0)</f>
        <v>0</v>
      </c>
      <c r="S161" s="1" t="n">
        <f aca="false">-IF($N161=1,$AH$4*$AH$2*2,0)</f>
        <v>-0</v>
      </c>
      <c r="T161" s="1" t="n">
        <f aca="false">$T160*$Q161+$R161+$S161</f>
        <v>1000</v>
      </c>
      <c r="V161" s="1" t="n">
        <f aca="false">J161</f>
        <v>0.52373</v>
      </c>
      <c r="W161" s="1" t="n">
        <f aca="false">K161</f>
        <v>6857.06</v>
      </c>
      <c r="Y161" s="1" t="str">
        <f aca="false">IF(AND($AH$5="Sym_1",$E161&gt;0),$B$1,IF(AND($AH$5="Sym_2",$E161&lt;0),$B$1,$C$1))</f>
        <v>ARKMUSDT</v>
      </c>
      <c r="Z161" s="1" t="n">
        <f aca="false">N161</f>
        <v>0</v>
      </c>
      <c r="AA161" s="1" t="n">
        <f aca="false">IF($Z161=1,IF($Y161=$B$1,$B161,$C161),0)</f>
        <v>0</v>
      </c>
      <c r="AB161" s="1" t="n">
        <f aca="false">IF($Z161=1,IF($Y161=$B$1,$V161,$W161),0)</f>
        <v>0</v>
      </c>
      <c r="AC161" s="1" t="n">
        <f aca="false">IFERROR(AA161/AB161,1)</f>
        <v>1</v>
      </c>
      <c r="AD161" s="1" t="n">
        <f aca="false">IF($N161=1,$AH$3*$AF160*2,0)</f>
        <v>0</v>
      </c>
      <c r="AE161" s="1" t="n">
        <f aca="false">-IF($N161=1,$AH$4*$AH$2*2,0)</f>
        <v>-0</v>
      </c>
      <c r="AF161" s="1" t="n">
        <f aca="false">$AF160*$AC161+$AD161+$AE161</f>
        <v>1000</v>
      </c>
    </row>
    <row r="162" customFormat="false" ht="15" hidden="false" customHeight="false" outlineLevel="0" collapsed="false">
      <c r="A162" s="0" t="n">
        <v>160</v>
      </c>
      <c r="B162" s="0" t="n">
        <v>0.52384</v>
      </c>
      <c r="C162" s="0" t="n">
        <v>6858.07</v>
      </c>
      <c r="D162" s="0" t="n">
        <v>0.52384</v>
      </c>
      <c r="E162" s="0" t="n">
        <v>1.80197710038879</v>
      </c>
      <c r="G162" s="1" t="n">
        <f aca="false">IF($E162&lt;0,-1,1)</f>
        <v>1</v>
      </c>
      <c r="H162" s="1" t="n">
        <f aca="false">B162</f>
        <v>0.52384</v>
      </c>
      <c r="I162" s="1" t="n">
        <f aca="false">C162</f>
        <v>6858.07</v>
      </c>
      <c r="J162" s="1" t="n">
        <f aca="false">IFERROR(VLOOKUP(-$G162,$G163:$H$182,2,0),H162)</f>
        <v>0.52384</v>
      </c>
      <c r="K162" s="1" t="n">
        <f aca="false">IFERROR(VLOOKUP(-$G162,$G163:$I$182,3,0),I162)</f>
        <v>6858.07</v>
      </c>
      <c r="M162" s="1" t="str">
        <f aca="false">IF(AND($AH$5="Sym_1",$E162&lt;0),$B$1,IF(AND($AH$5="Sym_2",$E162&gt;0),$B$1,$C$1))</f>
        <v>BTCUSDT</v>
      </c>
      <c r="N162" s="1" t="n">
        <f aca="false">IF($AH$6="No",IF(AND(ABS($E162)&gt;$AH$1,$G162&lt;&gt;$G161),1,0),n_steps!K162)</f>
        <v>0</v>
      </c>
      <c r="O162" s="1" t="n">
        <f aca="false">IF($N162=1,IF($M162=$B$1,$B162,$C162),0)</f>
        <v>0</v>
      </c>
      <c r="P162" s="1" t="n">
        <f aca="false">IF($N162=1,IF($M162=$B$1,$J162,$K162),0)</f>
        <v>0</v>
      </c>
      <c r="Q162" s="1" t="n">
        <f aca="false">IFERROR(P162/O162,1)</f>
        <v>1</v>
      </c>
      <c r="R162" s="1" t="n">
        <f aca="false">IF($N162=1,$AH$3*$AH$2*2,0)</f>
        <v>0</v>
      </c>
      <c r="S162" s="1" t="n">
        <f aca="false">-IF($N162=1,$AH$4*$AH$2*2,0)</f>
        <v>-0</v>
      </c>
      <c r="T162" s="1" t="n">
        <f aca="false">$T161*$Q162+$R162+$S162</f>
        <v>1000</v>
      </c>
      <c r="V162" s="1" t="n">
        <f aca="false">J162</f>
        <v>0.52384</v>
      </c>
      <c r="W162" s="1" t="n">
        <f aca="false">K162</f>
        <v>6858.07</v>
      </c>
      <c r="Y162" s="1" t="str">
        <f aca="false">IF(AND($AH$5="Sym_1",$E162&gt;0),$B$1,IF(AND($AH$5="Sym_2",$E162&lt;0),$B$1,$C$1))</f>
        <v>ARKMUSDT</v>
      </c>
      <c r="Z162" s="1" t="n">
        <f aca="false">N162</f>
        <v>0</v>
      </c>
      <c r="AA162" s="1" t="n">
        <f aca="false">IF($Z162=1,IF($Y162=$B$1,$B162,$C162),0)</f>
        <v>0</v>
      </c>
      <c r="AB162" s="1" t="n">
        <f aca="false">IF($Z162=1,IF($Y162=$B$1,$V162,$W162),0)</f>
        <v>0</v>
      </c>
      <c r="AC162" s="1" t="n">
        <f aca="false">IFERROR(AA162/AB162,1)</f>
        <v>1</v>
      </c>
      <c r="AD162" s="1" t="n">
        <f aca="false">IF($N162=1,$AH$3*$AF161*2,0)</f>
        <v>0</v>
      </c>
      <c r="AE162" s="1" t="n">
        <f aca="false">-IF($N162=1,$AH$4*$AH$2*2,0)</f>
        <v>-0</v>
      </c>
      <c r="AF162" s="1" t="n">
        <f aca="false">$AF161*$AC162+$AD162+$AE162</f>
        <v>1000</v>
      </c>
    </row>
    <row r="163" customFormat="false" ht="15" hidden="false" customHeight="false" outlineLevel="0" collapsed="false">
      <c r="A163" s="0" t="n">
        <v>161</v>
      </c>
      <c r="B163" s="0" t="n">
        <v>0.52384</v>
      </c>
      <c r="C163" s="0" t="n">
        <v>6859.38</v>
      </c>
      <c r="D163" s="0" t="n">
        <v>0.52384</v>
      </c>
      <c r="E163" s="0" t="n">
        <v>1.61490742122333</v>
      </c>
      <c r="G163" s="1" t="n">
        <f aca="false">IF($E163&lt;0,-1,1)</f>
        <v>1</v>
      </c>
      <c r="H163" s="1" t="n">
        <f aca="false">B163</f>
        <v>0.52384</v>
      </c>
      <c r="I163" s="1" t="n">
        <f aca="false">C163</f>
        <v>6859.38</v>
      </c>
      <c r="J163" s="1" t="n">
        <f aca="false">IFERROR(VLOOKUP(-$G163,$G164:$H$182,2,0),H163)</f>
        <v>0.52384</v>
      </c>
      <c r="K163" s="1" t="n">
        <f aca="false">IFERROR(VLOOKUP(-$G163,$G164:$I$182,3,0),I163)</f>
        <v>6859.38</v>
      </c>
      <c r="M163" s="1" t="str">
        <f aca="false">IF(AND($AH$5="Sym_1",$E163&lt;0),$B$1,IF(AND($AH$5="Sym_2",$E163&gt;0),$B$1,$C$1))</f>
        <v>BTCUSDT</v>
      </c>
      <c r="N163" s="1" t="n">
        <f aca="false">IF($AH$6="No",IF(AND(ABS($E163)&gt;$AH$1,$G163&lt;&gt;$G162),1,0),n_steps!K163)</f>
        <v>0</v>
      </c>
      <c r="O163" s="1" t="n">
        <f aca="false">IF($N163=1,IF($M163=$B$1,$B163,$C163),0)</f>
        <v>0</v>
      </c>
      <c r="P163" s="1" t="n">
        <f aca="false">IF($N163=1,IF($M163=$B$1,$J163,$K163),0)</f>
        <v>0</v>
      </c>
      <c r="Q163" s="1" t="n">
        <f aca="false">IFERROR(P163/O163,1)</f>
        <v>1</v>
      </c>
      <c r="R163" s="1" t="n">
        <f aca="false">IF($N163=1,$AH$3*$AH$2*2,0)</f>
        <v>0</v>
      </c>
      <c r="S163" s="1" t="n">
        <f aca="false">-IF($N163=1,$AH$4*$AH$2*2,0)</f>
        <v>-0</v>
      </c>
      <c r="T163" s="1" t="n">
        <f aca="false">$T162*$Q163+$R163+$S163</f>
        <v>1000</v>
      </c>
      <c r="V163" s="1" t="n">
        <f aca="false">J163</f>
        <v>0.52384</v>
      </c>
      <c r="W163" s="1" t="n">
        <f aca="false">K163</f>
        <v>6859.38</v>
      </c>
      <c r="Y163" s="1" t="str">
        <f aca="false">IF(AND($AH$5="Sym_1",$E163&gt;0),$B$1,IF(AND($AH$5="Sym_2",$E163&lt;0),$B$1,$C$1))</f>
        <v>ARKMUSDT</v>
      </c>
      <c r="Z163" s="1" t="n">
        <f aca="false">N163</f>
        <v>0</v>
      </c>
      <c r="AA163" s="1" t="n">
        <f aca="false">IF($Z163=1,IF($Y163=$B$1,$B163,$C163),0)</f>
        <v>0</v>
      </c>
      <c r="AB163" s="1" t="n">
        <f aca="false">IF($Z163=1,IF($Y163=$B$1,$V163,$W163),0)</f>
        <v>0</v>
      </c>
      <c r="AC163" s="1" t="n">
        <f aca="false">IFERROR(AA163/AB163,1)</f>
        <v>1</v>
      </c>
      <c r="AD163" s="1" t="n">
        <f aca="false">IF($N163=1,$AH$3*$AF162*2,0)</f>
        <v>0</v>
      </c>
      <c r="AE163" s="1" t="n">
        <f aca="false">-IF($N163=1,$AH$4*$AH$2*2,0)</f>
        <v>-0</v>
      </c>
      <c r="AF163" s="1" t="n">
        <f aca="false">$AF162*$AC163+$AD163+$AE163</f>
        <v>1000</v>
      </c>
    </row>
    <row r="164" customFormat="false" ht="15" hidden="false" customHeight="false" outlineLevel="0" collapsed="false">
      <c r="A164" s="0" t="n">
        <v>162</v>
      </c>
      <c r="B164" s="0" t="n">
        <v>0.52741</v>
      </c>
      <c r="C164" s="0" t="n">
        <v>6868.07</v>
      </c>
      <c r="D164" s="0" t="n">
        <v>0.52741</v>
      </c>
      <c r="E164" s="0" t="n">
        <v>3.01534711832974</v>
      </c>
      <c r="G164" s="1" t="n">
        <f aca="false">IF($E164&lt;0,-1,1)</f>
        <v>1</v>
      </c>
      <c r="H164" s="1" t="n">
        <f aca="false">B164</f>
        <v>0.52741</v>
      </c>
      <c r="I164" s="1" t="n">
        <f aca="false">C164</f>
        <v>6868.07</v>
      </c>
      <c r="J164" s="1" t="n">
        <f aca="false">IFERROR(VLOOKUP(-$G164,$G165:$H$182,2,0),H164)</f>
        <v>0.52741</v>
      </c>
      <c r="K164" s="1" t="n">
        <f aca="false">IFERROR(VLOOKUP(-$G164,$G165:$I$182,3,0),I164)</f>
        <v>6868.07</v>
      </c>
      <c r="M164" s="1" t="str">
        <f aca="false">IF(AND($AH$5="Sym_1",$E164&lt;0),$B$1,IF(AND($AH$5="Sym_2",$E164&gt;0),$B$1,$C$1))</f>
        <v>BTCUSDT</v>
      </c>
      <c r="N164" s="1" t="n">
        <f aca="false">IF($AH$6="No",IF(AND(ABS($E164)&gt;$AH$1,$G164&lt;&gt;$G163),1,0),n_steps!K164)</f>
        <v>0</v>
      </c>
      <c r="O164" s="1" t="n">
        <f aca="false">IF($N164=1,IF($M164=$B$1,$B164,$C164),0)</f>
        <v>0</v>
      </c>
      <c r="P164" s="1" t="n">
        <f aca="false">IF($N164=1,IF($M164=$B$1,$J164,$K164),0)</f>
        <v>0</v>
      </c>
      <c r="Q164" s="1" t="n">
        <f aca="false">IFERROR(P164/O164,1)</f>
        <v>1</v>
      </c>
      <c r="R164" s="1" t="n">
        <f aca="false">IF($N164=1,$AH$3*$AH$2*2,0)</f>
        <v>0</v>
      </c>
      <c r="S164" s="1" t="n">
        <f aca="false">-IF($N164=1,$AH$4*$AH$2*2,0)</f>
        <v>-0</v>
      </c>
      <c r="T164" s="1" t="n">
        <f aca="false">$T163*$Q164+$R164+$S164</f>
        <v>1000</v>
      </c>
      <c r="V164" s="1" t="n">
        <f aca="false">J164</f>
        <v>0.52741</v>
      </c>
      <c r="W164" s="1" t="n">
        <f aca="false">K164</f>
        <v>6868.07</v>
      </c>
      <c r="Y164" s="1" t="str">
        <f aca="false">IF(AND($AH$5="Sym_1",$E164&gt;0),$B$1,IF(AND($AH$5="Sym_2",$E164&lt;0),$B$1,$C$1))</f>
        <v>ARKMUSDT</v>
      </c>
      <c r="Z164" s="1" t="n">
        <f aca="false">N164</f>
        <v>0</v>
      </c>
      <c r="AA164" s="1" t="n">
        <f aca="false">IF($Z164=1,IF($Y164=$B$1,$B164,$C164),0)</f>
        <v>0</v>
      </c>
      <c r="AB164" s="1" t="n">
        <f aca="false">IF($Z164=1,IF($Y164=$B$1,$V164,$W164),0)</f>
        <v>0</v>
      </c>
      <c r="AC164" s="1" t="n">
        <f aca="false">IFERROR(AA164/AB164,1)</f>
        <v>1</v>
      </c>
      <c r="AD164" s="1" t="n">
        <f aca="false">IF($N164=1,$AH$3*$AF163*2,0)</f>
        <v>0</v>
      </c>
      <c r="AE164" s="1" t="n">
        <f aca="false">-IF($N164=1,$AH$4*$AH$2*2,0)</f>
        <v>-0</v>
      </c>
      <c r="AF164" s="1" t="n">
        <f aca="false">$AF163*$AC164+$AD164+$AE164</f>
        <v>1000</v>
      </c>
    </row>
    <row r="165" customFormat="false" ht="15" hidden="false" customHeight="false" outlineLevel="0" collapsed="false">
      <c r="A165" s="0" t="n">
        <v>163</v>
      </c>
      <c r="B165" s="0" t="n">
        <v>0.53124</v>
      </c>
      <c r="C165" s="0" t="n">
        <v>6873.23</v>
      </c>
      <c r="D165" s="0" t="n">
        <v>0.53124</v>
      </c>
      <c r="E165" s="0" t="n">
        <v>3.29962968350579</v>
      </c>
      <c r="G165" s="1" t="n">
        <f aca="false">IF($E165&lt;0,-1,1)</f>
        <v>1</v>
      </c>
      <c r="H165" s="1" t="n">
        <f aca="false">B165</f>
        <v>0.53124</v>
      </c>
      <c r="I165" s="1" t="n">
        <f aca="false">C165</f>
        <v>6873.23</v>
      </c>
      <c r="J165" s="1" t="n">
        <f aca="false">IFERROR(VLOOKUP(-$G165,$G166:$H$182,2,0),H165)</f>
        <v>0.53124</v>
      </c>
      <c r="K165" s="1" t="n">
        <f aca="false">IFERROR(VLOOKUP(-$G165,$G166:$I$182,3,0),I165)</f>
        <v>6873.23</v>
      </c>
      <c r="M165" s="1" t="str">
        <f aca="false">IF(AND($AH$5="Sym_1",$E165&lt;0),$B$1,IF(AND($AH$5="Sym_2",$E165&gt;0),$B$1,$C$1))</f>
        <v>BTCUSDT</v>
      </c>
      <c r="N165" s="1" t="n">
        <f aca="false">IF($AH$6="No",IF(AND(ABS($E165)&gt;$AH$1,$G165&lt;&gt;$G164),1,0),n_steps!K165)</f>
        <v>0</v>
      </c>
      <c r="O165" s="1" t="n">
        <f aca="false">IF($N165=1,IF($M165=$B$1,$B165,$C165),0)</f>
        <v>0</v>
      </c>
      <c r="P165" s="1" t="n">
        <f aca="false">IF($N165=1,IF($M165=$B$1,$J165,$K165),0)</f>
        <v>0</v>
      </c>
      <c r="Q165" s="1" t="n">
        <f aca="false">IFERROR(P165/O165,1)</f>
        <v>1</v>
      </c>
      <c r="R165" s="1" t="n">
        <f aca="false">IF($N165=1,$AH$3*$AH$2*2,0)</f>
        <v>0</v>
      </c>
      <c r="S165" s="1" t="n">
        <f aca="false">-IF($N165=1,$AH$4*$AH$2*2,0)</f>
        <v>-0</v>
      </c>
      <c r="T165" s="1" t="n">
        <f aca="false">$T164*$Q165+$R165+$S165</f>
        <v>1000</v>
      </c>
      <c r="V165" s="1" t="n">
        <f aca="false">J165</f>
        <v>0.53124</v>
      </c>
      <c r="W165" s="1" t="n">
        <f aca="false">K165</f>
        <v>6873.23</v>
      </c>
      <c r="Y165" s="1" t="str">
        <f aca="false">IF(AND($AH$5="Sym_1",$E165&gt;0),$B$1,IF(AND($AH$5="Sym_2",$E165&lt;0),$B$1,$C$1))</f>
        <v>ARKMUSDT</v>
      </c>
      <c r="Z165" s="1" t="n">
        <f aca="false">N165</f>
        <v>0</v>
      </c>
      <c r="AA165" s="1" t="n">
        <f aca="false">IF($Z165=1,IF($Y165=$B$1,$B165,$C165),0)</f>
        <v>0</v>
      </c>
      <c r="AB165" s="1" t="n">
        <f aca="false">IF($Z165=1,IF($Y165=$B$1,$V165,$W165),0)</f>
        <v>0</v>
      </c>
      <c r="AC165" s="1" t="n">
        <f aca="false">IFERROR(AA165/AB165,1)</f>
        <v>1</v>
      </c>
      <c r="AD165" s="1" t="n">
        <f aca="false">IF($N165=1,$AH$3*$AF164*2,0)</f>
        <v>0</v>
      </c>
      <c r="AE165" s="1" t="n">
        <f aca="false">-IF($N165=1,$AH$4*$AH$2*2,0)</f>
        <v>-0</v>
      </c>
      <c r="AF165" s="1" t="n">
        <f aca="false">$AF164*$AC165+$AD165+$AE165</f>
        <v>1000</v>
      </c>
    </row>
    <row r="166" customFormat="false" ht="15" hidden="false" customHeight="false" outlineLevel="0" collapsed="false">
      <c r="A166" s="0" t="n">
        <v>164</v>
      </c>
      <c r="B166" s="0" t="n">
        <v>0.53142</v>
      </c>
      <c r="C166" s="0" t="n">
        <v>6914.59</v>
      </c>
      <c r="D166" s="0" t="n">
        <v>0.53142</v>
      </c>
      <c r="E166" s="0" t="n">
        <v>2.60576236422793</v>
      </c>
      <c r="G166" s="1" t="n">
        <f aca="false">IF($E166&lt;0,-1,1)</f>
        <v>1</v>
      </c>
      <c r="H166" s="1" t="n">
        <f aca="false">B166</f>
        <v>0.53142</v>
      </c>
      <c r="I166" s="1" t="n">
        <f aca="false">C166</f>
        <v>6914.59</v>
      </c>
      <c r="J166" s="1" t="n">
        <f aca="false">IFERROR(VLOOKUP(-$G166,$G167:$H$182,2,0),H166)</f>
        <v>0.53142</v>
      </c>
      <c r="K166" s="1" t="n">
        <f aca="false">IFERROR(VLOOKUP(-$G166,$G167:$I$182,3,0),I166)</f>
        <v>6914.59</v>
      </c>
      <c r="M166" s="1" t="str">
        <f aca="false">IF(AND($AH$5="Sym_1",$E166&lt;0),$B$1,IF(AND($AH$5="Sym_2",$E166&gt;0),$B$1,$C$1))</f>
        <v>BTCUSDT</v>
      </c>
      <c r="N166" s="1" t="n">
        <f aca="false">IF($AH$6="No",IF(AND(ABS($E166)&gt;$AH$1,$G166&lt;&gt;$G165),1,0),n_steps!K166)</f>
        <v>0</v>
      </c>
      <c r="O166" s="1" t="n">
        <f aca="false">IF($N166=1,IF($M166=$B$1,$B166,$C166),0)</f>
        <v>0</v>
      </c>
      <c r="P166" s="1" t="n">
        <f aca="false">IF($N166=1,IF($M166=$B$1,$J166,$K166),0)</f>
        <v>0</v>
      </c>
      <c r="Q166" s="1" t="n">
        <f aca="false">IFERROR(P166/O166,1)</f>
        <v>1</v>
      </c>
      <c r="R166" s="1" t="n">
        <f aca="false">IF($N166=1,$AH$3*$AH$2*2,0)</f>
        <v>0</v>
      </c>
      <c r="S166" s="1" t="n">
        <f aca="false">-IF($N166=1,$AH$4*$AH$2*2,0)</f>
        <v>-0</v>
      </c>
      <c r="T166" s="1" t="n">
        <f aca="false">$T165*$Q166+$R166+$S166</f>
        <v>1000</v>
      </c>
      <c r="V166" s="1" t="n">
        <f aca="false">J166</f>
        <v>0.53142</v>
      </c>
      <c r="W166" s="1" t="n">
        <f aca="false">K166</f>
        <v>6914.59</v>
      </c>
      <c r="Y166" s="1" t="str">
        <f aca="false">IF(AND($AH$5="Sym_1",$E166&gt;0),$B$1,IF(AND($AH$5="Sym_2",$E166&lt;0),$B$1,$C$1))</f>
        <v>ARKMUSDT</v>
      </c>
      <c r="Z166" s="1" t="n">
        <f aca="false">N166</f>
        <v>0</v>
      </c>
      <c r="AA166" s="1" t="n">
        <f aca="false">IF($Z166=1,IF($Y166=$B$1,$B166,$C166),0)</f>
        <v>0</v>
      </c>
      <c r="AB166" s="1" t="n">
        <f aca="false">IF($Z166=1,IF($Y166=$B$1,$V166,$W166),0)</f>
        <v>0</v>
      </c>
      <c r="AC166" s="1" t="n">
        <f aca="false">IFERROR(AA166/AB166,1)</f>
        <v>1</v>
      </c>
      <c r="AD166" s="1" t="n">
        <f aca="false">IF($N166=1,$AH$3*$AF165*2,0)</f>
        <v>0</v>
      </c>
      <c r="AE166" s="1" t="n">
        <f aca="false">-IF($N166=1,$AH$4*$AH$2*2,0)</f>
        <v>-0</v>
      </c>
      <c r="AF166" s="1" t="n">
        <f aca="false">$AF165*$AC166+$AD166+$AE166</f>
        <v>1000</v>
      </c>
    </row>
    <row r="167" customFormat="false" ht="15" hidden="false" customHeight="false" outlineLevel="0" collapsed="false">
      <c r="A167" s="0" t="n">
        <v>165</v>
      </c>
      <c r="B167" s="0" t="n">
        <v>0.53215</v>
      </c>
      <c r="C167" s="0" t="n">
        <v>6916.31</v>
      </c>
      <c r="D167" s="0" t="n">
        <v>0.53215</v>
      </c>
      <c r="E167" s="0" t="n">
        <v>2.31082013439468</v>
      </c>
      <c r="G167" s="1" t="n">
        <f aca="false">IF($E167&lt;0,-1,1)</f>
        <v>1</v>
      </c>
      <c r="H167" s="1" t="n">
        <f aca="false">B167</f>
        <v>0.53215</v>
      </c>
      <c r="I167" s="1" t="n">
        <f aca="false">C167</f>
        <v>6916.31</v>
      </c>
      <c r="J167" s="1" t="n">
        <f aca="false">IFERROR(VLOOKUP(-$G167,$G168:$H$182,2,0),H167)</f>
        <v>0.53215</v>
      </c>
      <c r="K167" s="1" t="n">
        <f aca="false">IFERROR(VLOOKUP(-$G167,$G168:$I$182,3,0),I167)</f>
        <v>6916.31</v>
      </c>
      <c r="M167" s="1" t="str">
        <f aca="false">IF(AND($AH$5="Sym_1",$E167&lt;0),$B$1,IF(AND($AH$5="Sym_2",$E167&gt;0),$B$1,$C$1))</f>
        <v>BTCUSDT</v>
      </c>
      <c r="N167" s="1" t="n">
        <f aca="false">IF($AH$6="No",IF(AND(ABS($E167)&gt;$AH$1,$G167&lt;&gt;$G166),1,0),n_steps!K167)</f>
        <v>0</v>
      </c>
      <c r="O167" s="1" t="n">
        <f aca="false">IF($N167=1,IF($M167=$B$1,$B167,$C167),0)</f>
        <v>0</v>
      </c>
      <c r="P167" s="1" t="n">
        <f aca="false">IF($N167=1,IF($M167=$B$1,$J167,$K167),0)</f>
        <v>0</v>
      </c>
      <c r="Q167" s="1" t="n">
        <f aca="false">IFERROR(P167/O167,1)</f>
        <v>1</v>
      </c>
      <c r="R167" s="1" t="n">
        <f aca="false">IF($N167=1,$AH$3*$AH$2*2,0)</f>
        <v>0</v>
      </c>
      <c r="S167" s="1" t="n">
        <f aca="false">-IF($N167=1,$AH$4*$AH$2*2,0)</f>
        <v>-0</v>
      </c>
      <c r="T167" s="1" t="n">
        <f aca="false">$T166*$Q167+$R167+$S167</f>
        <v>1000</v>
      </c>
      <c r="V167" s="1" t="n">
        <f aca="false">J167</f>
        <v>0.53215</v>
      </c>
      <c r="W167" s="1" t="n">
        <f aca="false">K167</f>
        <v>6916.31</v>
      </c>
      <c r="Y167" s="1" t="str">
        <f aca="false">IF(AND($AH$5="Sym_1",$E167&gt;0),$B$1,IF(AND($AH$5="Sym_2",$E167&lt;0),$B$1,$C$1))</f>
        <v>ARKMUSDT</v>
      </c>
      <c r="Z167" s="1" t="n">
        <f aca="false">N167</f>
        <v>0</v>
      </c>
      <c r="AA167" s="1" t="n">
        <f aca="false">IF($Z167=1,IF($Y167=$B$1,$B167,$C167),0)</f>
        <v>0</v>
      </c>
      <c r="AB167" s="1" t="n">
        <f aca="false">IF($Z167=1,IF($Y167=$B$1,$V167,$W167),0)</f>
        <v>0</v>
      </c>
      <c r="AC167" s="1" t="n">
        <f aca="false">IFERROR(AA167/AB167,1)</f>
        <v>1</v>
      </c>
      <c r="AD167" s="1" t="n">
        <f aca="false">IF($N167=1,$AH$3*$AF166*2,0)</f>
        <v>0</v>
      </c>
      <c r="AE167" s="1" t="n">
        <f aca="false">-IF($N167=1,$AH$4*$AH$2*2,0)</f>
        <v>-0</v>
      </c>
      <c r="AF167" s="1" t="n">
        <f aca="false">$AF166*$AC167+$AD167+$AE167</f>
        <v>1000</v>
      </c>
    </row>
    <row r="168" customFormat="false" ht="15" hidden="false" customHeight="false" outlineLevel="0" collapsed="false">
      <c r="A168" s="0" t="n">
        <v>166</v>
      </c>
      <c r="B168" s="0" t="n">
        <v>0.53312</v>
      </c>
      <c r="C168" s="0" t="n">
        <v>6925.91</v>
      </c>
      <c r="D168" s="0" t="n">
        <v>0.53312</v>
      </c>
      <c r="E168" s="0" t="n">
        <v>2.14489863403479</v>
      </c>
      <c r="G168" s="1" t="n">
        <f aca="false">IF($E168&lt;0,-1,1)</f>
        <v>1</v>
      </c>
      <c r="H168" s="1" t="n">
        <f aca="false">B168</f>
        <v>0.53312</v>
      </c>
      <c r="I168" s="1" t="n">
        <f aca="false">C168</f>
        <v>6925.91</v>
      </c>
      <c r="J168" s="1" t="n">
        <f aca="false">IFERROR(VLOOKUP(-$G168,$G169:$H$182,2,0),H168)</f>
        <v>0.53312</v>
      </c>
      <c r="K168" s="1" t="n">
        <f aca="false">IFERROR(VLOOKUP(-$G168,$G169:$I$182,3,0),I168)</f>
        <v>6925.91</v>
      </c>
      <c r="M168" s="1" t="str">
        <f aca="false">IF(AND($AH$5="Sym_1",$E168&lt;0),$B$1,IF(AND($AH$5="Sym_2",$E168&gt;0),$B$1,$C$1))</f>
        <v>BTCUSDT</v>
      </c>
      <c r="N168" s="1" t="n">
        <f aca="false">IF($AH$6="No",IF(AND(ABS($E168)&gt;$AH$1,$G168&lt;&gt;$G167),1,0),n_steps!K168)</f>
        <v>0</v>
      </c>
      <c r="O168" s="1" t="n">
        <f aca="false">IF($N168=1,IF($M168=$B$1,$B168,$C168),0)</f>
        <v>0</v>
      </c>
      <c r="P168" s="1" t="n">
        <f aca="false">IF($N168=1,IF($M168=$B$1,$J168,$K168),0)</f>
        <v>0</v>
      </c>
      <c r="Q168" s="1" t="n">
        <f aca="false">IFERROR(P168/O168,1)</f>
        <v>1</v>
      </c>
      <c r="R168" s="1" t="n">
        <f aca="false">IF($N168=1,$AH$3*$AH$2*2,0)</f>
        <v>0</v>
      </c>
      <c r="S168" s="1" t="n">
        <f aca="false">-IF($N168=1,$AH$4*$AH$2*2,0)</f>
        <v>-0</v>
      </c>
      <c r="T168" s="1" t="n">
        <f aca="false">$T167*$Q168+$R168+$S168</f>
        <v>1000</v>
      </c>
      <c r="V168" s="1" t="n">
        <f aca="false">J168</f>
        <v>0.53312</v>
      </c>
      <c r="W168" s="1" t="n">
        <f aca="false">K168</f>
        <v>6925.91</v>
      </c>
      <c r="Y168" s="1" t="str">
        <f aca="false">IF(AND($AH$5="Sym_1",$E168&gt;0),$B$1,IF(AND($AH$5="Sym_2",$E168&lt;0),$B$1,$C$1))</f>
        <v>ARKMUSDT</v>
      </c>
      <c r="Z168" s="1" t="n">
        <f aca="false">N168</f>
        <v>0</v>
      </c>
      <c r="AA168" s="1" t="n">
        <f aca="false">IF($Z168=1,IF($Y168=$B$1,$B168,$C168),0)</f>
        <v>0</v>
      </c>
      <c r="AB168" s="1" t="n">
        <f aca="false">IF($Z168=1,IF($Y168=$B$1,$V168,$W168),0)</f>
        <v>0</v>
      </c>
      <c r="AC168" s="1" t="n">
        <f aca="false">IFERROR(AA168/AB168,1)</f>
        <v>1</v>
      </c>
      <c r="AD168" s="1" t="n">
        <f aca="false">IF($N168=1,$AH$3*$AF167*2,0)</f>
        <v>0</v>
      </c>
      <c r="AE168" s="1" t="n">
        <f aca="false">-IF($N168=1,$AH$4*$AH$2*2,0)</f>
        <v>-0</v>
      </c>
      <c r="AF168" s="1" t="n">
        <f aca="false">$AF167*$AC168+$AD168+$AE168</f>
        <v>1000</v>
      </c>
    </row>
    <row r="169" customFormat="false" ht="15" hidden="false" customHeight="false" outlineLevel="0" collapsed="false">
      <c r="A169" s="0" t="n">
        <v>167</v>
      </c>
      <c r="B169" s="0" t="n">
        <v>0.53395</v>
      </c>
      <c r="C169" s="0" t="n">
        <v>6930.02</v>
      </c>
      <c r="D169" s="0" t="n">
        <v>0.53395</v>
      </c>
      <c r="E169" s="0" t="n">
        <v>1.99044148879427</v>
      </c>
      <c r="G169" s="1" t="n">
        <f aca="false">IF($E169&lt;0,-1,1)</f>
        <v>1</v>
      </c>
      <c r="H169" s="1" t="n">
        <f aca="false">B169</f>
        <v>0.53395</v>
      </c>
      <c r="I169" s="1" t="n">
        <f aca="false">C169</f>
        <v>6930.02</v>
      </c>
      <c r="J169" s="1" t="n">
        <f aca="false">IFERROR(VLOOKUP(-$G169,$G170:$H$182,2,0),H169)</f>
        <v>0.53395</v>
      </c>
      <c r="K169" s="1" t="n">
        <f aca="false">IFERROR(VLOOKUP(-$G169,$G170:$I$182,3,0),I169)</f>
        <v>6930.02</v>
      </c>
      <c r="M169" s="1" t="str">
        <f aca="false">IF(AND($AH$5="Sym_1",$E169&lt;0),$B$1,IF(AND($AH$5="Sym_2",$E169&gt;0),$B$1,$C$1))</f>
        <v>BTCUSDT</v>
      </c>
      <c r="N169" s="1" t="n">
        <f aca="false">IF($AH$6="No",IF(AND(ABS($E169)&gt;$AH$1,$G169&lt;&gt;$G168),1,0),n_steps!K169)</f>
        <v>0</v>
      </c>
      <c r="O169" s="1" t="n">
        <f aca="false">IF($N169=1,IF($M169=$B$1,$B169,$C169),0)</f>
        <v>0</v>
      </c>
      <c r="P169" s="1" t="n">
        <f aca="false">IF($N169=1,IF($M169=$B$1,$J169,$K169),0)</f>
        <v>0</v>
      </c>
      <c r="Q169" s="1" t="n">
        <f aca="false">IFERROR(P169/O169,1)</f>
        <v>1</v>
      </c>
      <c r="R169" s="1" t="n">
        <f aca="false">IF($N169=1,$AH$3*$AH$2*2,0)</f>
        <v>0</v>
      </c>
      <c r="S169" s="1" t="n">
        <f aca="false">-IF($N169=1,$AH$4*$AH$2*2,0)</f>
        <v>-0</v>
      </c>
      <c r="T169" s="1" t="n">
        <f aca="false">$T168*$Q169+$R169+$S169</f>
        <v>1000</v>
      </c>
      <c r="V169" s="1" t="n">
        <f aca="false">J169</f>
        <v>0.53395</v>
      </c>
      <c r="W169" s="1" t="n">
        <f aca="false">K169</f>
        <v>6930.02</v>
      </c>
      <c r="Y169" s="1" t="str">
        <f aca="false">IF(AND($AH$5="Sym_1",$E169&gt;0),$B$1,IF(AND($AH$5="Sym_2",$E169&lt;0),$B$1,$C$1))</f>
        <v>ARKMUSDT</v>
      </c>
      <c r="Z169" s="1" t="n">
        <f aca="false">N169</f>
        <v>0</v>
      </c>
      <c r="AA169" s="1" t="n">
        <f aca="false">IF($Z169=1,IF($Y169=$B$1,$B169,$C169),0)</f>
        <v>0</v>
      </c>
      <c r="AB169" s="1" t="n">
        <f aca="false">IF($Z169=1,IF($Y169=$B$1,$V169,$W169),0)</f>
        <v>0</v>
      </c>
      <c r="AC169" s="1" t="n">
        <f aca="false">IFERROR(AA169/AB169,1)</f>
        <v>1</v>
      </c>
      <c r="AD169" s="1" t="n">
        <f aca="false">IF($N169=1,$AH$3*$AF168*2,0)</f>
        <v>0</v>
      </c>
      <c r="AE169" s="1" t="n">
        <f aca="false">-IF($N169=1,$AH$4*$AH$2*2,0)</f>
        <v>-0</v>
      </c>
      <c r="AF169" s="1" t="n">
        <f aca="false">$AF168*$AC169+$AD169+$AE169</f>
        <v>1000</v>
      </c>
    </row>
    <row r="170" customFormat="false" ht="15" hidden="false" customHeight="false" outlineLevel="0" collapsed="false">
      <c r="A170" s="0" t="n">
        <v>168</v>
      </c>
      <c r="B170" s="0" t="n">
        <v>0.53483</v>
      </c>
      <c r="C170" s="0" t="n">
        <v>6944.91</v>
      </c>
      <c r="D170" s="0" t="n">
        <v>0.53483</v>
      </c>
      <c r="E170" s="0" t="n">
        <v>1.87857944335679</v>
      </c>
      <c r="G170" s="1" t="n">
        <f aca="false">IF($E170&lt;0,-1,1)</f>
        <v>1</v>
      </c>
      <c r="H170" s="1" t="n">
        <f aca="false">B170</f>
        <v>0.53483</v>
      </c>
      <c r="I170" s="1" t="n">
        <f aca="false">C170</f>
        <v>6944.91</v>
      </c>
      <c r="J170" s="1" t="n">
        <f aca="false">IFERROR(VLOOKUP(-$G170,$G171:$H$182,2,0),H170)</f>
        <v>0.53483</v>
      </c>
      <c r="K170" s="1" t="n">
        <f aca="false">IFERROR(VLOOKUP(-$G170,$G171:$I$182,3,0),I170)</f>
        <v>6944.91</v>
      </c>
      <c r="M170" s="1" t="str">
        <f aca="false">IF(AND($AH$5="Sym_1",$E170&lt;0),$B$1,IF(AND($AH$5="Sym_2",$E170&gt;0),$B$1,$C$1))</f>
        <v>BTCUSDT</v>
      </c>
      <c r="N170" s="1" t="n">
        <f aca="false">IF($AH$6="No",IF(AND(ABS($E170)&gt;$AH$1,$G170&lt;&gt;$G169),1,0),n_steps!K170)</f>
        <v>0</v>
      </c>
      <c r="O170" s="1" t="n">
        <f aca="false">IF($N170=1,IF($M170=$B$1,$B170,$C170),0)</f>
        <v>0</v>
      </c>
      <c r="P170" s="1" t="n">
        <f aca="false">IF($N170=1,IF($M170=$B$1,$J170,$K170),0)</f>
        <v>0</v>
      </c>
      <c r="Q170" s="1" t="n">
        <f aca="false">IFERROR(P170/O170,1)</f>
        <v>1</v>
      </c>
      <c r="R170" s="1" t="n">
        <f aca="false">IF($N170=1,$AH$3*$AH$2*2,0)</f>
        <v>0</v>
      </c>
      <c r="S170" s="1" t="n">
        <f aca="false">-IF($N170=1,$AH$4*$AH$2*2,0)</f>
        <v>-0</v>
      </c>
      <c r="T170" s="1" t="n">
        <f aca="false">$T169*$Q170+$R170+$S170</f>
        <v>1000</v>
      </c>
      <c r="V170" s="1" t="n">
        <f aca="false">J170</f>
        <v>0.53483</v>
      </c>
      <c r="W170" s="1" t="n">
        <f aca="false">K170</f>
        <v>6944.91</v>
      </c>
      <c r="Y170" s="1" t="str">
        <f aca="false">IF(AND($AH$5="Sym_1",$E170&gt;0),$B$1,IF(AND($AH$5="Sym_2",$E170&lt;0),$B$1,$C$1))</f>
        <v>ARKMUSDT</v>
      </c>
      <c r="Z170" s="1" t="n">
        <f aca="false">N170</f>
        <v>0</v>
      </c>
      <c r="AA170" s="1" t="n">
        <f aca="false">IF($Z170=1,IF($Y170=$B$1,$B170,$C170),0)</f>
        <v>0</v>
      </c>
      <c r="AB170" s="1" t="n">
        <f aca="false">IF($Z170=1,IF($Y170=$B$1,$V170,$W170),0)</f>
        <v>0</v>
      </c>
      <c r="AC170" s="1" t="n">
        <f aca="false">IFERROR(AA170/AB170,1)</f>
        <v>1</v>
      </c>
      <c r="AD170" s="1" t="n">
        <f aca="false">IF($N170=1,$AH$3*$AF169*2,0)</f>
        <v>0</v>
      </c>
      <c r="AE170" s="1" t="n">
        <f aca="false">-IF($N170=1,$AH$4*$AH$2*2,0)</f>
        <v>-0</v>
      </c>
      <c r="AF170" s="1" t="n">
        <f aca="false">$AF169*$AC170+$AD170+$AE170</f>
        <v>1000</v>
      </c>
    </row>
    <row r="171" customFormat="false" ht="15" hidden="false" customHeight="false" outlineLevel="0" collapsed="false">
      <c r="A171" s="0" t="n">
        <v>169</v>
      </c>
      <c r="B171" s="0" t="n">
        <v>0.53595</v>
      </c>
      <c r="C171" s="0" t="n">
        <v>6958.53</v>
      </c>
      <c r="D171" s="0" t="n">
        <v>0.53595</v>
      </c>
      <c r="E171" s="0" t="n">
        <v>1.82406767787364</v>
      </c>
      <c r="G171" s="1" t="n">
        <f aca="false">IF($E171&lt;0,-1,1)</f>
        <v>1</v>
      </c>
      <c r="H171" s="1" t="n">
        <f aca="false">B171</f>
        <v>0.53595</v>
      </c>
      <c r="I171" s="1" t="n">
        <f aca="false">C171</f>
        <v>6958.53</v>
      </c>
      <c r="J171" s="1" t="n">
        <f aca="false">IFERROR(VLOOKUP(-$G171,$G172:$H$182,2,0),H171)</f>
        <v>0.53595</v>
      </c>
      <c r="K171" s="1" t="n">
        <f aca="false">IFERROR(VLOOKUP(-$G171,$G172:$I$182,3,0),I171)</f>
        <v>6958.53</v>
      </c>
      <c r="M171" s="1" t="str">
        <f aca="false">IF(AND($AH$5="Sym_1",$E171&lt;0),$B$1,IF(AND($AH$5="Sym_2",$E171&gt;0),$B$1,$C$1))</f>
        <v>BTCUSDT</v>
      </c>
      <c r="N171" s="1" t="n">
        <f aca="false">IF($AH$6="No",IF(AND(ABS($E171)&gt;$AH$1,$G171&lt;&gt;$G170),1,0),n_steps!K171)</f>
        <v>0</v>
      </c>
      <c r="O171" s="1" t="n">
        <f aca="false">IF($N171=1,IF($M171=$B$1,$B171,$C171),0)</f>
        <v>0</v>
      </c>
      <c r="P171" s="1" t="n">
        <f aca="false">IF($N171=1,IF($M171=$B$1,$J171,$K171),0)</f>
        <v>0</v>
      </c>
      <c r="Q171" s="1" t="n">
        <f aca="false">IFERROR(P171/O171,1)</f>
        <v>1</v>
      </c>
      <c r="R171" s="1" t="n">
        <f aca="false">IF($N171=1,$AH$3*$AH$2*2,0)</f>
        <v>0</v>
      </c>
      <c r="S171" s="1" t="n">
        <f aca="false">-IF($N171=1,$AH$4*$AH$2*2,0)</f>
        <v>-0</v>
      </c>
      <c r="T171" s="1" t="n">
        <f aca="false">$T170*$Q171+$R171+$S171</f>
        <v>1000</v>
      </c>
      <c r="V171" s="1" t="n">
        <f aca="false">J171</f>
        <v>0.53595</v>
      </c>
      <c r="W171" s="1" t="n">
        <f aca="false">K171</f>
        <v>6958.53</v>
      </c>
      <c r="Y171" s="1" t="str">
        <f aca="false">IF(AND($AH$5="Sym_1",$E171&gt;0),$B$1,IF(AND($AH$5="Sym_2",$E171&lt;0),$B$1,$C$1))</f>
        <v>ARKMUSDT</v>
      </c>
      <c r="Z171" s="1" t="n">
        <f aca="false">N171</f>
        <v>0</v>
      </c>
      <c r="AA171" s="1" t="n">
        <f aca="false">IF($Z171=1,IF($Y171=$B$1,$B171,$C171),0)</f>
        <v>0</v>
      </c>
      <c r="AB171" s="1" t="n">
        <f aca="false">IF($Z171=1,IF($Y171=$B$1,$V171,$W171),0)</f>
        <v>0</v>
      </c>
      <c r="AC171" s="1" t="n">
        <f aca="false">IFERROR(AA171/AB171,1)</f>
        <v>1</v>
      </c>
      <c r="AD171" s="1" t="n">
        <f aca="false">IF($N171=1,$AH$3*$AF170*2,0)</f>
        <v>0</v>
      </c>
      <c r="AE171" s="1" t="n">
        <f aca="false">-IF($N171=1,$AH$4*$AH$2*2,0)</f>
        <v>-0</v>
      </c>
      <c r="AF171" s="1" t="n">
        <f aca="false">$AF170*$AC171+$AD171+$AE171</f>
        <v>1000</v>
      </c>
    </row>
    <row r="172" customFormat="false" ht="15" hidden="false" customHeight="false" outlineLevel="0" collapsed="false">
      <c r="A172" s="0" t="n">
        <v>170</v>
      </c>
      <c r="B172" s="0" t="n">
        <v>0.53626</v>
      </c>
      <c r="C172" s="0" t="n">
        <v>6991.3</v>
      </c>
      <c r="D172" s="0" t="n">
        <v>0.53626</v>
      </c>
      <c r="E172" s="0" t="n">
        <v>1.65655254518027</v>
      </c>
      <c r="G172" s="1" t="n">
        <f aca="false">IF($E172&lt;0,-1,1)</f>
        <v>1</v>
      </c>
      <c r="H172" s="1" t="n">
        <f aca="false">B172</f>
        <v>0.53626</v>
      </c>
      <c r="I172" s="1" t="n">
        <f aca="false">C172</f>
        <v>6991.3</v>
      </c>
      <c r="J172" s="1" t="n">
        <f aca="false">IFERROR(VLOOKUP(-$G172,$G173:$H$182,2,0),H172)</f>
        <v>0.53626</v>
      </c>
      <c r="K172" s="1" t="n">
        <f aca="false">IFERROR(VLOOKUP(-$G172,$G173:$I$182,3,0),I172)</f>
        <v>6991.3</v>
      </c>
      <c r="M172" s="1" t="str">
        <f aca="false">IF(AND($AH$5="Sym_1",$E172&lt;0),$B$1,IF(AND($AH$5="Sym_2",$E172&gt;0),$B$1,$C$1))</f>
        <v>BTCUSDT</v>
      </c>
      <c r="N172" s="1" t="n">
        <f aca="false">IF($AH$6="No",IF(AND(ABS($E172)&gt;$AH$1,$G172&lt;&gt;$G171),1,0),n_steps!K172)</f>
        <v>0</v>
      </c>
      <c r="O172" s="1" t="n">
        <f aca="false">IF($N172=1,IF($M172=$B$1,$B172,$C172),0)</f>
        <v>0</v>
      </c>
      <c r="P172" s="1" t="n">
        <f aca="false">IF($N172=1,IF($M172=$B$1,$J172,$K172),0)</f>
        <v>0</v>
      </c>
      <c r="Q172" s="1" t="n">
        <f aca="false">IFERROR(P172/O172,1)</f>
        <v>1</v>
      </c>
      <c r="R172" s="1" t="n">
        <f aca="false">IF($N172=1,$AH$3*$AH$2*2,0)</f>
        <v>0</v>
      </c>
      <c r="S172" s="1" t="n">
        <f aca="false">-IF($N172=1,$AH$4*$AH$2*2,0)</f>
        <v>-0</v>
      </c>
      <c r="T172" s="1" t="n">
        <f aca="false">$T171*$Q172+$R172+$S172</f>
        <v>1000</v>
      </c>
      <c r="V172" s="1" t="n">
        <f aca="false">J172</f>
        <v>0.53626</v>
      </c>
      <c r="W172" s="1" t="n">
        <f aca="false">K172</f>
        <v>6991.3</v>
      </c>
      <c r="Y172" s="1" t="str">
        <f aca="false">IF(AND($AH$5="Sym_1",$E172&gt;0),$B$1,IF(AND($AH$5="Sym_2",$E172&lt;0),$B$1,$C$1))</f>
        <v>ARKMUSDT</v>
      </c>
      <c r="Z172" s="1" t="n">
        <f aca="false">N172</f>
        <v>0</v>
      </c>
      <c r="AA172" s="1" t="n">
        <f aca="false">IF($Z172=1,IF($Y172=$B$1,$B172,$C172),0)</f>
        <v>0</v>
      </c>
      <c r="AB172" s="1" t="n">
        <f aca="false">IF($Z172=1,IF($Y172=$B$1,$V172,$W172),0)</f>
        <v>0</v>
      </c>
      <c r="AC172" s="1" t="n">
        <f aca="false">IFERROR(AA172/AB172,1)</f>
        <v>1</v>
      </c>
      <c r="AD172" s="1" t="n">
        <f aca="false">IF($N172=1,$AH$3*$AF171*2,0)</f>
        <v>0</v>
      </c>
      <c r="AE172" s="1" t="n">
        <f aca="false">-IF($N172=1,$AH$4*$AH$2*2,0)</f>
        <v>-0</v>
      </c>
      <c r="AF172" s="1" t="n">
        <f aca="false">$AF171*$AC172+$AD172+$AE172</f>
        <v>1000</v>
      </c>
    </row>
    <row r="173" customFormat="false" ht="15" hidden="false" customHeight="false" outlineLevel="0" collapsed="false">
      <c r="A173" s="0" t="n">
        <v>171</v>
      </c>
      <c r="B173" s="0" t="n">
        <v>0.53631</v>
      </c>
      <c r="C173" s="0" t="n">
        <v>7003.98</v>
      </c>
      <c r="D173" s="0" t="n">
        <v>0.53631</v>
      </c>
      <c r="E173" s="0" t="n">
        <v>1.48614747328479</v>
      </c>
      <c r="G173" s="1" t="n">
        <f aca="false">IF($E173&lt;0,-1,1)</f>
        <v>1</v>
      </c>
      <c r="H173" s="1" t="n">
        <f aca="false">B173</f>
        <v>0.53631</v>
      </c>
      <c r="I173" s="1" t="n">
        <f aca="false">C173</f>
        <v>7003.98</v>
      </c>
      <c r="J173" s="1" t="n">
        <f aca="false">IFERROR(VLOOKUP(-$G173,$G174:$H$182,2,0),H173)</f>
        <v>0.53631</v>
      </c>
      <c r="K173" s="1" t="n">
        <f aca="false">IFERROR(VLOOKUP(-$G173,$G174:$I$182,3,0),I173)</f>
        <v>7003.98</v>
      </c>
      <c r="M173" s="1" t="str">
        <f aca="false">IF(AND($AH$5="Sym_1",$E173&lt;0),$B$1,IF(AND($AH$5="Sym_2",$E173&gt;0),$B$1,$C$1))</f>
        <v>BTCUSDT</v>
      </c>
      <c r="N173" s="1" t="n">
        <f aca="false">IF($AH$6="No",IF(AND(ABS($E173)&gt;$AH$1,$G173&lt;&gt;$G172),1,0),n_steps!K173)</f>
        <v>0</v>
      </c>
      <c r="O173" s="1" t="n">
        <f aca="false">IF($N173=1,IF($M173=$B$1,$B173,$C173),0)</f>
        <v>0</v>
      </c>
      <c r="P173" s="1" t="n">
        <f aca="false">IF($N173=1,IF($M173=$B$1,$J173,$K173),0)</f>
        <v>0</v>
      </c>
      <c r="Q173" s="1" t="n">
        <f aca="false">IFERROR(P173/O173,1)</f>
        <v>1</v>
      </c>
      <c r="R173" s="1" t="n">
        <f aca="false">IF($N173=1,$AH$3*$AH$2*2,0)</f>
        <v>0</v>
      </c>
      <c r="S173" s="1" t="n">
        <f aca="false">-IF($N173=1,$AH$4*$AH$2*2,0)</f>
        <v>-0</v>
      </c>
      <c r="T173" s="1" t="n">
        <f aca="false">$T172*$Q173+$R173+$S173</f>
        <v>1000</v>
      </c>
      <c r="V173" s="1" t="n">
        <f aca="false">J173</f>
        <v>0.53631</v>
      </c>
      <c r="W173" s="1" t="n">
        <f aca="false">K173</f>
        <v>7003.98</v>
      </c>
      <c r="Y173" s="1" t="str">
        <f aca="false">IF(AND($AH$5="Sym_1",$E173&gt;0),$B$1,IF(AND($AH$5="Sym_2",$E173&lt;0),$B$1,$C$1))</f>
        <v>ARKMUSDT</v>
      </c>
      <c r="Z173" s="1" t="n">
        <f aca="false">N173</f>
        <v>0</v>
      </c>
      <c r="AA173" s="1" t="n">
        <f aca="false">IF($Z173=1,IF($Y173=$B$1,$B173,$C173),0)</f>
        <v>0</v>
      </c>
      <c r="AB173" s="1" t="n">
        <f aca="false">IF($Z173=1,IF($Y173=$B$1,$V173,$W173),0)</f>
        <v>0</v>
      </c>
      <c r="AC173" s="1" t="n">
        <f aca="false">IFERROR(AA173/AB173,1)</f>
        <v>1</v>
      </c>
      <c r="AD173" s="1" t="n">
        <f aca="false">IF($N173=1,$AH$3*$AF172*2,0)</f>
        <v>0</v>
      </c>
      <c r="AE173" s="1" t="n">
        <f aca="false">-IF($N173=1,$AH$4*$AH$2*2,0)</f>
        <v>-0</v>
      </c>
      <c r="AF173" s="1" t="n">
        <f aca="false">$AF172*$AC173+$AD173+$AE173</f>
        <v>1000</v>
      </c>
    </row>
    <row r="174" customFormat="false" ht="15" hidden="false" customHeight="false" outlineLevel="0" collapsed="false">
      <c r="A174" s="0" t="n">
        <v>172</v>
      </c>
      <c r="B174" s="0" t="n">
        <v>0.53712</v>
      </c>
      <c r="C174" s="0" t="n">
        <v>7014.71</v>
      </c>
      <c r="D174" s="0" t="n">
        <v>0.53712</v>
      </c>
      <c r="E174" s="0" t="n">
        <v>1.45641570006752</v>
      </c>
      <c r="G174" s="1" t="n">
        <f aca="false">IF($E174&lt;0,-1,1)</f>
        <v>1</v>
      </c>
      <c r="H174" s="1" t="n">
        <f aca="false">B174</f>
        <v>0.53712</v>
      </c>
      <c r="I174" s="1" t="n">
        <f aca="false">C174</f>
        <v>7014.71</v>
      </c>
      <c r="J174" s="1" t="n">
        <f aca="false">IFERROR(VLOOKUP(-$G174,$G175:$H$182,2,0),H174)</f>
        <v>0.53712</v>
      </c>
      <c r="K174" s="1" t="n">
        <f aca="false">IFERROR(VLOOKUP(-$G174,$G175:$I$182,3,0),I174)</f>
        <v>7014.71</v>
      </c>
      <c r="M174" s="1" t="str">
        <f aca="false">IF(AND($AH$5="Sym_1",$E174&lt;0),$B$1,IF(AND($AH$5="Sym_2",$E174&gt;0),$B$1,$C$1))</f>
        <v>BTCUSDT</v>
      </c>
      <c r="N174" s="1" t="n">
        <f aca="false">IF($AH$6="No",IF(AND(ABS($E174)&gt;$AH$1,$G174&lt;&gt;$G173),1,0),n_steps!K174)</f>
        <v>0</v>
      </c>
      <c r="O174" s="1" t="n">
        <f aca="false">IF($N174=1,IF($M174=$B$1,$B174,$C174),0)</f>
        <v>0</v>
      </c>
      <c r="P174" s="1" t="n">
        <f aca="false">IF($N174=1,IF($M174=$B$1,$J174,$K174),0)</f>
        <v>0</v>
      </c>
      <c r="Q174" s="1" t="n">
        <f aca="false">IFERROR(P174/O174,1)</f>
        <v>1</v>
      </c>
      <c r="R174" s="1" t="n">
        <f aca="false">IF($N174=1,$AH$3*$AH$2*2,0)</f>
        <v>0</v>
      </c>
      <c r="S174" s="1" t="n">
        <f aca="false">-IF($N174=1,$AH$4*$AH$2*2,0)</f>
        <v>-0</v>
      </c>
      <c r="T174" s="1" t="n">
        <f aca="false">$T173*$Q174+$R174+$S174</f>
        <v>1000</v>
      </c>
      <c r="V174" s="1" t="n">
        <f aca="false">J174</f>
        <v>0.53712</v>
      </c>
      <c r="W174" s="1" t="n">
        <f aca="false">K174</f>
        <v>7014.71</v>
      </c>
      <c r="Y174" s="1" t="str">
        <f aca="false">IF(AND($AH$5="Sym_1",$E174&gt;0),$B$1,IF(AND($AH$5="Sym_2",$E174&lt;0),$B$1,$C$1))</f>
        <v>ARKMUSDT</v>
      </c>
      <c r="Z174" s="1" t="n">
        <f aca="false">N174</f>
        <v>0</v>
      </c>
      <c r="AA174" s="1" t="n">
        <f aca="false">IF($Z174=1,IF($Y174=$B$1,$B174,$C174),0)</f>
        <v>0</v>
      </c>
      <c r="AB174" s="1" t="n">
        <f aca="false">IF($Z174=1,IF($Y174=$B$1,$V174,$W174),0)</f>
        <v>0</v>
      </c>
      <c r="AC174" s="1" t="n">
        <f aca="false">IFERROR(AA174/AB174,1)</f>
        <v>1</v>
      </c>
      <c r="AD174" s="1" t="n">
        <f aca="false">IF($N174=1,$AH$3*$AF173*2,0)</f>
        <v>0</v>
      </c>
      <c r="AE174" s="1" t="n">
        <f aca="false">-IF($N174=1,$AH$4*$AH$2*2,0)</f>
        <v>-0</v>
      </c>
      <c r="AF174" s="1" t="n">
        <f aca="false">$AF173*$AC174+$AD174+$AE174</f>
        <v>1000</v>
      </c>
    </row>
    <row r="175" customFormat="false" ht="15" hidden="false" customHeight="false" outlineLevel="0" collapsed="false">
      <c r="A175" s="0" t="n">
        <v>173</v>
      </c>
      <c r="B175" s="0" t="n">
        <v>0.5377</v>
      </c>
      <c r="C175" s="0" t="n">
        <v>7031.2</v>
      </c>
      <c r="D175" s="0" t="n">
        <v>0.5377</v>
      </c>
      <c r="E175" s="0" t="n">
        <v>1.39938660790216</v>
      </c>
      <c r="G175" s="1" t="n">
        <f aca="false">IF($E175&lt;0,-1,1)</f>
        <v>1</v>
      </c>
      <c r="H175" s="1" t="n">
        <f aca="false">B175</f>
        <v>0.5377</v>
      </c>
      <c r="I175" s="1" t="n">
        <f aca="false">C175</f>
        <v>7031.2</v>
      </c>
      <c r="J175" s="1" t="n">
        <f aca="false">IFERROR(VLOOKUP(-$G175,$G176:$H$182,2,0),H175)</f>
        <v>0.5377</v>
      </c>
      <c r="K175" s="1" t="n">
        <f aca="false">IFERROR(VLOOKUP(-$G175,$G176:$I$182,3,0),I175)</f>
        <v>7031.2</v>
      </c>
      <c r="M175" s="1" t="str">
        <f aca="false">IF(AND($AH$5="Sym_1",$E175&lt;0),$B$1,IF(AND($AH$5="Sym_2",$E175&gt;0),$B$1,$C$1))</f>
        <v>BTCUSDT</v>
      </c>
      <c r="N175" s="1" t="n">
        <f aca="false">IF($AH$6="No",IF(AND(ABS($E175)&gt;$AH$1,$G175&lt;&gt;$G174),1,0),n_steps!K175)</f>
        <v>0</v>
      </c>
      <c r="O175" s="1" t="n">
        <f aca="false">IF($N175=1,IF($M175=$B$1,$B175,$C175),0)</f>
        <v>0</v>
      </c>
      <c r="P175" s="1" t="n">
        <f aca="false">IF($N175=1,IF($M175=$B$1,$J175,$K175),0)</f>
        <v>0</v>
      </c>
      <c r="Q175" s="1" t="n">
        <f aca="false">IFERROR(P175/O175,1)</f>
        <v>1</v>
      </c>
      <c r="R175" s="1" t="n">
        <f aca="false">IF($N175=1,$AH$3*$AH$2*2,0)</f>
        <v>0</v>
      </c>
      <c r="S175" s="1" t="n">
        <f aca="false">-IF($N175=1,$AH$4*$AH$2*2,0)</f>
        <v>-0</v>
      </c>
      <c r="T175" s="1" t="n">
        <f aca="false">$T174*$Q175+$R175+$S175</f>
        <v>1000</v>
      </c>
      <c r="V175" s="1" t="n">
        <f aca="false">J175</f>
        <v>0.5377</v>
      </c>
      <c r="W175" s="1" t="n">
        <f aca="false">K175</f>
        <v>7031.2</v>
      </c>
      <c r="Y175" s="1" t="str">
        <f aca="false">IF(AND($AH$5="Sym_1",$E175&gt;0),$B$1,IF(AND($AH$5="Sym_2",$E175&lt;0),$B$1,$C$1))</f>
        <v>ARKMUSDT</v>
      </c>
      <c r="Z175" s="1" t="n">
        <f aca="false">N175</f>
        <v>0</v>
      </c>
      <c r="AA175" s="1" t="n">
        <f aca="false">IF($Z175=1,IF($Y175=$B$1,$B175,$C175),0)</f>
        <v>0</v>
      </c>
      <c r="AB175" s="1" t="n">
        <f aca="false">IF($Z175=1,IF($Y175=$B$1,$V175,$W175),0)</f>
        <v>0</v>
      </c>
      <c r="AC175" s="1" t="n">
        <f aca="false">IFERROR(AA175/AB175,1)</f>
        <v>1</v>
      </c>
      <c r="AD175" s="1" t="n">
        <f aca="false">IF($N175=1,$AH$3*$AF174*2,0)</f>
        <v>0</v>
      </c>
      <c r="AE175" s="1" t="n">
        <f aca="false">-IF($N175=1,$AH$4*$AH$2*2,0)</f>
        <v>-0</v>
      </c>
      <c r="AF175" s="1" t="n">
        <f aca="false">$AF174*$AC175+$AD175+$AE175</f>
        <v>1000</v>
      </c>
    </row>
    <row r="176" customFormat="false" ht="15" hidden="false" customHeight="false" outlineLevel="0" collapsed="false">
      <c r="A176" s="0" t="n">
        <v>174</v>
      </c>
      <c r="B176" s="0" t="n">
        <v>0.53772</v>
      </c>
      <c r="C176" s="0" t="n">
        <v>7039.36</v>
      </c>
      <c r="D176" s="0" t="n">
        <v>0.53772</v>
      </c>
      <c r="E176" s="0" t="n">
        <v>1.27383844544884</v>
      </c>
      <c r="G176" s="1" t="n">
        <f aca="false">IF($E176&lt;0,-1,1)</f>
        <v>1</v>
      </c>
      <c r="H176" s="1" t="n">
        <f aca="false">B176</f>
        <v>0.53772</v>
      </c>
      <c r="I176" s="1" t="n">
        <f aca="false">C176</f>
        <v>7039.36</v>
      </c>
      <c r="J176" s="1" t="n">
        <f aca="false">IFERROR(VLOOKUP(-$G176,$G177:$H$182,2,0),H176)</f>
        <v>0.53772</v>
      </c>
      <c r="K176" s="1" t="n">
        <f aca="false">IFERROR(VLOOKUP(-$G176,$G177:$I$182,3,0),I176)</f>
        <v>7039.36</v>
      </c>
      <c r="M176" s="1" t="str">
        <f aca="false">IF(AND($AH$5="Sym_1",$E176&lt;0),$B$1,IF(AND($AH$5="Sym_2",$E176&gt;0),$B$1,$C$1))</f>
        <v>BTCUSDT</v>
      </c>
      <c r="N176" s="1" t="n">
        <f aca="false">IF($AH$6="No",IF(AND(ABS($E176)&gt;$AH$1,$G176&lt;&gt;$G175),1,0),n_steps!K176)</f>
        <v>0</v>
      </c>
      <c r="O176" s="1" t="n">
        <f aca="false">IF($N176=1,IF($M176=$B$1,$B176,$C176),0)</f>
        <v>0</v>
      </c>
      <c r="P176" s="1" t="n">
        <f aca="false">IF($N176=1,IF($M176=$B$1,$J176,$K176),0)</f>
        <v>0</v>
      </c>
      <c r="Q176" s="1" t="n">
        <f aca="false">IFERROR(P176/O176,1)</f>
        <v>1</v>
      </c>
      <c r="R176" s="1" t="n">
        <f aca="false">IF($N176=1,$AH$3*$AH$2*2,0)</f>
        <v>0</v>
      </c>
      <c r="S176" s="1" t="n">
        <f aca="false">-IF($N176=1,$AH$4*$AH$2*2,0)</f>
        <v>-0</v>
      </c>
      <c r="T176" s="1" t="n">
        <f aca="false">$T175*$Q176+$R176+$S176</f>
        <v>1000</v>
      </c>
      <c r="V176" s="1" t="n">
        <f aca="false">J176</f>
        <v>0.53772</v>
      </c>
      <c r="W176" s="1" t="n">
        <f aca="false">K176</f>
        <v>7039.36</v>
      </c>
      <c r="Y176" s="1" t="str">
        <f aca="false">IF(AND($AH$5="Sym_1",$E176&gt;0),$B$1,IF(AND($AH$5="Sym_2",$E176&lt;0),$B$1,$C$1))</f>
        <v>ARKMUSDT</v>
      </c>
      <c r="Z176" s="1" t="n">
        <f aca="false">N176</f>
        <v>0</v>
      </c>
      <c r="AA176" s="1" t="n">
        <f aca="false">IF($Z176=1,IF($Y176=$B$1,$B176,$C176),0)</f>
        <v>0</v>
      </c>
      <c r="AB176" s="1" t="n">
        <f aca="false">IF($Z176=1,IF($Y176=$B$1,$V176,$W176),0)</f>
        <v>0</v>
      </c>
      <c r="AC176" s="1" t="n">
        <f aca="false">IFERROR(AA176/AB176,1)</f>
        <v>1</v>
      </c>
      <c r="AD176" s="1" t="n">
        <f aca="false">IF($N176=1,$AH$3*$AF175*2,0)</f>
        <v>0</v>
      </c>
      <c r="AE176" s="1" t="n">
        <f aca="false">-IF($N176=1,$AH$4*$AH$2*2,0)</f>
        <v>-0</v>
      </c>
      <c r="AF176" s="1" t="n">
        <f aca="false">$AF175*$AC176+$AD176+$AE176</f>
        <v>1000</v>
      </c>
    </row>
    <row r="177" customFormat="false" ht="15" hidden="false" customHeight="false" outlineLevel="0" collapsed="false">
      <c r="A177" s="0" t="n">
        <v>175</v>
      </c>
      <c r="B177" s="0" t="n">
        <v>0.54042</v>
      </c>
      <c r="C177" s="0" t="n">
        <v>7077.27</v>
      </c>
      <c r="D177" s="0" t="n">
        <v>0.54042</v>
      </c>
      <c r="E177" s="0" t="n">
        <v>1.54516094177219</v>
      </c>
      <c r="G177" s="1" t="n">
        <f aca="false">IF($E177&lt;0,-1,1)</f>
        <v>1</v>
      </c>
      <c r="H177" s="1" t="n">
        <f aca="false">B177</f>
        <v>0.54042</v>
      </c>
      <c r="I177" s="1" t="n">
        <f aca="false">C177</f>
        <v>7077.27</v>
      </c>
      <c r="J177" s="1" t="n">
        <f aca="false">IFERROR(VLOOKUP(-$G177,$G178:$H$182,2,0),H177)</f>
        <v>0.54042</v>
      </c>
      <c r="K177" s="1" t="n">
        <f aca="false">IFERROR(VLOOKUP(-$G177,$G178:$I$182,3,0),I177)</f>
        <v>7077.27</v>
      </c>
      <c r="M177" s="1" t="str">
        <f aca="false">IF(AND($AH$5="Sym_1",$E177&lt;0),$B$1,IF(AND($AH$5="Sym_2",$E177&gt;0),$B$1,$C$1))</f>
        <v>BTCUSDT</v>
      </c>
      <c r="N177" s="1" t="n">
        <f aca="false">IF($AH$6="No",IF(AND(ABS($E177)&gt;$AH$1,$G177&lt;&gt;$G176),1,0),n_steps!K177)</f>
        <v>0</v>
      </c>
      <c r="O177" s="1" t="n">
        <f aca="false">IF($N177=1,IF($M177=$B$1,$B177,$C177),0)</f>
        <v>0</v>
      </c>
      <c r="P177" s="1" t="n">
        <f aca="false">IF($N177=1,IF($M177=$B$1,$J177,$K177),0)</f>
        <v>0</v>
      </c>
      <c r="Q177" s="1" t="n">
        <f aca="false">IFERROR(P177/O177,1)</f>
        <v>1</v>
      </c>
      <c r="R177" s="1" t="n">
        <f aca="false">IF($N177=1,$AH$3*$AH$2*2,0)</f>
        <v>0</v>
      </c>
      <c r="S177" s="1" t="n">
        <f aca="false">-IF($N177=1,$AH$4*$AH$2*2,0)</f>
        <v>-0</v>
      </c>
      <c r="T177" s="1" t="n">
        <f aca="false">$T176*$Q177+$R177+$S177</f>
        <v>1000</v>
      </c>
      <c r="V177" s="1" t="n">
        <f aca="false">J177</f>
        <v>0.54042</v>
      </c>
      <c r="W177" s="1" t="n">
        <f aca="false">K177</f>
        <v>7077.27</v>
      </c>
      <c r="Y177" s="1" t="str">
        <f aca="false">IF(AND($AH$5="Sym_1",$E177&gt;0),$B$1,IF(AND($AH$5="Sym_2",$E177&lt;0),$B$1,$C$1))</f>
        <v>ARKMUSDT</v>
      </c>
      <c r="Z177" s="1" t="n">
        <f aca="false">N177</f>
        <v>0</v>
      </c>
      <c r="AA177" s="1" t="n">
        <f aca="false">IF($Z177=1,IF($Y177=$B$1,$B177,$C177),0)</f>
        <v>0</v>
      </c>
      <c r="AB177" s="1" t="n">
        <f aca="false">IF($Z177=1,IF($Y177=$B$1,$V177,$W177),0)</f>
        <v>0</v>
      </c>
      <c r="AC177" s="1" t="n">
        <f aca="false">IFERROR(AA177/AB177,1)</f>
        <v>1</v>
      </c>
      <c r="AD177" s="1" t="n">
        <f aca="false">IF($N177=1,$AH$3*$AF176*2,0)</f>
        <v>0</v>
      </c>
      <c r="AE177" s="1" t="n">
        <f aca="false">-IF($N177=1,$AH$4*$AH$2*2,0)</f>
        <v>-0</v>
      </c>
      <c r="AF177" s="1" t="n">
        <f aca="false">$AF176*$AC177+$AD177+$AE177</f>
        <v>1000</v>
      </c>
    </row>
    <row r="178" customFormat="false" ht="15" hidden="false" customHeight="false" outlineLevel="0" collapsed="false">
      <c r="A178" s="0" t="n">
        <v>176</v>
      </c>
      <c r="B178" s="0" t="n">
        <v>0.54204</v>
      </c>
      <c r="C178" s="0" t="n">
        <v>7078.04</v>
      </c>
      <c r="D178" s="0" t="n">
        <v>0.54204</v>
      </c>
      <c r="E178" s="0" t="n">
        <v>1.62203069033289</v>
      </c>
      <c r="G178" s="1" t="n">
        <f aca="false">IF($E178&lt;0,-1,1)</f>
        <v>1</v>
      </c>
      <c r="H178" s="1" t="n">
        <f aca="false">B178</f>
        <v>0.54204</v>
      </c>
      <c r="I178" s="1" t="n">
        <f aca="false">C178</f>
        <v>7078.04</v>
      </c>
      <c r="J178" s="1" t="n">
        <f aca="false">IFERROR(VLOOKUP(-$G178,$G179:$H$182,2,0),H178)</f>
        <v>0.54204</v>
      </c>
      <c r="K178" s="1" t="n">
        <f aca="false">IFERROR(VLOOKUP(-$G178,$G179:$I$182,3,0),I178)</f>
        <v>7078.04</v>
      </c>
      <c r="M178" s="1" t="str">
        <f aca="false">IF(AND($AH$5="Sym_1",$E178&lt;0),$B$1,IF(AND($AH$5="Sym_2",$E178&gt;0),$B$1,$C$1))</f>
        <v>BTCUSDT</v>
      </c>
      <c r="N178" s="1" t="n">
        <f aca="false">IF($AH$6="No",IF(AND(ABS($E178)&gt;$AH$1,$G178&lt;&gt;$G177),1,0),n_steps!K178)</f>
        <v>0</v>
      </c>
      <c r="O178" s="1" t="n">
        <f aca="false">IF($N178=1,IF($M178=$B$1,$B178,$C178),0)</f>
        <v>0</v>
      </c>
      <c r="P178" s="1" t="n">
        <f aca="false">IF($N178=1,IF($M178=$B$1,$J178,$K178),0)</f>
        <v>0</v>
      </c>
      <c r="Q178" s="1" t="n">
        <f aca="false">IFERROR(P178/O178,1)</f>
        <v>1</v>
      </c>
      <c r="R178" s="1" t="n">
        <f aca="false">IF($N178=1,$AH$3*$AH$2*2,0)</f>
        <v>0</v>
      </c>
      <c r="S178" s="1" t="n">
        <f aca="false">-IF($N178=1,$AH$4*$AH$2*2,0)</f>
        <v>-0</v>
      </c>
      <c r="T178" s="1" t="n">
        <f aca="false">$T177*$Q178+$R178+$S178</f>
        <v>1000</v>
      </c>
      <c r="V178" s="1" t="n">
        <f aca="false">J178</f>
        <v>0.54204</v>
      </c>
      <c r="W178" s="1" t="n">
        <f aca="false">K178</f>
        <v>7078.04</v>
      </c>
      <c r="Y178" s="1" t="str">
        <f aca="false">IF(AND($AH$5="Sym_1",$E178&gt;0),$B$1,IF(AND($AH$5="Sym_2",$E178&lt;0),$B$1,$C$1))</f>
        <v>ARKMUSDT</v>
      </c>
      <c r="Z178" s="1" t="n">
        <f aca="false">N178</f>
        <v>0</v>
      </c>
      <c r="AA178" s="1" t="n">
        <f aca="false">IF($Z178=1,IF($Y178=$B$1,$B178,$C178),0)</f>
        <v>0</v>
      </c>
      <c r="AB178" s="1" t="n">
        <f aca="false">IF($Z178=1,IF($Y178=$B$1,$V178,$W178),0)</f>
        <v>0</v>
      </c>
      <c r="AC178" s="1" t="n">
        <f aca="false">IFERROR(AA178/AB178,1)</f>
        <v>1</v>
      </c>
      <c r="AD178" s="1" t="n">
        <f aca="false">IF($N178=1,$AH$3*$AF177*2,0)</f>
        <v>0</v>
      </c>
      <c r="AE178" s="1" t="n">
        <f aca="false">-IF($N178=1,$AH$4*$AH$2*2,0)</f>
        <v>-0</v>
      </c>
      <c r="AF178" s="1" t="n">
        <f aca="false">$AF177*$AC178+$AD178+$AE178</f>
        <v>1000</v>
      </c>
    </row>
    <row r="179" customFormat="false" ht="15" hidden="false" customHeight="false" outlineLevel="0" collapsed="false">
      <c r="A179" s="0" t="n">
        <v>177</v>
      </c>
      <c r="B179" s="0" t="n">
        <v>0.54215</v>
      </c>
      <c r="C179" s="0" t="n">
        <v>7083.42</v>
      </c>
      <c r="D179" s="0" t="n">
        <v>0.54215</v>
      </c>
      <c r="E179" s="0" t="n">
        <v>1.49046345113667</v>
      </c>
      <c r="G179" s="1" t="n">
        <f aca="false">IF($E179&lt;0,-1,1)</f>
        <v>1</v>
      </c>
      <c r="H179" s="1" t="n">
        <f aca="false">B179</f>
        <v>0.54215</v>
      </c>
      <c r="I179" s="1" t="n">
        <f aca="false">C179</f>
        <v>7083.42</v>
      </c>
      <c r="J179" s="1" t="n">
        <f aca="false">IFERROR(VLOOKUP(-$G179,$G180:$H$182,2,0),H179)</f>
        <v>0.54215</v>
      </c>
      <c r="K179" s="1" t="n">
        <f aca="false">IFERROR(VLOOKUP(-$G179,$G180:$I$182,3,0),I179)</f>
        <v>7083.42</v>
      </c>
      <c r="M179" s="1" t="str">
        <f aca="false">IF(AND($AH$5="Sym_1",$E179&lt;0),$B$1,IF(AND($AH$5="Sym_2",$E179&gt;0),$B$1,$C$1))</f>
        <v>BTCUSDT</v>
      </c>
      <c r="N179" s="1" t="n">
        <f aca="false">IF($AH$6="No",IF(AND(ABS($E179)&gt;$AH$1,$G179&lt;&gt;$G178),1,0),n_steps!K179)</f>
        <v>0</v>
      </c>
      <c r="O179" s="1" t="n">
        <f aca="false">IF($N179=1,IF($M179=$B$1,$B179,$C179),0)</f>
        <v>0</v>
      </c>
      <c r="P179" s="1" t="n">
        <f aca="false">IF($N179=1,IF($M179=$B$1,$J179,$K179),0)</f>
        <v>0</v>
      </c>
      <c r="Q179" s="1" t="n">
        <f aca="false">IFERROR(P179/O179,1)</f>
        <v>1</v>
      </c>
      <c r="R179" s="1" t="n">
        <f aca="false">IF($N179=1,$AH$3*$AH$2*2,0)</f>
        <v>0</v>
      </c>
      <c r="S179" s="1" t="n">
        <f aca="false">-IF($N179=1,$AH$4*$AH$2*2,0)</f>
        <v>-0</v>
      </c>
      <c r="T179" s="1" t="n">
        <f aca="false">$T178*$Q179+$R179+$S179</f>
        <v>1000</v>
      </c>
      <c r="V179" s="1" t="n">
        <f aca="false">J179</f>
        <v>0.54215</v>
      </c>
      <c r="W179" s="1" t="n">
        <f aca="false">K179</f>
        <v>7083.42</v>
      </c>
      <c r="Y179" s="1" t="str">
        <f aca="false">IF(AND($AH$5="Sym_1",$E179&gt;0),$B$1,IF(AND($AH$5="Sym_2",$E179&lt;0),$B$1,$C$1))</f>
        <v>ARKMUSDT</v>
      </c>
      <c r="Z179" s="1" t="n">
        <f aca="false">N179</f>
        <v>0</v>
      </c>
      <c r="AA179" s="1" t="n">
        <f aca="false">IF($Z179=1,IF($Y179=$B$1,$B179,$C179),0)</f>
        <v>0</v>
      </c>
      <c r="AB179" s="1" t="n">
        <f aca="false">IF($Z179=1,IF($Y179=$B$1,$V179,$W179),0)</f>
        <v>0</v>
      </c>
      <c r="AC179" s="1" t="n">
        <f aca="false">IFERROR(AA179/AB179,1)</f>
        <v>1</v>
      </c>
      <c r="AD179" s="1" t="n">
        <f aca="false">IF($N179=1,$AH$3*$AF178*2,0)</f>
        <v>0</v>
      </c>
      <c r="AE179" s="1" t="n">
        <f aca="false">-IF($N179=1,$AH$4*$AH$2*2,0)</f>
        <v>-0</v>
      </c>
      <c r="AF179" s="1" t="n">
        <f aca="false">$AF178*$AC179+$AD179+$AE179</f>
        <v>1000</v>
      </c>
    </row>
    <row r="180" customFormat="false" ht="15" hidden="false" customHeight="false" outlineLevel="0" collapsed="false">
      <c r="A180" s="0" t="n">
        <v>178</v>
      </c>
      <c r="B180" s="0" t="n">
        <v>0.54488</v>
      </c>
      <c r="C180" s="0" t="n">
        <v>7098.91</v>
      </c>
      <c r="D180" s="0" t="n">
        <v>0.54488</v>
      </c>
      <c r="E180" s="0" t="n">
        <v>1.72811620777103</v>
      </c>
      <c r="G180" s="1" t="n">
        <f aca="false">IF($E180&lt;0,-1,1)</f>
        <v>1</v>
      </c>
      <c r="H180" s="1" t="n">
        <f aca="false">B180</f>
        <v>0.54488</v>
      </c>
      <c r="I180" s="1" t="n">
        <f aca="false">C180</f>
        <v>7098.91</v>
      </c>
      <c r="J180" s="1" t="n">
        <f aca="false">IFERROR(VLOOKUP(-$G180,$G181:$H$182,2,0),H180)</f>
        <v>0.54488</v>
      </c>
      <c r="K180" s="1" t="n">
        <f aca="false">IFERROR(VLOOKUP(-$G180,$G181:$I$182,3,0),I180)</f>
        <v>7098.91</v>
      </c>
      <c r="M180" s="1" t="str">
        <f aca="false">IF(AND($AH$5="Sym_1",$E180&lt;0),$B$1,IF(AND($AH$5="Sym_2",$E180&gt;0),$B$1,$C$1))</f>
        <v>BTCUSDT</v>
      </c>
      <c r="N180" s="1" t="n">
        <f aca="false">IF($AH$6="No",IF(AND(ABS($E180)&gt;$AH$1,$G180&lt;&gt;$G179),1,0),n_steps!K180)</f>
        <v>0</v>
      </c>
      <c r="O180" s="1" t="n">
        <f aca="false">IF($N180=1,IF($M180=$B$1,$B180,$C180),0)</f>
        <v>0</v>
      </c>
      <c r="P180" s="1" t="n">
        <f aca="false">IF($N180=1,IF($M180=$B$1,$J180,$K180),0)</f>
        <v>0</v>
      </c>
      <c r="Q180" s="1" t="n">
        <f aca="false">IFERROR(P180/O180,1)</f>
        <v>1</v>
      </c>
      <c r="R180" s="1" t="n">
        <f aca="false">IF($N180=1,$AH$3*$AH$2*2,0)</f>
        <v>0</v>
      </c>
      <c r="S180" s="1" t="n">
        <f aca="false">-IF($N180=1,$AH$4*$AH$2*2,0)</f>
        <v>-0</v>
      </c>
      <c r="T180" s="1" t="n">
        <f aca="false">$T179*$Q180+$R180+$S180</f>
        <v>1000</v>
      </c>
      <c r="V180" s="1" t="n">
        <f aca="false">J180</f>
        <v>0.54488</v>
      </c>
      <c r="W180" s="1" t="n">
        <f aca="false">K180</f>
        <v>7098.91</v>
      </c>
      <c r="Y180" s="1" t="str">
        <f aca="false">IF(AND($AH$5="Sym_1",$E180&gt;0),$B$1,IF(AND($AH$5="Sym_2",$E180&lt;0),$B$1,$C$1))</f>
        <v>ARKMUSDT</v>
      </c>
      <c r="Z180" s="1" t="n">
        <f aca="false">N180</f>
        <v>0</v>
      </c>
      <c r="AA180" s="1" t="n">
        <f aca="false">IF($Z180=1,IF($Y180=$B$1,$B180,$C180),0)</f>
        <v>0</v>
      </c>
      <c r="AB180" s="1" t="n">
        <f aca="false">IF($Z180=1,IF($Y180=$B$1,$V180,$W180),0)</f>
        <v>0</v>
      </c>
      <c r="AC180" s="1" t="n">
        <f aca="false">IFERROR(AA180/AB180,1)</f>
        <v>1</v>
      </c>
      <c r="AD180" s="1" t="n">
        <f aca="false">IF($N180=1,$AH$3*$AF179*2,0)</f>
        <v>0</v>
      </c>
      <c r="AE180" s="1" t="n">
        <f aca="false">-IF($N180=1,$AH$4*$AH$2*2,0)</f>
        <v>-0</v>
      </c>
      <c r="AF180" s="1" t="n">
        <f aca="false">$AF179*$AC180+$AD180+$AE180</f>
        <v>1000</v>
      </c>
    </row>
    <row r="181" customFormat="false" ht="15" hidden="false" customHeight="false" outlineLevel="0" collapsed="false">
      <c r="A181" s="0" t="n">
        <v>179</v>
      </c>
      <c r="B181" s="0" t="n">
        <v>0.54826</v>
      </c>
      <c r="C181" s="0" t="n">
        <v>7099.63</v>
      </c>
      <c r="D181" s="0" t="n">
        <v>0.54826</v>
      </c>
      <c r="E181" s="0" t="n">
        <v>1.98101125366698</v>
      </c>
      <c r="G181" s="1" t="n">
        <f aca="false">IF($E181&lt;0,-1,1)</f>
        <v>1</v>
      </c>
      <c r="H181" s="1" t="n">
        <f aca="false">B181</f>
        <v>0.54826</v>
      </c>
      <c r="I181" s="1" t="n">
        <f aca="false">C181</f>
        <v>7099.63</v>
      </c>
      <c r="J181" s="1" t="n">
        <f aca="false">IFERROR(VLOOKUP(-$G181,$G182:$H$182,2,0),H181)</f>
        <v>0.54826</v>
      </c>
      <c r="K181" s="1" t="n">
        <f aca="false">IFERROR(VLOOKUP(-$G181,$G182:$I$182,3,0),I181)</f>
        <v>7099.63</v>
      </c>
      <c r="M181" s="1" t="str">
        <f aca="false">IF(AND($AH$5="Sym_1",$E181&lt;0),$B$1,IF(AND($AH$5="Sym_2",$E181&gt;0),$B$1,$C$1))</f>
        <v>BTCUSDT</v>
      </c>
      <c r="N181" s="1" t="n">
        <f aca="false">IF($AH$6="No",IF(AND(ABS($E181)&gt;$AH$1,$G181&lt;&gt;$G180),1,0),n_steps!K181)</f>
        <v>0</v>
      </c>
      <c r="O181" s="1" t="n">
        <f aca="false">IF($N181=1,IF($M181=$B$1,$B181,$C181),0)</f>
        <v>0</v>
      </c>
      <c r="P181" s="1" t="n">
        <f aca="false">IF($N181=1,IF($M181=$B$1,$J181,$K181),0)</f>
        <v>0</v>
      </c>
      <c r="Q181" s="1" t="n">
        <f aca="false">IFERROR(P181/O181,1)</f>
        <v>1</v>
      </c>
      <c r="R181" s="1" t="n">
        <f aca="false">IF($N181=1,$AH$3*$AH$2*2,0)</f>
        <v>0</v>
      </c>
      <c r="S181" s="1" t="n">
        <f aca="false">-IF($N181=1,$AH$4*$AH$2*2,0)</f>
        <v>-0</v>
      </c>
      <c r="T181" s="1" t="n">
        <f aca="false">$T180*$Q181+$R181+$S181</f>
        <v>1000</v>
      </c>
      <c r="V181" s="1" t="n">
        <f aca="false">J181</f>
        <v>0.54826</v>
      </c>
      <c r="W181" s="1" t="n">
        <f aca="false">K181</f>
        <v>7099.63</v>
      </c>
      <c r="Y181" s="1" t="str">
        <f aca="false">IF(AND($AH$5="Sym_1",$E181&gt;0),$B$1,IF(AND($AH$5="Sym_2",$E181&lt;0),$B$1,$C$1))</f>
        <v>ARKMUSDT</v>
      </c>
      <c r="Z181" s="1" t="n">
        <f aca="false">N181</f>
        <v>0</v>
      </c>
      <c r="AA181" s="1" t="n">
        <f aca="false">IF($Z181=1,IF($Y181=$B$1,$B181,$C181),0)</f>
        <v>0</v>
      </c>
      <c r="AB181" s="1" t="n">
        <f aca="false">IF($Z181=1,IF($Y181=$B$1,$V181,$W181),0)</f>
        <v>0</v>
      </c>
      <c r="AC181" s="1" t="n">
        <f aca="false">IFERROR(AA181/AB181,1)</f>
        <v>1</v>
      </c>
      <c r="AD181" s="1" t="n">
        <f aca="false">IF($N181=1,$AH$3*$AF180*2,0)</f>
        <v>0</v>
      </c>
      <c r="AE181" s="1" t="n">
        <f aca="false">-IF($N181=1,$AH$4*$AH$2*2,0)</f>
        <v>-0</v>
      </c>
      <c r="AF181" s="1" t="n">
        <f aca="false">$AF180*$AC181+$AD181+$AE181</f>
        <v>1000</v>
      </c>
    </row>
    <row r="182" customFormat="false" ht="15" hidden="false" customHeight="false" outlineLevel="0" collapsed="false">
      <c r="A182" s="0" t="n">
        <v>180</v>
      </c>
      <c r="B182" s="0" t="n">
        <v>0.55003</v>
      </c>
      <c r="C182" s="0" t="n">
        <v>7101.03</v>
      </c>
      <c r="D182" s="0" t="n">
        <v>0.55003</v>
      </c>
      <c r="E182" s="0" t="n">
        <v>1.98498405843982</v>
      </c>
    </row>
    <row r="183" customFormat="false" ht="15" hidden="false" customHeight="false" outlineLevel="0" collapsed="false">
      <c r="A183" s="0" t="n">
        <v>181</v>
      </c>
      <c r="B183" s="0" t="n">
        <v>0.55253</v>
      </c>
      <c r="C183" s="0" t="n">
        <v>7104.76</v>
      </c>
      <c r="D183" s="0" t="n">
        <v>0.55253</v>
      </c>
      <c r="E183" s="0" t="n">
        <v>2.07077844674356</v>
      </c>
    </row>
    <row r="184" customFormat="false" ht="15" hidden="false" customHeight="false" outlineLevel="0" collapsed="false">
      <c r="A184" s="0" t="n">
        <v>182</v>
      </c>
      <c r="B184" s="0" t="n">
        <v>0.55383</v>
      </c>
      <c r="C184" s="0" t="n">
        <v>7134.5</v>
      </c>
      <c r="D184" s="0" t="n">
        <v>0.55383</v>
      </c>
      <c r="E184" s="0" t="n">
        <v>2.02217726895354</v>
      </c>
    </row>
    <row r="185" customFormat="false" ht="15" hidden="false" customHeight="false" outlineLevel="0" collapsed="false">
      <c r="A185" s="0" t="n">
        <v>183</v>
      </c>
      <c r="B185" s="0" t="n">
        <v>0.55385</v>
      </c>
      <c r="C185" s="0" t="n">
        <v>7143.43</v>
      </c>
      <c r="D185" s="0" t="n">
        <v>0.55385</v>
      </c>
      <c r="E185" s="0" t="n">
        <v>1.8096552523647</v>
      </c>
    </row>
    <row r="186" customFormat="false" ht="15" hidden="false" customHeight="false" outlineLevel="0" collapsed="false">
      <c r="A186" s="0" t="n">
        <v>184</v>
      </c>
      <c r="B186" s="0" t="n">
        <v>0.55525</v>
      </c>
      <c r="C186" s="0" t="n">
        <v>7144.86</v>
      </c>
      <c r="D186" s="0" t="n">
        <v>0.55525</v>
      </c>
      <c r="E186" s="0" t="n">
        <v>1.75618355229352</v>
      </c>
    </row>
    <row r="187" customFormat="false" ht="15" hidden="false" customHeight="false" outlineLevel="0" collapsed="false">
      <c r="A187" s="0" t="n">
        <v>185</v>
      </c>
      <c r="B187" s="0" t="n">
        <v>0.55653</v>
      </c>
      <c r="C187" s="0" t="n">
        <v>7206.16</v>
      </c>
      <c r="D187" s="0" t="n">
        <v>0.55653</v>
      </c>
      <c r="E187" s="0" t="n">
        <v>1.70072669711278</v>
      </c>
    </row>
    <row r="188" customFormat="false" ht="15" hidden="false" customHeight="false" outlineLevel="0" collapsed="false">
      <c r="A188" s="0" t="n">
        <v>186</v>
      </c>
      <c r="B188" s="0" t="n">
        <v>0.55753</v>
      </c>
      <c r="C188" s="0" t="n">
        <v>7216.12</v>
      </c>
      <c r="D188" s="0" t="n">
        <v>0.55753</v>
      </c>
      <c r="E188" s="0" t="n">
        <v>1.62598803790325</v>
      </c>
    </row>
    <row r="189" customFormat="false" ht="15" hidden="false" customHeight="false" outlineLevel="0" collapsed="false">
      <c r="A189" s="0" t="n">
        <v>187</v>
      </c>
      <c r="B189" s="0" t="n">
        <v>0.56111</v>
      </c>
      <c r="C189" s="0" t="n">
        <v>7241.9</v>
      </c>
      <c r="D189" s="0" t="n">
        <v>0.56111</v>
      </c>
      <c r="E189" s="0" t="n">
        <v>1.80164478795928</v>
      </c>
    </row>
    <row r="190" customFormat="false" ht="15" hidden="false" customHeight="false" outlineLevel="0" collapsed="false">
      <c r="A190" s="0" t="n">
        <v>188</v>
      </c>
      <c r="B190" s="0" t="n">
        <v>0.56173</v>
      </c>
      <c r="C190" s="0" t="n">
        <v>7252.3</v>
      </c>
      <c r="D190" s="0" t="n">
        <v>0.56173</v>
      </c>
      <c r="E190" s="0" t="n">
        <v>1.66367989848419</v>
      </c>
    </row>
    <row r="191" customFormat="false" ht="15" hidden="false" customHeight="false" outlineLevel="0" collapsed="false">
      <c r="A191" s="0" t="n">
        <v>189</v>
      </c>
      <c r="B191" s="0" t="n">
        <v>0.56257</v>
      </c>
      <c r="C191" s="0" t="n">
        <v>7266.05</v>
      </c>
      <c r="D191" s="0" t="n">
        <v>0.56257</v>
      </c>
      <c r="E191" s="0" t="n">
        <v>1.57122993207292</v>
      </c>
    </row>
    <row r="192" customFormat="false" ht="15" hidden="false" customHeight="false" outlineLevel="0" collapsed="false">
      <c r="A192" s="0" t="n">
        <v>190</v>
      </c>
      <c r="B192" s="0" t="n">
        <v>0.56331</v>
      </c>
      <c r="C192" s="0" t="n">
        <v>7266.12</v>
      </c>
      <c r="D192" s="0" t="n">
        <v>0.56331</v>
      </c>
      <c r="E192" s="0" t="n">
        <v>1.48448913339339</v>
      </c>
    </row>
    <row r="193" customFormat="false" ht="15" hidden="false" customHeight="false" outlineLevel="0" collapsed="false">
      <c r="A193" s="0" t="n">
        <v>191</v>
      </c>
      <c r="B193" s="0" t="n">
        <v>0.56588</v>
      </c>
      <c r="C193" s="0" t="n">
        <v>7276.72</v>
      </c>
      <c r="D193" s="0" t="n">
        <v>0.56588</v>
      </c>
      <c r="E193" s="0" t="n">
        <v>1.57381355369387</v>
      </c>
    </row>
    <row r="194" customFormat="false" ht="15" hidden="false" customHeight="false" outlineLevel="0" collapsed="false">
      <c r="A194" s="0" t="n">
        <v>192</v>
      </c>
      <c r="B194" s="0" t="n">
        <v>0.56679</v>
      </c>
      <c r="C194" s="0" t="n">
        <v>7288.28</v>
      </c>
      <c r="D194" s="0" t="n">
        <v>0.56679</v>
      </c>
      <c r="E194" s="0" t="n">
        <v>1.51084256351577</v>
      </c>
    </row>
    <row r="195" customFormat="false" ht="15" hidden="false" customHeight="false" outlineLevel="0" collapsed="false">
      <c r="A195" s="0" t="n">
        <v>193</v>
      </c>
      <c r="B195" s="0" t="n">
        <v>0.56685</v>
      </c>
      <c r="C195" s="0" t="n">
        <v>7306.95</v>
      </c>
      <c r="D195" s="0" t="n">
        <v>0.56685</v>
      </c>
      <c r="E195" s="0" t="n">
        <v>1.38746895523132</v>
      </c>
    </row>
    <row r="196" customFormat="false" ht="15" hidden="false" customHeight="false" outlineLevel="0" collapsed="false">
      <c r="A196" s="0" t="n">
        <v>194</v>
      </c>
      <c r="B196" s="0" t="n">
        <v>0.56732</v>
      </c>
      <c r="C196" s="0" t="n">
        <v>7310.25</v>
      </c>
      <c r="D196" s="0" t="n">
        <v>0.56732</v>
      </c>
      <c r="E196" s="0" t="n">
        <v>1.32375930938266</v>
      </c>
    </row>
    <row r="197" customFormat="false" ht="15" hidden="false" customHeight="false" outlineLevel="0" collapsed="false">
      <c r="A197" s="0" t="n">
        <v>195</v>
      </c>
      <c r="B197" s="0" t="n">
        <v>0.5675</v>
      </c>
      <c r="C197" s="0" t="n">
        <v>7321.61</v>
      </c>
      <c r="D197" s="0" t="n">
        <v>0.5675</v>
      </c>
      <c r="E197" s="0" t="n">
        <v>1.25471124817558</v>
      </c>
    </row>
    <row r="198" customFormat="false" ht="15" hidden="false" customHeight="false" outlineLevel="0" collapsed="false">
      <c r="A198" s="0" t="n">
        <v>196</v>
      </c>
      <c r="B198" s="0" t="n">
        <v>0.56973</v>
      </c>
      <c r="C198" s="0" t="n">
        <v>7331.58</v>
      </c>
      <c r="D198" s="0" t="n">
        <v>0.56973</v>
      </c>
      <c r="E198" s="0" t="n">
        <v>1.39438027517407</v>
      </c>
    </row>
    <row r="199" customFormat="false" ht="15" hidden="false" customHeight="false" outlineLevel="0" collapsed="false">
      <c r="A199" s="0" t="n">
        <v>197</v>
      </c>
      <c r="B199" s="0" t="n">
        <v>0.57243</v>
      </c>
      <c r="C199" s="0" t="n">
        <v>7348.1</v>
      </c>
      <c r="D199" s="0" t="n">
        <v>0.57243</v>
      </c>
      <c r="E199" s="0" t="n">
        <v>1.57334007057796</v>
      </c>
    </row>
    <row r="200" customFormat="false" ht="15" hidden="false" customHeight="false" outlineLevel="0" collapsed="false">
      <c r="A200" s="0" t="n">
        <v>198</v>
      </c>
      <c r="B200" s="0" t="n">
        <v>0.57432</v>
      </c>
      <c r="C200" s="0" t="n">
        <v>7367.02</v>
      </c>
      <c r="D200" s="0" t="n">
        <v>0.57432</v>
      </c>
      <c r="E200" s="0" t="n">
        <v>1.67545857842379</v>
      </c>
    </row>
    <row r="201" customFormat="false" ht="15" hidden="false" customHeight="false" outlineLevel="0" collapsed="false">
      <c r="A201" s="0" t="n">
        <v>199</v>
      </c>
      <c r="B201" s="0" t="n">
        <v>0.58748</v>
      </c>
      <c r="C201" s="0" t="n">
        <v>7376.98</v>
      </c>
      <c r="D201" s="0" t="n">
        <v>0.58748</v>
      </c>
      <c r="E201" s="0" t="n">
        <v>2.67002192595943</v>
      </c>
    </row>
  </sheetData>
  <dataValidations count="1">
    <dataValidation allowBlank="true" errorStyle="stop" operator="between" showDropDown="false" showErrorMessage="true" showInputMessage="true" sqref="AH5:AH6" type="list">
      <formula1>"Yes,No"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4468</TotalTime>
  <Application>LibreOffice/7.3.3.2$Windows_X86_64 LibreOffice_project/d1d0ea68f081ee2800a922cac8f79445e4603348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2022-02-23T16:38:07Z</dcterms:created>
  <dc:creator>Shaun ITIP</dc:creator>
  <dc:description/>
  <dc:language>en-US</dc:language>
  <cp:lastModifiedBy/>
  <dcterms:modified xsi:type="dcterms:W3CDTF">2024-01-14T22:42:57Z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