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ip_komputer\studia\SEM_6\ZAH\Cplex\zah_operacyjny\PunktyOdbioru\"/>
    </mc:Choice>
  </mc:AlternateContent>
  <xr:revisionPtr revIDLastSave="0" documentId="13_ncr:1_{DBFA1CD7-FA61-4CE7-B9E2-429409077B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ybrane_punkty_odbioru" sheetId="13" r:id="rId1"/>
    <sheet name="sty" sheetId="1" r:id="rId2"/>
    <sheet name="lut" sheetId="2" r:id="rId3"/>
    <sheet name="mar" sheetId="3" r:id="rId4"/>
    <sheet name="kwi" sheetId="4" r:id="rId5"/>
    <sheet name="maj" sheetId="5" r:id="rId6"/>
    <sheet name="cze" sheetId="6" r:id="rId7"/>
    <sheet name="lip" sheetId="7" r:id="rId8"/>
    <sheet name="sie" sheetId="8" r:id="rId9"/>
    <sheet name="wrz" sheetId="9" r:id="rId10"/>
    <sheet name="paz" sheetId="12" r:id="rId11"/>
    <sheet name="lis" sheetId="10" r:id="rId12"/>
    <sheet name="gru" sheetId="1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5" l="1"/>
  <c r="C39" i="11"/>
  <c r="C38" i="11"/>
  <c r="C37" i="11"/>
  <c r="C36" i="11"/>
  <c r="C39" i="10"/>
  <c r="C38" i="10"/>
  <c r="C37" i="10"/>
  <c r="C36" i="10"/>
  <c r="C39" i="12"/>
  <c r="C38" i="12"/>
  <c r="C37" i="12"/>
  <c r="C36" i="12"/>
  <c r="C39" i="9"/>
  <c r="C38" i="9"/>
  <c r="C37" i="9"/>
  <c r="C36" i="9"/>
  <c r="C39" i="8"/>
  <c r="C38" i="8"/>
  <c r="C37" i="8"/>
  <c r="C36" i="8"/>
  <c r="C39" i="7"/>
  <c r="C38" i="7"/>
  <c r="C37" i="7"/>
  <c r="C36" i="7"/>
  <c r="C39" i="6"/>
  <c r="C38" i="6"/>
  <c r="C37" i="6"/>
  <c r="C36" i="6"/>
  <c r="C39" i="5"/>
  <c r="C38" i="5"/>
  <c r="C37" i="5"/>
  <c r="C36" i="4"/>
  <c r="C39" i="3"/>
  <c r="C38" i="3"/>
  <c r="C37" i="3"/>
  <c r="C36" i="3"/>
  <c r="C39" i="2"/>
  <c r="C38" i="2"/>
  <c r="C37" i="2"/>
  <c r="C36" i="2"/>
  <c r="C38" i="1"/>
  <c r="C39" i="1"/>
  <c r="C37" i="1"/>
  <c r="C36" i="1"/>
  <c r="B34" i="11"/>
  <c r="B34" i="10"/>
  <c r="C34" i="12"/>
  <c r="D34" i="12" s="1"/>
  <c r="B34" i="12"/>
  <c r="B34" i="9"/>
  <c r="B34" i="8"/>
  <c r="B34" i="7"/>
  <c r="B34" i="6"/>
  <c r="B34" i="5"/>
  <c r="B34" i="4"/>
  <c r="C37" i="4" s="1"/>
  <c r="B34" i="3"/>
  <c r="B34" i="2"/>
  <c r="U15" i="11"/>
  <c r="U15" i="10"/>
  <c r="U15" i="12"/>
  <c r="U15" i="9"/>
  <c r="U15" i="8"/>
  <c r="U15" i="7"/>
  <c r="U15" i="6"/>
  <c r="U15" i="4"/>
  <c r="U15" i="3"/>
  <c r="U15" i="2"/>
  <c r="U15" i="5"/>
  <c r="N16" i="11"/>
  <c r="N16" i="10"/>
  <c r="N16" i="12"/>
  <c r="N16" i="9"/>
  <c r="N16" i="8"/>
  <c r="N16" i="7"/>
  <c r="N16" i="6"/>
  <c r="H27" i="6"/>
  <c r="N16" i="5"/>
  <c r="N16" i="4"/>
  <c r="N16" i="3"/>
  <c r="N16" i="2"/>
  <c r="H27" i="11"/>
  <c r="H27" i="10"/>
  <c r="H27" i="12"/>
  <c r="H27" i="9"/>
  <c r="H27" i="8"/>
  <c r="H27" i="7"/>
  <c r="H27" i="5"/>
  <c r="H27" i="4"/>
  <c r="H27" i="3"/>
  <c r="H27" i="2"/>
  <c r="U16" i="1"/>
  <c r="N16" i="1"/>
  <c r="H28" i="1"/>
  <c r="C30" i="11"/>
  <c r="C32" i="11"/>
  <c r="C34" i="11" s="1"/>
  <c r="D34" i="11" s="1"/>
  <c r="B32" i="11"/>
  <c r="C32" i="10"/>
  <c r="C34" i="10" s="1"/>
  <c r="D34" i="10" s="1"/>
  <c r="B32" i="10"/>
  <c r="C32" i="12"/>
  <c r="B32" i="12"/>
  <c r="C32" i="9"/>
  <c r="B32" i="9"/>
  <c r="C32" i="8"/>
  <c r="C34" i="8" s="1"/>
  <c r="D34" i="8" s="1"/>
  <c r="B32" i="8"/>
  <c r="C32" i="7"/>
  <c r="C34" i="7" s="1"/>
  <c r="D34" i="7" s="1"/>
  <c r="B32" i="7"/>
  <c r="C32" i="6"/>
  <c r="C34" i="6" s="1"/>
  <c r="D34" i="6" s="1"/>
  <c r="B32" i="6"/>
  <c r="C32" i="5"/>
  <c r="C34" i="5" s="1"/>
  <c r="D34" i="5" s="1"/>
  <c r="B32" i="5"/>
  <c r="C32" i="4"/>
  <c r="B32" i="4"/>
  <c r="C32" i="3"/>
  <c r="C34" i="3" s="1"/>
  <c r="D34" i="3" s="1"/>
  <c r="B32" i="3"/>
  <c r="C32" i="2"/>
  <c r="C34" i="2" s="1"/>
  <c r="D34" i="2" s="1"/>
  <c r="C32" i="1"/>
  <c r="C34" i="1" s="1"/>
  <c r="D34" i="1" s="1"/>
  <c r="B34" i="1"/>
  <c r="C30" i="1"/>
  <c r="H25" i="11"/>
  <c r="N14" i="11"/>
  <c r="U13" i="11"/>
  <c r="U13" i="10"/>
  <c r="N14" i="10"/>
  <c r="H25" i="10"/>
  <c r="C30" i="10"/>
  <c r="N14" i="12"/>
  <c r="H25" i="12"/>
  <c r="C30" i="12"/>
  <c r="N14" i="9"/>
  <c r="H25" i="9"/>
  <c r="C30" i="9"/>
  <c r="N14" i="8"/>
  <c r="H25" i="8"/>
  <c r="C30" i="8"/>
  <c r="U13" i="7"/>
  <c r="N14" i="7"/>
  <c r="N14" i="6"/>
  <c r="H25" i="7"/>
  <c r="U13" i="6"/>
  <c r="H25" i="6"/>
  <c r="C30" i="7"/>
  <c r="C30" i="6"/>
  <c r="U13" i="5"/>
  <c r="N14" i="5"/>
  <c r="H25" i="5"/>
  <c r="C30" i="5"/>
  <c r="U13" i="4"/>
  <c r="N14" i="4"/>
  <c r="H25" i="4"/>
  <c r="C30" i="4"/>
  <c r="U13" i="3"/>
  <c r="N14" i="3"/>
  <c r="D30" i="7"/>
  <c r="H25" i="3"/>
  <c r="D30" i="6"/>
  <c r="C30" i="3"/>
  <c r="U13" i="2"/>
  <c r="N14" i="2"/>
  <c r="H25" i="2"/>
  <c r="B30" i="7"/>
  <c r="C30" i="2"/>
  <c r="B30" i="6"/>
  <c r="I25" i="6"/>
  <c r="O14" i="6"/>
  <c r="V13" i="6"/>
  <c r="I2" i="6"/>
  <c r="J2" i="6" s="1"/>
  <c r="D30" i="5"/>
  <c r="B30" i="5"/>
  <c r="I25" i="5"/>
  <c r="O14" i="5"/>
  <c r="V13" i="5"/>
  <c r="I2" i="5"/>
  <c r="J2" i="5" s="1"/>
  <c r="D30" i="4"/>
  <c r="I2" i="4" s="1"/>
  <c r="J2" i="4" s="1"/>
  <c r="B30" i="4"/>
  <c r="I25" i="4"/>
  <c r="O14" i="4"/>
  <c r="V13" i="4"/>
  <c r="D30" i="3"/>
  <c r="B30" i="3"/>
  <c r="I25" i="3"/>
  <c r="O14" i="3"/>
  <c r="V13" i="3"/>
  <c r="I2" i="3"/>
  <c r="J2" i="3" s="1"/>
  <c r="D30" i="2"/>
  <c r="B30" i="2"/>
  <c r="I25" i="2"/>
  <c r="O14" i="2"/>
  <c r="V13" i="2"/>
  <c r="I2" i="2"/>
  <c r="J2" i="2" s="1"/>
  <c r="C34" i="4" l="1"/>
  <c r="C34" i="9"/>
  <c r="D34" i="9" s="1"/>
  <c r="D34" i="4" l="1"/>
  <c r="C39" i="4" s="1"/>
  <c r="C38" i="4"/>
</calcChain>
</file>

<file path=xl/sharedStrings.xml><?xml version="1.0" encoding="utf-8"?>
<sst xmlns="http://schemas.openxmlformats.org/spreadsheetml/2006/main" count="470" uniqueCount="28">
  <si>
    <t>przychod (za 1 klienta)</t>
  </si>
  <si>
    <t>calkowity koszt</t>
  </si>
  <si>
    <t>zysk</t>
  </si>
  <si>
    <t>liczba klientow</t>
  </si>
  <si>
    <t>średni koszt obsłużenia jednego klienta</t>
  </si>
  <si>
    <t>dostepny budzet</t>
  </si>
  <si>
    <t>Punkty odbioru</t>
  </si>
  <si>
    <t>Koszt wynajecia p. o.</t>
  </si>
  <si>
    <t>Szacow. l. klientow</t>
  </si>
  <si>
    <t>Pary przedsiebiorstw</t>
  </si>
  <si>
    <t>Trojki przedsiebiorstw</t>
  </si>
  <si>
    <t>Czworki przedsiebiorstw</t>
  </si>
  <si>
    <t>p1</t>
  </si>
  <si>
    <t>p2</t>
  </si>
  <si>
    <t>p3</t>
  </si>
  <si>
    <t>p4</t>
  </si>
  <si>
    <t>współczynnik klientów</t>
  </si>
  <si>
    <t>szacowana</t>
  </si>
  <si>
    <t>bazowa</t>
  </si>
  <si>
    <t>2.98786828422877</t>
  </si>
  <si>
    <t>koszt</t>
  </si>
  <si>
    <t>l. ob.. kl.</t>
  </si>
  <si>
    <t>l. ob. kl.</t>
  </si>
  <si>
    <t>Wybrane punkty odbioru</t>
  </si>
  <si>
    <t>Miesiąc</t>
  </si>
  <si>
    <t>Zysk</t>
  </si>
  <si>
    <t>Budżet</t>
  </si>
  <si>
    <t>Przeznaczony budżet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</si>
</sst>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444444"/>
      <name val="Calibri"/>
      <family val="2"/>
      <charset val="1"/>
    </font>
    <font>
      <sz val="11"/>
      <color rgb="FFFFFFFF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EA9DB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medium">
        <color rgb="FF8EA9DB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2" fillId="2" borderId="0" xfId="1"/>
    <xf numFmtId="0" fontId="1" fillId="3" borderId="2" xfId="2" applyBorder="1"/>
    <xf numFmtId="0" fontId="1" fillId="4" borderId="2" xfId="3" applyBorder="1"/>
    <xf numFmtId="0" fontId="1" fillId="4" borderId="2" xfId="3" applyBorder="1" applyAlignment="1">
      <alignment vertical="center"/>
    </xf>
    <xf numFmtId="0" fontId="2" fillId="5" borderId="2" xfId="4" applyBorder="1"/>
    <xf numFmtId="0" fontId="1" fillId="6" borderId="2" xfId="5" applyBorder="1"/>
    <xf numFmtId="0" fontId="1" fillId="3" borderId="3" xfId="2" applyBorder="1"/>
    <xf numFmtId="0" fontId="1" fillId="3" borderId="4" xfId="2" applyBorder="1"/>
    <xf numFmtId="0" fontId="1" fillId="3" borderId="0" xfId="2" applyBorder="1"/>
    <xf numFmtId="1" fontId="1" fillId="3" borderId="2" xfId="2" applyNumberFormat="1" applyBorder="1"/>
    <xf numFmtId="2" fontId="0" fillId="0" borderId="0" xfId="0" applyNumberFormat="1"/>
    <xf numFmtId="0" fontId="1" fillId="6" borderId="0" xfId="5" applyBorder="1"/>
    <xf numFmtId="0" fontId="0" fillId="3" borderId="2" xfId="2" quotePrefix="1" applyFont="1" applyBorder="1"/>
    <xf numFmtId="0" fontId="0" fillId="3" borderId="2" xfId="2" applyFont="1" applyBorder="1"/>
    <xf numFmtId="1" fontId="0" fillId="0" borderId="0" xfId="0" applyNumberFormat="1"/>
    <xf numFmtId="1" fontId="3" fillId="0" borderId="0" xfId="0" quotePrefix="1" applyNumberFormat="1" applyFont="1" applyAlignment="1">
      <alignment wrapText="1"/>
    </xf>
    <xf numFmtId="0" fontId="4" fillId="7" borderId="2" xfId="0" applyFont="1" applyFill="1" applyBorder="1"/>
    <xf numFmtId="0" fontId="5" fillId="8" borderId="2" xfId="0" applyFont="1" applyFill="1" applyBorder="1"/>
    <xf numFmtId="0" fontId="5" fillId="0" borderId="0" xfId="0" applyFont="1"/>
    <xf numFmtId="0" fontId="5" fillId="8" borderId="0" xfId="0" applyFont="1" applyFill="1"/>
    <xf numFmtId="0" fontId="5" fillId="0" borderId="0" xfId="0" applyFont="1" applyAlignment="1">
      <alignment vertic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11" borderId="0" xfId="0" applyFont="1" applyFill="1"/>
    <xf numFmtId="0" fontId="5" fillId="11" borderId="2" xfId="0" applyFont="1" applyFill="1" applyBorder="1" applyAlignment="1">
      <alignment vertical="center"/>
    </xf>
    <xf numFmtId="0" fontId="5" fillId="11" borderId="0" xfId="0" applyFont="1" applyFill="1" applyAlignment="1">
      <alignment vertical="center"/>
    </xf>
    <xf numFmtId="0" fontId="5" fillId="10" borderId="0" xfId="0" applyFont="1" applyFill="1"/>
    <xf numFmtId="0" fontId="5" fillId="10" borderId="4" xfId="0" applyFont="1" applyFill="1" applyBorder="1"/>
    <xf numFmtId="0" fontId="5" fillId="10" borderId="3" xfId="0" applyFont="1" applyFill="1" applyBorder="1"/>
    <xf numFmtId="0" fontId="5" fillId="0" borderId="0" xfId="0" applyFont="1"/>
    <xf numFmtId="0" fontId="5" fillId="0" borderId="0" xfId="0" applyFont="1"/>
    <xf numFmtId="0" fontId="5" fillId="0" borderId="0" xfId="0" applyFont="1" applyAlignment="1"/>
    <xf numFmtId="0" fontId="5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5" fillId="0" borderId="9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</cellXfs>
  <cellStyles count="6">
    <cellStyle name="20% — akcent 1" xfId="2" builtinId="30"/>
    <cellStyle name="20% — akcent 5" xfId="5" builtinId="46"/>
    <cellStyle name="60% — akcent 1" xfId="3" builtinId="32"/>
    <cellStyle name="Akcent 1" xfId="1" builtinId="29"/>
    <cellStyle name="Akcent 5" xfId="4" builtinId="45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F3D9-DD05-4769-BDCD-B149A5808297}">
  <dimension ref="A1:S31"/>
  <sheetViews>
    <sheetView tabSelected="1" topLeftCell="A4" workbookViewId="0">
      <selection sqref="A1:M27"/>
    </sheetView>
  </sheetViews>
  <sheetFormatPr defaultRowHeight="14.4" x14ac:dyDescent="0.3"/>
  <cols>
    <col min="1" max="1" width="18.33203125" customWidth="1"/>
    <col min="2" max="2" width="8.44140625" customWidth="1"/>
    <col min="13" max="13" width="8.33203125" customWidth="1"/>
  </cols>
  <sheetData>
    <row r="1" spans="1:19" x14ac:dyDescent="0.3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O1" t="s">
        <v>24</v>
      </c>
      <c r="P1" t="s">
        <v>26</v>
      </c>
      <c r="Q1" t="s">
        <v>27</v>
      </c>
      <c r="R1" t="s">
        <v>22</v>
      </c>
      <c r="S1" t="s">
        <v>25</v>
      </c>
    </row>
    <row r="2" spans="1:19" x14ac:dyDescent="0.3">
      <c r="B2" s="39" t="s">
        <v>24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O2">
        <v>1</v>
      </c>
      <c r="P2">
        <v>6634.81</v>
      </c>
      <c r="Q2">
        <v>6590</v>
      </c>
      <c r="R2">
        <v>3335</v>
      </c>
      <c r="S2">
        <v>23345</v>
      </c>
    </row>
    <row r="3" spans="1:19" x14ac:dyDescent="0.3">
      <c r="A3" s="24" t="s">
        <v>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O3">
        <v>2</v>
      </c>
      <c r="P3">
        <v>7494.96</v>
      </c>
      <c r="Q3">
        <v>7390</v>
      </c>
      <c r="R3">
        <v>2140</v>
      </c>
      <c r="S3">
        <v>14980</v>
      </c>
    </row>
    <row r="4" spans="1:19" x14ac:dyDescent="0.3">
      <c r="A4" s="26">
        <v>1</v>
      </c>
      <c r="B4" s="38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O4">
        <v>3</v>
      </c>
      <c r="P4">
        <v>7323.66</v>
      </c>
      <c r="Q4">
        <v>6800</v>
      </c>
      <c r="R4">
        <v>1088</v>
      </c>
      <c r="S4">
        <v>7616</v>
      </c>
    </row>
    <row r="5" spans="1:19" x14ac:dyDescent="0.3">
      <c r="A5" s="26">
        <v>2</v>
      </c>
      <c r="B5" s="38">
        <v>1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O5">
        <v>4</v>
      </c>
      <c r="P5">
        <v>4045.44</v>
      </c>
      <c r="Q5">
        <v>3950</v>
      </c>
      <c r="R5">
        <v>1031</v>
      </c>
      <c r="S5">
        <v>7217</v>
      </c>
    </row>
    <row r="6" spans="1:19" x14ac:dyDescent="0.3">
      <c r="A6" s="26">
        <v>3</v>
      </c>
      <c r="B6" s="38">
        <v>1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O6">
        <v>5</v>
      </c>
      <c r="P6">
        <v>5766.97</v>
      </c>
      <c r="Q6">
        <v>5500</v>
      </c>
      <c r="R6">
        <v>1319</v>
      </c>
      <c r="S6">
        <v>9233</v>
      </c>
    </row>
    <row r="7" spans="1:19" x14ac:dyDescent="0.3">
      <c r="A7" s="26">
        <v>4</v>
      </c>
      <c r="B7" s="38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O7">
        <v>6</v>
      </c>
      <c r="P7">
        <v>7484.16</v>
      </c>
      <c r="Q7">
        <v>7450</v>
      </c>
      <c r="R7">
        <v>2238</v>
      </c>
      <c r="S7">
        <v>15666</v>
      </c>
    </row>
    <row r="8" spans="1:19" x14ac:dyDescent="0.3">
      <c r="A8" s="26">
        <v>5</v>
      </c>
      <c r="B8" s="3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O8">
        <v>7</v>
      </c>
      <c r="P8">
        <v>7482.09</v>
      </c>
      <c r="Q8">
        <v>7390</v>
      </c>
      <c r="R8">
        <v>3064</v>
      </c>
      <c r="S8">
        <v>21448</v>
      </c>
    </row>
    <row r="9" spans="1:19" x14ac:dyDescent="0.3">
      <c r="A9" s="26">
        <v>6</v>
      </c>
      <c r="B9" s="38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O9">
        <v>8</v>
      </c>
      <c r="P9">
        <v>4544.8</v>
      </c>
      <c r="Q9">
        <v>4450</v>
      </c>
      <c r="R9">
        <v>2066</v>
      </c>
      <c r="S9">
        <v>14462</v>
      </c>
    </row>
    <row r="10" spans="1:19" x14ac:dyDescent="0.3">
      <c r="A10" s="26">
        <v>7</v>
      </c>
      <c r="B10" s="38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O10">
        <v>9</v>
      </c>
      <c r="P10">
        <v>5416.74</v>
      </c>
      <c r="Q10">
        <v>5300</v>
      </c>
      <c r="R10">
        <v>1719</v>
      </c>
      <c r="S10">
        <v>12033</v>
      </c>
    </row>
    <row r="11" spans="1:19" x14ac:dyDescent="0.3">
      <c r="A11" s="26">
        <v>8</v>
      </c>
      <c r="B11" s="38">
        <v>1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O11">
        <v>10</v>
      </c>
      <c r="P11">
        <v>7498.9199999999992</v>
      </c>
      <c r="Q11">
        <v>7340</v>
      </c>
      <c r="R11">
        <v>2004</v>
      </c>
      <c r="S11">
        <v>14028</v>
      </c>
    </row>
    <row r="12" spans="1:19" x14ac:dyDescent="0.3">
      <c r="A12" s="26">
        <v>9</v>
      </c>
      <c r="B12" s="38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O12">
        <v>11</v>
      </c>
      <c r="P12">
        <v>7492.3200000000006</v>
      </c>
      <c r="Q12">
        <v>7450</v>
      </c>
      <c r="R12">
        <v>1558</v>
      </c>
      <c r="S12">
        <v>10906</v>
      </c>
    </row>
    <row r="13" spans="1:19" x14ac:dyDescent="0.3">
      <c r="A13" s="26">
        <v>10</v>
      </c>
      <c r="B13" s="38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O13">
        <v>12</v>
      </c>
      <c r="P13">
        <v>9202.2999999999993</v>
      </c>
      <c r="Q13">
        <v>9190</v>
      </c>
      <c r="R13">
        <v>4297</v>
      </c>
      <c r="S13">
        <v>30079</v>
      </c>
    </row>
    <row r="14" spans="1:19" x14ac:dyDescent="0.3">
      <c r="A14" s="26">
        <v>11</v>
      </c>
      <c r="B14" s="38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1</v>
      </c>
    </row>
    <row r="15" spans="1:19" x14ac:dyDescent="0.3">
      <c r="A15" s="26">
        <v>12</v>
      </c>
      <c r="B15" s="38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</row>
    <row r="16" spans="1:19" x14ac:dyDescent="0.3">
      <c r="A16" s="26">
        <v>13</v>
      </c>
      <c r="B16" s="38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26">
        <v>14</v>
      </c>
      <c r="B17" s="38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</row>
    <row r="18" spans="1:13" x14ac:dyDescent="0.3">
      <c r="A18" s="26">
        <v>15</v>
      </c>
      <c r="B18" s="3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</row>
    <row r="19" spans="1:13" x14ac:dyDescent="0.3">
      <c r="A19" s="26">
        <v>16</v>
      </c>
      <c r="B19" s="38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x14ac:dyDescent="0.3">
      <c r="A20" s="26">
        <v>17</v>
      </c>
      <c r="B20" s="38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0</v>
      </c>
    </row>
    <row r="21" spans="1:13" x14ac:dyDescent="0.3">
      <c r="A21" s="26">
        <v>18</v>
      </c>
      <c r="B21" s="38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</row>
    <row r="22" spans="1:13" x14ac:dyDescent="0.3">
      <c r="A22" s="26">
        <v>19</v>
      </c>
      <c r="B22" s="38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26">
        <v>20</v>
      </c>
      <c r="B23" s="38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</row>
    <row r="24" spans="1:13" x14ac:dyDescent="0.3">
      <c r="A24" s="26">
        <v>21</v>
      </c>
      <c r="B24" s="38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</row>
    <row r="25" spans="1:13" x14ac:dyDescent="0.3">
      <c r="A25" s="26">
        <v>22</v>
      </c>
      <c r="B25" s="38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 x14ac:dyDescent="0.3">
      <c r="A26" s="26">
        <v>23</v>
      </c>
      <c r="B26" s="38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</row>
    <row r="27" spans="1:13" x14ac:dyDescent="0.3">
      <c r="A27" s="26">
        <v>24</v>
      </c>
      <c r="B27" s="38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</row>
    <row r="28" spans="1:13" x14ac:dyDescent="0.3">
      <c r="A28" t="s">
        <v>26</v>
      </c>
      <c r="B28">
        <v>6634.81</v>
      </c>
      <c r="C28">
        <v>7494.96</v>
      </c>
      <c r="D28">
        <v>7323.66</v>
      </c>
      <c r="E28">
        <v>4045.44</v>
      </c>
      <c r="F28">
        <v>5766.97</v>
      </c>
      <c r="G28">
        <v>7484.16</v>
      </c>
      <c r="H28">
        <v>7482.09</v>
      </c>
      <c r="I28">
        <v>4544.8</v>
      </c>
      <c r="J28">
        <v>5416.74</v>
      </c>
      <c r="K28">
        <v>7498.9199999999992</v>
      </c>
      <c r="L28">
        <v>7492.3200000000006</v>
      </c>
      <c r="M28">
        <v>9202.2999999999993</v>
      </c>
    </row>
    <row r="29" spans="1:13" x14ac:dyDescent="0.3">
      <c r="A29" t="s">
        <v>27</v>
      </c>
      <c r="B29">
        <v>6590</v>
      </c>
      <c r="C29">
        <v>7390</v>
      </c>
      <c r="D29">
        <v>6800</v>
      </c>
      <c r="E29">
        <v>3950</v>
      </c>
      <c r="F29">
        <v>5500</v>
      </c>
      <c r="G29">
        <v>7450</v>
      </c>
      <c r="H29">
        <v>7390</v>
      </c>
      <c r="I29">
        <v>4450</v>
      </c>
      <c r="J29">
        <v>5300</v>
      </c>
      <c r="K29">
        <v>7340</v>
      </c>
      <c r="L29">
        <v>7450</v>
      </c>
      <c r="M29">
        <v>9190</v>
      </c>
    </row>
    <row r="30" spans="1:13" x14ac:dyDescent="0.3">
      <c r="A30" t="s">
        <v>22</v>
      </c>
      <c r="B30">
        <v>3335</v>
      </c>
      <c r="C30">
        <v>2140</v>
      </c>
      <c r="D30">
        <v>1088</v>
      </c>
      <c r="E30">
        <v>1031</v>
      </c>
      <c r="F30">
        <v>1319</v>
      </c>
      <c r="G30">
        <v>2238</v>
      </c>
      <c r="H30">
        <v>3064</v>
      </c>
      <c r="I30">
        <v>2066</v>
      </c>
      <c r="J30">
        <v>1719</v>
      </c>
      <c r="K30">
        <v>2004</v>
      </c>
      <c r="L30">
        <v>1558</v>
      </c>
      <c r="M30">
        <v>4297</v>
      </c>
    </row>
    <row r="31" spans="1:13" x14ac:dyDescent="0.3">
      <c r="A31" t="s">
        <v>25</v>
      </c>
      <c r="B31">
        <v>23345</v>
      </c>
      <c r="C31">
        <v>14980</v>
      </c>
      <c r="D31">
        <v>7616</v>
      </c>
      <c r="E31">
        <v>7217</v>
      </c>
      <c r="F31">
        <v>9233</v>
      </c>
      <c r="G31">
        <v>15666</v>
      </c>
      <c r="H31">
        <v>21448</v>
      </c>
      <c r="I31">
        <v>14462</v>
      </c>
      <c r="J31">
        <v>12033</v>
      </c>
      <c r="K31">
        <v>14028</v>
      </c>
      <c r="L31">
        <v>10906</v>
      </c>
      <c r="M31">
        <v>30079</v>
      </c>
    </row>
  </sheetData>
  <mergeCells count="2">
    <mergeCell ref="B2:M2"/>
    <mergeCell ref="A1:M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A486-F6DC-414B-8645-F81997518960}">
  <dimension ref="A1:W39"/>
  <sheetViews>
    <sheetView topLeftCell="A7" zoomScale="85" zoomScaleNormal="85" workbookViewId="0">
      <selection activeCell="C36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39"/>
      <c r="N1" s="39"/>
      <c r="O1" s="39"/>
      <c r="P1" s="39"/>
      <c r="Q1" s="2"/>
      <c r="R1" s="39"/>
      <c r="S1" s="39"/>
      <c r="T1" s="39"/>
      <c r="U1" s="39"/>
      <c r="V1" s="39"/>
      <c r="W1" s="2"/>
    </row>
    <row r="2" spans="1:23" x14ac:dyDescent="0.3">
      <c r="A2" s="7" t="s">
        <v>5</v>
      </c>
      <c r="B2">
        <v>5416.74</v>
      </c>
      <c r="C2" s="14"/>
      <c r="I2">
        <v>5770</v>
      </c>
      <c r="J2" t="s">
        <v>19</v>
      </c>
      <c r="Q2" s="2"/>
    </row>
    <row r="3" spans="1:23" x14ac:dyDescent="0.3">
      <c r="A3" t="s">
        <v>16</v>
      </c>
      <c r="B3">
        <v>0.8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27</v>
      </c>
      <c r="D6" s="12">
        <v>25</v>
      </c>
      <c r="E6">
        <v>1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344</v>
      </c>
      <c r="D7" s="4">
        <v>300</v>
      </c>
      <c r="E7">
        <v>1</v>
      </c>
      <c r="F7" s="4">
        <v>1</v>
      </c>
      <c r="G7" s="4">
        <v>3</v>
      </c>
      <c r="H7" s="15">
        <v>41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141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28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100</v>
      </c>
      <c r="D8" s="4">
        <v>120</v>
      </c>
      <c r="E8">
        <v>1</v>
      </c>
      <c r="F8" s="4">
        <v>2</v>
      </c>
      <c r="G8" s="4">
        <v>5</v>
      </c>
      <c r="H8" s="15">
        <v>59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16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58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193</v>
      </c>
      <c r="D9" s="4">
        <v>200</v>
      </c>
      <c r="E9">
        <v>1</v>
      </c>
      <c r="F9" s="10">
        <v>1</v>
      </c>
      <c r="G9" s="10">
        <v>5</v>
      </c>
      <c r="H9" s="15">
        <v>26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61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39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58</v>
      </c>
      <c r="D10" s="4">
        <v>100</v>
      </c>
      <c r="E10">
        <v>0</v>
      </c>
      <c r="F10" s="10">
        <v>5</v>
      </c>
      <c r="G10" s="10">
        <v>8</v>
      </c>
      <c r="H10" s="15">
        <v>57</v>
      </c>
      <c r="I10" s="10">
        <v>80</v>
      </c>
      <c r="J10">
        <v>1</v>
      </c>
      <c r="K10" s="11">
        <v>8</v>
      </c>
      <c r="L10" s="11">
        <v>10</v>
      </c>
      <c r="M10" s="11">
        <v>11</v>
      </c>
      <c r="N10" s="16">
        <v>51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12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102</v>
      </c>
      <c r="D11" s="4">
        <v>180</v>
      </c>
      <c r="E11">
        <v>0</v>
      </c>
      <c r="F11" s="10">
        <v>8</v>
      </c>
      <c r="G11" s="10">
        <v>9</v>
      </c>
      <c r="H11" s="15">
        <v>14</v>
      </c>
      <c r="I11" s="10">
        <v>20</v>
      </c>
      <c r="J11">
        <v>1</v>
      </c>
      <c r="K11" s="11">
        <v>12</v>
      </c>
      <c r="L11" s="11">
        <v>14</v>
      </c>
      <c r="M11" s="11">
        <v>13</v>
      </c>
      <c r="N11" s="16">
        <v>52</v>
      </c>
      <c r="O11" s="11">
        <v>50</v>
      </c>
      <c r="P11">
        <v>1</v>
      </c>
      <c r="Q11" s="11">
        <v>1</v>
      </c>
      <c r="R11" s="11">
        <v>2</v>
      </c>
      <c r="S11" s="11">
        <v>4</v>
      </c>
      <c r="T11" s="11">
        <v>5</v>
      </c>
      <c r="U11" s="10">
        <v>39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71</v>
      </c>
      <c r="D12" s="4">
        <v>100</v>
      </c>
      <c r="E12">
        <v>0</v>
      </c>
      <c r="F12" s="10">
        <v>6</v>
      </c>
      <c r="G12" s="10">
        <v>7</v>
      </c>
      <c r="H12" s="15">
        <v>23</v>
      </c>
      <c r="I12" s="10">
        <v>35</v>
      </c>
      <c r="J12">
        <v>0</v>
      </c>
      <c r="K12" s="11">
        <v>19</v>
      </c>
      <c r="L12" s="11">
        <v>22</v>
      </c>
      <c r="M12" s="11">
        <v>24</v>
      </c>
      <c r="N12" s="16">
        <v>31</v>
      </c>
      <c r="O12" s="11">
        <v>30</v>
      </c>
      <c r="P12">
        <v>0</v>
      </c>
      <c r="Q12" s="11">
        <v>2</v>
      </c>
      <c r="R12" s="11">
        <v>5</v>
      </c>
      <c r="S12" s="11">
        <v>6</v>
      </c>
      <c r="T12" s="11">
        <v>8</v>
      </c>
      <c r="U12" s="10">
        <v>27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36</v>
      </c>
      <c r="D13" s="4">
        <v>80</v>
      </c>
      <c r="E13">
        <v>1</v>
      </c>
      <c r="F13" s="10">
        <v>10</v>
      </c>
      <c r="G13" s="10">
        <v>12</v>
      </c>
      <c r="H13" s="15">
        <v>21</v>
      </c>
      <c r="I13" s="10">
        <v>30</v>
      </c>
      <c r="J13">
        <v>1</v>
      </c>
      <c r="K13" s="11">
        <v>22</v>
      </c>
      <c r="L13" s="11">
        <v>23</v>
      </c>
      <c r="M13" s="11">
        <v>24</v>
      </c>
      <c r="N13" s="16">
        <v>30</v>
      </c>
      <c r="O13" s="11">
        <v>45</v>
      </c>
      <c r="P13">
        <v>0</v>
      </c>
      <c r="V13">
        <v>305</v>
      </c>
    </row>
    <row r="14" spans="1:23" x14ac:dyDescent="0.3">
      <c r="A14" s="4">
        <v>9</v>
      </c>
      <c r="B14" s="4">
        <v>1200</v>
      </c>
      <c r="C14" s="4">
        <v>396</v>
      </c>
      <c r="D14" s="4">
        <v>400</v>
      </c>
      <c r="E14">
        <v>1</v>
      </c>
      <c r="F14" s="10">
        <v>12</v>
      </c>
      <c r="G14" s="10">
        <v>11</v>
      </c>
      <c r="H14" s="15">
        <v>51</v>
      </c>
      <c r="I14" s="10">
        <v>50</v>
      </c>
      <c r="J14">
        <v>1</v>
      </c>
      <c r="N14">
        <f>SUM(N7:N13)</f>
        <v>382</v>
      </c>
      <c r="O14"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136</v>
      </c>
      <c r="D15" s="9">
        <v>180</v>
      </c>
      <c r="E15">
        <v>0</v>
      </c>
      <c r="F15" s="10">
        <v>12</v>
      </c>
      <c r="G15" s="10">
        <v>14</v>
      </c>
      <c r="H15" s="15">
        <v>47</v>
      </c>
      <c r="I15" s="10">
        <v>80</v>
      </c>
      <c r="J15">
        <v>1</v>
      </c>
      <c r="N15" s="36" t="s">
        <v>22</v>
      </c>
      <c r="U15" s="36">
        <f>SUMIF(W7:W12,1,U7:U12)</f>
        <v>203</v>
      </c>
    </row>
    <row r="16" spans="1:23" x14ac:dyDescent="0.3">
      <c r="A16" s="4">
        <v>11</v>
      </c>
      <c r="B16" s="9">
        <v>300</v>
      </c>
      <c r="C16" s="4">
        <v>78</v>
      </c>
      <c r="D16" s="9">
        <v>100</v>
      </c>
      <c r="E16">
        <v>0</v>
      </c>
      <c r="F16" s="10">
        <v>12</v>
      </c>
      <c r="G16" s="10">
        <v>18</v>
      </c>
      <c r="H16" s="15">
        <v>23</v>
      </c>
      <c r="I16" s="10">
        <v>20</v>
      </c>
      <c r="J16">
        <v>1</v>
      </c>
      <c r="N16" s="36">
        <f>SUMIF(P7:P13,1,N7:N13)</f>
        <v>321</v>
      </c>
    </row>
    <row r="17" spans="1:10" x14ac:dyDescent="0.3">
      <c r="A17" s="4">
        <v>12</v>
      </c>
      <c r="B17" s="9">
        <v>1000</v>
      </c>
      <c r="C17" s="4">
        <v>223</v>
      </c>
      <c r="D17" s="9">
        <v>200</v>
      </c>
      <c r="E17">
        <v>1</v>
      </c>
      <c r="F17" s="10">
        <v>16</v>
      </c>
      <c r="G17" s="10">
        <v>17</v>
      </c>
      <c r="H17" s="15">
        <v>11</v>
      </c>
      <c r="I17" s="10">
        <v>20</v>
      </c>
      <c r="J17">
        <v>1</v>
      </c>
    </row>
    <row r="18" spans="1:10" x14ac:dyDescent="0.3">
      <c r="A18" s="4">
        <v>13</v>
      </c>
      <c r="B18" s="9">
        <v>800</v>
      </c>
      <c r="C18" s="4">
        <v>65</v>
      </c>
      <c r="D18" s="9">
        <v>150</v>
      </c>
      <c r="E18">
        <v>0</v>
      </c>
      <c r="F18" s="10">
        <v>16</v>
      </c>
      <c r="G18" s="10">
        <v>19</v>
      </c>
      <c r="H18" s="15">
        <v>47</v>
      </c>
      <c r="I18" s="10">
        <v>55</v>
      </c>
      <c r="J18">
        <v>0</v>
      </c>
    </row>
    <row r="19" spans="1:10" x14ac:dyDescent="0.3">
      <c r="A19" s="4">
        <v>14</v>
      </c>
      <c r="B19" s="9">
        <v>500</v>
      </c>
      <c r="C19" s="4">
        <v>132</v>
      </c>
      <c r="D19" s="9">
        <v>150</v>
      </c>
      <c r="E19">
        <v>0</v>
      </c>
      <c r="F19" s="10">
        <v>20</v>
      </c>
      <c r="G19" s="10">
        <v>21</v>
      </c>
      <c r="H19" s="15">
        <v>24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39</v>
      </c>
      <c r="D20" s="9">
        <v>90</v>
      </c>
      <c r="E20">
        <v>0</v>
      </c>
      <c r="F20" s="10">
        <v>20</v>
      </c>
      <c r="G20" s="10">
        <v>22</v>
      </c>
      <c r="H20" s="15">
        <v>20</v>
      </c>
      <c r="I20" s="10">
        <v>30</v>
      </c>
      <c r="J20">
        <v>0</v>
      </c>
    </row>
    <row r="21" spans="1:10" x14ac:dyDescent="0.3">
      <c r="A21" s="4">
        <v>16</v>
      </c>
      <c r="B21" s="9">
        <v>1900</v>
      </c>
      <c r="C21" s="4">
        <v>256</v>
      </c>
      <c r="D21" s="9">
        <v>300</v>
      </c>
      <c r="E21">
        <v>0</v>
      </c>
      <c r="F21" s="10">
        <v>21</v>
      </c>
      <c r="G21" s="10">
        <v>24</v>
      </c>
      <c r="H21" s="15">
        <v>29</v>
      </c>
      <c r="I21" s="10">
        <v>25</v>
      </c>
      <c r="J21">
        <v>1</v>
      </c>
    </row>
    <row r="22" spans="1:10" x14ac:dyDescent="0.3">
      <c r="A22" s="4">
        <v>17</v>
      </c>
      <c r="B22" s="9">
        <v>300</v>
      </c>
      <c r="C22" s="4">
        <v>67</v>
      </c>
      <c r="D22" s="9">
        <v>100</v>
      </c>
      <c r="E22">
        <v>1</v>
      </c>
      <c r="F22" s="10">
        <v>23</v>
      </c>
      <c r="G22" s="10">
        <v>24</v>
      </c>
      <c r="H22" s="15">
        <v>18</v>
      </c>
      <c r="I22" s="10">
        <v>35</v>
      </c>
      <c r="J22">
        <v>0</v>
      </c>
    </row>
    <row r="23" spans="1:10" x14ac:dyDescent="0.3">
      <c r="A23" s="4">
        <v>18</v>
      </c>
      <c r="B23" s="9">
        <v>400</v>
      </c>
      <c r="C23" s="4">
        <v>65</v>
      </c>
      <c r="D23" s="9">
        <v>80</v>
      </c>
      <c r="E23">
        <v>0</v>
      </c>
      <c r="F23" s="10">
        <v>16</v>
      </c>
      <c r="G23" s="10">
        <v>24</v>
      </c>
      <c r="H23" s="15">
        <v>44</v>
      </c>
      <c r="I23" s="10">
        <v>80</v>
      </c>
      <c r="J23">
        <v>0</v>
      </c>
    </row>
    <row r="24" spans="1:10" x14ac:dyDescent="0.3">
      <c r="A24" s="4">
        <v>19</v>
      </c>
      <c r="B24" s="9">
        <v>900</v>
      </c>
      <c r="C24" s="4">
        <v>150</v>
      </c>
      <c r="D24" s="9">
        <v>150</v>
      </c>
      <c r="E24">
        <v>0</v>
      </c>
      <c r="F24" s="10">
        <v>19</v>
      </c>
      <c r="G24" s="10">
        <v>22</v>
      </c>
      <c r="H24" s="15">
        <v>33</v>
      </c>
      <c r="I24" s="10">
        <v>40</v>
      </c>
      <c r="J24">
        <v>0</v>
      </c>
    </row>
    <row r="25" spans="1:10" x14ac:dyDescent="0.3">
      <c r="A25" s="4">
        <v>20</v>
      </c>
      <c r="B25" s="9">
        <v>850</v>
      </c>
      <c r="C25" s="4">
        <v>246</v>
      </c>
      <c r="D25" s="9">
        <v>300</v>
      </c>
      <c r="E25">
        <v>0</v>
      </c>
      <c r="H25">
        <f>SUM(H7:H24)</f>
        <v>588</v>
      </c>
      <c r="I25">
        <v>815</v>
      </c>
    </row>
    <row r="26" spans="1:10" x14ac:dyDescent="0.3">
      <c r="A26" s="4">
        <v>21</v>
      </c>
      <c r="B26" s="9">
        <v>200</v>
      </c>
      <c r="C26" s="4">
        <v>12</v>
      </c>
      <c r="D26" s="9">
        <v>20</v>
      </c>
      <c r="E26">
        <v>1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137</v>
      </c>
      <c r="D27" s="9">
        <v>280</v>
      </c>
      <c r="E27">
        <v>0</v>
      </c>
      <c r="H27" s="35">
        <f>SUMIF(J6:J23,1,H6:H23)</f>
        <v>403</v>
      </c>
    </row>
    <row r="28" spans="1:10" x14ac:dyDescent="0.3">
      <c r="A28" s="4">
        <v>23</v>
      </c>
      <c r="B28" s="9">
        <v>990</v>
      </c>
      <c r="C28" s="4">
        <v>261</v>
      </c>
      <c r="D28" s="9">
        <v>330</v>
      </c>
      <c r="E28">
        <v>0</v>
      </c>
    </row>
    <row r="29" spans="1:10" x14ac:dyDescent="0.3">
      <c r="A29" s="4">
        <v>24</v>
      </c>
      <c r="B29" s="9">
        <v>1400</v>
      </c>
      <c r="C29" s="4">
        <v>188</v>
      </c>
      <c r="D29" s="9">
        <v>270</v>
      </c>
      <c r="E29">
        <v>0</v>
      </c>
    </row>
    <row r="30" spans="1:10" x14ac:dyDescent="0.3">
      <c r="B30">
        <v>17240</v>
      </c>
      <c r="C30">
        <f>SUM(C6:C29)</f>
        <v>3382</v>
      </c>
      <c r="D30">
        <v>4205</v>
      </c>
      <c r="G30" s="13"/>
      <c r="H30" s="13"/>
    </row>
    <row r="31" spans="1:10" x14ac:dyDescent="0.3">
      <c r="B31" s="35" t="s">
        <v>20</v>
      </c>
      <c r="C31" s="35" t="s">
        <v>21</v>
      </c>
    </row>
    <row r="32" spans="1:10" x14ac:dyDescent="0.3">
      <c r="B32">
        <f>SUMIF(E6:E29,1,B6:B29)</f>
        <v>5300</v>
      </c>
      <c r="C32">
        <f>SUMIF(E6:E29,1,C6:C29)</f>
        <v>1398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5300</v>
      </c>
      <c r="C34">
        <f>SUM(C32,H28,N16,U16)</f>
        <v>1719</v>
      </c>
      <c r="D34">
        <f>PRODUCT(C34,B1)</f>
        <v>12033</v>
      </c>
    </row>
    <row r="36" spans="2:4" x14ac:dyDescent="0.3">
      <c r="B36" t="s">
        <v>26</v>
      </c>
      <c r="C36">
        <f>B2</f>
        <v>5416.74</v>
      </c>
    </row>
    <row r="37" spans="2:4" x14ac:dyDescent="0.3">
      <c r="B37" t="s">
        <v>27</v>
      </c>
      <c r="C37">
        <f>B34</f>
        <v>5300</v>
      </c>
    </row>
    <row r="38" spans="2:4" x14ac:dyDescent="0.3">
      <c r="B38" t="s">
        <v>22</v>
      </c>
      <c r="C38">
        <f>C34</f>
        <v>1719</v>
      </c>
    </row>
    <row r="39" spans="2:4" x14ac:dyDescent="0.3">
      <c r="B39" t="s">
        <v>25</v>
      </c>
      <c r="C39">
        <f>D34</f>
        <v>12033</v>
      </c>
    </row>
  </sheetData>
  <mergeCells count="5">
    <mergeCell ref="M1:P1"/>
    <mergeCell ref="R1:V1"/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A311-9952-4C5A-A27A-FBBEC6AA0E62}">
  <dimension ref="A1:W39"/>
  <sheetViews>
    <sheetView zoomScale="70" zoomScaleNormal="70" workbookViewId="0">
      <selection activeCell="C36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39"/>
      <c r="N1" s="39"/>
      <c r="O1" s="39"/>
      <c r="P1" s="39"/>
      <c r="Q1" s="2"/>
      <c r="R1" s="39"/>
      <c r="S1" s="39"/>
      <c r="T1" s="39"/>
      <c r="U1" s="39"/>
      <c r="V1" s="39"/>
      <c r="W1" s="2"/>
    </row>
    <row r="2" spans="1:23" x14ac:dyDescent="0.3">
      <c r="A2" s="7" t="s">
        <v>5</v>
      </c>
      <c r="B2">
        <v>7498.9199999999992</v>
      </c>
      <c r="C2" s="14"/>
      <c r="I2">
        <v>5770</v>
      </c>
      <c r="J2" t="s">
        <v>19</v>
      </c>
      <c r="Q2" s="2"/>
    </row>
    <row r="3" spans="1:23" x14ac:dyDescent="0.3">
      <c r="A3" t="s">
        <v>16</v>
      </c>
      <c r="B3">
        <v>0.7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21</v>
      </c>
      <c r="D6" s="12">
        <v>25</v>
      </c>
      <c r="E6">
        <v>1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198</v>
      </c>
      <c r="D7" s="4">
        <v>300</v>
      </c>
      <c r="E7">
        <v>0</v>
      </c>
      <c r="F7" s="4">
        <v>1</v>
      </c>
      <c r="G7" s="4">
        <v>3</v>
      </c>
      <c r="H7" s="15">
        <v>26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131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34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69</v>
      </c>
      <c r="D8" s="4">
        <v>120</v>
      </c>
      <c r="E8">
        <v>0</v>
      </c>
      <c r="F8" s="4">
        <v>2</v>
      </c>
      <c r="G8" s="4">
        <v>5</v>
      </c>
      <c r="H8" s="15">
        <v>100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9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60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183</v>
      </c>
      <c r="D9" s="4">
        <v>200</v>
      </c>
      <c r="E9">
        <v>1</v>
      </c>
      <c r="F9" s="10">
        <v>1</v>
      </c>
      <c r="G9" s="10">
        <v>5</v>
      </c>
      <c r="H9" s="15">
        <v>15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67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32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90</v>
      </c>
      <c r="D10" s="4">
        <v>100</v>
      </c>
      <c r="E10">
        <v>1</v>
      </c>
      <c r="F10" s="10">
        <v>5</v>
      </c>
      <c r="G10" s="10">
        <v>8</v>
      </c>
      <c r="H10" s="15">
        <v>83</v>
      </c>
      <c r="I10" s="10">
        <v>80</v>
      </c>
      <c r="J10">
        <v>1</v>
      </c>
      <c r="K10" s="11">
        <v>8</v>
      </c>
      <c r="L10" s="11">
        <v>10</v>
      </c>
      <c r="M10" s="11">
        <v>11</v>
      </c>
      <c r="N10" s="16">
        <v>45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12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165</v>
      </c>
      <c r="D11" s="4">
        <v>180</v>
      </c>
      <c r="E11">
        <v>1</v>
      </c>
      <c r="F11" s="10">
        <v>8</v>
      </c>
      <c r="G11" s="10">
        <v>9</v>
      </c>
      <c r="H11" s="15">
        <v>16</v>
      </c>
      <c r="I11" s="10">
        <v>20</v>
      </c>
      <c r="J11">
        <v>1</v>
      </c>
      <c r="K11" s="11">
        <v>12</v>
      </c>
      <c r="L11" s="11">
        <v>14</v>
      </c>
      <c r="M11" s="11">
        <v>13</v>
      </c>
      <c r="N11" s="16">
        <v>38</v>
      </c>
      <c r="O11" s="11">
        <v>50</v>
      </c>
      <c r="P11">
        <v>1</v>
      </c>
      <c r="Q11" s="11">
        <v>1</v>
      </c>
      <c r="R11" s="11">
        <v>2</v>
      </c>
      <c r="S11" s="11">
        <v>4</v>
      </c>
      <c r="T11" s="11">
        <v>5</v>
      </c>
      <c r="U11" s="10">
        <v>26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64</v>
      </c>
      <c r="D12" s="4">
        <v>100</v>
      </c>
      <c r="E12">
        <v>0</v>
      </c>
      <c r="F12" s="10">
        <v>6</v>
      </c>
      <c r="G12" s="10">
        <v>7</v>
      </c>
      <c r="H12" s="15">
        <v>21</v>
      </c>
      <c r="I12" s="10">
        <v>35</v>
      </c>
      <c r="J12">
        <v>1</v>
      </c>
      <c r="K12" s="11">
        <v>19</v>
      </c>
      <c r="L12" s="11">
        <v>22</v>
      </c>
      <c r="M12" s="11">
        <v>24</v>
      </c>
      <c r="N12" s="16">
        <v>29</v>
      </c>
      <c r="O12" s="11">
        <v>30</v>
      </c>
      <c r="P12">
        <v>1</v>
      </c>
      <c r="Q12" s="11">
        <v>2</v>
      </c>
      <c r="R12" s="11">
        <v>5</v>
      </c>
      <c r="S12" s="11">
        <v>6</v>
      </c>
      <c r="T12" s="11">
        <v>8</v>
      </c>
      <c r="U12" s="10">
        <v>16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78</v>
      </c>
      <c r="D13" s="4">
        <v>80</v>
      </c>
      <c r="E13">
        <v>0</v>
      </c>
      <c r="F13" s="10">
        <v>10</v>
      </c>
      <c r="G13" s="10">
        <v>12</v>
      </c>
      <c r="H13" s="15">
        <v>20</v>
      </c>
      <c r="I13" s="10">
        <v>30</v>
      </c>
      <c r="J13">
        <v>1</v>
      </c>
      <c r="K13" s="11">
        <v>22</v>
      </c>
      <c r="L13" s="11">
        <v>23</v>
      </c>
      <c r="M13" s="11">
        <v>24</v>
      </c>
      <c r="N13" s="16">
        <v>29</v>
      </c>
      <c r="O13" s="11">
        <v>45</v>
      </c>
      <c r="P13">
        <v>1</v>
      </c>
      <c r="V13">
        <v>305</v>
      </c>
    </row>
    <row r="14" spans="1:23" x14ac:dyDescent="0.3">
      <c r="A14" s="4">
        <v>9</v>
      </c>
      <c r="B14" s="4">
        <v>1200</v>
      </c>
      <c r="C14" s="4">
        <v>317</v>
      </c>
      <c r="D14" s="4">
        <v>400</v>
      </c>
      <c r="E14">
        <v>1</v>
      </c>
      <c r="F14" s="10">
        <v>12</v>
      </c>
      <c r="G14" s="10">
        <v>11</v>
      </c>
      <c r="H14" s="15">
        <v>37</v>
      </c>
      <c r="I14" s="10">
        <v>50</v>
      </c>
      <c r="J14">
        <v>1</v>
      </c>
      <c r="N14">
        <f>SUM(N7:N13)</f>
        <v>348</v>
      </c>
      <c r="O14"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127</v>
      </c>
      <c r="D15" s="9">
        <v>180</v>
      </c>
      <c r="E15">
        <v>1</v>
      </c>
      <c r="F15" s="10">
        <v>12</v>
      </c>
      <c r="G15" s="10">
        <v>14</v>
      </c>
      <c r="H15" s="15">
        <v>65</v>
      </c>
      <c r="I15" s="10">
        <v>80</v>
      </c>
      <c r="J15">
        <v>1</v>
      </c>
      <c r="N15" s="36" t="s">
        <v>22</v>
      </c>
      <c r="U15" s="36">
        <f>SUMIF(W7:W12,1,U7:U12)</f>
        <v>180</v>
      </c>
    </row>
    <row r="16" spans="1:23" x14ac:dyDescent="0.3">
      <c r="A16" s="4">
        <v>11</v>
      </c>
      <c r="B16" s="9">
        <v>300</v>
      </c>
      <c r="C16" s="4">
        <v>46</v>
      </c>
      <c r="D16" s="9">
        <v>100</v>
      </c>
      <c r="E16">
        <v>0</v>
      </c>
      <c r="F16" s="10">
        <v>12</v>
      </c>
      <c r="G16" s="10">
        <v>18</v>
      </c>
      <c r="H16" s="15">
        <v>18</v>
      </c>
      <c r="I16" s="10">
        <v>20</v>
      </c>
      <c r="J16">
        <v>1</v>
      </c>
      <c r="N16" s="36">
        <f>SUMIF(P7:P13,1,N7:N13)</f>
        <v>348</v>
      </c>
    </row>
    <row r="17" spans="1:10" x14ac:dyDescent="0.3">
      <c r="A17" s="4">
        <v>12</v>
      </c>
      <c r="B17" s="9">
        <v>1000</v>
      </c>
      <c r="C17" s="4">
        <v>204</v>
      </c>
      <c r="D17" s="9">
        <v>200</v>
      </c>
      <c r="E17">
        <v>1</v>
      </c>
      <c r="F17" s="10">
        <v>16</v>
      </c>
      <c r="G17" s="10">
        <v>17</v>
      </c>
      <c r="H17" s="15">
        <v>15</v>
      </c>
      <c r="I17" s="10">
        <v>20</v>
      </c>
      <c r="J17">
        <v>1</v>
      </c>
    </row>
    <row r="18" spans="1:10" x14ac:dyDescent="0.3">
      <c r="A18" s="4">
        <v>13</v>
      </c>
      <c r="B18" s="9">
        <v>800</v>
      </c>
      <c r="C18" s="4">
        <v>57</v>
      </c>
      <c r="D18" s="9">
        <v>150</v>
      </c>
      <c r="E18">
        <v>0</v>
      </c>
      <c r="F18" s="10">
        <v>16</v>
      </c>
      <c r="G18" s="10">
        <v>19</v>
      </c>
      <c r="H18" s="15">
        <v>30</v>
      </c>
      <c r="I18" s="10">
        <v>55</v>
      </c>
      <c r="J18">
        <v>0</v>
      </c>
    </row>
    <row r="19" spans="1:10" x14ac:dyDescent="0.3">
      <c r="A19" s="4">
        <v>14</v>
      </c>
      <c r="B19" s="9">
        <v>500</v>
      </c>
      <c r="C19" s="4">
        <v>54</v>
      </c>
      <c r="D19" s="9">
        <v>150</v>
      </c>
      <c r="E19">
        <v>0</v>
      </c>
      <c r="F19" s="10">
        <v>20</v>
      </c>
      <c r="G19" s="10">
        <v>21</v>
      </c>
      <c r="H19" s="15">
        <v>18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33</v>
      </c>
      <c r="D20" s="9">
        <v>90</v>
      </c>
      <c r="E20">
        <v>0</v>
      </c>
      <c r="F20" s="10">
        <v>20</v>
      </c>
      <c r="G20" s="10">
        <v>22</v>
      </c>
      <c r="H20" s="15">
        <v>27</v>
      </c>
      <c r="I20" s="10">
        <v>30</v>
      </c>
      <c r="J20">
        <v>1</v>
      </c>
    </row>
    <row r="21" spans="1:10" x14ac:dyDescent="0.3">
      <c r="A21" s="4">
        <v>16</v>
      </c>
      <c r="B21" s="9">
        <v>1900</v>
      </c>
      <c r="C21" s="4">
        <v>235</v>
      </c>
      <c r="D21" s="9">
        <v>300</v>
      </c>
      <c r="E21">
        <v>0</v>
      </c>
      <c r="F21" s="10">
        <v>21</v>
      </c>
      <c r="G21" s="10">
        <v>24</v>
      </c>
      <c r="H21" s="15">
        <v>16</v>
      </c>
      <c r="I21" s="10">
        <v>25</v>
      </c>
      <c r="J21">
        <v>1</v>
      </c>
    </row>
    <row r="22" spans="1:10" x14ac:dyDescent="0.3">
      <c r="A22" s="4">
        <v>17</v>
      </c>
      <c r="B22" s="9">
        <v>300</v>
      </c>
      <c r="C22" s="4">
        <v>44</v>
      </c>
      <c r="D22" s="9">
        <v>100</v>
      </c>
      <c r="E22">
        <v>1</v>
      </c>
      <c r="F22" s="10">
        <v>23</v>
      </c>
      <c r="G22" s="10">
        <v>24</v>
      </c>
      <c r="H22" s="15">
        <v>31</v>
      </c>
      <c r="I22" s="10">
        <v>35</v>
      </c>
      <c r="J22">
        <v>1</v>
      </c>
    </row>
    <row r="23" spans="1:10" x14ac:dyDescent="0.3">
      <c r="A23" s="4">
        <v>18</v>
      </c>
      <c r="B23" s="9">
        <v>400</v>
      </c>
      <c r="C23" s="4">
        <v>53</v>
      </c>
      <c r="D23" s="9">
        <v>80</v>
      </c>
      <c r="E23">
        <v>0</v>
      </c>
      <c r="F23" s="10">
        <v>16</v>
      </c>
      <c r="G23" s="10">
        <v>24</v>
      </c>
      <c r="H23" s="15">
        <v>73</v>
      </c>
      <c r="I23" s="10">
        <v>80</v>
      </c>
      <c r="J23">
        <v>0</v>
      </c>
    </row>
    <row r="24" spans="1:10" x14ac:dyDescent="0.3">
      <c r="A24" s="4">
        <v>19</v>
      </c>
      <c r="B24" s="9">
        <v>900</v>
      </c>
      <c r="C24" s="4">
        <v>53</v>
      </c>
      <c r="D24" s="9">
        <v>150</v>
      </c>
      <c r="E24">
        <v>0</v>
      </c>
      <c r="F24" s="10">
        <v>19</v>
      </c>
      <c r="G24" s="10">
        <v>22</v>
      </c>
      <c r="H24" s="15">
        <v>18</v>
      </c>
      <c r="I24" s="10">
        <v>40</v>
      </c>
      <c r="J24">
        <v>1</v>
      </c>
    </row>
    <row r="25" spans="1:10" x14ac:dyDescent="0.3">
      <c r="A25" s="4">
        <v>20</v>
      </c>
      <c r="B25" s="9">
        <v>850</v>
      </c>
      <c r="C25" s="4">
        <v>114</v>
      </c>
      <c r="D25" s="9">
        <v>300</v>
      </c>
      <c r="E25">
        <v>0</v>
      </c>
      <c r="H25">
        <f>SUM(H7:H24)</f>
        <v>629</v>
      </c>
      <c r="I25">
        <v>815</v>
      </c>
    </row>
    <row r="26" spans="1:10" x14ac:dyDescent="0.3">
      <c r="A26" s="4">
        <v>21</v>
      </c>
      <c r="B26" s="9">
        <v>200</v>
      </c>
      <c r="C26" s="4">
        <v>12</v>
      </c>
      <c r="D26" s="9">
        <v>20</v>
      </c>
      <c r="E26">
        <v>1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255</v>
      </c>
      <c r="D27" s="9">
        <v>280</v>
      </c>
      <c r="E27">
        <v>1</v>
      </c>
      <c r="H27" s="35">
        <f>SUMIF(J6:J23,1,H6:H23)</f>
        <v>508</v>
      </c>
    </row>
    <row r="28" spans="1:10" x14ac:dyDescent="0.3">
      <c r="A28" s="4">
        <v>23</v>
      </c>
      <c r="B28" s="9">
        <v>990</v>
      </c>
      <c r="C28" s="4">
        <v>238</v>
      </c>
      <c r="D28" s="9">
        <v>330</v>
      </c>
      <c r="E28">
        <v>1</v>
      </c>
    </row>
    <row r="29" spans="1:10" x14ac:dyDescent="0.3">
      <c r="A29" s="4">
        <v>24</v>
      </c>
      <c r="B29" s="9">
        <v>1400</v>
      </c>
      <c r="C29" s="4">
        <v>260</v>
      </c>
      <c r="D29" s="9">
        <v>270</v>
      </c>
      <c r="E29">
        <v>0</v>
      </c>
    </row>
    <row r="30" spans="1:10" x14ac:dyDescent="0.3">
      <c r="B30">
        <v>17240</v>
      </c>
      <c r="C30">
        <f>SUM(C6:C29)</f>
        <v>2970</v>
      </c>
      <c r="D30">
        <v>4205</v>
      </c>
      <c r="G30" s="13"/>
      <c r="H30" s="13"/>
    </row>
    <row r="31" spans="1:10" x14ac:dyDescent="0.3">
      <c r="B31" s="35" t="s">
        <v>20</v>
      </c>
      <c r="C31" s="35" t="s">
        <v>21</v>
      </c>
    </row>
    <row r="32" spans="1:10" x14ac:dyDescent="0.3">
      <c r="B32">
        <f>SUMIF(E6:E29,1,B6:B29)</f>
        <v>7340</v>
      </c>
      <c r="C32">
        <f>SUMIF(E6:E29,1,C6:C29)</f>
        <v>1656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7340</v>
      </c>
      <c r="C34">
        <f>SUM(C32,H28,N16,U16)</f>
        <v>2004</v>
      </c>
      <c r="D34">
        <f>PRODUCT(C34,B1)</f>
        <v>14028</v>
      </c>
    </row>
    <row r="36" spans="2:4" x14ac:dyDescent="0.3">
      <c r="B36" t="s">
        <v>26</v>
      </c>
      <c r="C36">
        <f>B2</f>
        <v>7498.9199999999992</v>
      </c>
    </row>
    <row r="37" spans="2:4" x14ac:dyDescent="0.3">
      <c r="B37" t="s">
        <v>27</v>
      </c>
      <c r="C37">
        <f>B34</f>
        <v>7340</v>
      </c>
    </row>
    <row r="38" spans="2:4" x14ac:dyDescent="0.3">
      <c r="B38" t="s">
        <v>22</v>
      </c>
      <c r="C38">
        <f>C34</f>
        <v>2004</v>
      </c>
    </row>
    <row r="39" spans="2:4" x14ac:dyDescent="0.3">
      <c r="B39" t="s">
        <v>25</v>
      </c>
      <c r="C39">
        <f>D34</f>
        <v>14028</v>
      </c>
    </row>
  </sheetData>
  <mergeCells count="5">
    <mergeCell ref="M1:P1"/>
    <mergeCell ref="R1:V1"/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33D2-C1D1-4851-B92F-C1DAA6AAFF5D}">
  <dimension ref="A1:W39"/>
  <sheetViews>
    <sheetView zoomScale="70" zoomScaleNormal="70" workbookViewId="0">
      <selection activeCell="C36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1"/>
      <c r="N1" s="1"/>
      <c r="O1" s="1"/>
      <c r="P1" s="1"/>
      <c r="Q1" s="2"/>
      <c r="R1" s="1"/>
      <c r="S1" s="1"/>
      <c r="T1" s="1"/>
      <c r="U1" s="1"/>
      <c r="V1" s="1"/>
      <c r="W1" s="2"/>
    </row>
    <row r="2" spans="1:23" x14ac:dyDescent="0.3">
      <c r="A2" s="7" t="s">
        <v>5</v>
      </c>
      <c r="B2">
        <v>7492.3200000000006</v>
      </c>
      <c r="C2" s="14"/>
      <c r="I2">
        <v>5770</v>
      </c>
      <c r="J2" t="s">
        <v>19</v>
      </c>
      <c r="Q2" s="2"/>
    </row>
    <row r="3" spans="1:23" x14ac:dyDescent="0.3">
      <c r="A3" t="s">
        <v>16</v>
      </c>
      <c r="B3">
        <v>0.6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13</v>
      </c>
      <c r="D6" s="12">
        <v>25</v>
      </c>
      <c r="E6">
        <v>0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105</v>
      </c>
      <c r="D7" s="4">
        <v>300</v>
      </c>
      <c r="E7">
        <v>0</v>
      </c>
      <c r="F7" s="4">
        <v>1</v>
      </c>
      <c r="G7" s="4">
        <v>3</v>
      </c>
      <c r="H7" s="15">
        <v>27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73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19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61</v>
      </c>
      <c r="D8" s="4">
        <v>120</v>
      </c>
      <c r="E8">
        <v>1</v>
      </c>
      <c r="F8" s="4">
        <v>2</v>
      </c>
      <c r="G8" s="4">
        <v>5</v>
      </c>
      <c r="H8" s="15">
        <v>79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14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104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171</v>
      </c>
      <c r="D9" s="4">
        <v>200</v>
      </c>
      <c r="E9">
        <v>1</v>
      </c>
      <c r="F9" s="10">
        <v>1</v>
      </c>
      <c r="G9" s="10">
        <v>5</v>
      </c>
      <c r="H9" s="15">
        <v>19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44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29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30</v>
      </c>
      <c r="D10" s="4">
        <v>100</v>
      </c>
      <c r="E10">
        <v>1</v>
      </c>
      <c r="F10" s="10">
        <v>5</v>
      </c>
      <c r="G10" s="10">
        <v>8</v>
      </c>
      <c r="H10" s="15">
        <v>62</v>
      </c>
      <c r="I10" s="10">
        <v>80</v>
      </c>
      <c r="J10">
        <v>1</v>
      </c>
      <c r="K10" s="11">
        <v>8</v>
      </c>
      <c r="L10" s="11">
        <v>10</v>
      </c>
      <c r="M10" s="11">
        <v>11</v>
      </c>
      <c r="N10" s="16">
        <v>19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18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125</v>
      </c>
      <c r="D11" s="4">
        <v>180</v>
      </c>
      <c r="E11">
        <v>1</v>
      </c>
      <c r="F11" s="10">
        <v>8</v>
      </c>
      <c r="G11" s="10">
        <v>9</v>
      </c>
      <c r="H11" s="15">
        <v>13</v>
      </c>
      <c r="I11" s="10">
        <v>20</v>
      </c>
      <c r="J11">
        <v>1</v>
      </c>
      <c r="K11" s="11">
        <v>12</v>
      </c>
      <c r="L11" s="11">
        <v>14</v>
      </c>
      <c r="M11" s="11">
        <v>13</v>
      </c>
      <c r="N11" s="16">
        <v>26</v>
      </c>
      <c r="O11" s="11">
        <v>50</v>
      </c>
      <c r="P11">
        <v>1</v>
      </c>
      <c r="Q11" s="11">
        <v>1</v>
      </c>
      <c r="R11" s="11">
        <v>2</v>
      </c>
      <c r="S11" s="11">
        <v>4</v>
      </c>
      <c r="T11" s="11">
        <v>5</v>
      </c>
      <c r="U11" s="10">
        <v>28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70</v>
      </c>
      <c r="D12" s="4">
        <v>100</v>
      </c>
      <c r="E12">
        <v>0</v>
      </c>
      <c r="F12" s="10">
        <v>6</v>
      </c>
      <c r="G12" s="10">
        <v>7</v>
      </c>
      <c r="H12" s="15">
        <v>24</v>
      </c>
      <c r="I12" s="10">
        <v>35</v>
      </c>
      <c r="J12">
        <v>1</v>
      </c>
      <c r="K12" s="11">
        <v>19</v>
      </c>
      <c r="L12" s="11">
        <v>22</v>
      </c>
      <c r="M12" s="11">
        <v>24</v>
      </c>
      <c r="N12" s="16">
        <v>21</v>
      </c>
      <c r="O12" s="11">
        <v>30</v>
      </c>
      <c r="P12">
        <v>1</v>
      </c>
      <c r="Q12" s="11">
        <v>2</v>
      </c>
      <c r="R12" s="11">
        <v>5</v>
      </c>
      <c r="S12" s="11">
        <v>6</v>
      </c>
      <c r="T12" s="11">
        <v>8</v>
      </c>
      <c r="U12" s="10">
        <v>9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59</v>
      </c>
      <c r="D13" s="4">
        <v>80</v>
      </c>
      <c r="E13">
        <v>0</v>
      </c>
      <c r="F13" s="10">
        <v>10</v>
      </c>
      <c r="G13" s="10">
        <v>12</v>
      </c>
      <c r="H13" s="15">
        <v>12</v>
      </c>
      <c r="I13" s="10">
        <v>30</v>
      </c>
      <c r="J13">
        <v>1</v>
      </c>
      <c r="K13" s="11">
        <v>22</v>
      </c>
      <c r="L13" s="11">
        <v>23</v>
      </c>
      <c r="M13" s="11">
        <v>24</v>
      </c>
      <c r="N13" s="16">
        <v>28</v>
      </c>
      <c r="O13" s="11">
        <v>45</v>
      </c>
      <c r="P13">
        <v>1</v>
      </c>
      <c r="U13">
        <f>SUM(U7:U12)</f>
        <v>207</v>
      </c>
      <c r="V13">
        <v>305</v>
      </c>
    </row>
    <row r="14" spans="1:23" x14ac:dyDescent="0.3">
      <c r="A14" s="4">
        <v>9</v>
      </c>
      <c r="B14" s="4">
        <v>1200</v>
      </c>
      <c r="C14" s="4">
        <v>272</v>
      </c>
      <c r="D14" s="4">
        <v>400</v>
      </c>
      <c r="E14">
        <v>1</v>
      </c>
      <c r="F14" s="10">
        <v>12</v>
      </c>
      <c r="G14" s="10">
        <v>11</v>
      </c>
      <c r="H14" s="15">
        <v>38</v>
      </c>
      <c r="I14" s="10">
        <v>50</v>
      </c>
      <c r="J14">
        <v>0</v>
      </c>
      <c r="N14">
        <f>SUM(N7:N13)</f>
        <v>225</v>
      </c>
      <c r="O14"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110</v>
      </c>
      <c r="D15" s="9">
        <v>180</v>
      </c>
      <c r="E15">
        <v>1</v>
      </c>
      <c r="F15" s="10">
        <v>12</v>
      </c>
      <c r="G15" s="10">
        <v>14</v>
      </c>
      <c r="H15" s="15">
        <v>71</v>
      </c>
      <c r="I15" s="10">
        <v>80</v>
      </c>
      <c r="J15">
        <v>1</v>
      </c>
      <c r="N15" s="36" t="s">
        <v>22</v>
      </c>
      <c r="U15" s="36">
        <f>SUMIF(W7:W12,1,U7:U12)</f>
        <v>207</v>
      </c>
    </row>
    <row r="16" spans="1:23" x14ac:dyDescent="0.3">
      <c r="A16" s="4">
        <v>11</v>
      </c>
      <c r="B16" s="9">
        <v>300</v>
      </c>
      <c r="C16" s="4">
        <v>33</v>
      </c>
      <c r="D16" s="9">
        <v>100</v>
      </c>
      <c r="E16">
        <v>0</v>
      </c>
      <c r="F16" s="10">
        <v>12</v>
      </c>
      <c r="G16" s="10">
        <v>18</v>
      </c>
      <c r="H16" s="15">
        <v>6</v>
      </c>
      <c r="I16" s="10">
        <v>20</v>
      </c>
      <c r="J16">
        <v>1</v>
      </c>
      <c r="N16" s="36">
        <f>SUMIF(P7:P13,1,N7:N13)</f>
        <v>225</v>
      </c>
    </row>
    <row r="17" spans="1:10" x14ac:dyDescent="0.3">
      <c r="A17" s="4">
        <v>12</v>
      </c>
      <c r="B17" s="9">
        <v>1000</v>
      </c>
      <c r="C17" s="4">
        <v>148</v>
      </c>
      <c r="D17" s="9">
        <v>200</v>
      </c>
      <c r="E17">
        <v>0</v>
      </c>
      <c r="F17" s="10">
        <v>16</v>
      </c>
      <c r="G17" s="10">
        <v>17</v>
      </c>
      <c r="H17" s="15">
        <v>9</v>
      </c>
      <c r="I17" s="10">
        <v>20</v>
      </c>
      <c r="J17">
        <v>1</v>
      </c>
    </row>
    <row r="18" spans="1:10" x14ac:dyDescent="0.3">
      <c r="A18" s="4">
        <v>13</v>
      </c>
      <c r="B18" s="9">
        <v>800</v>
      </c>
      <c r="C18" s="4">
        <v>107</v>
      </c>
      <c r="D18" s="9">
        <v>150</v>
      </c>
      <c r="E18">
        <v>0</v>
      </c>
      <c r="F18" s="10">
        <v>16</v>
      </c>
      <c r="G18" s="10">
        <v>19</v>
      </c>
      <c r="H18" s="15">
        <v>22</v>
      </c>
      <c r="I18" s="10">
        <v>55</v>
      </c>
      <c r="J18">
        <v>0</v>
      </c>
    </row>
    <row r="19" spans="1:10" x14ac:dyDescent="0.3">
      <c r="A19" s="4">
        <v>14</v>
      </c>
      <c r="B19" s="9">
        <v>500</v>
      </c>
      <c r="C19" s="4">
        <v>107</v>
      </c>
      <c r="D19" s="9">
        <v>150</v>
      </c>
      <c r="E19">
        <v>1</v>
      </c>
      <c r="F19" s="10">
        <v>20</v>
      </c>
      <c r="G19" s="10">
        <v>21</v>
      </c>
      <c r="H19" s="15">
        <v>11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52</v>
      </c>
      <c r="D20" s="9">
        <v>90</v>
      </c>
      <c r="E20">
        <v>0</v>
      </c>
      <c r="F20" s="10">
        <v>20</v>
      </c>
      <c r="G20" s="10">
        <v>22</v>
      </c>
      <c r="H20" s="15">
        <v>22</v>
      </c>
      <c r="I20" s="10">
        <v>30</v>
      </c>
      <c r="J20">
        <v>1</v>
      </c>
    </row>
    <row r="21" spans="1:10" x14ac:dyDescent="0.3">
      <c r="A21" s="4">
        <v>16</v>
      </c>
      <c r="B21" s="9">
        <v>1900</v>
      </c>
      <c r="C21" s="4">
        <v>90</v>
      </c>
      <c r="D21" s="9">
        <v>300</v>
      </c>
      <c r="E21">
        <v>0</v>
      </c>
      <c r="F21" s="10">
        <v>21</v>
      </c>
      <c r="G21" s="10">
        <v>24</v>
      </c>
      <c r="H21" s="15">
        <v>18</v>
      </c>
      <c r="I21" s="10">
        <v>25</v>
      </c>
      <c r="J21">
        <v>1</v>
      </c>
    </row>
    <row r="22" spans="1:10" x14ac:dyDescent="0.3">
      <c r="A22" s="4">
        <v>17</v>
      </c>
      <c r="B22" s="9">
        <v>300</v>
      </c>
      <c r="C22" s="4">
        <v>82</v>
      </c>
      <c r="D22" s="9">
        <v>100</v>
      </c>
      <c r="E22">
        <v>1</v>
      </c>
      <c r="F22" s="10">
        <v>23</v>
      </c>
      <c r="G22" s="10">
        <v>24</v>
      </c>
      <c r="H22" s="15">
        <v>29</v>
      </c>
      <c r="I22" s="10">
        <v>35</v>
      </c>
      <c r="J22">
        <v>1</v>
      </c>
    </row>
    <row r="23" spans="1:10" x14ac:dyDescent="0.3">
      <c r="A23" s="4">
        <v>18</v>
      </c>
      <c r="B23" s="9">
        <v>400</v>
      </c>
      <c r="C23" s="4">
        <v>66</v>
      </c>
      <c r="D23" s="9">
        <v>80</v>
      </c>
      <c r="E23">
        <v>1</v>
      </c>
      <c r="F23" s="10">
        <v>16</v>
      </c>
      <c r="G23" s="10">
        <v>24</v>
      </c>
      <c r="H23" s="15">
        <v>30</v>
      </c>
      <c r="I23" s="10">
        <v>80</v>
      </c>
      <c r="J23">
        <v>1</v>
      </c>
    </row>
    <row r="24" spans="1:10" x14ac:dyDescent="0.3">
      <c r="A24" s="4">
        <v>19</v>
      </c>
      <c r="B24" s="9">
        <v>900</v>
      </c>
      <c r="C24" s="4">
        <v>87</v>
      </c>
      <c r="D24" s="9">
        <v>150</v>
      </c>
      <c r="E24">
        <v>0</v>
      </c>
      <c r="F24" s="10">
        <v>19</v>
      </c>
      <c r="G24" s="10">
        <v>22</v>
      </c>
      <c r="H24" s="15">
        <v>17</v>
      </c>
      <c r="I24" s="10">
        <v>40</v>
      </c>
      <c r="J24">
        <v>0</v>
      </c>
    </row>
    <row r="25" spans="1:10" x14ac:dyDescent="0.3">
      <c r="A25" s="4">
        <v>20</v>
      </c>
      <c r="B25" s="9">
        <v>850</v>
      </c>
      <c r="C25" s="4">
        <v>128</v>
      </c>
      <c r="D25" s="9">
        <v>300</v>
      </c>
      <c r="E25">
        <v>1</v>
      </c>
      <c r="H25">
        <f>SUM(H7:H24)</f>
        <v>509</v>
      </c>
      <c r="I25">
        <v>815</v>
      </c>
    </row>
    <row r="26" spans="1:10" x14ac:dyDescent="0.3">
      <c r="A26" s="4">
        <v>21</v>
      </c>
      <c r="B26" s="9">
        <v>200</v>
      </c>
      <c r="C26" s="4">
        <v>9</v>
      </c>
      <c r="D26" s="9">
        <v>20</v>
      </c>
      <c r="E26">
        <v>0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101</v>
      </c>
      <c r="D27" s="9">
        <v>280</v>
      </c>
      <c r="E27">
        <v>0</v>
      </c>
      <c r="H27" s="35">
        <f>SUMIF(J6:J23,1,H6:H23)</f>
        <v>432</v>
      </c>
    </row>
    <row r="28" spans="1:10" x14ac:dyDescent="0.3">
      <c r="A28" s="4">
        <v>23</v>
      </c>
      <c r="B28" s="9">
        <v>990</v>
      </c>
      <c r="C28" s="4">
        <v>116</v>
      </c>
      <c r="D28" s="9">
        <v>330</v>
      </c>
      <c r="E28">
        <v>0</v>
      </c>
    </row>
    <row r="29" spans="1:10" x14ac:dyDescent="0.3">
      <c r="A29" s="4">
        <v>24</v>
      </c>
      <c r="B29" s="9">
        <v>1400</v>
      </c>
      <c r="C29" s="4">
        <v>181</v>
      </c>
      <c r="D29" s="9">
        <v>270</v>
      </c>
      <c r="E29">
        <v>1</v>
      </c>
    </row>
    <row r="30" spans="1:10" x14ac:dyDescent="0.3">
      <c r="B30">
        <v>17240</v>
      </c>
      <c r="C30">
        <f>SUM(C6:C29)</f>
        <v>2323</v>
      </c>
      <c r="D30">
        <v>4205</v>
      </c>
      <c r="G30" s="13"/>
      <c r="H30" s="13"/>
    </row>
    <row r="31" spans="1:10" x14ac:dyDescent="0.3">
      <c r="B31" s="35" t="s">
        <v>20</v>
      </c>
      <c r="C31" s="35" t="s">
        <v>21</v>
      </c>
    </row>
    <row r="32" spans="1:10" x14ac:dyDescent="0.3">
      <c r="B32">
        <f>SUMIF(E6:E29,1,B6:B29)</f>
        <v>7450</v>
      </c>
      <c r="C32">
        <f>SUMIF(E6:E29,1,C6:C29)</f>
        <v>1333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7450</v>
      </c>
      <c r="C34">
        <f>SUM(C32,H28,N16,U16)</f>
        <v>1558</v>
      </c>
      <c r="D34">
        <f>PRODUCT(C34,B1)</f>
        <v>10906</v>
      </c>
    </row>
    <row r="36" spans="2:4" x14ac:dyDescent="0.3">
      <c r="B36" t="s">
        <v>26</v>
      </c>
      <c r="C36">
        <f>B2</f>
        <v>7492.3200000000006</v>
      </c>
    </row>
    <row r="37" spans="2:4" x14ac:dyDescent="0.3">
      <c r="B37" t="s">
        <v>27</v>
      </c>
      <c r="C37">
        <f>B34</f>
        <v>7450</v>
      </c>
    </row>
    <row r="38" spans="2:4" x14ac:dyDescent="0.3">
      <c r="B38" t="s">
        <v>22</v>
      </c>
      <c r="C38">
        <f>C34</f>
        <v>1558</v>
      </c>
    </row>
    <row r="39" spans="2:4" x14ac:dyDescent="0.3">
      <c r="B39" t="s">
        <v>25</v>
      </c>
      <c r="C39">
        <f>D34</f>
        <v>10906</v>
      </c>
    </row>
  </sheetData>
  <mergeCells count="3"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49FA-1727-4178-9AFA-E64E3553D74D}">
  <dimension ref="A1:W39"/>
  <sheetViews>
    <sheetView zoomScale="70" zoomScaleNormal="70" workbookViewId="0">
      <selection activeCell="C36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39"/>
      <c r="N1" s="39"/>
      <c r="O1" s="39"/>
      <c r="P1" s="39"/>
      <c r="Q1" s="2"/>
      <c r="R1" s="39"/>
      <c r="S1" s="39"/>
      <c r="T1" s="39"/>
      <c r="U1" s="39"/>
      <c r="V1" s="39"/>
      <c r="W1" s="2"/>
    </row>
    <row r="2" spans="1:23" x14ac:dyDescent="0.3">
      <c r="A2" s="7" t="s">
        <v>5</v>
      </c>
      <c r="B2">
        <v>9202.2999999999993</v>
      </c>
      <c r="C2" s="14"/>
      <c r="I2">
        <v>5770</v>
      </c>
      <c r="J2" t="s">
        <v>19</v>
      </c>
      <c r="Q2" s="2"/>
    </row>
    <row r="3" spans="1:23" x14ac:dyDescent="0.3">
      <c r="A3" t="s">
        <v>16</v>
      </c>
      <c r="B3">
        <v>1.3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46</v>
      </c>
      <c r="D6" s="12">
        <v>25</v>
      </c>
      <c r="E6">
        <v>0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423</v>
      </c>
      <c r="D7" s="4">
        <v>300</v>
      </c>
      <c r="E7">
        <v>1</v>
      </c>
      <c r="F7" s="4">
        <v>1</v>
      </c>
      <c r="G7" s="4">
        <v>3</v>
      </c>
      <c r="H7" s="16">
        <v>56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285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48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149</v>
      </c>
      <c r="D8" s="4">
        <v>120</v>
      </c>
      <c r="E8">
        <v>1</v>
      </c>
      <c r="F8" s="4">
        <v>2</v>
      </c>
      <c r="G8" s="4">
        <v>5</v>
      </c>
      <c r="H8" s="16">
        <v>79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29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237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276</v>
      </c>
      <c r="D9" s="4">
        <v>200</v>
      </c>
      <c r="E9">
        <v>1</v>
      </c>
      <c r="F9" s="10">
        <v>1</v>
      </c>
      <c r="G9" s="10">
        <v>5</v>
      </c>
      <c r="H9" s="16">
        <v>33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136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35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184</v>
      </c>
      <c r="D10" s="4">
        <v>100</v>
      </c>
      <c r="E10">
        <v>1</v>
      </c>
      <c r="F10" s="10">
        <v>5</v>
      </c>
      <c r="G10" s="10">
        <v>8</v>
      </c>
      <c r="H10" s="16">
        <v>77</v>
      </c>
      <c r="I10" s="10">
        <v>80</v>
      </c>
      <c r="J10">
        <v>1</v>
      </c>
      <c r="K10" s="11">
        <v>8</v>
      </c>
      <c r="L10" s="11">
        <v>10</v>
      </c>
      <c r="M10" s="11">
        <v>11</v>
      </c>
      <c r="N10" s="16">
        <v>35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24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257</v>
      </c>
      <c r="D11" s="4">
        <v>180</v>
      </c>
      <c r="E11">
        <v>1</v>
      </c>
      <c r="F11" s="10">
        <v>8</v>
      </c>
      <c r="G11" s="10">
        <v>9</v>
      </c>
      <c r="H11" s="16">
        <v>31</v>
      </c>
      <c r="I11" s="10">
        <v>20</v>
      </c>
      <c r="J11">
        <v>1</v>
      </c>
      <c r="K11" s="11">
        <v>12</v>
      </c>
      <c r="L11" s="11">
        <v>14</v>
      </c>
      <c r="M11" s="11">
        <v>13</v>
      </c>
      <c r="N11" s="16">
        <v>86</v>
      </c>
      <c r="O11" s="11">
        <v>50</v>
      </c>
      <c r="P11">
        <v>1</v>
      </c>
      <c r="Q11" s="11">
        <v>1</v>
      </c>
      <c r="R11" s="11">
        <v>2</v>
      </c>
      <c r="S11" s="11">
        <v>4</v>
      </c>
      <c r="T11" s="11">
        <v>5</v>
      </c>
      <c r="U11" s="10">
        <v>35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165</v>
      </c>
      <c r="D12" s="4">
        <v>100</v>
      </c>
      <c r="E12">
        <v>0</v>
      </c>
      <c r="F12" s="10">
        <v>6</v>
      </c>
      <c r="G12" s="10">
        <v>7</v>
      </c>
      <c r="H12" s="16">
        <v>57</v>
      </c>
      <c r="I12" s="10">
        <v>35</v>
      </c>
      <c r="J12">
        <v>1</v>
      </c>
      <c r="K12" s="11">
        <v>19</v>
      </c>
      <c r="L12" s="11">
        <v>22</v>
      </c>
      <c r="M12" s="11">
        <v>24</v>
      </c>
      <c r="N12" s="16">
        <v>52</v>
      </c>
      <c r="O12" s="11">
        <v>30</v>
      </c>
      <c r="P12">
        <v>0</v>
      </c>
      <c r="Q12" s="11">
        <v>2</v>
      </c>
      <c r="R12" s="11">
        <v>5</v>
      </c>
      <c r="S12" s="11">
        <v>6</v>
      </c>
      <c r="T12" s="11">
        <v>8</v>
      </c>
      <c r="U12" s="10">
        <v>58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90</v>
      </c>
      <c r="D13" s="4">
        <v>80</v>
      </c>
      <c r="E13">
        <v>0</v>
      </c>
      <c r="F13" s="10">
        <v>10</v>
      </c>
      <c r="G13" s="10">
        <v>12</v>
      </c>
      <c r="H13" s="16">
        <v>54</v>
      </c>
      <c r="I13" s="10">
        <v>30</v>
      </c>
      <c r="J13">
        <v>1</v>
      </c>
      <c r="K13" s="11">
        <v>22</v>
      </c>
      <c r="L13" s="11">
        <v>23</v>
      </c>
      <c r="M13" s="11">
        <v>24</v>
      </c>
      <c r="N13" s="16">
        <v>74</v>
      </c>
      <c r="O13" s="11">
        <v>45</v>
      </c>
      <c r="P13">
        <v>1</v>
      </c>
      <c r="U13">
        <f>SUM(U7:U12)</f>
        <v>437</v>
      </c>
      <c r="V13">
        <v>305</v>
      </c>
    </row>
    <row r="14" spans="1:23" x14ac:dyDescent="0.3">
      <c r="A14" s="4">
        <v>9</v>
      </c>
      <c r="B14" s="4">
        <v>1200</v>
      </c>
      <c r="C14" s="4">
        <v>546</v>
      </c>
      <c r="D14" s="4">
        <v>400</v>
      </c>
      <c r="E14">
        <v>1</v>
      </c>
      <c r="F14" s="10">
        <v>12</v>
      </c>
      <c r="G14" s="10">
        <v>11</v>
      </c>
      <c r="H14" s="16">
        <v>95</v>
      </c>
      <c r="I14" s="10">
        <v>50</v>
      </c>
      <c r="J14">
        <v>1</v>
      </c>
      <c r="N14">
        <f>SUM(N7:N13)</f>
        <v>697</v>
      </c>
      <c r="O14"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306</v>
      </c>
      <c r="D15" s="9">
        <v>180</v>
      </c>
      <c r="E15">
        <v>1</v>
      </c>
      <c r="F15" s="10">
        <v>12</v>
      </c>
      <c r="G15" s="10">
        <v>14</v>
      </c>
      <c r="H15" s="16">
        <v>141</v>
      </c>
      <c r="I15" s="10">
        <v>80</v>
      </c>
      <c r="J15">
        <v>1</v>
      </c>
      <c r="N15" s="36" t="s">
        <v>22</v>
      </c>
      <c r="U15" s="36">
        <f>SUMIF(W7:W12,1,U7:U12)</f>
        <v>437</v>
      </c>
    </row>
    <row r="16" spans="1:23" x14ac:dyDescent="0.3">
      <c r="A16" s="4">
        <v>11</v>
      </c>
      <c r="B16" s="9">
        <v>300</v>
      </c>
      <c r="C16" s="4">
        <v>107</v>
      </c>
      <c r="D16" s="9">
        <v>100</v>
      </c>
      <c r="E16">
        <v>1</v>
      </c>
      <c r="F16" s="10">
        <v>12</v>
      </c>
      <c r="G16" s="10">
        <v>18</v>
      </c>
      <c r="H16" s="16">
        <v>31</v>
      </c>
      <c r="I16" s="10">
        <v>20</v>
      </c>
      <c r="J16">
        <v>0</v>
      </c>
      <c r="N16" s="36">
        <f>SUMIF(P7:P13,1,N7:N13)</f>
        <v>645</v>
      </c>
    </row>
    <row r="17" spans="1:10" x14ac:dyDescent="0.3">
      <c r="A17" s="4">
        <v>12</v>
      </c>
      <c r="B17" s="9">
        <v>1000</v>
      </c>
      <c r="C17" s="4">
        <v>151</v>
      </c>
      <c r="D17" s="9">
        <v>200</v>
      </c>
      <c r="E17">
        <v>0</v>
      </c>
      <c r="F17" s="10">
        <v>16</v>
      </c>
      <c r="G17" s="10">
        <v>17</v>
      </c>
      <c r="H17" s="16">
        <v>22</v>
      </c>
      <c r="I17" s="10">
        <v>20</v>
      </c>
      <c r="J17">
        <v>1</v>
      </c>
    </row>
    <row r="18" spans="1:10" x14ac:dyDescent="0.3">
      <c r="A18" s="4">
        <v>13</v>
      </c>
      <c r="B18" s="9">
        <v>800</v>
      </c>
      <c r="C18" s="4">
        <v>121</v>
      </c>
      <c r="D18" s="9">
        <v>150</v>
      </c>
      <c r="E18">
        <v>0</v>
      </c>
      <c r="F18" s="10">
        <v>16</v>
      </c>
      <c r="G18" s="10">
        <v>19</v>
      </c>
      <c r="H18" s="16">
        <v>83</v>
      </c>
      <c r="I18" s="10">
        <v>55</v>
      </c>
      <c r="J18">
        <v>1</v>
      </c>
    </row>
    <row r="19" spans="1:10" x14ac:dyDescent="0.3">
      <c r="A19" s="4">
        <v>14</v>
      </c>
      <c r="B19" s="9">
        <v>500</v>
      </c>
      <c r="C19" s="4">
        <v>226</v>
      </c>
      <c r="D19" s="9">
        <v>150</v>
      </c>
      <c r="E19">
        <v>1</v>
      </c>
      <c r="F19" s="10">
        <v>20</v>
      </c>
      <c r="G19" s="10">
        <v>21</v>
      </c>
      <c r="H19" s="16">
        <v>47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158</v>
      </c>
      <c r="D20" s="9">
        <v>90</v>
      </c>
      <c r="E20">
        <v>1</v>
      </c>
      <c r="F20" s="10">
        <v>20</v>
      </c>
      <c r="G20" s="10">
        <v>22</v>
      </c>
      <c r="H20" s="16">
        <v>21</v>
      </c>
      <c r="I20" s="10">
        <v>30</v>
      </c>
      <c r="J20">
        <v>0</v>
      </c>
    </row>
    <row r="21" spans="1:10" x14ac:dyDescent="0.3">
      <c r="A21" s="4">
        <v>16</v>
      </c>
      <c r="B21" s="9">
        <v>1900</v>
      </c>
      <c r="C21" s="4">
        <v>547</v>
      </c>
      <c r="D21" s="9">
        <v>300</v>
      </c>
      <c r="E21">
        <v>1</v>
      </c>
      <c r="F21" s="10">
        <v>21</v>
      </c>
      <c r="G21" s="10">
        <v>24</v>
      </c>
      <c r="H21" s="16">
        <v>34</v>
      </c>
      <c r="I21" s="10">
        <v>25</v>
      </c>
      <c r="J21">
        <v>1</v>
      </c>
    </row>
    <row r="22" spans="1:10" x14ac:dyDescent="0.3">
      <c r="A22" s="4">
        <v>17</v>
      </c>
      <c r="B22" s="9">
        <v>300</v>
      </c>
      <c r="C22" s="4">
        <v>110</v>
      </c>
      <c r="D22" s="9">
        <v>100</v>
      </c>
      <c r="E22">
        <v>0</v>
      </c>
      <c r="F22" s="10">
        <v>23</v>
      </c>
      <c r="G22" s="10">
        <v>24</v>
      </c>
      <c r="H22" s="16">
        <v>24</v>
      </c>
      <c r="I22" s="10">
        <v>35</v>
      </c>
      <c r="J22">
        <v>1</v>
      </c>
    </row>
    <row r="23" spans="1:10" x14ac:dyDescent="0.3">
      <c r="A23" s="4">
        <v>18</v>
      </c>
      <c r="B23" s="9">
        <v>400</v>
      </c>
      <c r="C23" s="4">
        <v>134</v>
      </c>
      <c r="D23" s="9">
        <v>80</v>
      </c>
      <c r="E23">
        <v>0</v>
      </c>
      <c r="F23" s="10">
        <v>16</v>
      </c>
      <c r="G23" s="10">
        <v>24</v>
      </c>
      <c r="H23" s="16">
        <v>85</v>
      </c>
      <c r="I23" s="10">
        <v>80</v>
      </c>
      <c r="J23">
        <v>1</v>
      </c>
    </row>
    <row r="24" spans="1:10" x14ac:dyDescent="0.3">
      <c r="A24" s="4">
        <v>19</v>
      </c>
      <c r="B24" s="9">
        <v>900</v>
      </c>
      <c r="C24" s="4">
        <v>132</v>
      </c>
      <c r="D24" s="9">
        <v>150</v>
      </c>
      <c r="E24">
        <v>0</v>
      </c>
      <c r="F24" s="10">
        <v>19</v>
      </c>
      <c r="G24" s="10">
        <v>22</v>
      </c>
      <c r="H24" s="16">
        <v>56</v>
      </c>
      <c r="I24" s="10">
        <v>40</v>
      </c>
      <c r="J24">
        <v>0</v>
      </c>
    </row>
    <row r="25" spans="1:10" x14ac:dyDescent="0.3">
      <c r="A25" s="4">
        <v>20</v>
      </c>
      <c r="B25" s="9">
        <v>850</v>
      </c>
      <c r="C25" s="4">
        <v>249</v>
      </c>
      <c r="D25" s="9">
        <v>300</v>
      </c>
      <c r="E25">
        <v>0</v>
      </c>
      <c r="H25">
        <f>SUM(H7:H24)</f>
        <v>1026</v>
      </c>
      <c r="I25">
        <v>815</v>
      </c>
    </row>
    <row r="26" spans="1:10" x14ac:dyDescent="0.3">
      <c r="A26" s="4">
        <v>21</v>
      </c>
      <c r="B26" s="9">
        <v>200</v>
      </c>
      <c r="C26" s="4">
        <v>28</v>
      </c>
      <c r="D26" s="9">
        <v>20</v>
      </c>
      <c r="E26">
        <v>1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235</v>
      </c>
      <c r="D27" s="9">
        <v>280</v>
      </c>
      <c r="E27">
        <v>0</v>
      </c>
      <c r="H27" s="35">
        <f>SUMIF(J6:J23,1,H6:H23)</f>
        <v>918</v>
      </c>
    </row>
    <row r="28" spans="1:10" x14ac:dyDescent="0.3">
      <c r="A28" s="4">
        <v>23</v>
      </c>
      <c r="B28" s="9">
        <v>990</v>
      </c>
      <c r="C28" s="4">
        <v>445</v>
      </c>
      <c r="D28" s="9">
        <v>330</v>
      </c>
      <c r="E28">
        <v>1</v>
      </c>
    </row>
    <row r="29" spans="1:10" x14ac:dyDescent="0.3">
      <c r="A29" s="4">
        <v>24</v>
      </c>
      <c r="B29" s="9">
        <v>1400</v>
      </c>
      <c r="C29" s="4">
        <v>241</v>
      </c>
      <c r="D29" s="9">
        <v>270</v>
      </c>
      <c r="E29">
        <v>0</v>
      </c>
    </row>
    <row r="30" spans="1:10" x14ac:dyDescent="0.3">
      <c r="B30">
        <v>17240</v>
      </c>
      <c r="C30">
        <f>SUM(C6:C29)</f>
        <v>5326</v>
      </c>
      <c r="D30">
        <v>4205</v>
      </c>
      <c r="G30" s="13"/>
      <c r="H30" s="13"/>
    </row>
    <row r="31" spans="1:10" x14ac:dyDescent="0.3">
      <c r="B31" s="35" t="s">
        <v>20</v>
      </c>
      <c r="C31" s="35" t="s">
        <v>21</v>
      </c>
    </row>
    <row r="32" spans="1:10" x14ac:dyDescent="0.3">
      <c r="B32">
        <f>SUMIF(E6:E29,1,B6:B29)</f>
        <v>9190</v>
      </c>
      <c r="C32">
        <f>SUMIF(E6:E29,1,C6:C29)</f>
        <v>3652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9190</v>
      </c>
      <c r="C34">
        <f>SUM(C32,H28,N16,U16)</f>
        <v>4297</v>
      </c>
      <c r="D34">
        <f>PRODUCT(C34,B1)</f>
        <v>30079</v>
      </c>
    </row>
    <row r="36" spans="2:4" x14ac:dyDescent="0.3">
      <c r="B36" t="s">
        <v>26</v>
      </c>
      <c r="C36">
        <f>B2</f>
        <v>9202.2999999999993</v>
      </c>
    </row>
    <row r="37" spans="2:4" x14ac:dyDescent="0.3">
      <c r="B37" t="s">
        <v>27</v>
      </c>
      <c r="C37">
        <f>B34</f>
        <v>9190</v>
      </c>
    </row>
    <row r="38" spans="2:4" x14ac:dyDescent="0.3">
      <c r="B38" t="s">
        <v>22</v>
      </c>
      <c r="C38">
        <f>C34</f>
        <v>4297</v>
      </c>
    </row>
    <row r="39" spans="2:4" x14ac:dyDescent="0.3">
      <c r="B39" t="s">
        <v>25</v>
      </c>
      <c r="C39">
        <f>D34</f>
        <v>30079</v>
      </c>
    </row>
  </sheetData>
  <mergeCells count="5">
    <mergeCell ref="M1:P1"/>
    <mergeCell ref="R1:V1"/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opLeftCell="A10" zoomScale="85" zoomScaleNormal="85" workbookViewId="0">
      <selection activeCell="C36" sqref="C36:C39"/>
    </sheetView>
  </sheetViews>
  <sheetFormatPr defaultRowHeight="14.4" x14ac:dyDescent="0.3"/>
  <cols>
    <col min="1" max="1" width="19.5546875" customWidth="1"/>
    <col min="2" max="2" width="13.88671875" customWidth="1"/>
    <col min="3" max="3" width="16.88671875" customWidth="1"/>
    <col min="4" max="4" width="13.88671875" customWidth="1"/>
    <col min="5" max="5" width="16.77734375" customWidth="1"/>
    <col min="6" max="6" width="9.109375" customWidth="1"/>
    <col min="7" max="7" width="17" customWidth="1"/>
    <col min="8" max="8" width="16.33203125" customWidth="1"/>
    <col min="9" max="9" width="7.88671875" customWidth="1"/>
    <col min="10" max="10" width="12.33203125" customWidth="1"/>
    <col min="11" max="11" width="6.33203125" customWidth="1"/>
    <col min="12" max="12" width="17.109375" customWidth="1"/>
    <col min="13" max="13" width="8.33203125" customWidth="1"/>
    <col min="14" max="14" width="6.109375" customWidth="1"/>
    <col min="15" max="15" width="10.5546875" customWidth="1"/>
    <col min="16" max="16" width="7.88671875" customWidth="1"/>
    <col min="17" max="17" width="6.33203125" customWidth="1"/>
    <col min="18" max="18" width="16.33203125" customWidth="1"/>
  </cols>
  <sheetData>
    <row r="1" spans="1:23" x14ac:dyDescent="0.3">
      <c r="A1" s="19" t="s">
        <v>0</v>
      </c>
      <c r="B1" s="20">
        <v>7</v>
      </c>
      <c r="C1" s="22"/>
      <c r="D1" s="21"/>
      <c r="E1" s="21" t="s">
        <v>1</v>
      </c>
      <c r="F1" s="21" t="s">
        <v>2</v>
      </c>
      <c r="G1" s="21"/>
      <c r="H1" s="21" t="s">
        <v>3</v>
      </c>
      <c r="I1" s="21"/>
      <c r="J1" s="21" t="s">
        <v>4</v>
      </c>
      <c r="K1" s="21"/>
      <c r="L1" s="21"/>
      <c r="M1" s="36"/>
      <c r="N1" s="36"/>
      <c r="O1" s="36"/>
      <c r="P1" s="36"/>
      <c r="Q1" s="23"/>
      <c r="R1" s="41"/>
      <c r="S1" s="41"/>
      <c r="T1" s="41"/>
      <c r="U1" s="41"/>
    </row>
    <row r="2" spans="1:23" x14ac:dyDescent="0.3">
      <c r="A2" s="19" t="s">
        <v>5</v>
      </c>
      <c r="B2">
        <v>6634.81</v>
      </c>
      <c r="C2" s="22"/>
      <c r="D2" s="21"/>
      <c r="E2" s="21"/>
      <c r="F2" s="21"/>
      <c r="G2" s="21"/>
      <c r="H2" s="21"/>
      <c r="I2" s="21"/>
      <c r="J2" s="21"/>
      <c r="K2" s="21"/>
      <c r="L2" s="21"/>
      <c r="M2" s="36"/>
      <c r="N2" s="36"/>
      <c r="O2" s="21"/>
      <c r="P2" s="21"/>
      <c r="Q2" s="42"/>
      <c r="R2" s="42"/>
      <c r="S2" s="43"/>
      <c r="T2" s="43"/>
      <c r="U2" s="21"/>
    </row>
    <row r="3" spans="1:23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36"/>
      <c r="N3" s="36"/>
      <c r="O3" s="21"/>
      <c r="P3" s="21"/>
      <c r="Q3" s="43"/>
      <c r="R3" s="43"/>
      <c r="S3" s="43"/>
      <c r="T3" s="43"/>
      <c r="U3" s="21"/>
    </row>
    <row r="4" spans="1:23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36"/>
      <c r="N4" s="36"/>
      <c r="O4" s="21"/>
      <c r="P4" s="21"/>
      <c r="Q4" s="40"/>
      <c r="R4" s="40"/>
      <c r="S4" s="40"/>
      <c r="T4" s="40"/>
      <c r="U4" s="21"/>
    </row>
    <row r="5" spans="1:23" ht="15" thickBot="1" x14ac:dyDescent="0.35">
      <c r="A5" s="24" t="s">
        <v>6</v>
      </c>
      <c r="B5" s="24" t="s">
        <v>7</v>
      </c>
      <c r="C5" s="24"/>
      <c r="D5" s="24" t="s">
        <v>8</v>
      </c>
      <c r="E5" s="21"/>
      <c r="F5" s="44" t="s">
        <v>9</v>
      </c>
      <c r="G5" s="44"/>
      <c r="H5" s="44"/>
      <c r="I5" s="25"/>
      <c r="J5" s="21"/>
      <c r="K5" s="44" t="s">
        <v>10</v>
      </c>
      <c r="L5" s="44"/>
      <c r="M5" s="44"/>
      <c r="N5" s="44"/>
      <c r="O5" s="25"/>
      <c r="P5" s="21"/>
      <c r="Q5" s="45" t="s">
        <v>11</v>
      </c>
      <c r="R5" s="46"/>
      <c r="S5" s="46"/>
      <c r="T5" s="46"/>
      <c r="U5" s="47"/>
    </row>
    <row r="6" spans="1:23" x14ac:dyDescent="0.3">
      <c r="A6" s="26">
        <v>1</v>
      </c>
      <c r="B6" s="26">
        <v>100</v>
      </c>
      <c r="C6" s="26">
        <v>25</v>
      </c>
      <c r="D6" s="26">
        <v>25</v>
      </c>
      <c r="E6" s="21">
        <v>1</v>
      </c>
      <c r="F6" s="27" t="s">
        <v>12</v>
      </c>
      <c r="G6" s="27" t="s">
        <v>13</v>
      </c>
      <c r="H6" s="27" t="s">
        <v>8</v>
      </c>
      <c r="I6" s="28"/>
      <c r="J6" s="21"/>
      <c r="K6" s="27" t="s">
        <v>12</v>
      </c>
      <c r="L6" s="27" t="s">
        <v>13</v>
      </c>
      <c r="M6" s="27" t="s">
        <v>14</v>
      </c>
      <c r="N6" s="29" t="s">
        <v>8</v>
      </c>
      <c r="O6" s="30"/>
      <c r="P6" s="21"/>
      <c r="Q6" s="27" t="s">
        <v>12</v>
      </c>
      <c r="R6" s="27" t="s">
        <v>13</v>
      </c>
      <c r="S6" s="27" t="s">
        <v>14</v>
      </c>
      <c r="T6" s="27" t="s">
        <v>15</v>
      </c>
      <c r="U6" s="29" t="s">
        <v>8</v>
      </c>
    </row>
    <row r="7" spans="1:23" x14ac:dyDescent="0.3">
      <c r="A7" s="26">
        <v>2</v>
      </c>
      <c r="B7" s="26">
        <v>1000</v>
      </c>
      <c r="C7" s="26">
        <v>300</v>
      </c>
      <c r="D7" s="26">
        <v>300</v>
      </c>
      <c r="E7" s="21">
        <v>1</v>
      </c>
      <c r="F7" s="26">
        <v>1</v>
      </c>
      <c r="G7" s="26">
        <v>3</v>
      </c>
      <c r="H7" s="26">
        <v>60</v>
      </c>
      <c r="I7" s="31"/>
      <c r="J7" s="21">
        <v>1</v>
      </c>
      <c r="K7" s="26">
        <v>6</v>
      </c>
      <c r="L7" s="26">
        <v>7</v>
      </c>
      <c r="M7" s="26">
        <v>8</v>
      </c>
      <c r="N7" s="26">
        <v>150</v>
      </c>
      <c r="O7" s="31"/>
      <c r="P7" s="21">
        <v>1</v>
      </c>
      <c r="Q7" s="32">
        <v>13</v>
      </c>
      <c r="R7" s="32">
        <v>14</v>
      </c>
      <c r="S7" s="32">
        <v>16</v>
      </c>
      <c r="T7" s="32">
        <v>17</v>
      </c>
      <c r="U7" s="32">
        <v>50</v>
      </c>
      <c r="V7" s="31"/>
      <c r="W7">
        <v>1</v>
      </c>
    </row>
    <row r="8" spans="1:23" x14ac:dyDescent="0.3">
      <c r="A8" s="26">
        <v>3</v>
      </c>
      <c r="B8" s="26">
        <v>350</v>
      </c>
      <c r="C8" s="26">
        <v>120</v>
      </c>
      <c r="D8" s="26">
        <v>120</v>
      </c>
      <c r="E8" s="21">
        <v>1</v>
      </c>
      <c r="F8" s="26">
        <v>2</v>
      </c>
      <c r="G8" s="26">
        <v>5</v>
      </c>
      <c r="H8" s="26">
        <v>100</v>
      </c>
      <c r="I8" s="31"/>
      <c r="J8" s="21">
        <v>1</v>
      </c>
      <c r="K8" s="32">
        <v>1</v>
      </c>
      <c r="L8" s="32">
        <v>4</v>
      </c>
      <c r="M8" s="32">
        <v>5</v>
      </c>
      <c r="N8" s="32">
        <v>25</v>
      </c>
      <c r="O8" s="31"/>
      <c r="P8" s="21">
        <v>1</v>
      </c>
      <c r="Q8" s="31">
        <v>12</v>
      </c>
      <c r="R8" s="31">
        <v>16</v>
      </c>
      <c r="S8" s="31">
        <v>15</v>
      </c>
      <c r="T8" s="31">
        <v>18</v>
      </c>
      <c r="U8" s="31">
        <v>130</v>
      </c>
      <c r="V8" s="31"/>
      <c r="W8">
        <v>1</v>
      </c>
    </row>
    <row r="9" spans="1:23" x14ac:dyDescent="0.3">
      <c r="A9" s="26">
        <v>4</v>
      </c>
      <c r="B9" s="26">
        <v>600</v>
      </c>
      <c r="C9" s="26">
        <v>200</v>
      </c>
      <c r="D9" s="26">
        <v>200</v>
      </c>
      <c r="E9" s="21">
        <v>0</v>
      </c>
      <c r="F9" s="32">
        <v>1</v>
      </c>
      <c r="G9" s="32">
        <v>5</v>
      </c>
      <c r="H9" s="32">
        <v>30</v>
      </c>
      <c r="I9" s="31"/>
      <c r="J9" s="21">
        <v>1</v>
      </c>
      <c r="K9" s="31">
        <v>3</v>
      </c>
      <c r="L9" s="31">
        <v>5</v>
      </c>
      <c r="M9" s="31">
        <v>7</v>
      </c>
      <c r="N9" s="31">
        <v>95</v>
      </c>
      <c r="O9" s="31"/>
      <c r="P9" s="21">
        <v>1</v>
      </c>
      <c r="Q9" s="31">
        <v>18</v>
      </c>
      <c r="R9" s="31">
        <v>19</v>
      </c>
      <c r="S9" s="31">
        <v>21</v>
      </c>
      <c r="T9" s="31">
        <v>23</v>
      </c>
      <c r="U9" s="31">
        <v>35</v>
      </c>
      <c r="V9" s="31"/>
      <c r="W9">
        <v>1</v>
      </c>
    </row>
    <row r="10" spans="1:23" x14ac:dyDescent="0.3">
      <c r="A10" s="26">
        <v>5</v>
      </c>
      <c r="B10" s="26">
        <v>500</v>
      </c>
      <c r="C10" s="26">
        <v>100</v>
      </c>
      <c r="D10" s="26">
        <v>100</v>
      </c>
      <c r="E10" s="21">
        <v>0</v>
      </c>
      <c r="F10" s="32">
        <v>5</v>
      </c>
      <c r="G10" s="32">
        <v>8</v>
      </c>
      <c r="H10" s="32">
        <v>80</v>
      </c>
      <c r="I10" s="31"/>
      <c r="J10" s="21">
        <v>1</v>
      </c>
      <c r="K10" s="31">
        <v>8</v>
      </c>
      <c r="L10" s="31">
        <v>10</v>
      </c>
      <c r="M10" s="31">
        <v>11</v>
      </c>
      <c r="N10" s="31">
        <v>50</v>
      </c>
      <c r="O10" s="31"/>
      <c r="P10" s="21">
        <v>1</v>
      </c>
      <c r="Q10" s="31">
        <v>21</v>
      </c>
      <c r="R10" s="31">
        <v>22</v>
      </c>
      <c r="S10" s="31">
        <v>23</v>
      </c>
      <c r="T10" s="31">
        <v>24</v>
      </c>
      <c r="U10" s="31">
        <v>25</v>
      </c>
      <c r="V10" s="31"/>
      <c r="W10">
        <v>1</v>
      </c>
    </row>
    <row r="11" spans="1:23" x14ac:dyDescent="0.3">
      <c r="A11" s="26">
        <v>6</v>
      </c>
      <c r="B11" s="26">
        <v>900</v>
      </c>
      <c r="C11" s="26">
        <v>180</v>
      </c>
      <c r="D11" s="26">
        <v>180</v>
      </c>
      <c r="E11" s="21">
        <v>0</v>
      </c>
      <c r="F11" s="32">
        <v>8</v>
      </c>
      <c r="G11" s="32">
        <v>9</v>
      </c>
      <c r="H11" s="32">
        <v>20</v>
      </c>
      <c r="I11" s="31"/>
      <c r="J11" s="21">
        <v>1</v>
      </c>
      <c r="K11" s="31">
        <v>12</v>
      </c>
      <c r="L11" s="31">
        <v>14</v>
      </c>
      <c r="M11" s="31">
        <v>13</v>
      </c>
      <c r="N11" s="31">
        <v>50</v>
      </c>
      <c r="O11" s="31"/>
      <c r="P11" s="21">
        <v>1</v>
      </c>
      <c r="Q11" s="31">
        <v>1</v>
      </c>
      <c r="R11" s="31">
        <v>2</v>
      </c>
      <c r="S11" s="31">
        <v>4</v>
      </c>
      <c r="T11" s="31">
        <v>5</v>
      </c>
      <c r="U11" s="31">
        <v>35</v>
      </c>
      <c r="V11" s="31"/>
      <c r="W11">
        <v>1</v>
      </c>
    </row>
    <row r="12" spans="1:23" x14ac:dyDescent="0.3">
      <c r="A12" s="26">
        <v>7</v>
      </c>
      <c r="B12" s="26">
        <v>650</v>
      </c>
      <c r="C12" s="26">
        <v>100</v>
      </c>
      <c r="D12" s="26">
        <v>100</v>
      </c>
      <c r="E12" s="21">
        <v>0</v>
      </c>
      <c r="F12" s="32">
        <v>6</v>
      </c>
      <c r="G12" s="32">
        <v>7</v>
      </c>
      <c r="H12" s="32">
        <v>35</v>
      </c>
      <c r="I12" s="31"/>
      <c r="J12" s="21">
        <v>0</v>
      </c>
      <c r="K12" s="31">
        <v>19</v>
      </c>
      <c r="L12" s="31">
        <v>22</v>
      </c>
      <c r="M12" s="31">
        <v>24</v>
      </c>
      <c r="N12" s="31">
        <v>30</v>
      </c>
      <c r="O12" s="31"/>
      <c r="P12" s="21">
        <v>0</v>
      </c>
      <c r="Q12" s="31">
        <v>2</v>
      </c>
      <c r="R12" s="31">
        <v>5</v>
      </c>
      <c r="S12" s="31">
        <v>6</v>
      </c>
      <c r="T12" s="31">
        <v>8</v>
      </c>
      <c r="U12" s="31">
        <v>30</v>
      </c>
      <c r="V12" s="31"/>
      <c r="W12">
        <v>1</v>
      </c>
    </row>
    <row r="13" spans="1:23" x14ac:dyDescent="0.3">
      <c r="A13" s="26">
        <v>8</v>
      </c>
      <c r="B13" s="26">
        <v>550</v>
      </c>
      <c r="C13" s="26">
        <v>80</v>
      </c>
      <c r="D13" s="26">
        <v>80</v>
      </c>
      <c r="E13" s="21">
        <v>1</v>
      </c>
      <c r="F13" s="32">
        <v>10</v>
      </c>
      <c r="G13" s="32">
        <v>12</v>
      </c>
      <c r="H13" s="32">
        <v>30</v>
      </c>
      <c r="I13" s="31"/>
      <c r="J13" s="21">
        <v>1</v>
      </c>
      <c r="K13" s="31">
        <v>22</v>
      </c>
      <c r="L13" s="31">
        <v>23</v>
      </c>
      <c r="M13" s="31">
        <v>24</v>
      </c>
      <c r="N13" s="31">
        <v>45</v>
      </c>
      <c r="O13" s="31"/>
      <c r="P13" s="21">
        <v>1</v>
      </c>
      <c r="Q13" s="43"/>
      <c r="R13" s="43"/>
      <c r="S13" s="43"/>
      <c r="T13" s="43"/>
      <c r="U13" s="21"/>
      <c r="V13" s="31"/>
    </row>
    <row r="14" spans="1:23" x14ac:dyDescent="0.3">
      <c r="A14" s="26">
        <v>9</v>
      </c>
      <c r="B14" s="26">
        <v>1200</v>
      </c>
      <c r="C14" s="26">
        <v>400</v>
      </c>
      <c r="D14" s="26">
        <v>400</v>
      </c>
      <c r="E14" s="21">
        <v>1</v>
      </c>
      <c r="F14" s="32">
        <v>12</v>
      </c>
      <c r="G14" s="32">
        <v>11</v>
      </c>
      <c r="H14" s="32">
        <v>50</v>
      </c>
      <c r="I14" s="31"/>
      <c r="J14" s="21">
        <v>1</v>
      </c>
      <c r="K14" s="21"/>
      <c r="L14" s="21"/>
      <c r="M14" s="36"/>
      <c r="N14" s="36"/>
      <c r="O14" s="21"/>
      <c r="P14" s="21"/>
      <c r="Q14" s="43"/>
      <c r="R14" s="43"/>
      <c r="S14" s="43"/>
      <c r="T14" s="43"/>
      <c r="U14" s="21"/>
    </row>
    <row r="15" spans="1:23" x14ac:dyDescent="0.3">
      <c r="A15" s="26">
        <v>10</v>
      </c>
      <c r="B15" s="33">
        <v>450</v>
      </c>
      <c r="C15" s="33">
        <v>180</v>
      </c>
      <c r="D15" s="33">
        <v>180</v>
      </c>
      <c r="E15" s="21">
        <v>1</v>
      </c>
      <c r="F15" s="32">
        <v>12</v>
      </c>
      <c r="G15" s="32">
        <v>14</v>
      </c>
      <c r="H15" s="32">
        <v>80</v>
      </c>
      <c r="I15" s="31"/>
      <c r="J15" s="21">
        <v>1</v>
      </c>
      <c r="K15" s="21"/>
      <c r="L15" s="21"/>
      <c r="M15" s="36"/>
      <c r="N15" s="36" t="s">
        <v>22</v>
      </c>
      <c r="O15" s="21"/>
      <c r="P15" s="21"/>
      <c r="Q15" s="43"/>
      <c r="R15" s="43"/>
      <c r="S15" s="43"/>
      <c r="T15" s="43"/>
      <c r="U15" s="36" t="s">
        <v>22</v>
      </c>
    </row>
    <row r="16" spans="1:23" x14ac:dyDescent="0.3">
      <c r="A16" s="26">
        <v>11</v>
      </c>
      <c r="B16" s="33">
        <v>300</v>
      </c>
      <c r="C16" s="33">
        <v>100</v>
      </c>
      <c r="D16" s="33">
        <v>100</v>
      </c>
      <c r="E16" s="21">
        <v>1</v>
      </c>
      <c r="F16" s="32">
        <v>12</v>
      </c>
      <c r="G16" s="32">
        <v>18</v>
      </c>
      <c r="H16" s="32">
        <v>20</v>
      </c>
      <c r="I16" s="31"/>
      <c r="J16" s="21">
        <v>0</v>
      </c>
      <c r="K16" s="21"/>
      <c r="L16" s="21"/>
      <c r="M16" s="36"/>
      <c r="N16" s="36">
        <f>SUMIF(P7:P13,1,N7:N13)</f>
        <v>415</v>
      </c>
      <c r="O16" s="21"/>
      <c r="P16" s="21"/>
      <c r="Q16" s="43"/>
      <c r="R16" s="43"/>
      <c r="S16" s="43"/>
      <c r="T16" s="43"/>
      <c r="U16" s="36">
        <f>SUMIF(W7:W12,1,U7:U12)</f>
        <v>305</v>
      </c>
    </row>
    <row r="17" spans="1:21" x14ac:dyDescent="0.3">
      <c r="A17" s="26">
        <v>12</v>
      </c>
      <c r="B17" s="33">
        <v>1000</v>
      </c>
      <c r="C17" s="33">
        <v>200</v>
      </c>
      <c r="D17" s="33">
        <v>200</v>
      </c>
      <c r="E17" s="21">
        <v>0</v>
      </c>
      <c r="F17" s="32">
        <v>16</v>
      </c>
      <c r="G17" s="32">
        <v>17</v>
      </c>
      <c r="H17" s="32">
        <v>20</v>
      </c>
      <c r="I17" s="31"/>
      <c r="J17" s="21">
        <v>0</v>
      </c>
      <c r="K17" s="21"/>
      <c r="L17" s="21"/>
      <c r="M17" s="36"/>
      <c r="N17" s="36"/>
      <c r="O17" s="21"/>
      <c r="P17" s="21"/>
      <c r="Q17" s="43"/>
      <c r="R17" s="43"/>
      <c r="S17" s="43"/>
      <c r="T17" s="43"/>
      <c r="U17" s="21"/>
    </row>
    <row r="18" spans="1:21" x14ac:dyDescent="0.3">
      <c r="A18" s="26">
        <v>13</v>
      </c>
      <c r="B18" s="33">
        <v>800</v>
      </c>
      <c r="C18" s="33">
        <v>150</v>
      </c>
      <c r="D18" s="33">
        <v>150</v>
      </c>
      <c r="E18" s="21">
        <v>0</v>
      </c>
      <c r="F18" s="32">
        <v>16</v>
      </c>
      <c r="G18" s="32">
        <v>19</v>
      </c>
      <c r="H18" s="32">
        <v>55</v>
      </c>
      <c r="I18" s="31"/>
      <c r="J18" s="21">
        <v>0</v>
      </c>
      <c r="K18" s="21"/>
      <c r="L18" s="21"/>
      <c r="M18" s="36"/>
      <c r="N18" s="36"/>
      <c r="O18" s="21"/>
      <c r="P18" s="21"/>
      <c r="Q18" s="43"/>
      <c r="R18" s="43"/>
      <c r="S18" s="43"/>
      <c r="T18" s="43"/>
      <c r="U18" s="21"/>
    </row>
    <row r="19" spans="1:21" x14ac:dyDescent="0.3">
      <c r="A19" s="26">
        <v>14</v>
      </c>
      <c r="B19" s="33">
        <v>500</v>
      </c>
      <c r="C19" s="33">
        <v>150</v>
      </c>
      <c r="D19" s="33">
        <v>150</v>
      </c>
      <c r="E19" s="21">
        <v>1</v>
      </c>
      <c r="F19" s="32">
        <v>20</v>
      </c>
      <c r="G19" s="32">
        <v>21</v>
      </c>
      <c r="H19" s="32">
        <v>25</v>
      </c>
      <c r="I19" s="31"/>
      <c r="J19" s="21">
        <v>1</v>
      </c>
      <c r="K19" s="21"/>
      <c r="L19" s="21"/>
      <c r="M19" s="36"/>
      <c r="N19" s="36"/>
      <c r="O19" s="21"/>
      <c r="P19" s="21"/>
      <c r="Q19" s="43"/>
      <c r="R19" s="43"/>
      <c r="S19" s="43"/>
      <c r="T19" s="43"/>
      <c r="U19" s="21"/>
    </row>
    <row r="20" spans="1:21" x14ac:dyDescent="0.3">
      <c r="A20" s="26">
        <v>15</v>
      </c>
      <c r="B20" s="33">
        <v>300</v>
      </c>
      <c r="C20" s="33">
        <v>90</v>
      </c>
      <c r="D20" s="33">
        <v>90</v>
      </c>
      <c r="E20" s="21">
        <v>1</v>
      </c>
      <c r="F20" s="32">
        <v>20</v>
      </c>
      <c r="G20" s="32">
        <v>22</v>
      </c>
      <c r="H20" s="32">
        <v>30</v>
      </c>
      <c r="I20" s="31"/>
      <c r="J20" s="21">
        <v>1</v>
      </c>
      <c r="K20" s="21"/>
      <c r="L20" s="21"/>
      <c r="M20" s="36"/>
      <c r="N20" s="36"/>
      <c r="O20" s="21"/>
      <c r="P20" s="21"/>
      <c r="Q20" s="43"/>
      <c r="R20" s="43"/>
      <c r="S20" s="43"/>
      <c r="T20" s="43"/>
      <c r="U20" s="21"/>
    </row>
    <row r="21" spans="1:21" x14ac:dyDescent="0.3">
      <c r="A21" s="26">
        <v>16</v>
      </c>
      <c r="B21" s="33">
        <v>1900</v>
      </c>
      <c r="C21" s="33">
        <v>300</v>
      </c>
      <c r="D21" s="33">
        <v>300</v>
      </c>
      <c r="E21" s="21">
        <v>0</v>
      </c>
      <c r="F21" s="32">
        <v>21</v>
      </c>
      <c r="G21" s="32">
        <v>24</v>
      </c>
      <c r="H21" s="32">
        <v>25</v>
      </c>
      <c r="I21" s="31"/>
      <c r="J21" s="21">
        <v>0</v>
      </c>
      <c r="K21" s="21"/>
      <c r="L21" s="21"/>
      <c r="M21" s="36"/>
      <c r="N21" s="36"/>
      <c r="O21" s="21"/>
      <c r="P21" s="21"/>
      <c r="Q21" s="43"/>
      <c r="R21" s="43"/>
      <c r="S21" s="43"/>
      <c r="T21" s="43"/>
      <c r="U21" s="21"/>
    </row>
    <row r="22" spans="1:21" x14ac:dyDescent="0.3">
      <c r="A22" s="26">
        <v>17</v>
      </c>
      <c r="B22" s="33">
        <v>300</v>
      </c>
      <c r="C22" s="33">
        <v>100</v>
      </c>
      <c r="D22" s="33">
        <v>100</v>
      </c>
      <c r="E22" s="21">
        <v>0</v>
      </c>
      <c r="F22" s="32">
        <v>23</v>
      </c>
      <c r="G22" s="32">
        <v>24</v>
      </c>
      <c r="H22" s="32">
        <v>35</v>
      </c>
      <c r="I22" s="31"/>
      <c r="J22" s="21">
        <v>1</v>
      </c>
      <c r="K22" s="21"/>
      <c r="L22" s="21"/>
      <c r="M22" s="36"/>
      <c r="N22" s="36"/>
      <c r="O22" s="21"/>
      <c r="P22" s="21"/>
      <c r="Q22" s="43"/>
      <c r="R22" s="43"/>
      <c r="S22" s="43"/>
      <c r="T22" s="43"/>
      <c r="U22" s="21"/>
    </row>
    <row r="23" spans="1:21" x14ac:dyDescent="0.3">
      <c r="A23" s="26">
        <v>18</v>
      </c>
      <c r="B23" s="33">
        <v>400</v>
      </c>
      <c r="C23" s="33">
        <v>80</v>
      </c>
      <c r="D23" s="33">
        <v>80</v>
      </c>
      <c r="E23" s="21">
        <v>0</v>
      </c>
      <c r="F23" s="32">
        <v>16</v>
      </c>
      <c r="G23" s="32">
        <v>24</v>
      </c>
      <c r="H23" s="32">
        <v>80</v>
      </c>
      <c r="I23" s="31"/>
      <c r="J23" s="21">
        <v>0</v>
      </c>
      <c r="K23" s="21"/>
      <c r="L23" s="21"/>
      <c r="M23" s="36"/>
      <c r="N23" s="36"/>
      <c r="O23" s="21"/>
      <c r="P23" s="21"/>
      <c r="Q23" s="43"/>
      <c r="R23" s="43"/>
      <c r="S23" s="43"/>
      <c r="T23" s="43"/>
      <c r="U23" s="21"/>
    </row>
    <row r="24" spans="1:21" x14ac:dyDescent="0.3">
      <c r="A24" s="26">
        <v>19</v>
      </c>
      <c r="B24" s="33">
        <v>900</v>
      </c>
      <c r="C24" s="33">
        <v>150</v>
      </c>
      <c r="D24" s="33">
        <v>150</v>
      </c>
      <c r="E24" s="21">
        <v>0</v>
      </c>
      <c r="F24" s="32">
        <v>19</v>
      </c>
      <c r="G24" s="32">
        <v>22</v>
      </c>
      <c r="H24" s="32">
        <v>40</v>
      </c>
      <c r="I24" s="31"/>
      <c r="J24" s="21">
        <v>0</v>
      </c>
      <c r="K24" s="21"/>
      <c r="L24" s="21"/>
      <c r="M24" s="36"/>
      <c r="N24" s="36"/>
      <c r="O24" s="21"/>
      <c r="P24" s="21"/>
      <c r="Q24" s="43"/>
      <c r="R24" s="43"/>
      <c r="S24" s="43"/>
      <c r="T24" s="43"/>
      <c r="U24" s="21"/>
    </row>
    <row r="25" spans="1:21" x14ac:dyDescent="0.3">
      <c r="A25" s="26">
        <v>20</v>
      </c>
      <c r="B25" s="33">
        <v>850</v>
      </c>
      <c r="C25" s="33">
        <v>300</v>
      </c>
      <c r="D25" s="33">
        <v>300</v>
      </c>
      <c r="E25" s="21">
        <v>1</v>
      </c>
      <c r="F25" s="21"/>
      <c r="G25" s="21"/>
      <c r="I25" s="21"/>
      <c r="J25" s="21"/>
      <c r="K25" s="21"/>
      <c r="L25" s="21"/>
      <c r="M25" s="36"/>
      <c r="N25" s="36"/>
      <c r="O25" s="21"/>
      <c r="P25" s="21"/>
      <c r="Q25" s="43"/>
      <c r="R25" s="43"/>
      <c r="S25" s="43"/>
      <c r="T25" s="43"/>
      <c r="U25" s="21"/>
    </row>
    <row r="26" spans="1:21" x14ac:dyDescent="0.3">
      <c r="A26" s="26">
        <v>21</v>
      </c>
      <c r="B26" s="33">
        <v>200</v>
      </c>
      <c r="C26" s="33">
        <v>20</v>
      </c>
      <c r="D26" s="33">
        <v>20</v>
      </c>
      <c r="E26" s="21">
        <v>0</v>
      </c>
      <c r="F26" s="21"/>
      <c r="G26" s="21"/>
      <c r="I26" s="21"/>
      <c r="J26" s="21"/>
      <c r="K26" s="21"/>
      <c r="L26" s="21"/>
      <c r="M26" s="36"/>
      <c r="N26" s="36"/>
      <c r="O26" s="21"/>
      <c r="P26" s="21"/>
      <c r="Q26" s="43"/>
      <c r="R26" s="43"/>
      <c r="S26" s="43"/>
      <c r="T26" s="43"/>
      <c r="U26" s="21"/>
    </row>
    <row r="27" spans="1:21" x14ac:dyDescent="0.3">
      <c r="A27" s="26">
        <v>22</v>
      </c>
      <c r="B27" s="33">
        <v>1100</v>
      </c>
      <c r="C27" s="33">
        <v>280</v>
      </c>
      <c r="D27" s="33">
        <v>280</v>
      </c>
      <c r="E27" s="21">
        <v>0</v>
      </c>
      <c r="F27" s="21"/>
      <c r="G27" s="21"/>
      <c r="H27" s="21" t="s">
        <v>22</v>
      </c>
      <c r="I27" s="21"/>
      <c r="J27" s="21"/>
      <c r="K27" s="21"/>
      <c r="L27" s="21"/>
      <c r="M27" s="36"/>
      <c r="N27" s="36"/>
      <c r="O27" s="21"/>
      <c r="P27" s="21"/>
      <c r="Q27" s="43"/>
      <c r="R27" s="43"/>
      <c r="S27" s="43"/>
      <c r="T27" s="43"/>
      <c r="U27" s="21"/>
    </row>
    <row r="28" spans="1:21" x14ac:dyDescent="0.3">
      <c r="A28" s="26">
        <v>23</v>
      </c>
      <c r="B28" s="33">
        <v>990</v>
      </c>
      <c r="C28" s="33">
        <v>330</v>
      </c>
      <c r="D28" s="33">
        <v>330</v>
      </c>
      <c r="E28" s="21">
        <v>1</v>
      </c>
      <c r="F28" s="21"/>
      <c r="G28" s="21"/>
      <c r="H28" s="21">
        <f>SUMIF(J7:J24,1,H7:H24)</f>
        <v>540</v>
      </c>
      <c r="I28" s="21"/>
      <c r="J28" s="21"/>
      <c r="K28" s="21"/>
      <c r="L28" s="21"/>
      <c r="M28" s="36"/>
      <c r="N28" s="36"/>
      <c r="O28" s="21"/>
      <c r="P28" s="21"/>
      <c r="Q28" s="43"/>
      <c r="R28" s="43"/>
      <c r="S28" s="43"/>
      <c r="T28" s="43"/>
      <c r="U28" s="21"/>
    </row>
    <row r="29" spans="1:21" x14ac:dyDescent="0.3">
      <c r="A29" s="26">
        <v>24</v>
      </c>
      <c r="B29" s="33">
        <v>1400</v>
      </c>
      <c r="C29" s="33">
        <v>270</v>
      </c>
      <c r="D29" s="33">
        <v>270</v>
      </c>
      <c r="E29" s="21">
        <v>0</v>
      </c>
      <c r="F29" s="21"/>
      <c r="G29" s="21"/>
      <c r="H29" s="21"/>
      <c r="I29" s="21"/>
      <c r="J29" s="21"/>
      <c r="K29" s="21"/>
      <c r="L29" s="21"/>
      <c r="M29" s="36"/>
      <c r="N29" s="36"/>
      <c r="O29" s="21"/>
      <c r="P29" s="21"/>
      <c r="Q29" s="43"/>
      <c r="R29" s="43"/>
      <c r="S29" s="43"/>
      <c r="T29" s="43"/>
      <c r="U29" s="21"/>
    </row>
    <row r="30" spans="1:21" x14ac:dyDescent="0.3">
      <c r="A30" s="21"/>
      <c r="B30" s="34"/>
      <c r="C30" s="21">
        <f>SUM(C6:C29)</f>
        <v>4205</v>
      </c>
      <c r="D30" s="21">
        <v>4205</v>
      </c>
      <c r="E30" s="21"/>
      <c r="F30" s="21"/>
      <c r="G30" s="21"/>
      <c r="H30" s="21"/>
      <c r="I30" s="21"/>
      <c r="J30" s="21"/>
      <c r="K30" s="21"/>
      <c r="L30" s="21"/>
      <c r="M30" s="36"/>
      <c r="N30" s="36"/>
      <c r="O30" s="21"/>
      <c r="P30" s="21"/>
      <c r="Q30" s="43"/>
      <c r="R30" s="43"/>
      <c r="S30" s="43"/>
      <c r="T30" s="43"/>
      <c r="U30" s="21"/>
    </row>
    <row r="31" spans="1:21" x14ac:dyDescent="0.3">
      <c r="A31" s="21"/>
      <c r="C31" s="21" t="s">
        <v>22</v>
      </c>
      <c r="D31" s="21"/>
      <c r="E31" s="21"/>
      <c r="F31" s="21"/>
      <c r="G31" s="21"/>
      <c r="H31" s="21"/>
      <c r="I31" s="21"/>
      <c r="J31" s="21"/>
      <c r="K31" s="21"/>
      <c r="L31" s="21"/>
      <c r="M31" s="36"/>
      <c r="N31" s="36"/>
      <c r="O31" s="21"/>
      <c r="P31" s="21"/>
      <c r="Q31" s="43"/>
      <c r="R31" s="43"/>
      <c r="S31" s="43"/>
      <c r="T31" s="43"/>
      <c r="U31" s="21"/>
    </row>
    <row r="32" spans="1:21" x14ac:dyDescent="0.3">
      <c r="C32">
        <f>SUMIF(E6:E29,1,C6:C29)</f>
        <v>2075</v>
      </c>
    </row>
    <row r="33" spans="2:4" x14ac:dyDescent="0.3">
      <c r="B33" s="21" t="s">
        <v>20</v>
      </c>
      <c r="C33" t="s">
        <v>22</v>
      </c>
      <c r="D33" t="s">
        <v>2</v>
      </c>
    </row>
    <row r="34" spans="2:4" x14ac:dyDescent="0.3">
      <c r="B34">
        <f>SUMIF(E6:E29,1,B6:B29)</f>
        <v>6590</v>
      </c>
      <c r="C34">
        <f>SUM(C32,H28,N16,U16)</f>
        <v>3335</v>
      </c>
      <c r="D34">
        <f>PRODUCT(C34,B1)</f>
        <v>23345</v>
      </c>
    </row>
    <row r="36" spans="2:4" x14ac:dyDescent="0.3">
      <c r="B36" t="s">
        <v>26</v>
      </c>
      <c r="C36">
        <f>B2</f>
        <v>6634.81</v>
      </c>
    </row>
    <row r="37" spans="2:4" x14ac:dyDescent="0.3">
      <c r="B37" t="s">
        <v>27</v>
      </c>
      <c r="C37">
        <f>B34</f>
        <v>6590</v>
      </c>
    </row>
    <row r="38" spans="2:4" x14ac:dyDescent="0.3">
      <c r="B38" t="s">
        <v>22</v>
      </c>
      <c r="C38">
        <f>C34</f>
        <v>3335</v>
      </c>
    </row>
    <row r="39" spans="2:4" x14ac:dyDescent="0.3">
      <c r="B39" t="s">
        <v>25</v>
      </c>
      <c r="C39">
        <f>D34</f>
        <v>23345</v>
      </c>
    </row>
  </sheetData>
  <mergeCells count="48">
    <mergeCell ref="Q30:R30"/>
    <mergeCell ref="S30:T30"/>
    <mergeCell ref="Q31:R31"/>
    <mergeCell ref="S31:T31"/>
    <mergeCell ref="Q28:R28"/>
    <mergeCell ref="S28:T28"/>
    <mergeCell ref="Q29:R29"/>
    <mergeCell ref="S29:T29"/>
    <mergeCell ref="Q26:R26"/>
    <mergeCell ref="S26:T26"/>
    <mergeCell ref="Q27:R27"/>
    <mergeCell ref="S27:T27"/>
    <mergeCell ref="Q24:R24"/>
    <mergeCell ref="S24:T24"/>
    <mergeCell ref="Q25:R25"/>
    <mergeCell ref="S25:T25"/>
    <mergeCell ref="Q22:R22"/>
    <mergeCell ref="S22:T22"/>
    <mergeCell ref="Q23:R23"/>
    <mergeCell ref="S23:T23"/>
    <mergeCell ref="Q20:R20"/>
    <mergeCell ref="S20:T20"/>
    <mergeCell ref="Q21:R21"/>
    <mergeCell ref="S21:T21"/>
    <mergeCell ref="Q18:R18"/>
    <mergeCell ref="S18:T18"/>
    <mergeCell ref="Q19:R19"/>
    <mergeCell ref="S19:T19"/>
    <mergeCell ref="Q16:R16"/>
    <mergeCell ref="S16:T16"/>
    <mergeCell ref="Q17:R17"/>
    <mergeCell ref="S17:T17"/>
    <mergeCell ref="Q14:R14"/>
    <mergeCell ref="S14:T14"/>
    <mergeCell ref="Q15:R15"/>
    <mergeCell ref="S15:T15"/>
    <mergeCell ref="F5:H5"/>
    <mergeCell ref="K5:N5"/>
    <mergeCell ref="Q5:U5"/>
    <mergeCell ref="Q13:R13"/>
    <mergeCell ref="S13:T13"/>
    <mergeCell ref="Q4:R4"/>
    <mergeCell ref="S4:T4"/>
    <mergeCell ref="R1:U1"/>
    <mergeCell ref="Q2:R2"/>
    <mergeCell ref="S2:T2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621E-90BF-4863-A8D0-D3EA0F464B58}">
  <dimension ref="A1:W39"/>
  <sheetViews>
    <sheetView zoomScale="70" zoomScaleNormal="70" workbookViewId="0">
      <selection activeCell="C36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39"/>
      <c r="N1" s="39"/>
      <c r="O1" s="39"/>
      <c r="P1" s="39"/>
      <c r="Q1" s="2"/>
      <c r="R1" s="39"/>
      <c r="S1" s="39"/>
      <c r="T1" s="39"/>
      <c r="U1" s="39"/>
      <c r="V1" s="39"/>
      <c r="W1" s="2"/>
    </row>
    <row r="2" spans="1:23" x14ac:dyDescent="0.3">
      <c r="A2" s="7" t="s">
        <v>5</v>
      </c>
      <c r="B2">
        <v>7494.96</v>
      </c>
      <c r="C2" s="14"/>
      <c r="I2">
        <f>SUM(D30,I25,O14,V13)</f>
        <v>5770</v>
      </c>
      <c r="J2" t="str">
        <f>IMDIV(B30,I2)</f>
        <v>2.98786828422877</v>
      </c>
      <c r="Q2" s="2"/>
    </row>
    <row r="3" spans="1:23" x14ac:dyDescent="0.3">
      <c r="A3" t="s">
        <v>16</v>
      </c>
      <c r="B3">
        <v>0.7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12</v>
      </c>
      <c r="D6" s="12">
        <v>25</v>
      </c>
      <c r="E6">
        <v>1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136</v>
      </c>
      <c r="D7" s="4">
        <v>300</v>
      </c>
      <c r="E7">
        <v>0</v>
      </c>
      <c r="F7" s="4">
        <v>1</v>
      </c>
      <c r="G7" s="4">
        <v>3</v>
      </c>
      <c r="H7" s="16">
        <v>61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154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45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45</v>
      </c>
      <c r="D8" s="4">
        <v>120</v>
      </c>
      <c r="E8">
        <v>0</v>
      </c>
      <c r="F8" s="4">
        <v>2</v>
      </c>
      <c r="G8" s="4">
        <v>5</v>
      </c>
      <c r="H8" s="16">
        <v>82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15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58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184</v>
      </c>
      <c r="D9" s="4">
        <v>200</v>
      </c>
      <c r="E9">
        <v>1</v>
      </c>
      <c r="F9" s="10">
        <v>1</v>
      </c>
      <c r="G9" s="10">
        <v>5</v>
      </c>
      <c r="H9" s="16">
        <v>24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48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34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77</v>
      </c>
      <c r="D10" s="4">
        <v>100</v>
      </c>
      <c r="E10">
        <v>1</v>
      </c>
      <c r="F10" s="10">
        <v>5</v>
      </c>
      <c r="G10" s="10">
        <v>8</v>
      </c>
      <c r="H10" s="16">
        <v>57</v>
      </c>
      <c r="I10" s="10">
        <v>80</v>
      </c>
      <c r="J10">
        <v>1</v>
      </c>
      <c r="K10" s="11">
        <v>8</v>
      </c>
      <c r="L10" s="11">
        <v>10</v>
      </c>
      <c r="M10" s="11">
        <v>11</v>
      </c>
      <c r="N10" s="16">
        <v>31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23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159</v>
      </c>
      <c r="D11" s="4">
        <v>180</v>
      </c>
      <c r="E11">
        <v>1</v>
      </c>
      <c r="F11" s="10">
        <v>8</v>
      </c>
      <c r="G11" s="10">
        <v>9</v>
      </c>
      <c r="H11" s="16">
        <v>20</v>
      </c>
      <c r="I11" s="10">
        <v>20</v>
      </c>
      <c r="J11">
        <v>1</v>
      </c>
      <c r="K11" s="11">
        <v>12</v>
      </c>
      <c r="L11" s="11">
        <v>14</v>
      </c>
      <c r="M11" s="11">
        <v>13</v>
      </c>
      <c r="N11" s="16">
        <v>39</v>
      </c>
      <c r="O11" s="11">
        <v>50</v>
      </c>
      <c r="P11">
        <v>1</v>
      </c>
      <c r="Q11" s="11">
        <v>1</v>
      </c>
      <c r="R11" s="11">
        <v>2</v>
      </c>
      <c r="S11" s="11">
        <v>4</v>
      </c>
      <c r="T11" s="11">
        <v>5</v>
      </c>
      <c r="U11" s="10">
        <v>27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50</v>
      </c>
      <c r="D12" s="4">
        <v>100</v>
      </c>
      <c r="E12">
        <v>0</v>
      </c>
      <c r="F12" s="10">
        <v>6</v>
      </c>
      <c r="G12" s="10">
        <v>7</v>
      </c>
      <c r="H12" s="16">
        <v>31</v>
      </c>
      <c r="I12" s="10">
        <v>35</v>
      </c>
      <c r="J12">
        <v>1</v>
      </c>
      <c r="K12" s="11">
        <v>19</v>
      </c>
      <c r="L12" s="11">
        <v>22</v>
      </c>
      <c r="M12" s="11">
        <v>24</v>
      </c>
      <c r="N12" s="16">
        <v>29</v>
      </c>
      <c r="O12" s="11">
        <v>30</v>
      </c>
      <c r="P12">
        <v>1</v>
      </c>
      <c r="Q12" s="11">
        <v>2</v>
      </c>
      <c r="R12" s="11">
        <v>5</v>
      </c>
      <c r="S12" s="11">
        <v>6</v>
      </c>
      <c r="T12" s="11">
        <v>8</v>
      </c>
      <c r="U12" s="10">
        <v>27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35</v>
      </c>
      <c r="D13" s="4">
        <v>80</v>
      </c>
      <c r="E13">
        <v>0</v>
      </c>
      <c r="F13" s="10">
        <v>10</v>
      </c>
      <c r="G13" s="10">
        <v>12</v>
      </c>
      <c r="H13" s="16">
        <v>24</v>
      </c>
      <c r="I13" s="10">
        <v>30</v>
      </c>
      <c r="J13">
        <v>1</v>
      </c>
      <c r="K13" s="11">
        <v>22</v>
      </c>
      <c r="L13" s="11">
        <v>23</v>
      </c>
      <c r="M13" s="11">
        <v>24</v>
      </c>
      <c r="N13" s="16">
        <v>24</v>
      </c>
      <c r="O13" s="11">
        <v>45</v>
      </c>
      <c r="P13">
        <v>1</v>
      </c>
      <c r="U13">
        <f>SUM(U7:U12)</f>
        <v>214</v>
      </c>
      <c r="V13">
        <f>SUM(V7:V12)</f>
        <v>305</v>
      </c>
    </row>
    <row r="14" spans="1:23" x14ac:dyDescent="0.3">
      <c r="A14" s="4">
        <v>9</v>
      </c>
      <c r="B14" s="4">
        <v>1200</v>
      </c>
      <c r="C14" s="4">
        <v>359</v>
      </c>
      <c r="D14" s="4">
        <v>400</v>
      </c>
      <c r="E14">
        <v>1</v>
      </c>
      <c r="F14" s="10">
        <v>12</v>
      </c>
      <c r="G14" s="10">
        <v>11</v>
      </c>
      <c r="H14" s="16">
        <v>19</v>
      </c>
      <c r="I14" s="10">
        <v>50</v>
      </c>
      <c r="J14">
        <v>0</v>
      </c>
      <c r="N14">
        <f>SUM(N7:N13)</f>
        <v>340</v>
      </c>
      <c r="O14">
        <f>SUM(O7:O13)</f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153</v>
      </c>
      <c r="D15" s="9">
        <v>180</v>
      </c>
      <c r="E15">
        <v>1</v>
      </c>
      <c r="F15" s="10">
        <v>12</v>
      </c>
      <c r="G15" s="10">
        <v>14</v>
      </c>
      <c r="H15" s="16">
        <v>78</v>
      </c>
      <c r="I15" s="10">
        <v>80</v>
      </c>
      <c r="J15">
        <v>1</v>
      </c>
      <c r="N15" s="36" t="s">
        <v>22</v>
      </c>
      <c r="U15" s="36">
        <f>SUMIF(W7:W12,1,U7:U12)</f>
        <v>214</v>
      </c>
    </row>
    <row r="16" spans="1:23" x14ac:dyDescent="0.3">
      <c r="A16" s="4">
        <v>11</v>
      </c>
      <c r="B16" s="9">
        <v>300</v>
      </c>
      <c r="C16" s="4">
        <v>59</v>
      </c>
      <c r="D16" s="9">
        <v>100</v>
      </c>
      <c r="E16">
        <v>0</v>
      </c>
      <c r="F16" s="10">
        <v>12</v>
      </c>
      <c r="G16" s="10">
        <v>18</v>
      </c>
      <c r="H16" s="16">
        <v>11</v>
      </c>
      <c r="I16" s="10">
        <v>20</v>
      </c>
      <c r="J16">
        <v>1</v>
      </c>
      <c r="N16" s="36">
        <f>SUMIF(P7:P13,1,N7:N13)</f>
        <v>340</v>
      </c>
    </row>
    <row r="17" spans="1:10" x14ac:dyDescent="0.3">
      <c r="A17" s="4">
        <v>12</v>
      </c>
      <c r="B17" s="9">
        <v>1000</v>
      </c>
      <c r="C17" s="4">
        <v>89</v>
      </c>
      <c r="D17" s="9">
        <v>200</v>
      </c>
      <c r="E17">
        <v>0</v>
      </c>
      <c r="F17" s="10">
        <v>16</v>
      </c>
      <c r="G17" s="10">
        <v>17</v>
      </c>
      <c r="H17" s="16">
        <v>9</v>
      </c>
      <c r="I17" s="10">
        <v>20</v>
      </c>
      <c r="J17">
        <v>0</v>
      </c>
    </row>
    <row r="18" spans="1:10" x14ac:dyDescent="0.3">
      <c r="A18" s="4">
        <v>13</v>
      </c>
      <c r="B18" s="9">
        <v>800</v>
      </c>
      <c r="C18" s="4">
        <v>80</v>
      </c>
      <c r="D18" s="9">
        <v>150</v>
      </c>
      <c r="E18">
        <v>0</v>
      </c>
      <c r="F18" s="10">
        <v>16</v>
      </c>
      <c r="G18" s="10">
        <v>19</v>
      </c>
      <c r="H18" s="16">
        <v>42</v>
      </c>
      <c r="I18" s="10">
        <v>55</v>
      </c>
      <c r="J18">
        <v>1</v>
      </c>
    </row>
    <row r="19" spans="1:10" x14ac:dyDescent="0.3">
      <c r="A19" s="4">
        <v>14</v>
      </c>
      <c r="B19" s="9">
        <v>500</v>
      </c>
      <c r="C19" s="4">
        <v>101</v>
      </c>
      <c r="D19" s="9">
        <v>150</v>
      </c>
      <c r="E19">
        <v>1</v>
      </c>
      <c r="F19" s="10">
        <v>20</v>
      </c>
      <c r="G19" s="10">
        <v>21</v>
      </c>
      <c r="H19" s="16">
        <v>13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50</v>
      </c>
      <c r="D20" s="9">
        <v>90</v>
      </c>
      <c r="E20">
        <v>0</v>
      </c>
      <c r="F20" s="10">
        <v>20</v>
      </c>
      <c r="G20" s="10">
        <v>22</v>
      </c>
      <c r="H20" s="16">
        <v>30</v>
      </c>
      <c r="I20" s="10">
        <v>30</v>
      </c>
      <c r="J20">
        <v>1</v>
      </c>
    </row>
    <row r="21" spans="1:10" x14ac:dyDescent="0.3">
      <c r="A21" s="4">
        <v>16</v>
      </c>
      <c r="B21" s="9">
        <v>1900</v>
      </c>
      <c r="C21" s="4">
        <v>221</v>
      </c>
      <c r="D21" s="9">
        <v>300</v>
      </c>
      <c r="E21">
        <v>0</v>
      </c>
      <c r="F21" s="10">
        <v>21</v>
      </c>
      <c r="G21" s="10">
        <v>24</v>
      </c>
      <c r="H21" s="16">
        <v>14</v>
      </c>
      <c r="I21" s="10">
        <v>25</v>
      </c>
      <c r="J21">
        <v>0</v>
      </c>
    </row>
    <row r="22" spans="1:10" x14ac:dyDescent="0.3">
      <c r="A22" s="4">
        <v>17</v>
      </c>
      <c r="B22" s="9">
        <v>300</v>
      </c>
      <c r="C22" s="4">
        <v>68</v>
      </c>
      <c r="D22" s="9">
        <v>100</v>
      </c>
      <c r="E22">
        <v>0</v>
      </c>
      <c r="F22" s="10">
        <v>23</v>
      </c>
      <c r="G22" s="10">
        <v>24</v>
      </c>
      <c r="H22" s="16">
        <v>25</v>
      </c>
      <c r="I22" s="10">
        <v>35</v>
      </c>
      <c r="J22">
        <v>1</v>
      </c>
    </row>
    <row r="23" spans="1:10" x14ac:dyDescent="0.3">
      <c r="A23" s="4">
        <v>18</v>
      </c>
      <c r="B23" s="9">
        <v>400</v>
      </c>
      <c r="C23" s="4">
        <v>63</v>
      </c>
      <c r="D23" s="9">
        <v>80</v>
      </c>
      <c r="E23">
        <v>1</v>
      </c>
      <c r="F23" s="10">
        <v>16</v>
      </c>
      <c r="G23" s="10">
        <v>24</v>
      </c>
      <c r="H23" s="16">
        <v>60</v>
      </c>
      <c r="I23" s="10">
        <v>80</v>
      </c>
      <c r="J23">
        <v>0</v>
      </c>
    </row>
    <row r="24" spans="1:10" x14ac:dyDescent="0.3">
      <c r="A24" s="4">
        <v>19</v>
      </c>
      <c r="B24" s="9">
        <v>900</v>
      </c>
      <c r="C24" s="4">
        <v>151</v>
      </c>
      <c r="D24" s="9">
        <v>150</v>
      </c>
      <c r="E24">
        <v>1</v>
      </c>
      <c r="F24" s="10">
        <v>19</v>
      </c>
      <c r="G24" s="10">
        <v>22</v>
      </c>
      <c r="H24" s="16">
        <v>38</v>
      </c>
      <c r="I24" s="10">
        <v>40</v>
      </c>
      <c r="J24">
        <v>1</v>
      </c>
    </row>
    <row r="25" spans="1:10" x14ac:dyDescent="0.3">
      <c r="A25" s="4">
        <v>20</v>
      </c>
      <c r="B25" s="9">
        <v>850</v>
      </c>
      <c r="C25" s="4">
        <v>241</v>
      </c>
      <c r="D25" s="9">
        <v>300</v>
      </c>
      <c r="E25">
        <v>1</v>
      </c>
      <c r="H25">
        <f>SUM(H7:H24)</f>
        <v>638</v>
      </c>
      <c r="I25">
        <f>SUM(I7:I24)</f>
        <v>815</v>
      </c>
    </row>
    <row r="26" spans="1:10" x14ac:dyDescent="0.3">
      <c r="A26" s="4">
        <v>21</v>
      </c>
      <c r="B26" s="9">
        <v>200</v>
      </c>
      <c r="C26" s="4">
        <v>7</v>
      </c>
      <c r="D26" s="9">
        <v>20</v>
      </c>
      <c r="E26">
        <v>0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169</v>
      </c>
      <c r="D27" s="9">
        <v>280</v>
      </c>
      <c r="E27">
        <v>0</v>
      </c>
      <c r="H27" s="35">
        <f>SUMIF(J6:J23,1,H6:H23)</f>
        <v>498</v>
      </c>
    </row>
    <row r="28" spans="1:10" x14ac:dyDescent="0.3">
      <c r="A28" s="4">
        <v>23</v>
      </c>
      <c r="B28" s="9">
        <v>990</v>
      </c>
      <c r="C28" s="4">
        <v>300</v>
      </c>
      <c r="D28" s="9">
        <v>330</v>
      </c>
      <c r="E28">
        <v>1</v>
      </c>
    </row>
    <row r="29" spans="1:10" x14ac:dyDescent="0.3">
      <c r="A29" s="4">
        <v>24</v>
      </c>
      <c r="B29" s="9">
        <v>1400</v>
      </c>
      <c r="C29" s="4">
        <v>225</v>
      </c>
      <c r="D29" s="9">
        <v>270</v>
      </c>
      <c r="E29">
        <v>0</v>
      </c>
    </row>
    <row r="30" spans="1:10" x14ac:dyDescent="0.3">
      <c r="B30">
        <f>SUM(B6:B29)</f>
        <v>17240</v>
      </c>
      <c r="C30">
        <f>SUM(C6:C29)</f>
        <v>3034</v>
      </c>
      <c r="D30">
        <f>SUM(D6:D29)</f>
        <v>4205</v>
      </c>
      <c r="G30" s="13"/>
      <c r="H30" s="13"/>
    </row>
    <row r="31" spans="1:10" x14ac:dyDescent="0.3">
      <c r="B31" s="35"/>
      <c r="C31" s="35" t="s">
        <v>21</v>
      </c>
    </row>
    <row r="32" spans="1:10" x14ac:dyDescent="0.3">
      <c r="C32">
        <f>SUMIF(E6:E29,1,C6:C29)</f>
        <v>1800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7390</v>
      </c>
      <c r="C34">
        <f>SUM(C32,H28,N16,U16)</f>
        <v>2140</v>
      </c>
      <c r="D34">
        <f>PRODUCT(C34,B1)</f>
        <v>14980</v>
      </c>
    </row>
    <row r="36" spans="2:4" x14ac:dyDescent="0.3">
      <c r="B36" t="s">
        <v>26</v>
      </c>
      <c r="C36">
        <f>B2</f>
        <v>7494.96</v>
      </c>
    </row>
    <row r="37" spans="2:4" x14ac:dyDescent="0.3">
      <c r="B37" t="s">
        <v>27</v>
      </c>
      <c r="C37">
        <f>B34</f>
        <v>7390</v>
      </c>
    </row>
    <row r="38" spans="2:4" x14ac:dyDescent="0.3">
      <c r="B38" t="s">
        <v>22</v>
      </c>
      <c r="C38">
        <f>C34</f>
        <v>2140</v>
      </c>
    </row>
    <row r="39" spans="2:4" x14ac:dyDescent="0.3">
      <c r="B39" t="s">
        <v>25</v>
      </c>
      <c r="C39">
        <f>D34</f>
        <v>14980</v>
      </c>
    </row>
  </sheetData>
  <mergeCells count="5">
    <mergeCell ref="M1:P1"/>
    <mergeCell ref="R1:V1"/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BD24-18A0-4EF5-8D0A-A2B319F638AB}">
  <dimension ref="A1:W39"/>
  <sheetViews>
    <sheetView zoomScale="70" zoomScaleNormal="70" workbookViewId="0">
      <selection activeCell="C36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39"/>
      <c r="N1" s="39"/>
      <c r="O1" s="39"/>
      <c r="P1" s="39"/>
      <c r="Q1" s="2"/>
      <c r="R1" s="39"/>
      <c r="S1" s="39"/>
      <c r="T1" s="39"/>
      <c r="U1" s="39"/>
      <c r="V1" s="39"/>
      <c r="W1" s="2"/>
    </row>
    <row r="2" spans="1:23" x14ac:dyDescent="0.3">
      <c r="A2" s="7" t="s">
        <v>5</v>
      </c>
      <c r="B2">
        <v>7323.66</v>
      </c>
      <c r="C2" s="14"/>
      <c r="I2">
        <f>SUM(D30,I25,O14,V13)</f>
        <v>5770</v>
      </c>
      <c r="J2" t="str">
        <f>IMDIV(B30,I2)</f>
        <v>2.98786828422877</v>
      </c>
      <c r="Q2" s="2"/>
    </row>
    <row r="3" spans="1:23" x14ac:dyDescent="0.3">
      <c r="A3" t="s">
        <v>16</v>
      </c>
      <c r="B3">
        <v>0.5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7</v>
      </c>
      <c r="D6" s="12">
        <v>25</v>
      </c>
      <c r="E6">
        <v>1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158</v>
      </c>
      <c r="D7" s="4">
        <v>300</v>
      </c>
      <c r="E7">
        <v>1</v>
      </c>
      <c r="F7" s="4">
        <v>1</v>
      </c>
      <c r="G7" s="4">
        <v>3</v>
      </c>
      <c r="H7" s="16">
        <v>43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41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31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45</v>
      </c>
      <c r="D8" s="4">
        <v>120</v>
      </c>
      <c r="E8">
        <v>1</v>
      </c>
      <c r="F8" s="4">
        <v>2</v>
      </c>
      <c r="G8" s="4">
        <v>5</v>
      </c>
      <c r="H8" s="16">
        <v>61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8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74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55</v>
      </c>
      <c r="D9" s="4">
        <v>200</v>
      </c>
      <c r="E9">
        <v>0</v>
      </c>
      <c r="F9" s="10">
        <v>1</v>
      </c>
      <c r="G9" s="10">
        <v>5</v>
      </c>
      <c r="H9" s="16">
        <v>16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31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11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40</v>
      </c>
      <c r="D10" s="4">
        <v>100</v>
      </c>
      <c r="E10">
        <v>0</v>
      </c>
      <c r="F10" s="10">
        <v>5</v>
      </c>
      <c r="G10" s="10">
        <v>8</v>
      </c>
      <c r="H10" s="16">
        <v>23</v>
      </c>
      <c r="I10" s="10">
        <v>80</v>
      </c>
      <c r="J10">
        <v>1</v>
      </c>
      <c r="K10" s="11">
        <v>8</v>
      </c>
      <c r="L10" s="11">
        <v>10</v>
      </c>
      <c r="M10" s="11">
        <v>11</v>
      </c>
      <c r="N10" s="16">
        <v>20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18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73</v>
      </c>
      <c r="D11" s="4">
        <v>180</v>
      </c>
      <c r="E11">
        <v>0</v>
      </c>
      <c r="F11" s="10">
        <v>8</v>
      </c>
      <c r="G11" s="10">
        <v>9</v>
      </c>
      <c r="H11" s="16">
        <v>9</v>
      </c>
      <c r="I11" s="10">
        <v>20</v>
      </c>
      <c r="J11">
        <v>1</v>
      </c>
      <c r="K11" s="11">
        <v>12</v>
      </c>
      <c r="L11" s="11">
        <v>14</v>
      </c>
      <c r="M11" s="11">
        <v>13</v>
      </c>
      <c r="N11" s="16">
        <v>30</v>
      </c>
      <c r="O11" s="11">
        <v>50</v>
      </c>
      <c r="P11">
        <v>1</v>
      </c>
      <c r="Q11" s="11">
        <v>1</v>
      </c>
      <c r="R11" s="11">
        <v>2</v>
      </c>
      <c r="S11" s="11">
        <v>4</v>
      </c>
      <c r="T11" s="11">
        <v>5</v>
      </c>
      <c r="U11" s="10">
        <v>15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29</v>
      </c>
      <c r="D12" s="4">
        <v>100</v>
      </c>
      <c r="E12">
        <v>0</v>
      </c>
      <c r="F12" s="10">
        <v>6</v>
      </c>
      <c r="G12" s="10">
        <v>7</v>
      </c>
      <c r="H12" s="16">
        <v>11</v>
      </c>
      <c r="I12" s="10">
        <v>35</v>
      </c>
      <c r="J12">
        <v>0</v>
      </c>
      <c r="K12" s="11">
        <v>19</v>
      </c>
      <c r="L12" s="11">
        <v>22</v>
      </c>
      <c r="M12" s="11">
        <v>24</v>
      </c>
      <c r="N12" s="16">
        <v>13</v>
      </c>
      <c r="O12" s="11">
        <v>30</v>
      </c>
      <c r="P12">
        <v>1</v>
      </c>
      <c r="Q12" s="11">
        <v>2</v>
      </c>
      <c r="R12" s="11">
        <v>5</v>
      </c>
      <c r="S12" s="11">
        <v>6</v>
      </c>
      <c r="T12" s="11">
        <v>8</v>
      </c>
      <c r="U12" s="10">
        <v>19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44</v>
      </c>
      <c r="D13" s="4">
        <v>80</v>
      </c>
      <c r="E13">
        <v>1</v>
      </c>
      <c r="F13" s="10">
        <v>10</v>
      </c>
      <c r="G13" s="10">
        <v>12</v>
      </c>
      <c r="H13" s="16">
        <v>7</v>
      </c>
      <c r="I13" s="10">
        <v>30</v>
      </c>
      <c r="J13">
        <v>1</v>
      </c>
      <c r="K13" s="11">
        <v>22</v>
      </c>
      <c r="L13" s="11">
        <v>23</v>
      </c>
      <c r="M13" s="11">
        <v>24</v>
      </c>
      <c r="N13" s="16">
        <v>23</v>
      </c>
      <c r="O13" s="11">
        <v>45</v>
      </c>
      <c r="P13">
        <v>1</v>
      </c>
      <c r="U13">
        <f>SUM(U7:U12)</f>
        <v>168</v>
      </c>
      <c r="V13">
        <f>SUM(V7:V12)</f>
        <v>305</v>
      </c>
    </row>
    <row r="14" spans="1:23" x14ac:dyDescent="0.3">
      <c r="A14" s="4">
        <v>9</v>
      </c>
      <c r="B14" s="4">
        <v>1200</v>
      </c>
      <c r="C14" s="4">
        <v>129</v>
      </c>
      <c r="D14" s="4">
        <v>400</v>
      </c>
      <c r="E14">
        <v>0</v>
      </c>
      <c r="F14" s="10">
        <v>12</v>
      </c>
      <c r="G14" s="10">
        <v>11</v>
      </c>
      <c r="H14" s="16">
        <v>36</v>
      </c>
      <c r="I14" s="10">
        <v>50</v>
      </c>
      <c r="J14">
        <v>1</v>
      </c>
      <c r="N14">
        <f>SUM(N7:N13)</f>
        <v>166</v>
      </c>
      <c r="O14">
        <f>SUM(O7:O13)</f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60</v>
      </c>
      <c r="D15" s="9">
        <v>180</v>
      </c>
      <c r="E15">
        <v>0</v>
      </c>
      <c r="F15" s="10">
        <v>12</v>
      </c>
      <c r="G15" s="10">
        <v>14</v>
      </c>
      <c r="H15" s="16">
        <v>47</v>
      </c>
      <c r="I15" s="10">
        <v>80</v>
      </c>
      <c r="J15">
        <v>1</v>
      </c>
      <c r="N15" s="36" t="s">
        <v>22</v>
      </c>
      <c r="U15" s="36">
        <f>SUMIF(W7:W12,1,U7:U12)</f>
        <v>168</v>
      </c>
    </row>
    <row r="16" spans="1:23" x14ac:dyDescent="0.3">
      <c r="A16" s="4">
        <v>11</v>
      </c>
      <c r="B16" s="9">
        <v>300</v>
      </c>
      <c r="C16" s="4">
        <v>62</v>
      </c>
      <c r="D16" s="9">
        <v>100</v>
      </c>
      <c r="E16">
        <v>1</v>
      </c>
      <c r="F16" s="10">
        <v>12</v>
      </c>
      <c r="G16" s="10">
        <v>18</v>
      </c>
      <c r="H16" s="16">
        <v>9</v>
      </c>
      <c r="I16" s="10">
        <v>20</v>
      </c>
      <c r="J16">
        <v>1</v>
      </c>
      <c r="N16" s="36">
        <f>SUMIF(P7:P13,1,N7:N13)</f>
        <v>166</v>
      </c>
    </row>
    <row r="17" spans="1:10" x14ac:dyDescent="0.3">
      <c r="A17" s="4">
        <v>12</v>
      </c>
      <c r="B17" s="9">
        <v>1000</v>
      </c>
      <c r="C17" s="4">
        <v>148</v>
      </c>
      <c r="D17" s="9">
        <v>200</v>
      </c>
      <c r="E17">
        <v>1</v>
      </c>
      <c r="F17" s="10">
        <v>16</v>
      </c>
      <c r="G17" s="10">
        <v>17</v>
      </c>
      <c r="H17" s="16">
        <v>10</v>
      </c>
      <c r="I17" s="10">
        <v>20</v>
      </c>
      <c r="J17">
        <v>1</v>
      </c>
    </row>
    <row r="18" spans="1:10" x14ac:dyDescent="0.3">
      <c r="A18" s="4">
        <v>13</v>
      </c>
      <c r="B18" s="9">
        <v>800</v>
      </c>
      <c r="C18" s="4">
        <v>91</v>
      </c>
      <c r="D18" s="9">
        <v>150</v>
      </c>
      <c r="E18">
        <v>0</v>
      </c>
      <c r="F18" s="10">
        <v>16</v>
      </c>
      <c r="G18" s="10">
        <v>19</v>
      </c>
      <c r="H18" s="16">
        <v>20</v>
      </c>
      <c r="I18" s="10">
        <v>55</v>
      </c>
      <c r="J18">
        <v>0</v>
      </c>
    </row>
    <row r="19" spans="1:10" x14ac:dyDescent="0.3">
      <c r="A19" s="4">
        <v>14</v>
      </c>
      <c r="B19" s="9">
        <v>500</v>
      </c>
      <c r="C19" s="4">
        <v>73</v>
      </c>
      <c r="D19" s="9">
        <v>150</v>
      </c>
      <c r="E19">
        <v>1</v>
      </c>
      <c r="F19" s="10">
        <v>20</v>
      </c>
      <c r="G19" s="10">
        <v>21</v>
      </c>
      <c r="H19" s="16">
        <v>14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39</v>
      </c>
      <c r="D20" s="9">
        <v>90</v>
      </c>
      <c r="E20">
        <v>0</v>
      </c>
      <c r="F20" s="10">
        <v>20</v>
      </c>
      <c r="G20" s="10">
        <v>22</v>
      </c>
      <c r="H20" s="16">
        <v>14</v>
      </c>
      <c r="I20" s="10">
        <v>30</v>
      </c>
      <c r="J20">
        <v>1</v>
      </c>
    </row>
    <row r="21" spans="1:10" x14ac:dyDescent="0.3">
      <c r="A21" s="4">
        <v>16</v>
      </c>
      <c r="B21" s="9">
        <v>1900</v>
      </c>
      <c r="C21" s="4">
        <v>93</v>
      </c>
      <c r="D21" s="9">
        <v>300</v>
      </c>
      <c r="E21">
        <v>0</v>
      </c>
      <c r="F21" s="10">
        <v>21</v>
      </c>
      <c r="G21" s="10">
        <v>24</v>
      </c>
      <c r="H21" s="16">
        <v>17</v>
      </c>
      <c r="I21" s="10">
        <v>25</v>
      </c>
      <c r="J21">
        <v>1</v>
      </c>
    </row>
    <row r="22" spans="1:10" x14ac:dyDescent="0.3">
      <c r="A22" s="4">
        <v>17</v>
      </c>
      <c r="B22" s="9">
        <v>300</v>
      </c>
      <c r="C22" s="4">
        <v>51</v>
      </c>
      <c r="D22" s="9">
        <v>100</v>
      </c>
      <c r="E22">
        <v>1</v>
      </c>
      <c r="F22" s="10">
        <v>23</v>
      </c>
      <c r="G22" s="10">
        <v>24</v>
      </c>
      <c r="H22" s="16">
        <v>15</v>
      </c>
      <c r="I22" s="10">
        <v>35</v>
      </c>
      <c r="J22">
        <v>1</v>
      </c>
    </row>
    <row r="23" spans="1:10" x14ac:dyDescent="0.3">
      <c r="A23" s="4">
        <v>18</v>
      </c>
      <c r="B23" s="9">
        <v>400</v>
      </c>
      <c r="C23" s="4">
        <v>27</v>
      </c>
      <c r="D23" s="9">
        <v>80</v>
      </c>
      <c r="E23">
        <v>0</v>
      </c>
      <c r="F23" s="10">
        <v>16</v>
      </c>
      <c r="G23" s="10">
        <v>24</v>
      </c>
      <c r="H23" s="16">
        <v>35</v>
      </c>
      <c r="I23" s="10">
        <v>80</v>
      </c>
      <c r="J23">
        <v>1</v>
      </c>
    </row>
    <row r="24" spans="1:10" x14ac:dyDescent="0.3">
      <c r="A24" s="4">
        <v>19</v>
      </c>
      <c r="B24" s="9">
        <v>900</v>
      </c>
      <c r="C24" s="4">
        <v>98</v>
      </c>
      <c r="D24" s="9">
        <v>150</v>
      </c>
      <c r="E24">
        <v>0</v>
      </c>
      <c r="F24" s="10">
        <v>19</v>
      </c>
      <c r="G24" s="10">
        <v>22</v>
      </c>
      <c r="H24" s="16">
        <v>14</v>
      </c>
      <c r="I24" s="10">
        <v>40</v>
      </c>
      <c r="J24">
        <v>1</v>
      </c>
    </row>
    <row r="25" spans="1:10" x14ac:dyDescent="0.3">
      <c r="A25" s="4">
        <v>20</v>
      </c>
      <c r="B25" s="9">
        <v>850</v>
      </c>
      <c r="C25" s="4">
        <v>110</v>
      </c>
      <c r="D25" s="9">
        <v>300</v>
      </c>
      <c r="E25">
        <v>0</v>
      </c>
      <c r="H25">
        <f>SUM(H7:H24)</f>
        <v>401</v>
      </c>
      <c r="I25">
        <f>SUM(I7:I24)</f>
        <v>815</v>
      </c>
    </row>
    <row r="26" spans="1:10" x14ac:dyDescent="0.3">
      <c r="A26" s="4">
        <v>21</v>
      </c>
      <c r="B26" s="9">
        <v>200</v>
      </c>
      <c r="C26" s="4">
        <v>14</v>
      </c>
      <c r="D26" s="9">
        <v>20</v>
      </c>
      <c r="E26">
        <v>1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169</v>
      </c>
      <c r="D27" s="9">
        <v>280</v>
      </c>
      <c r="E27">
        <v>1</v>
      </c>
      <c r="H27" s="35">
        <f>SUMIF(J6:J23,1,H6:H23)</f>
        <v>356</v>
      </c>
    </row>
    <row r="28" spans="1:10" x14ac:dyDescent="0.3">
      <c r="A28" s="4">
        <v>23</v>
      </c>
      <c r="B28" s="9">
        <v>990</v>
      </c>
      <c r="C28" s="4">
        <v>84</v>
      </c>
      <c r="D28" s="9">
        <v>330</v>
      </c>
      <c r="E28">
        <v>0</v>
      </c>
    </row>
    <row r="29" spans="1:10" x14ac:dyDescent="0.3">
      <c r="A29" s="4">
        <v>24</v>
      </c>
      <c r="B29" s="9">
        <v>1400</v>
      </c>
      <c r="C29" s="4">
        <v>151</v>
      </c>
      <c r="D29" s="9">
        <v>270</v>
      </c>
      <c r="E29">
        <v>1</v>
      </c>
    </row>
    <row r="30" spans="1:10" x14ac:dyDescent="0.3">
      <c r="B30">
        <f>SUM(B6:B29)</f>
        <v>17240</v>
      </c>
      <c r="C30">
        <f>SUM(C6:C29)</f>
        <v>1850</v>
      </c>
      <c r="D30">
        <f>SUM(D6:D29)</f>
        <v>4205</v>
      </c>
      <c r="G30" s="13"/>
      <c r="H30" s="13"/>
    </row>
    <row r="31" spans="1:10" x14ac:dyDescent="0.3">
      <c r="B31" s="35" t="s">
        <v>20</v>
      </c>
      <c r="C31" s="35" t="s">
        <v>21</v>
      </c>
    </row>
    <row r="32" spans="1:10" x14ac:dyDescent="0.3">
      <c r="B32">
        <f>SUMIF(E6:E29,1,B6:B29)</f>
        <v>6800</v>
      </c>
      <c r="C32">
        <f>SUMIF(E6:E29,1,C6:C29)</f>
        <v>922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6800</v>
      </c>
      <c r="C34">
        <f>SUM(C32,H28,N16,U16)</f>
        <v>1088</v>
      </c>
      <c r="D34">
        <f>PRODUCT(C34,B1)</f>
        <v>7616</v>
      </c>
    </row>
    <row r="36" spans="2:4" x14ac:dyDescent="0.3">
      <c r="B36" t="s">
        <v>26</v>
      </c>
      <c r="C36">
        <f>B2</f>
        <v>7323.66</v>
      </c>
    </row>
    <row r="37" spans="2:4" x14ac:dyDescent="0.3">
      <c r="B37" t="s">
        <v>27</v>
      </c>
      <c r="C37">
        <f>B34</f>
        <v>6800</v>
      </c>
    </row>
    <row r="38" spans="2:4" x14ac:dyDescent="0.3">
      <c r="B38" t="s">
        <v>22</v>
      </c>
      <c r="C38">
        <f>C34</f>
        <v>1088</v>
      </c>
    </row>
    <row r="39" spans="2:4" x14ac:dyDescent="0.3">
      <c r="B39" t="s">
        <v>25</v>
      </c>
      <c r="C39">
        <f>D34</f>
        <v>7616</v>
      </c>
    </row>
  </sheetData>
  <mergeCells count="5">
    <mergeCell ref="M1:P1"/>
    <mergeCell ref="R1:V1"/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C062-F6E8-438B-BF29-DAC3676E0CB6}">
  <dimension ref="A1:W39"/>
  <sheetViews>
    <sheetView zoomScale="70" zoomScaleNormal="70" workbookViewId="0">
      <selection activeCell="C36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39"/>
      <c r="N1" s="39"/>
      <c r="O1" s="39"/>
      <c r="P1" s="39"/>
      <c r="Q1" s="2"/>
      <c r="R1" s="39"/>
      <c r="S1" s="39"/>
      <c r="T1" s="39"/>
      <c r="U1" s="39"/>
      <c r="V1" s="39"/>
      <c r="W1" s="2"/>
    </row>
    <row r="2" spans="1:23" x14ac:dyDescent="0.3">
      <c r="A2" s="7" t="s">
        <v>5</v>
      </c>
      <c r="B2">
        <v>4045.44</v>
      </c>
      <c r="C2" s="14"/>
      <c r="I2">
        <f>SUM(D30,I25,O14,V13)</f>
        <v>5770</v>
      </c>
      <c r="J2" t="str">
        <f>IMDIV(B30,I2)</f>
        <v>2,98786828422877</v>
      </c>
      <c r="Q2" s="2"/>
    </row>
    <row r="3" spans="1:23" x14ac:dyDescent="0.3">
      <c r="A3" t="s">
        <v>16</v>
      </c>
      <c r="B3">
        <v>0.6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12</v>
      </c>
      <c r="D6" s="12">
        <v>25</v>
      </c>
      <c r="E6">
        <v>1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230</v>
      </c>
      <c r="D7" s="4">
        <v>300</v>
      </c>
      <c r="E7">
        <v>1</v>
      </c>
      <c r="F7" s="4">
        <v>1</v>
      </c>
      <c r="G7" s="4">
        <v>3</v>
      </c>
      <c r="H7" s="16">
        <v>45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108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20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84</v>
      </c>
      <c r="D8" s="4">
        <v>120</v>
      </c>
      <c r="E8">
        <v>1</v>
      </c>
      <c r="F8" s="4">
        <v>2</v>
      </c>
      <c r="G8" s="4">
        <v>5</v>
      </c>
      <c r="H8" s="16">
        <v>64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16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79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157</v>
      </c>
      <c r="D9" s="4">
        <v>200</v>
      </c>
      <c r="E9">
        <v>0</v>
      </c>
      <c r="F9" s="10">
        <v>1</v>
      </c>
      <c r="G9" s="10">
        <v>5</v>
      </c>
      <c r="H9" s="16">
        <v>13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82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26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55</v>
      </c>
      <c r="D10" s="4">
        <v>100</v>
      </c>
      <c r="E10">
        <v>0</v>
      </c>
      <c r="F10" s="10">
        <v>5</v>
      </c>
      <c r="G10" s="10">
        <v>8</v>
      </c>
      <c r="H10" s="16">
        <v>61</v>
      </c>
      <c r="I10" s="10">
        <v>80</v>
      </c>
      <c r="J10">
        <v>1</v>
      </c>
      <c r="K10" s="11">
        <v>8</v>
      </c>
      <c r="L10" s="11">
        <v>10</v>
      </c>
      <c r="M10" s="11">
        <v>11</v>
      </c>
      <c r="N10" s="16">
        <v>26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18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75</v>
      </c>
      <c r="D11" s="4">
        <v>180</v>
      </c>
      <c r="E11">
        <v>0</v>
      </c>
      <c r="F11" s="10">
        <v>8</v>
      </c>
      <c r="G11" s="10">
        <v>9</v>
      </c>
      <c r="H11" s="16">
        <v>9</v>
      </c>
      <c r="I11" s="10">
        <v>20</v>
      </c>
      <c r="J11">
        <v>1</v>
      </c>
      <c r="K11" s="11">
        <v>12</v>
      </c>
      <c r="L11" s="11">
        <v>14</v>
      </c>
      <c r="M11" s="11">
        <v>13</v>
      </c>
      <c r="N11" s="16">
        <v>18</v>
      </c>
      <c r="O11" s="11">
        <v>50</v>
      </c>
      <c r="P11">
        <v>0</v>
      </c>
      <c r="Q11" s="11">
        <v>1</v>
      </c>
      <c r="R11" s="11">
        <v>2</v>
      </c>
      <c r="S11" s="11">
        <v>4</v>
      </c>
      <c r="T11" s="11">
        <v>5</v>
      </c>
      <c r="U11" s="10">
        <v>28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32</v>
      </c>
      <c r="D12" s="4">
        <v>100</v>
      </c>
      <c r="E12">
        <v>0</v>
      </c>
      <c r="F12" s="10">
        <v>6</v>
      </c>
      <c r="G12" s="10">
        <v>7</v>
      </c>
      <c r="H12" s="16">
        <v>21</v>
      </c>
      <c r="I12" s="10">
        <v>35</v>
      </c>
      <c r="J12">
        <v>0</v>
      </c>
      <c r="K12" s="11">
        <v>19</v>
      </c>
      <c r="L12" s="11">
        <v>22</v>
      </c>
      <c r="M12" s="11">
        <v>24</v>
      </c>
      <c r="N12" s="16">
        <v>18</v>
      </c>
      <c r="O12" s="11">
        <v>30</v>
      </c>
      <c r="P12">
        <v>0</v>
      </c>
      <c r="Q12" s="11">
        <v>2</v>
      </c>
      <c r="R12" s="11">
        <v>5</v>
      </c>
      <c r="S12" s="11">
        <v>6</v>
      </c>
      <c r="T12" s="11">
        <v>8</v>
      </c>
      <c r="U12" s="10">
        <v>16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48</v>
      </c>
      <c r="D13" s="4">
        <v>80</v>
      </c>
      <c r="E13">
        <v>1</v>
      </c>
      <c r="F13" s="10">
        <v>10</v>
      </c>
      <c r="G13" s="10">
        <v>12</v>
      </c>
      <c r="H13" s="16">
        <v>9</v>
      </c>
      <c r="I13" s="10">
        <v>30</v>
      </c>
      <c r="J13">
        <v>0</v>
      </c>
      <c r="K13" s="11">
        <v>22</v>
      </c>
      <c r="L13" s="11">
        <v>23</v>
      </c>
      <c r="M13" s="11">
        <v>24</v>
      </c>
      <c r="N13" s="16">
        <v>15</v>
      </c>
      <c r="O13" s="11">
        <v>45</v>
      </c>
      <c r="P13">
        <v>0</v>
      </c>
      <c r="U13">
        <f>SUM(U7:U12)</f>
        <v>187</v>
      </c>
      <c r="V13">
        <f>SUM(V7:V12)</f>
        <v>305</v>
      </c>
    </row>
    <row r="14" spans="1:23" x14ac:dyDescent="0.3">
      <c r="A14" s="4">
        <v>9</v>
      </c>
      <c r="B14" s="4">
        <v>1200</v>
      </c>
      <c r="C14" s="4">
        <v>208</v>
      </c>
      <c r="D14" s="4">
        <v>400</v>
      </c>
      <c r="E14">
        <v>0</v>
      </c>
      <c r="F14" s="10">
        <v>12</v>
      </c>
      <c r="G14" s="10">
        <v>11</v>
      </c>
      <c r="H14" s="16">
        <v>34</v>
      </c>
      <c r="I14" s="10">
        <v>50</v>
      </c>
      <c r="J14">
        <v>1</v>
      </c>
      <c r="N14">
        <f>SUM(N7:N13)</f>
        <v>283</v>
      </c>
      <c r="O14">
        <f>SUM(O7:O13)</f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94</v>
      </c>
      <c r="D15" s="9">
        <v>180</v>
      </c>
      <c r="E15">
        <v>0</v>
      </c>
      <c r="F15" s="10">
        <v>12</v>
      </c>
      <c r="G15" s="10">
        <v>14</v>
      </c>
      <c r="H15" s="16">
        <v>59</v>
      </c>
      <c r="I15" s="10">
        <v>80</v>
      </c>
      <c r="J15">
        <v>0</v>
      </c>
      <c r="N15" s="36" t="s">
        <v>22</v>
      </c>
      <c r="U15" s="36">
        <f>SUMIF(W7:W12,1,U7:U12)</f>
        <v>187</v>
      </c>
    </row>
    <row r="16" spans="1:23" x14ac:dyDescent="0.3">
      <c r="A16" s="4">
        <v>11</v>
      </c>
      <c r="B16" s="9">
        <v>300</v>
      </c>
      <c r="C16" s="4">
        <v>75</v>
      </c>
      <c r="D16" s="9">
        <v>100</v>
      </c>
      <c r="E16">
        <v>1</v>
      </c>
      <c r="F16" s="10">
        <v>12</v>
      </c>
      <c r="G16" s="10">
        <v>18</v>
      </c>
      <c r="H16" s="16">
        <v>8</v>
      </c>
      <c r="I16" s="10">
        <v>20</v>
      </c>
      <c r="J16">
        <v>0</v>
      </c>
      <c r="N16" s="36">
        <f>SUMIF(P7:P13,1,N7:N13)</f>
        <v>232</v>
      </c>
    </row>
    <row r="17" spans="1:10" x14ac:dyDescent="0.3">
      <c r="A17" s="4">
        <v>12</v>
      </c>
      <c r="B17" s="9">
        <v>1000</v>
      </c>
      <c r="C17" s="4">
        <v>77</v>
      </c>
      <c r="D17" s="9">
        <v>200</v>
      </c>
      <c r="E17">
        <v>0</v>
      </c>
      <c r="F17" s="10">
        <v>16</v>
      </c>
      <c r="G17" s="10">
        <v>17</v>
      </c>
      <c r="H17" s="16">
        <v>15</v>
      </c>
      <c r="I17" s="10">
        <v>20</v>
      </c>
      <c r="J17">
        <v>1</v>
      </c>
    </row>
    <row r="18" spans="1:10" x14ac:dyDescent="0.3">
      <c r="A18" s="4">
        <v>13</v>
      </c>
      <c r="B18" s="9">
        <v>800</v>
      </c>
      <c r="C18" s="4">
        <v>81</v>
      </c>
      <c r="D18" s="9">
        <v>150</v>
      </c>
      <c r="E18">
        <v>0</v>
      </c>
      <c r="F18" s="10">
        <v>16</v>
      </c>
      <c r="G18" s="10">
        <v>19</v>
      </c>
      <c r="H18" s="16">
        <v>24</v>
      </c>
      <c r="I18" s="10">
        <v>55</v>
      </c>
      <c r="J18">
        <v>0</v>
      </c>
    </row>
    <row r="19" spans="1:10" x14ac:dyDescent="0.3">
      <c r="A19" s="4">
        <v>14</v>
      </c>
      <c r="B19" s="9">
        <v>500</v>
      </c>
      <c r="C19" s="4">
        <v>46</v>
      </c>
      <c r="D19" s="9">
        <v>150</v>
      </c>
      <c r="E19">
        <v>0</v>
      </c>
      <c r="F19" s="10">
        <v>20</v>
      </c>
      <c r="G19" s="10">
        <v>21</v>
      </c>
      <c r="H19" s="16">
        <v>16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61</v>
      </c>
      <c r="D20" s="9">
        <v>90</v>
      </c>
      <c r="E20">
        <v>1</v>
      </c>
      <c r="F20" s="10">
        <v>20</v>
      </c>
      <c r="G20" s="10">
        <v>22</v>
      </c>
      <c r="H20" s="16">
        <v>22</v>
      </c>
      <c r="I20" s="10">
        <v>30</v>
      </c>
      <c r="J20">
        <v>1</v>
      </c>
    </row>
    <row r="21" spans="1:10" x14ac:dyDescent="0.3">
      <c r="A21" s="4">
        <v>16</v>
      </c>
      <c r="B21" s="9">
        <v>1900</v>
      </c>
      <c r="C21" s="4">
        <v>187</v>
      </c>
      <c r="D21" s="9">
        <v>300</v>
      </c>
      <c r="E21">
        <v>0</v>
      </c>
      <c r="F21" s="10">
        <v>21</v>
      </c>
      <c r="G21" s="10">
        <v>24</v>
      </c>
      <c r="H21" s="16">
        <v>18</v>
      </c>
      <c r="I21" s="10">
        <v>25</v>
      </c>
      <c r="J21">
        <v>1</v>
      </c>
    </row>
    <row r="22" spans="1:10" x14ac:dyDescent="0.3">
      <c r="A22" s="4">
        <v>17</v>
      </c>
      <c r="B22" s="9">
        <v>300</v>
      </c>
      <c r="C22" s="4">
        <v>35</v>
      </c>
      <c r="D22" s="9">
        <v>100</v>
      </c>
      <c r="E22">
        <v>1</v>
      </c>
      <c r="F22" s="10">
        <v>23</v>
      </c>
      <c r="G22" s="10">
        <v>24</v>
      </c>
      <c r="H22" s="16">
        <v>28</v>
      </c>
      <c r="I22" s="10">
        <v>35</v>
      </c>
      <c r="J22">
        <v>0</v>
      </c>
    </row>
    <row r="23" spans="1:10" x14ac:dyDescent="0.3">
      <c r="A23" s="4">
        <v>18</v>
      </c>
      <c r="B23" s="9">
        <v>400</v>
      </c>
      <c r="C23" s="4">
        <v>38</v>
      </c>
      <c r="D23" s="9">
        <v>80</v>
      </c>
      <c r="E23">
        <v>0</v>
      </c>
      <c r="F23" s="10">
        <v>16</v>
      </c>
      <c r="G23" s="10">
        <v>24</v>
      </c>
      <c r="H23" s="16">
        <v>33</v>
      </c>
      <c r="I23" s="10">
        <v>80</v>
      </c>
      <c r="J23">
        <v>0</v>
      </c>
    </row>
    <row r="24" spans="1:10" x14ac:dyDescent="0.3">
      <c r="A24" s="4">
        <v>19</v>
      </c>
      <c r="B24" s="9">
        <v>900</v>
      </c>
      <c r="C24" s="4">
        <v>108</v>
      </c>
      <c r="D24" s="9">
        <v>150</v>
      </c>
      <c r="E24">
        <v>0</v>
      </c>
      <c r="F24" s="10">
        <v>19</v>
      </c>
      <c r="G24" s="10">
        <v>22</v>
      </c>
      <c r="H24" s="16">
        <v>21</v>
      </c>
      <c r="I24" s="10">
        <v>40</v>
      </c>
      <c r="J24">
        <v>0</v>
      </c>
    </row>
    <row r="25" spans="1:10" x14ac:dyDescent="0.3">
      <c r="A25" s="4">
        <v>20</v>
      </c>
      <c r="B25" s="9">
        <v>850</v>
      </c>
      <c r="C25" s="4">
        <v>242</v>
      </c>
      <c r="D25" s="9">
        <v>300</v>
      </c>
      <c r="E25">
        <v>1</v>
      </c>
      <c r="H25">
        <f>SUM(H7:H24)</f>
        <v>500</v>
      </c>
      <c r="I25">
        <f>SUM(I7:I24)</f>
        <v>815</v>
      </c>
    </row>
    <row r="26" spans="1:10" x14ac:dyDescent="0.3">
      <c r="A26" s="4">
        <v>21</v>
      </c>
      <c r="B26" s="9">
        <v>200</v>
      </c>
      <c r="C26" s="4">
        <v>12</v>
      </c>
      <c r="D26" s="9">
        <v>20</v>
      </c>
      <c r="E26">
        <v>1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101</v>
      </c>
      <c r="D27" s="9">
        <v>280</v>
      </c>
      <c r="E27">
        <v>0</v>
      </c>
      <c r="H27" s="35">
        <f>SUMIF(J6:J23,1,H6:H23)</f>
        <v>297</v>
      </c>
    </row>
    <row r="28" spans="1:10" x14ac:dyDescent="0.3">
      <c r="A28" s="4">
        <v>23</v>
      </c>
      <c r="B28" s="9">
        <v>990</v>
      </c>
      <c r="C28" s="4">
        <v>184</v>
      </c>
      <c r="D28" s="9">
        <v>330</v>
      </c>
      <c r="E28">
        <v>0</v>
      </c>
    </row>
    <row r="29" spans="1:10" x14ac:dyDescent="0.3">
      <c r="A29" s="4">
        <v>24</v>
      </c>
      <c r="B29" s="9">
        <v>1400</v>
      </c>
      <c r="C29" s="4">
        <v>128</v>
      </c>
      <c r="D29" s="9">
        <v>270</v>
      </c>
      <c r="E29">
        <v>0</v>
      </c>
    </row>
    <row r="30" spans="1:10" x14ac:dyDescent="0.3">
      <c r="B30">
        <f>SUM(B6:B29)</f>
        <v>17240</v>
      </c>
      <c r="C30">
        <f>SUM(C6:C29)</f>
        <v>2370</v>
      </c>
      <c r="D30">
        <f>SUM(D6:D29)</f>
        <v>4205</v>
      </c>
      <c r="G30" s="13"/>
      <c r="H30" s="13"/>
    </row>
    <row r="31" spans="1:10" x14ac:dyDescent="0.3">
      <c r="B31" s="35" t="s">
        <v>20</v>
      </c>
      <c r="C31" s="35" t="s">
        <v>21</v>
      </c>
    </row>
    <row r="32" spans="1:10" x14ac:dyDescent="0.3">
      <c r="B32">
        <f>SUMIF(E6:E29,1,B6:B29)</f>
        <v>3950</v>
      </c>
      <c r="C32">
        <f>SUMIF(E6:E29,1,C6:C29)</f>
        <v>799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3950</v>
      </c>
      <c r="C34">
        <f>SUM(C32,H28,N16,U16)</f>
        <v>1031</v>
      </c>
      <c r="D34">
        <f>PRODUCT(C34,B1)</f>
        <v>7217</v>
      </c>
    </row>
    <row r="36" spans="2:4" x14ac:dyDescent="0.3">
      <c r="B36" t="s">
        <v>26</v>
      </c>
      <c r="C36">
        <f>B2</f>
        <v>4045.44</v>
      </c>
    </row>
    <row r="37" spans="2:4" x14ac:dyDescent="0.3">
      <c r="B37" t="s">
        <v>27</v>
      </c>
      <c r="C37">
        <f>B34</f>
        <v>3950</v>
      </c>
    </row>
    <row r="38" spans="2:4" x14ac:dyDescent="0.3">
      <c r="B38" t="s">
        <v>22</v>
      </c>
      <c r="C38">
        <f>C34</f>
        <v>1031</v>
      </c>
    </row>
    <row r="39" spans="2:4" x14ac:dyDescent="0.3">
      <c r="B39" t="s">
        <v>25</v>
      </c>
      <c r="C39">
        <f>D34</f>
        <v>7217</v>
      </c>
    </row>
  </sheetData>
  <mergeCells count="5">
    <mergeCell ref="M1:P1"/>
    <mergeCell ref="R1:V1"/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4F49-AE32-48A1-9374-FB73FD542F2A}">
  <dimension ref="A1:W39"/>
  <sheetViews>
    <sheetView zoomScale="70" zoomScaleNormal="70" workbookViewId="0">
      <selection activeCell="C39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39"/>
      <c r="N1" s="39"/>
      <c r="O1" s="39"/>
      <c r="P1" s="39"/>
      <c r="Q1" s="2"/>
      <c r="R1" s="39"/>
      <c r="S1" s="39"/>
      <c r="T1" s="39"/>
      <c r="U1" s="39"/>
      <c r="V1" s="39"/>
      <c r="W1" s="2"/>
    </row>
    <row r="2" spans="1:23" x14ac:dyDescent="0.3">
      <c r="A2" s="7" t="s">
        <v>5</v>
      </c>
      <c r="B2">
        <v>5766.97</v>
      </c>
      <c r="C2" s="14"/>
      <c r="I2">
        <f>SUM(D30,I25,O14,V13)</f>
        <v>5770</v>
      </c>
      <c r="J2" t="str">
        <f>IMDIV(B30,I2)</f>
        <v>2.98786828422877</v>
      </c>
      <c r="Q2" s="2"/>
    </row>
    <row r="3" spans="1:23" x14ac:dyDescent="0.3">
      <c r="A3" t="s">
        <v>16</v>
      </c>
      <c r="B3">
        <v>0.6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21</v>
      </c>
      <c r="D6" s="12">
        <v>25</v>
      </c>
      <c r="E6">
        <v>1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163</v>
      </c>
      <c r="D7" s="4">
        <v>300</v>
      </c>
      <c r="E7">
        <v>0</v>
      </c>
      <c r="F7" s="4">
        <v>1</v>
      </c>
      <c r="G7" s="4">
        <v>3</v>
      </c>
      <c r="H7" s="16">
        <v>47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52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20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52</v>
      </c>
      <c r="D8" s="4">
        <v>120</v>
      </c>
      <c r="E8">
        <v>0</v>
      </c>
      <c r="F8" s="4">
        <v>2</v>
      </c>
      <c r="G8" s="4">
        <v>5</v>
      </c>
      <c r="H8" s="16">
        <v>73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21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82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76</v>
      </c>
      <c r="D9" s="4">
        <v>200</v>
      </c>
      <c r="E9">
        <v>0</v>
      </c>
      <c r="F9" s="10">
        <v>1</v>
      </c>
      <c r="G9" s="10">
        <v>5</v>
      </c>
      <c r="H9" s="16">
        <v>24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40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27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71</v>
      </c>
      <c r="D10" s="4">
        <v>100</v>
      </c>
      <c r="E10">
        <v>1</v>
      </c>
      <c r="F10" s="10">
        <v>5</v>
      </c>
      <c r="G10" s="10">
        <v>8</v>
      </c>
      <c r="H10" s="16">
        <v>24</v>
      </c>
      <c r="I10" s="10">
        <v>80</v>
      </c>
      <c r="J10">
        <v>1</v>
      </c>
      <c r="K10" s="11">
        <v>8</v>
      </c>
      <c r="L10" s="11">
        <v>10</v>
      </c>
      <c r="M10" s="11">
        <v>11</v>
      </c>
      <c r="N10" s="16">
        <v>36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17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105</v>
      </c>
      <c r="D11" s="4">
        <v>180</v>
      </c>
      <c r="E11">
        <v>1</v>
      </c>
      <c r="F11" s="10">
        <v>8</v>
      </c>
      <c r="G11" s="10">
        <v>9</v>
      </c>
      <c r="H11" s="16">
        <v>16</v>
      </c>
      <c r="I11" s="10">
        <v>20</v>
      </c>
      <c r="J11">
        <v>0</v>
      </c>
      <c r="K11" s="11">
        <v>12</v>
      </c>
      <c r="L11" s="11">
        <v>14</v>
      </c>
      <c r="M11" s="11">
        <v>13</v>
      </c>
      <c r="N11" s="16">
        <v>35</v>
      </c>
      <c r="O11" s="11">
        <v>50</v>
      </c>
      <c r="P11">
        <v>1</v>
      </c>
      <c r="Q11" s="11">
        <v>1</v>
      </c>
      <c r="R11" s="11">
        <v>2</v>
      </c>
      <c r="S11" s="11">
        <v>4</v>
      </c>
      <c r="T11" s="11">
        <v>5</v>
      </c>
      <c r="U11" s="10">
        <v>19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35</v>
      </c>
      <c r="D12" s="4">
        <v>100</v>
      </c>
      <c r="E12">
        <v>0</v>
      </c>
      <c r="F12" s="10">
        <v>6</v>
      </c>
      <c r="G12" s="10">
        <v>7</v>
      </c>
      <c r="H12" s="16">
        <v>28</v>
      </c>
      <c r="I12" s="10">
        <v>35</v>
      </c>
      <c r="J12">
        <v>1</v>
      </c>
      <c r="K12" s="11">
        <v>19</v>
      </c>
      <c r="L12" s="11">
        <v>22</v>
      </c>
      <c r="M12" s="11">
        <v>24</v>
      </c>
      <c r="N12" s="16">
        <v>13</v>
      </c>
      <c r="O12" s="11">
        <v>30</v>
      </c>
      <c r="P12">
        <v>1</v>
      </c>
      <c r="Q12" s="11">
        <v>2</v>
      </c>
      <c r="R12" s="11">
        <v>5</v>
      </c>
      <c r="S12" s="11">
        <v>6</v>
      </c>
      <c r="T12" s="11">
        <v>8</v>
      </c>
      <c r="U12" s="10">
        <v>17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33</v>
      </c>
      <c r="D13" s="4">
        <v>80</v>
      </c>
      <c r="E13">
        <v>0</v>
      </c>
      <c r="F13" s="10">
        <v>10</v>
      </c>
      <c r="G13" s="10">
        <v>12</v>
      </c>
      <c r="H13" s="16">
        <v>10</v>
      </c>
      <c r="I13" s="10">
        <v>30</v>
      </c>
      <c r="J13">
        <v>1</v>
      </c>
      <c r="K13" s="11">
        <v>22</v>
      </c>
      <c r="L13" s="11">
        <v>23</v>
      </c>
      <c r="M13" s="11">
        <v>24</v>
      </c>
      <c r="N13" s="16">
        <v>25</v>
      </c>
      <c r="O13" s="11">
        <v>45</v>
      </c>
      <c r="P13">
        <v>1</v>
      </c>
      <c r="U13">
        <f>SUM(U7:U12)</f>
        <v>182</v>
      </c>
      <c r="V13">
        <f>SUM(V7:V12)</f>
        <v>305</v>
      </c>
    </row>
    <row r="14" spans="1:23" x14ac:dyDescent="0.3">
      <c r="A14" s="4">
        <v>9</v>
      </c>
      <c r="B14" s="4">
        <v>1200</v>
      </c>
      <c r="C14" s="4">
        <v>165</v>
      </c>
      <c r="D14" s="4">
        <v>400</v>
      </c>
      <c r="E14">
        <v>0</v>
      </c>
      <c r="F14" s="10">
        <v>12</v>
      </c>
      <c r="G14" s="10">
        <v>11</v>
      </c>
      <c r="H14" s="16">
        <v>20</v>
      </c>
      <c r="I14" s="10">
        <v>50</v>
      </c>
      <c r="J14">
        <v>1</v>
      </c>
      <c r="N14">
        <f>SUM(N7:N13)</f>
        <v>222</v>
      </c>
      <c r="O14">
        <f>SUM(O7:O13)</f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131</v>
      </c>
      <c r="D15" s="9">
        <v>180</v>
      </c>
      <c r="E15">
        <v>1</v>
      </c>
      <c r="F15" s="10">
        <v>12</v>
      </c>
      <c r="G15" s="10">
        <v>14</v>
      </c>
      <c r="H15" s="16">
        <v>65</v>
      </c>
      <c r="I15" s="10">
        <v>80</v>
      </c>
      <c r="J15">
        <v>1</v>
      </c>
      <c r="N15" s="36" t="s">
        <v>22</v>
      </c>
      <c r="U15" s="36">
        <f>SUMIF(W6:W11,1,U6:U11)</f>
        <v>165</v>
      </c>
    </row>
    <row r="16" spans="1:23" x14ac:dyDescent="0.3">
      <c r="A16" s="4">
        <v>11</v>
      </c>
      <c r="B16" s="9">
        <v>300</v>
      </c>
      <c r="C16" s="4">
        <v>88</v>
      </c>
      <c r="D16" s="9">
        <v>100</v>
      </c>
      <c r="E16">
        <v>1</v>
      </c>
      <c r="F16" s="10">
        <v>12</v>
      </c>
      <c r="G16" s="10">
        <v>18</v>
      </c>
      <c r="H16" s="16">
        <v>6</v>
      </c>
      <c r="I16" s="10">
        <v>20</v>
      </c>
      <c r="J16">
        <v>0</v>
      </c>
      <c r="N16" s="36">
        <f>SUMIF(P7:P13,1,N7:N13)</f>
        <v>222</v>
      </c>
    </row>
    <row r="17" spans="1:10" x14ac:dyDescent="0.3">
      <c r="A17" s="4">
        <v>12</v>
      </c>
      <c r="B17" s="9">
        <v>1000</v>
      </c>
      <c r="C17" s="4">
        <v>87</v>
      </c>
      <c r="D17" s="9">
        <v>200</v>
      </c>
      <c r="E17">
        <v>0</v>
      </c>
      <c r="F17" s="10">
        <v>16</v>
      </c>
      <c r="G17" s="10">
        <v>17</v>
      </c>
      <c r="H17" s="16">
        <v>15</v>
      </c>
      <c r="I17" s="10">
        <v>20</v>
      </c>
      <c r="J17">
        <v>1</v>
      </c>
    </row>
    <row r="18" spans="1:10" x14ac:dyDescent="0.3">
      <c r="A18" s="4">
        <v>13</v>
      </c>
      <c r="B18" s="9">
        <v>800</v>
      </c>
      <c r="C18" s="4">
        <v>69</v>
      </c>
      <c r="D18" s="9">
        <v>150</v>
      </c>
      <c r="E18">
        <v>0</v>
      </c>
      <c r="F18" s="10">
        <v>16</v>
      </c>
      <c r="G18" s="10">
        <v>19</v>
      </c>
      <c r="H18" s="16">
        <v>31</v>
      </c>
      <c r="I18" s="10">
        <v>55</v>
      </c>
      <c r="J18">
        <v>0</v>
      </c>
    </row>
    <row r="19" spans="1:10" x14ac:dyDescent="0.3">
      <c r="A19" s="4">
        <v>14</v>
      </c>
      <c r="B19" s="9">
        <v>500</v>
      </c>
      <c r="C19" s="4">
        <v>78</v>
      </c>
      <c r="D19" s="9">
        <v>150</v>
      </c>
      <c r="E19">
        <v>1</v>
      </c>
      <c r="F19" s="10">
        <v>20</v>
      </c>
      <c r="G19" s="10">
        <v>21</v>
      </c>
      <c r="H19" s="16">
        <v>21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71</v>
      </c>
      <c r="D20" s="9">
        <v>90</v>
      </c>
      <c r="E20">
        <v>1</v>
      </c>
      <c r="F20" s="10">
        <v>20</v>
      </c>
      <c r="G20" s="10">
        <v>22</v>
      </c>
      <c r="H20" s="16">
        <v>15</v>
      </c>
      <c r="I20" s="10">
        <v>30</v>
      </c>
      <c r="J20">
        <v>1</v>
      </c>
    </row>
    <row r="21" spans="1:10" x14ac:dyDescent="0.3">
      <c r="A21" s="4">
        <v>16</v>
      </c>
      <c r="B21" s="9">
        <v>1900</v>
      </c>
      <c r="C21" s="4">
        <v>182</v>
      </c>
      <c r="D21" s="9">
        <v>300</v>
      </c>
      <c r="E21">
        <v>0</v>
      </c>
      <c r="F21" s="10">
        <v>21</v>
      </c>
      <c r="G21" s="10">
        <v>24</v>
      </c>
      <c r="H21" s="16">
        <v>8</v>
      </c>
      <c r="I21" s="10">
        <v>25</v>
      </c>
      <c r="J21">
        <v>1</v>
      </c>
    </row>
    <row r="22" spans="1:10" x14ac:dyDescent="0.3">
      <c r="A22" s="4">
        <v>17</v>
      </c>
      <c r="B22" s="9">
        <v>300</v>
      </c>
      <c r="C22" s="4">
        <v>66</v>
      </c>
      <c r="D22" s="9">
        <v>100</v>
      </c>
      <c r="E22">
        <v>1</v>
      </c>
      <c r="F22" s="10">
        <v>23</v>
      </c>
      <c r="G22" s="10">
        <v>24</v>
      </c>
      <c r="H22" s="16">
        <v>21</v>
      </c>
      <c r="I22" s="10">
        <v>35</v>
      </c>
      <c r="J22">
        <v>0</v>
      </c>
    </row>
    <row r="23" spans="1:10" x14ac:dyDescent="0.3">
      <c r="A23" s="4">
        <v>18</v>
      </c>
      <c r="B23" s="9">
        <v>400</v>
      </c>
      <c r="C23" s="4">
        <v>36</v>
      </c>
      <c r="D23" s="9">
        <v>80</v>
      </c>
      <c r="E23">
        <v>0</v>
      </c>
      <c r="F23" s="10">
        <v>16</v>
      </c>
      <c r="G23" s="10">
        <v>24</v>
      </c>
      <c r="H23" s="16">
        <v>49</v>
      </c>
      <c r="I23" s="10">
        <v>80</v>
      </c>
      <c r="J23">
        <v>0</v>
      </c>
    </row>
    <row r="24" spans="1:10" x14ac:dyDescent="0.3">
      <c r="A24" s="4">
        <v>19</v>
      </c>
      <c r="B24" s="9">
        <v>900</v>
      </c>
      <c r="C24" s="4">
        <v>100</v>
      </c>
      <c r="D24" s="9">
        <v>150</v>
      </c>
      <c r="E24">
        <v>0</v>
      </c>
      <c r="F24" s="10">
        <v>19</v>
      </c>
      <c r="G24" s="10">
        <v>22</v>
      </c>
      <c r="H24" s="16">
        <v>29</v>
      </c>
      <c r="I24" s="10">
        <v>40</v>
      </c>
      <c r="J24">
        <v>1</v>
      </c>
    </row>
    <row r="25" spans="1:10" x14ac:dyDescent="0.3">
      <c r="A25" s="4">
        <v>20</v>
      </c>
      <c r="B25" s="9">
        <v>850</v>
      </c>
      <c r="C25" s="4">
        <v>237</v>
      </c>
      <c r="D25" s="9">
        <v>300</v>
      </c>
      <c r="E25">
        <v>1</v>
      </c>
      <c r="H25">
        <f>SUM(H7:H24)</f>
        <v>502</v>
      </c>
      <c r="I25">
        <f>SUM(I7:I24)</f>
        <v>815</v>
      </c>
    </row>
    <row r="26" spans="1:10" x14ac:dyDescent="0.3">
      <c r="A26" s="4">
        <v>21</v>
      </c>
      <c r="B26" s="9">
        <v>200</v>
      </c>
      <c r="C26" s="4">
        <v>15</v>
      </c>
      <c r="D26" s="9">
        <v>20</v>
      </c>
      <c r="E26">
        <v>1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214</v>
      </c>
      <c r="D27" s="9">
        <v>280</v>
      </c>
      <c r="E27">
        <v>1</v>
      </c>
      <c r="H27" s="35">
        <f>SUMIF(J6:J23,1,H6:H23)</f>
        <v>350</v>
      </c>
    </row>
    <row r="28" spans="1:10" x14ac:dyDescent="0.3">
      <c r="A28" s="4">
        <v>23</v>
      </c>
      <c r="B28" s="9">
        <v>990</v>
      </c>
      <c r="C28" s="4">
        <v>166</v>
      </c>
      <c r="D28" s="9">
        <v>330</v>
      </c>
      <c r="E28">
        <v>0</v>
      </c>
    </row>
    <row r="29" spans="1:10" x14ac:dyDescent="0.3">
      <c r="A29" s="4">
        <v>24</v>
      </c>
      <c r="B29" s="9">
        <v>1400</v>
      </c>
      <c r="C29" s="4">
        <v>218</v>
      </c>
      <c r="D29" s="9">
        <v>270</v>
      </c>
      <c r="E29">
        <v>0</v>
      </c>
    </row>
    <row r="30" spans="1:10" x14ac:dyDescent="0.3">
      <c r="B30">
        <f>SUM(B6:B29)</f>
        <v>17240</v>
      </c>
      <c r="C30">
        <f>SUM(C6:C29)</f>
        <v>2479</v>
      </c>
      <c r="D30">
        <f>SUM(D6:D29)</f>
        <v>4205</v>
      </c>
      <c r="G30" s="13"/>
      <c r="H30" s="13"/>
    </row>
    <row r="31" spans="1:10" x14ac:dyDescent="0.3">
      <c r="B31" s="35" t="s">
        <v>20</v>
      </c>
      <c r="C31" s="35" t="s">
        <v>21</v>
      </c>
    </row>
    <row r="32" spans="1:10" x14ac:dyDescent="0.3">
      <c r="B32">
        <f>SUMIF(E6:E29,1,B6:B29)</f>
        <v>5500</v>
      </c>
      <c r="C32">
        <f>SUMIF(E6:E29,1,C6:C29)</f>
        <v>1097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5500</v>
      </c>
      <c r="C34">
        <f>SUM(C32,H28,N16,U16)</f>
        <v>1319</v>
      </c>
      <c r="D34">
        <f>PRODUCT(C34,B1)</f>
        <v>9233</v>
      </c>
    </row>
    <row r="36" spans="2:4" x14ac:dyDescent="0.3">
      <c r="B36" t="s">
        <v>26</v>
      </c>
      <c r="C36">
        <f>B2</f>
        <v>5766.97</v>
      </c>
    </row>
    <row r="37" spans="2:4" x14ac:dyDescent="0.3">
      <c r="B37" t="s">
        <v>27</v>
      </c>
      <c r="C37">
        <f>B34</f>
        <v>5500</v>
      </c>
    </row>
    <row r="38" spans="2:4" x14ac:dyDescent="0.3">
      <c r="B38" t="s">
        <v>22</v>
      </c>
      <c r="C38">
        <f>C34</f>
        <v>1319</v>
      </c>
    </row>
    <row r="39" spans="2:4" x14ac:dyDescent="0.3">
      <c r="B39" t="s">
        <v>25</v>
      </c>
      <c r="C39">
        <f>D34</f>
        <v>9233</v>
      </c>
    </row>
  </sheetData>
  <mergeCells count="5">
    <mergeCell ref="M1:P1"/>
    <mergeCell ref="R1:V1"/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DAB1-A304-4B63-9A10-2B5F4E67E9E6}">
  <dimension ref="A1:W39"/>
  <sheetViews>
    <sheetView zoomScale="70" zoomScaleNormal="70" workbookViewId="0">
      <selection activeCell="C36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39"/>
      <c r="N1" s="39"/>
      <c r="O1" s="39"/>
      <c r="P1" s="39"/>
      <c r="Q1" s="2"/>
      <c r="R1" s="39"/>
      <c r="S1" s="39"/>
      <c r="T1" s="39"/>
      <c r="U1" s="39"/>
      <c r="V1" s="39"/>
      <c r="W1" s="2"/>
    </row>
    <row r="2" spans="1:23" x14ac:dyDescent="0.3">
      <c r="A2" s="7" t="s">
        <v>5</v>
      </c>
      <c r="B2">
        <v>7484.16</v>
      </c>
      <c r="C2" s="14"/>
      <c r="I2">
        <f>SUM(D30,I25,O14,V13)</f>
        <v>5770</v>
      </c>
      <c r="J2" t="str">
        <f>IMDIV(B30,I2)</f>
        <v>2,98786828422877</v>
      </c>
      <c r="Q2" s="2"/>
    </row>
    <row r="3" spans="1:23" x14ac:dyDescent="0.3">
      <c r="A3" t="s">
        <v>16</v>
      </c>
      <c r="B3">
        <v>0.8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22</v>
      </c>
      <c r="D6" s="12">
        <v>25</v>
      </c>
      <c r="E6">
        <v>1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264</v>
      </c>
      <c r="D7" s="4">
        <v>300</v>
      </c>
      <c r="E7">
        <v>1</v>
      </c>
      <c r="F7" s="4">
        <v>1</v>
      </c>
      <c r="G7" s="4">
        <v>3</v>
      </c>
      <c r="H7" s="16">
        <v>34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124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35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58</v>
      </c>
      <c r="D8" s="4">
        <v>120</v>
      </c>
      <c r="E8">
        <v>0</v>
      </c>
      <c r="F8" s="4">
        <v>2</v>
      </c>
      <c r="G8" s="4">
        <v>5</v>
      </c>
      <c r="H8" s="16">
        <v>63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29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55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127</v>
      </c>
      <c r="D9" s="4">
        <v>200</v>
      </c>
      <c r="E9">
        <v>1</v>
      </c>
      <c r="F9" s="10">
        <v>1</v>
      </c>
      <c r="G9" s="10">
        <v>5</v>
      </c>
      <c r="H9" s="16">
        <v>29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64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27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95</v>
      </c>
      <c r="D10" s="4">
        <v>100</v>
      </c>
      <c r="E10">
        <v>1</v>
      </c>
      <c r="F10" s="10">
        <v>5</v>
      </c>
      <c r="G10" s="10">
        <v>8</v>
      </c>
      <c r="H10" s="16">
        <v>91</v>
      </c>
      <c r="I10" s="10">
        <v>80</v>
      </c>
      <c r="J10">
        <v>1</v>
      </c>
      <c r="K10" s="11">
        <v>8</v>
      </c>
      <c r="L10" s="11">
        <v>10</v>
      </c>
      <c r="M10" s="11">
        <v>11</v>
      </c>
      <c r="N10" s="16">
        <v>47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23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173</v>
      </c>
      <c r="D11" s="4">
        <v>180</v>
      </c>
      <c r="E11">
        <v>1</v>
      </c>
      <c r="F11" s="10">
        <v>8</v>
      </c>
      <c r="G11" s="10">
        <v>9</v>
      </c>
      <c r="H11" s="16">
        <v>9</v>
      </c>
      <c r="I11" s="10">
        <v>20</v>
      </c>
      <c r="J11">
        <v>1</v>
      </c>
      <c r="K11" s="11">
        <v>12</v>
      </c>
      <c r="L11" s="11">
        <v>14</v>
      </c>
      <c r="M11" s="11">
        <v>13</v>
      </c>
      <c r="N11" s="16">
        <v>48</v>
      </c>
      <c r="O11" s="11">
        <v>50</v>
      </c>
      <c r="P11">
        <v>1</v>
      </c>
      <c r="Q11" s="11">
        <v>1</v>
      </c>
      <c r="R11" s="11">
        <v>2</v>
      </c>
      <c r="S11" s="11">
        <v>4</v>
      </c>
      <c r="T11" s="11">
        <v>5</v>
      </c>
      <c r="U11" s="10">
        <v>18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47</v>
      </c>
      <c r="D12" s="4">
        <v>100</v>
      </c>
      <c r="E12">
        <v>0</v>
      </c>
      <c r="F12" s="10">
        <v>6</v>
      </c>
      <c r="G12" s="10">
        <v>7</v>
      </c>
      <c r="H12" s="16">
        <v>14</v>
      </c>
      <c r="I12" s="10">
        <v>35</v>
      </c>
      <c r="J12">
        <v>1</v>
      </c>
      <c r="K12" s="11">
        <v>19</v>
      </c>
      <c r="L12" s="11">
        <v>22</v>
      </c>
      <c r="M12" s="11">
        <v>24</v>
      </c>
      <c r="N12" s="16">
        <v>34</v>
      </c>
      <c r="O12" s="11">
        <v>30</v>
      </c>
      <c r="P12">
        <v>1</v>
      </c>
      <c r="Q12" s="11">
        <v>2</v>
      </c>
      <c r="R12" s="11">
        <v>5</v>
      </c>
      <c r="S12" s="11">
        <v>6</v>
      </c>
      <c r="T12" s="11">
        <v>8</v>
      </c>
      <c r="U12" s="10">
        <v>27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50</v>
      </c>
      <c r="D13" s="4">
        <v>80</v>
      </c>
      <c r="E13">
        <v>0</v>
      </c>
      <c r="F13" s="10">
        <v>10</v>
      </c>
      <c r="G13" s="10">
        <v>12</v>
      </c>
      <c r="H13" s="16">
        <v>26</v>
      </c>
      <c r="I13" s="10">
        <v>30</v>
      </c>
      <c r="J13">
        <v>1</v>
      </c>
      <c r="K13" s="11">
        <v>22</v>
      </c>
      <c r="L13" s="11">
        <v>23</v>
      </c>
      <c r="M13" s="11">
        <v>24</v>
      </c>
      <c r="N13" s="16">
        <v>35</v>
      </c>
      <c r="O13" s="11">
        <v>45</v>
      </c>
      <c r="P13">
        <v>1</v>
      </c>
      <c r="U13">
        <f>SUM(U7:U12)</f>
        <v>185</v>
      </c>
      <c r="V13">
        <f>SUM(V7:V12)</f>
        <v>305</v>
      </c>
    </row>
    <row r="14" spans="1:23" x14ac:dyDescent="0.3">
      <c r="A14" s="4">
        <v>9</v>
      </c>
      <c r="B14" s="4">
        <v>1200</v>
      </c>
      <c r="C14" s="4">
        <v>272</v>
      </c>
      <c r="D14" s="4">
        <v>400</v>
      </c>
      <c r="E14">
        <v>1</v>
      </c>
      <c r="F14" s="10">
        <v>12</v>
      </c>
      <c r="G14" s="10">
        <v>11</v>
      </c>
      <c r="H14" s="16">
        <v>21</v>
      </c>
      <c r="I14" s="10">
        <v>50</v>
      </c>
      <c r="J14">
        <v>1</v>
      </c>
      <c r="N14">
        <f>SUM(N7:N13)</f>
        <v>381</v>
      </c>
      <c r="O14">
        <f>SUM(O7:O13)</f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135</v>
      </c>
      <c r="D15" s="9">
        <v>180</v>
      </c>
      <c r="E15">
        <v>1</v>
      </c>
      <c r="F15" s="10">
        <v>12</v>
      </c>
      <c r="G15" s="10">
        <v>14</v>
      </c>
      <c r="H15" s="16">
        <v>91</v>
      </c>
      <c r="I15" s="10">
        <v>80</v>
      </c>
      <c r="J15">
        <v>1</v>
      </c>
      <c r="N15" s="36" t="s">
        <v>22</v>
      </c>
      <c r="U15" s="36">
        <f>SUMIF(W7:W12,1,U7:U12)</f>
        <v>185</v>
      </c>
    </row>
    <row r="16" spans="1:23" x14ac:dyDescent="0.3">
      <c r="A16" s="4">
        <v>11</v>
      </c>
      <c r="B16" s="9">
        <v>300</v>
      </c>
      <c r="C16" s="4">
        <v>113</v>
      </c>
      <c r="D16" s="9">
        <v>100</v>
      </c>
      <c r="E16">
        <v>1</v>
      </c>
      <c r="F16" s="10">
        <v>12</v>
      </c>
      <c r="G16" s="10">
        <v>18</v>
      </c>
      <c r="H16" s="16">
        <v>11</v>
      </c>
      <c r="I16" s="10">
        <v>20</v>
      </c>
      <c r="J16">
        <v>0</v>
      </c>
      <c r="N16" s="36">
        <f>SUMIF(P7:P13,1,N7:N13)</f>
        <v>381</v>
      </c>
    </row>
    <row r="17" spans="1:10" x14ac:dyDescent="0.3">
      <c r="A17" s="4">
        <v>12</v>
      </c>
      <c r="B17" s="9">
        <v>1000</v>
      </c>
      <c r="C17" s="4">
        <v>223</v>
      </c>
      <c r="D17" s="9">
        <v>200</v>
      </c>
      <c r="E17">
        <v>0</v>
      </c>
      <c r="F17" s="10">
        <v>16</v>
      </c>
      <c r="G17" s="10">
        <v>17</v>
      </c>
      <c r="H17" s="16">
        <v>10</v>
      </c>
      <c r="I17" s="10">
        <v>20</v>
      </c>
      <c r="J17">
        <v>1</v>
      </c>
    </row>
    <row r="18" spans="1:10" x14ac:dyDescent="0.3">
      <c r="A18" s="4">
        <v>13</v>
      </c>
      <c r="B18" s="9">
        <v>800</v>
      </c>
      <c r="C18" s="4">
        <v>62</v>
      </c>
      <c r="D18" s="9">
        <v>150</v>
      </c>
      <c r="E18">
        <v>0</v>
      </c>
      <c r="F18" s="10">
        <v>16</v>
      </c>
      <c r="G18" s="10">
        <v>19</v>
      </c>
      <c r="H18" s="16">
        <v>37</v>
      </c>
      <c r="I18" s="10">
        <v>55</v>
      </c>
      <c r="J18">
        <v>0</v>
      </c>
    </row>
    <row r="19" spans="1:10" x14ac:dyDescent="0.3">
      <c r="A19" s="4">
        <v>14</v>
      </c>
      <c r="B19" s="9">
        <v>500</v>
      </c>
      <c r="C19" s="4">
        <v>155</v>
      </c>
      <c r="D19" s="9">
        <v>150</v>
      </c>
      <c r="E19">
        <v>1</v>
      </c>
      <c r="F19" s="10">
        <v>20</v>
      </c>
      <c r="G19" s="10">
        <v>21</v>
      </c>
      <c r="H19" s="16">
        <v>26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75</v>
      </c>
      <c r="D20" s="9">
        <v>90</v>
      </c>
      <c r="E20">
        <v>1</v>
      </c>
      <c r="F20" s="10">
        <v>20</v>
      </c>
      <c r="G20" s="10">
        <v>22</v>
      </c>
      <c r="H20" s="16">
        <v>14</v>
      </c>
      <c r="I20" s="10">
        <v>30</v>
      </c>
      <c r="J20">
        <v>1</v>
      </c>
    </row>
    <row r="21" spans="1:10" x14ac:dyDescent="0.3">
      <c r="A21" s="4">
        <v>16</v>
      </c>
      <c r="B21" s="9">
        <v>1900</v>
      </c>
      <c r="C21" s="4">
        <v>276</v>
      </c>
      <c r="D21" s="9">
        <v>300</v>
      </c>
      <c r="E21">
        <v>0</v>
      </c>
      <c r="F21" s="10">
        <v>21</v>
      </c>
      <c r="G21" s="10">
        <v>24</v>
      </c>
      <c r="H21" s="16">
        <v>10</v>
      </c>
      <c r="I21" s="10">
        <v>25</v>
      </c>
      <c r="J21">
        <v>1</v>
      </c>
    </row>
    <row r="22" spans="1:10" x14ac:dyDescent="0.3">
      <c r="A22" s="4">
        <v>17</v>
      </c>
      <c r="B22" s="9">
        <v>300</v>
      </c>
      <c r="C22" s="4">
        <v>79</v>
      </c>
      <c r="D22" s="9">
        <v>100</v>
      </c>
      <c r="E22">
        <v>1</v>
      </c>
      <c r="F22" s="10">
        <v>23</v>
      </c>
      <c r="G22" s="10">
        <v>24</v>
      </c>
      <c r="H22" s="16">
        <v>39</v>
      </c>
      <c r="I22" s="10">
        <v>35</v>
      </c>
      <c r="J22">
        <v>0</v>
      </c>
    </row>
    <row r="23" spans="1:10" x14ac:dyDescent="0.3">
      <c r="A23" s="4">
        <v>18</v>
      </c>
      <c r="B23" s="9">
        <v>400</v>
      </c>
      <c r="C23" s="4">
        <v>57</v>
      </c>
      <c r="D23" s="9">
        <v>80</v>
      </c>
      <c r="E23">
        <v>0</v>
      </c>
      <c r="F23" s="10">
        <v>16</v>
      </c>
      <c r="G23" s="10">
        <v>24</v>
      </c>
      <c r="H23" s="16">
        <v>94</v>
      </c>
      <c r="I23" s="10">
        <v>80</v>
      </c>
      <c r="J23">
        <v>0</v>
      </c>
    </row>
    <row r="24" spans="1:10" x14ac:dyDescent="0.3">
      <c r="A24" s="4">
        <v>19</v>
      </c>
      <c r="B24" s="9">
        <v>900</v>
      </c>
      <c r="C24" s="4">
        <v>101</v>
      </c>
      <c r="D24" s="9">
        <v>150</v>
      </c>
      <c r="E24">
        <v>0</v>
      </c>
      <c r="F24" s="10">
        <v>19</v>
      </c>
      <c r="G24" s="10">
        <v>22</v>
      </c>
      <c r="H24" s="16">
        <v>21</v>
      </c>
      <c r="I24" s="10">
        <v>40</v>
      </c>
      <c r="J24">
        <v>1</v>
      </c>
    </row>
    <row r="25" spans="1:10" x14ac:dyDescent="0.3">
      <c r="A25" s="4">
        <v>20</v>
      </c>
      <c r="B25" s="9">
        <v>850</v>
      </c>
      <c r="C25" s="4">
        <v>185</v>
      </c>
      <c r="D25" s="9">
        <v>300</v>
      </c>
      <c r="E25">
        <v>0</v>
      </c>
      <c r="H25">
        <f>SUM(H7:H24)</f>
        <v>640</v>
      </c>
      <c r="I25">
        <f>SUM(I7:I24)</f>
        <v>815</v>
      </c>
    </row>
    <row r="26" spans="1:10" x14ac:dyDescent="0.3">
      <c r="A26" s="4">
        <v>21</v>
      </c>
      <c r="B26" s="9">
        <v>200</v>
      </c>
      <c r="C26" s="4">
        <v>13</v>
      </c>
      <c r="D26" s="9">
        <v>20</v>
      </c>
      <c r="E26">
        <v>1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334</v>
      </c>
      <c r="D27" s="9">
        <v>280</v>
      </c>
      <c r="E27">
        <v>1</v>
      </c>
      <c r="H27" s="35">
        <f>SUMIF(J6:J23,1,H6:H23)</f>
        <v>438</v>
      </c>
    </row>
    <row r="28" spans="1:10" x14ac:dyDescent="0.3">
      <c r="A28" s="4">
        <v>23</v>
      </c>
      <c r="B28" s="9">
        <v>990</v>
      </c>
      <c r="C28" s="4">
        <v>171</v>
      </c>
      <c r="D28" s="9">
        <v>330</v>
      </c>
      <c r="E28">
        <v>0</v>
      </c>
    </row>
    <row r="29" spans="1:10" x14ac:dyDescent="0.3">
      <c r="A29" s="4">
        <v>24</v>
      </c>
      <c r="B29" s="9">
        <v>1400</v>
      </c>
      <c r="C29" s="4">
        <v>191</v>
      </c>
      <c r="D29" s="9">
        <v>270</v>
      </c>
      <c r="E29">
        <v>0</v>
      </c>
    </row>
    <row r="30" spans="1:10" x14ac:dyDescent="0.3">
      <c r="B30">
        <f>SUM(B6:B29)</f>
        <v>17240</v>
      </c>
      <c r="C30" s="17">
        <f>SUM(C6:C29)</f>
        <v>3278</v>
      </c>
      <c r="D30" s="17">
        <f>SUM(D6:D29)</f>
        <v>4205</v>
      </c>
      <c r="G30" s="13"/>
      <c r="H30" s="13"/>
    </row>
    <row r="31" spans="1:10" x14ac:dyDescent="0.3">
      <c r="B31" s="35" t="s">
        <v>20</v>
      </c>
      <c r="C31" s="35" t="s">
        <v>21</v>
      </c>
    </row>
    <row r="32" spans="1:10" x14ac:dyDescent="0.3">
      <c r="B32">
        <f>SUMIF(E6:E29,1,B6:B29)</f>
        <v>7450</v>
      </c>
      <c r="C32">
        <f>SUMIF(E6:E29,1,C6:C29)</f>
        <v>1857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7450</v>
      </c>
      <c r="C34">
        <f>SUM(C32,H28,N16,U16)</f>
        <v>2238</v>
      </c>
      <c r="D34">
        <f>PRODUCT(C34,B1)</f>
        <v>15666</v>
      </c>
    </row>
    <row r="36" spans="2:4" x14ac:dyDescent="0.3">
      <c r="B36" t="s">
        <v>26</v>
      </c>
      <c r="C36">
        <f>B2</f>
        <v>7484.16</v>
      </c>
    </row>
    <row r="37" spans="2:4" x14ac:dyDescent="0.3">
      <c r="B37" t="s">
        <v>27</v>
      </c>
      <c r="C37">
        <f>B34</f>
        <v>7450</v>
      </c>
    </row>
    <row r="38" spans="2:4" x14ac:dyDescent="0.3">
      <c r="B38" t="s">
        <v>22</v>
      </c>
      <c r="C38">
        <f>C34</f>
        <v>2238</v>
      </c>
      <c r="D38" s="36"/>
    </row>
    <row r="39" spans="2:4" x14ac:dyDescent="0.3">
      <c r="B39" t="s">
        <v>25</v>
      </c>
      <c r="C39">
        <f>D34</f>
        <v>15666</v>
      </c>
      <c r="D39" s="36"/>
    </row>
  </sheetData>
  <mergeCells count="5">
    <mergeCell ref="M1:P1"/>
    <mergeCell ref="R1:V1"/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8389-CFFB-4A2E-8842-3738587B9DD8}">
  <dimension ref="A1:W39"/>
  <sheetViews>
    <sheetView zoomScale="70" zoomScaleNormal="70" workbookViewId="0">
      <selection activeCell="C36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39"/>
      <c r="N1" s="39"/>
      <c r="O1" s="39"/>
      <c r="P1" s="39"/>
      <c r="Q1" s="2"/>
      <c r="R1" s="39"/>
      <c r="S1" s="39"/>
      <c r="T1" s="39"/>
      <c r="U1" s="39"/>
      <c r="V1" s="39"/>
      <c r="W1" s="2"/>
    </row>
    <row r="2" spans="1:23" x14ac:dyDescent="0.3">
      <c r="A2" s="7" t="s">
        <v>5</v>
      </c>
      <c r="B2">
        <v>7482.09</v>
      </c>
      <c r="C2" s="14"/>
      <c r="I2">
        <v>5770</v>
      </c>
      <c r="J2" t="s">
        <v>19</v>
      </c>
      <c r="Q2" s="2"/>
    </row>
    <row r="3" spans="1:23" x14ac:dyDescent="0.3">
      <c r="A3" t="s">
        <v>16</v>
      </c>
      <c r="B3">
        <v>1.1000000000000001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17</v>
      </c>
      <c r="D6" s="12">
        <v>25</v>
      </c>
      <c r="E6">
        <v>0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202</v>
      </c>
      <c r="D7" s="4">
        <v>300</v>
      </c>
      <c r="E7">
        <v>0</v>
      </c>
      <c r="F7" s="4">
        <v>1</v>
      </c>
      <c r="G7" s="4">
        <v>3</v>
      </c>
      <c r="H7" s="15">
        <v>54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208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64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189</v>
      </c>
      <c r="D8" s="4">
        <v>120</v>
      </c>
      <c r="E8">
        <v>1</v>
      </c>
      <c r="F8" s="4">
        <v>2</v>
      </c>
      <c r="G8" s="4">
        <v>5</v>
      </c>
      <c r="H8" s="15">
        <v>105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39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146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221</v>
      </c>
      <c r="D9" s="4">
        <v>200</v>
      </c>
      <c r="E9">
        <v>1</v>
      </c>
      <c r="F9" s="10">
        <v>1</v>
      </c>
      <c r="G9" s="10">
        <v>5</v>
      </c>
      <c r="H9" s="15">
        <v>29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95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49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108</v>
      </c>
      <c r="D10" s="4">
        <v>100</v>
      </c>
      <c r="E10">
        <v>1</v>
      </c>
      <c r="F10" s="10">
        <v>5</v>
      </c>
      <c r="G10" s="10">
        <v>8</v>
      </c>
      <c r="H10" s="15">
        <v>59</v>
      </c>
      <c r="I10" s="10">
        <v>80</v>
      </c>
      <c r="J10">
        <v>1</v>
      </c>
      <c r="K10" s="11">
        <v>8</v>
      </c>
      <c r="L10" s="11">
        <v>10</v>
      </c>
      <c r="M10" s="11">
        <v>11</v>
      </c>
      <c r="N10" s="16">
        <v>34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20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132</v>
      </c>
      <c r="D11" s="4">
        <v>180</v>
      </c>
      <c r="E11">
        <v>0</v>
      </c>
      <c r="F11" s="10">
        <v>8</v>
      </c>
      <c r="G11" s="10">
        <v>9</v>
      </c>
      <c r="H11" s="15">
        <v>29</v>
      </c>
      <c r="I11" s="10">
        <v>20</v>
      </c>
      <c r="J11">
        <v>1</v>
      </c>
      <c r="K11" s="11">
        <v>12</v>
      </c>
      <c r="L11" s="11">
        <v>14</v>
      </c>
      <c r="M11" s="11">
        <v>13</v>
      </c>
      <c r="N11" s="16">
        <v>33</v>
      </c>
      <c r="O11" s="11">
        <v>50</v>
      </c>
      <c r="P11">
        <v>1</v>
      </c>
      <c r="Q11" s="11">
        <v>1</v>
      </c>
      <c r="R11" s="11">
        <v>2</v>
      </c>
      <c r="S11" s="11">
        <v>4</v>
      </c>
      <c r="T11" s="11">
        <v>5</v>
      </c>
      <c r="U11" s="10">
        <v>57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61</v>
      </c>
      <c r="D12" s="4">
        <v>100</v>
      </c>
      <c r="E12">
        <v>0</v>
      </c>
      <c r="F12" s="10">
        <v>6</v>
      </c>
      <c r="G12" s="10">
        <v>7</v>
      </c>
      <c r="H12" s="15">
        <v>39</v>
      </c>
      <c r="I12" s="10">
        <v>35</v>
      </c>
      <c r="J12">
        <v>0</v>
      </c>
      <c r="K12" s="11">
        <v>19</v>
      </c>
      <c r="L12" s="11">
        <v>22</v>
      </c>
      <c r="M12" s="11">
        <v>24</v>
      </c>
      <c r="N12" s="16">
        <v>42</v>
      </c>
      <c r="O12" s="11">
        <v>30</v>
      </c>
      <c r="P12">
        <v>0</v>
      </c>
      <c r="Q12" s="11">
        <v>2</v>
      </c>
      <c r="R12" s="11">
        <v>5</v>
      </c>
      <c r="S12" s="11">
        <v>6</v>
      </c>
      <c r="T12" s="11">
        <v>8</v>
      </c>
      <c r="U12" s="10">
        <v>48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112</v>
      </c>
      <c r="D13" s="4">
        <v>80</v>
      </c>
      <c r="E13">
        <v>1</v>
      </c>
      <c r="F13" s="10">
        <v>10</v>
      </c>
      <c r="G13" s="10">
        <v>12</v>
      </c>
      <c r="H13" s="15">
        <v>44</v>
      </c>
      <c r="I13" s="10">
        <v>30</v>
      </c>
      <c r="J13">
        <v>1</v>
      </c>
      <c r="K13" s="11">
        <v>22</v>
      </c>
      <c r="L13" s="11">
        <v>23</v>
      </c>
      <c r="M13" s="11">
        <v>24</v>
      </c>
      <c r="N13" s="16">
        <v>37</v>
      </c>
      <c r="O13" s="11">
        <v>45</v>
      </c>
      <c r="P13">
        <v>1</v>
      </c>
      <c r="U13">
        <f>SUM(U7:U12)</f>
        <v>384</v>
      </c>
      <c r="V13">
        <v>305</v>
      </c>
    </row>
    <row r="14" spans="1:23" x14ac:dyDescent="0.3">
      <c r="A14" s="4">
        <v>9</v>
      </c>
      <c r="B14" s="4">
        <v>1200</v>
      </c>
      <c r="C14" s="4">
        <v>472</v>
      </c>
      <c r="D14" s="4">
        <v>400</v>
      </c>
      <c r="E14">
        <v>1</v>
      </c>
      <c r="F14" s="10">
        <v>12</v>
      </c>
      <c r="G14" s="10">
        <v>11</v>
      </c>
      <c r="H14" s="15">
        <v>71</v>
      </c>
      <c r="I14" s="10">
        <v>50</v>
      </c>
      <c r="J14">
        <v>1</v>
      </c>
      <c r="N14" s="4">
        <f>SUM(N7:N13)</f>
        <v>488</v>
      </c>
      <c r="O14"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139</v>
      </c>
      <c r="D15" s="9">
        <v>180</v>
      </c>
      <c r="E15">
        <v>1</v>
      </c>
      <c r="F15" s="10">
        <v>12</v>
      </c>
      <c r="G15" s="10">
        <v>14</v>
      </c>
      <c r="H15" s="15">
        <v>88</v>
      </c>
      <c r="I15" s="10">
        <v>80</v>
      </c>
      <c r="J15">
        <v>1</v>
      </c>
      <c r="N15" s="36" t="s">
        <v>22</v>
      </c>
      <c r="U15" s="36">
        <f>SUMIF(W7:W12,1,U7:U12)</f>
        <v>384</v>
      </c>
    </row>
    <row r="16" spans="1:23" x14ac:dyDescent="0.3">
      <c r="A16" s="4">
        <v>11</v>
      </c>
      <c r="B16" s="9">
        <v>300</v>
      </c>
      <c r="C16" s="4">
        <v>67</v>
      </c>
      <c r="D16" s="9">
        <v>100</v>
      </c>
      <c r="E16">
        <v>1</v>
      </c>
      <c r="F16" s="10">
        <v>12</v>
      </c>
      <c r="G16" s="10">
        <v>18</v>
      </c>
      <c r="H16" s="15">
        <v>30</v>
      </c>
      <c r="I16" s="10">
        <v>20</v>
      </c>
      <c r="J16">
        <v>1</v>
      </c>
      <c r="N16" s="36">
        <f>SUMIF(P7:P13,1,N7:N13)</f>
        <v>446</v>
      </c>
    </row>
    <row r="17" spans="1:10" x14ac:dyDescent="0.3">
      <c r="A17" s="4">
        <v>12</v>
      </c>
      <c r="B17" s="9">
        <v>1000</v>
      </c>
      <c r="C17" s="4">
        <v>325</v>
      </c>
      <c r="D17" s="9">
        <v>200</v>
      </c>
      <c r="E17">
        <v>1</v>
      </c>
      <c r="F17" s="10">
        <v>16</v>
      </c>
      <c r="G17" s="10">
        <v>17</v>
      </c>
      <c r="H17" s="15">
        <v>13</v>
      </c>
      <c r="I17" s="10">
        <v>20</v>
      </c>
      <c r="J17">
        <v>1</v>
      </c>
    </row>
    <row r="18" spans="1:10" x14ac:dyDescent="0.3">
      <c r="A18" s="4">
        <v>13</v>
      </c>
      <c r="B18" s="9">
        <v>800</v>
      </c>
      <c r="C18" s="4">
        <v>102</v>
      </c>
      <c r="D18" s="9">
        <v>150</v>
      </c>
      <c r="E18">
        <v>0</v>
      </c>
      <c r="F18" s="10">
        <v>16</v>
      </c>
      <c r="G18" s="10">
        <v>19</v>
      </c>
      <c r="H18" s="15">
        <v>38</v>
      </c>
      <c r="I18" s="10">
        <v>55</v>
      </c>
      <c r="J18">
        <v>0</v>
      </c>
    </row>
    <row r="19" spans="1:10" x14ac:dyDescent="0.3">
      <c r="A19" s="4">
        <v>14</v>
      </c>
      <c r="B19" s="9">
        <v>500</v>
      </c>
      <c r="C19" s="4">
        <v>114</v>
      </c>
      <c r="D19" s="9">
        <v>150</v>
      </c>
      <c r="E19">
        <v>0</v>
      </c>
      <c r="F19" s="10">
        <v>20</v>
      </c>
      <c r="G19" s="10">
        <v>21</v>
      </c>
      <c r="H19" s="15">
        <v>22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102</v>
      </c>
      <c r="D20" s="9">
        <v>90</v>
      </c>
      <c r="E20">
        <v>1</v>
      </c>
      <c r="F20" s="10">
        <v>20</v>
      </c>
      <c r="G20" s="10">
        <v>22</v>
      </c>
      <c r="H20" s="15">
        <v>41</v>
      </c>
      <c r="I20" s="10">
        <v>30</v>
      </c>
      <c r="J20">
        <v>1</v>
      </c>
    </row>
    <row r="21" spans="1:10" x14ac:dyDescent="0.3">
      <c r="A21" s="4">
        <v>16</v>
      </c>
      <c r="B21" s="9">
        <v>1900</v>
      </c>
      <c r="C21" s="4">
        <v>371</v>
      </c>
      <c r="D21" s="9">
        <v>300</v>
      </c>
      <c r="E21">
        <v>0</v>
      </c>
      <c r="F21" s="10">
        <v>21</v>
      </c>
      <c r="G21" s="10">
        <v>24</v>
      </c>
      <c r="H21" s="15">
        <v>18</v>
      </c>
      <c r="I21" s="10">
        <v>25</v>
      </c>
      <c r="J21">
        <v>0</v>
      </c>
    </row>
    <row r="22" spans="1:10" x14ac:dyDescent="0.3">
      <c r="A22" s="4">
        <v>17</v>
      </c>
      <c r="B22" s="9">
        <v>300</v>
      </c>
      <c r="C22" s="4">
        <v>135</v>
      </c>
      <c r="D22" s="9">
        <v>100</v>
      </c>
      <c r="E22">
        <v>1</v>
      </c>
      <c r="F22" s="10">
        <v>23</v>
      </c>
      <c r="G22" s="10">
        <v>24</v>
      </c>
      <c r="H22" s="15">
        <v>25</v>
      </c>
      <c r="I22" s="10">
        <v>35</v>
      </c>
      <c r="J22">
        <v>1</v>
      </c>
    </row>
    <row r="23" spans="1:10" x14ac:dyDescent="0.3">
      <c r="A23" s="4">
        <v>18</v>
      </c>
      <c r="B23" s="9">
        <v>400</v>
      </c>
      <c r="C23" s="4">
        <v>112</v>
      </c>
      <c r="D23" s="9">
        <v>80</v>
      </c>
      <c r="E23">
        <v>0</v>
      </c>
      <c r="F23" s="10">
        <v>16</v>
      </c>
      <c r="G23" s="10">
        <v>24</v>
      </c>
      <c r="H23" s="15">
        <v>46</v>
      </c>
      <c r="I23" s="10">
        <v>80</v>
      </c>
      <c r="J23">
        <v>0</v>
      </c>
    </row>
    <row r="24" spans="1:10" x14ac:dyDescent="0.3">
      <c r="A24" s="4">
        <v>19</v>
      </c>
      <c r="B24" s="9">
        <v>900</v>
      </c>
      <c r="C24" s="4">
        <v>86</v>
      </c>
      <c r="D24" s="9">
        <v>150</v>
      </c>
      <c r="E24">
        <v>0</v>
      </c>
      <c r="F24" s="10">
        <v>19</v>
      </c>
      <c r="G24" s="10">
        <v>22</v>
      </c>
      <c r="H24" s="15">
        <v>31</v>
      </c>
      <c r="I24" s="10">
        <v>40</v>
      </c>
      <c r="J24">
        <v>0</v>
      </c>
    </row>
    <row r="25" spans="1:10" x14ac:dyDescent="0.3">
      <c r="A25" s="4">
        <v>20</v>
      </c>
      <c r="B25" s="9">
        <v>850</v>
      </c>
      <c r="C25" s="4">
        <v>334</v>
      </c>
      <c r="D25" s="9">
        <v>300</v>
      </c>
      <c r="E25">
        <v>1</v>
      </c>
      <c r="H25">
        <f>SUM(H7:H24)</f>
        <v>782</v>
      </c>
      <c r="I25">
        <v>815</v>
      </c>
    </row>
    <row r="26" spans="1:10" x14ac:dyDescent="0.3">
      <c r="A26" s="4">
        <v>21</v>
      </c>
      <c r="B26" s="9">
        <v>200</v>
      </c>
      <c r="C26" s="4">
        <v>11</v>
      </c>
      <c r="D26" s="9">
        <v>20</v>
      </c>
      <c r="E26">
        <v>0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211</v>
      </c>
      <c r="D27" s="9">
        <v>280</v>
      </c>
      <c r="E27">
        <v>0</v>
      </c>
      <c r="H27" s="35">
        <f>SUMIF(J6:J23,1,H6:H23)</f>
        <v>610</v>
      </c>
    </row>
    <row r="28" spans="1:10" x14ac:dyDescent="0.3">
      <c r="A28" s="4">
        <v>23</v>
      </c>
      <c r="B28" s="9">
        <v>990</v>
      </c>
      <c r="C28" s="4">
        <v>414</v>
      </c>
      <c r="D28" s="9">
        <v>330</v>
      </c>
      <c r="E28">
        <v>1</v>
      </c>
    </row>
    <row r="29" spans="1:10" x14ac:dyDescent="0.3">
      <c r="A29" s="4">
        <v>24</v>
      </c>
      <c r="B29" s="9">
        <v>1400</v>
      </c>
      <c r="C29" s="4">
        <v>307</v>
      </c>
      <c r="D29" s="9">
        <v>270</v>
      </c>
      <c r="E29">
        <v>0</v>
      </c>
    </row>
    <row r="30" spans="1:10" x14ac:dyDescent="0.3">
      <c r="B30">
        <f>SUM(B6:B29)</f>
        <v>17240</v>
      </c>
      <c r="C30">
        <f>SUM(C6:C29)</f>
        <v>4344</v>
      </c>
      <c r="D30" s="18">
        <f>SUM(D6:D29)</f>
        <v>4205</v>
      </c>
      <c r="G30" s="13"/>
      <c r="H30" s="13"/>
    </row>
    <row r="31" spans="1:10" x14ac:dyDescent="0.3">
      <c r="B31" s="35" t="s">
        <v>20</v>
      </c>
      <c r="C31" s="35" t="s">
        <v>21</v>
      </c>
    </row>
    <row r="32" spans="1:10" x14ac:dyDescent="0.3">
      <c r="B32">
        <f>SUMIF(E6:E29,1,B6:B29)</f>
        <v>7390</v>
      </c>
      <c r="C32">
        <f>SUMIF(E6:E29,1,C6:C29)</f>
        <v>2618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7390</v>
      </c>
      <c r="C34">
        <f>SUM(C32,H28,N16,U16)</f>
        <v>3064</v>
      </c>
      <c r="D34">
        <f>PRODUCT(C34,B1)</f>
        <v>21448</v>
      </c>
    </row>
    <row r="36" spans="2:4" x14ac:dyDescent="0.3">
      <c r="B36" t="s">
        <v>26</v>
      </c>
      <c r="C36">
        <f>B2</f>
        <v>7482.09</v>
      </c>
    </row>
    <row r="37" spans="2:4" x14ac:dyDescent="0.3">
      <c r="B37" t="s">
        <v>27</v>
      </c>
      <c r="C37">
        <f>B34</f>
        <v>7390</v>
      </c>
    </row>
    <row r="38" spans="2:4" x14ac:dyDescent="0.3">
      <c r="B38" t="s">
        <v>22</v>
      </c>
      <c r="C38">
        <f>C34</f>
        <v>3064</v>
      </c>
    </row>
    <row r="39" spans="2:4" x14ac:dyDescent="0.3">
      <c r="B39" t="s">
        <v>25</v>
      </c>
      <c r="C39">
        <f>D34</f>
        <v>21448</v>
      </c>
    </row>
  </sheetData>
  <mergeCells count="5">
    <mergeCell ref="M1:P1"/>
    <mergeCell ref="R1:V1"/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C396-DEAD-4FDF-8044-40D64E868967}">
  <dimension ref="A1:W39"/>
  <sheetViews>
    <sheetView topLeftCell="A7" zoomScale="85" zoomScaleNormal="85" workbookViewId="0">
      <selection activeCell="C36" sqref="C36:C39"/>
    </sheetView>
  </sheetViews>
  <sheetFormatPr defaultRowHeight="14.4" x14ac:dyDescent="0.3"/>
  <cols>
    <col min="1" max="1" width="20" customWidth="1"/>
    <col min="2" max="3" width="13.88671875" customWidth="1"/>
    <col min="4" max="4" width="16.88671875" customWidth="1"/>
    <col min="5" max="5" width="13.88671875" customWidth="1"/>
    <col min="6" max="6" width="10.109375" customWidth="1"/>
    <col min="7" max="8" width="9.109375" customWidth="1"/>
    <col min="9" max="9" width="17" customWidth="1"/>
    <col min="10" max="10" width="16.33203125" customWidth="1"/>
    <col min="11" max="11" width="7.88671875" customWidth="1"/>
    <col min="12" max="12" width="7.5546875" customWidth="1"/>
    <col min="13" max="14" width="6.33203125" customWidth="1"/>
    <col min="15" max="15" width="17.109375" customWidth="1"/>
    <col min="16" max="16" width="8.33203125" customWidth="1"/>
    <col min="17" max="17" width="6.109375" customWidth="1"/>
    <col min="18" max="21" width="6.33203125" customWidth="1"/>
    <col min="22" max="22" width="16.33203125" customWidth="1"/>
  </cols>
  <sheetData>
    <row r="1" spans="1:23" x14ac:dyDescent="0.3">
      <c r="A1" s="7" t="s">
        <v>0</v>
      </c>
      <c r="B1" s="8">
        <v>7</v>
      </c>
      <c r="C1" s="14"/>
      <c r="E1" t="s">
        <v>1</v>
      </c>
      <c r="F1" t="s">
        <v>2</v>
      </c>
      <c r="I1" t="s">
        <v>3</v>
      </c>
      <c r="J1" s="1" t="s">
        <v>4</v>
      </c>
      <c r="M1" s="39"/>
      <c r="N1" s="39"/>
      <c r="O1" s="39"/>
      <c r="P1" s="39"/>
      <c r="Q1" s="2"/>
      <c r="R1" s="39"/>
      <c r="S1" s="39"/>
      <c r="T1" s="39"/>
      <c r="U1" s="39"/>
      <c r="V1" s="39"/>
      <c r="W1" s="2"/>
    </row>
    <row r="2" spans="1:23" x14ac:dyDescent="0.3">
      <c r="A2" s="7" t="s">
        <v>5</v>
      </c>
      <c r="B2">
        <v>4544.8</v>
      </c>
      <c r="C2" s="14"/>
      <c r="I2">
        <v>5770</v>
      </c>
      <c r="J2" t="s">
        <v>19</v>
      </c>
      <c r="Q2" s="2"/>
    </row>
    <row r="3" spans="1:23" x14ac:dyDescent="0.3">
      <c r="A3" t="s">
        <v>16</v>
      </c>
      <c r="B3">
        <v>1.2</v>
      </c>
    </row>
    <row r="5" spans="1:23" x14ac:dyDescent="0.3">
      <c r="A5" s="3" t="s">
        <v>6</v>
      </c>
      <c r="B5" s="3" t="s">
        <v>7</v>
      </c>
      <c r="C5" s="3" t="s">
        <v>17</v>
      </c>
      <c r="D5" s="3" t="s">
        <v>18</v>
      </c>
      <c r="F5" s="48" t="s">
        <v>9</v>
      </c>
      <c r="G5" s="48"/>
      <c r="H5" s="48"/>
      <c r="I5" s="48"/>
      <c r="K5" s="48" t="s">
        <v>10</v>
      </c>
      <c r="L5" s="48"/>
      <c r="M5" s="48"/>
      <c r="N5" s="48"/>
      <c r="O5" s="48"/>
      <c r="Q5" s="49" t="s">
        <v>11</v>
      </c>
      <c r="R5" s="49"/>
      <c r="S5" s="49"/>
      <c r="T5" s="49"/>
      <c r="U5" s="49"/>
      <c r="V5" s="49"/>
    </row>
    <row r="6" spans="1:23" x14ac:dyDescent="0.3">
      <c r="A6" s="4">
        <v>1</v>
      </c>
      <c r="B6" s="4">
        <v>100</v>
      </c>
      <c r="C6" s="4">
        <v>29</v>
      </c>
      <c r="D6" s="12">
        <v>25</v>
      </c>
      <c r="E6">
        <v>1</v>
      </c>
      <c r="F6" s="5" t="s">
        <v>12</v>
      </c>
      <c r="G6" s="5" t="s">
        <v>13</v>
      </c>
      <c r="H6" s="5"/>
      <c r="I6" s="5" t="s">
        <v>8</v>
      </c>
      <c r="K6" s="5" t="s">
        <v>12</v>
      </c>
      <c r="L6" s="5" t="s">
        <v>13</v>
      </c>
      <c r="M6" s="5" t="s">
        <v>14</v>
      </c>
      <c r="N6" s="5"/>
      <c r="O6" s="6" t="s">
        <v>8</v>
      </c>
      <c r="Q6" s="5" t="s">
        <v>12</v>
      </c>
      <c r="R6" s="5" t="s">
        <v>13</v>
      </c>
      <c r="S6" s="5" t="s">
        <v>14</v>
      </c>
      <c r="T6" s="5" t="s">
        <v>15</v>
      </c>
      <c r="U6" s="5"/>
      <c r="V6" s="6" t="s">
        <v>8</v>
      </c>
    </row>
    <row r="7" spans="1:23" x14ac:dyDescent="0.3">
      <c r="A7" s="4">
        <v>2</v>
      </c>
      <c r="B7" s="4">
        <v>1000</v>
      </c>
      <c r="C7" s="4">
        <v>397</v>
      </c>
      <c r="D7" s="4">
        <v>300</v>
      </c>
      <c r="E7">
        <v>1</v>
      </c>
      <c r="F7" s="4">
        <v>1</v>
      </c>
      <c r="G7" s="4">
        <v>3</v>
      </c>
      <c r="H7" s="15">
        <v>63</v>
      </c>
      <c r="I7" s="4">
        <v>60</v>
      </c>
      <c r="J7">
        <v>1</v>
      </c>
      <c r="K7" s="4">
        <v>6</v>
      </c>
      <c r="L7" s="4">
        <v>7</v>
      </c>
      <c r="M7" s="4">
        <v>8</v>
      </c>
      <c r="N7" s="4">
        <v>177</v>
      </c>
      <c r="O7" s="4">
        <v>150</v>
      </c>
      <c r="P7">
        <v>1</v>
      </c>
      <c r="Q7" s="10">
        <v>13</v>
      </c>
      <c r="R7" s="10">
        <v>14</v>
      </c>
      <c r="S7" s="10">
        <v>16</v>
      </c>
      <c r="T7" s="10">
        <v>17</v>
      </c>
      <c r="U7" s="10">
        <v>55</v>
      </c>
      <c r="V7" s="10">
        <v>50</v>
      </c>
      <c r="W7">
        <v>1</v>
      </c>
    </row>
    <row r="8" spans="1:23" x14ac:dyDescent="0.3">
      <c r="A8" s="4">
        <v>3</v>
      </c>
      <c r="B8" s="4">
        <v>350</v>
      </c>
      <c r="C8" s="4">
        <v>93</v>
      </c>
      <c r="D8" s="4">
        <v>120</v>
      </c>
      <c r="E8">
        <v>0</v>
      </c>
      <c r="F8" s="4">
        <v>2</v>
      </c>
      <c r="G8" s="4">
        <v>5</v>
      </c>
      <c r="H8" s="15">
        <v>145</v>
      </c>
      <c r="I8" s="4">
        <v>100</v>
      </c>
      <c r="J8">
        <v>1</v>
      </c>
      <c r="K8" s="10">
        <v>1</v>
      </c>
      <c r="L8" s="10">
        <v>4</v>
      </c>
      <c r="M8" s="10">
        <v>5</v>
      </c>
      <c r="N8" s="16">
        <v>20</v>
      </c>
      <c r="O8" s="10">
        <v>25</v>
      </c>
      <c r="P8">
        <v>1</v>
      </c>
      <c r="Q8" s="11">
        <v>12</v>
      </c>
      <c r="R8" s="11">
        <v>16</v>
      </c>
      <c r="S8" s="11">
        <v>15</v>
      </c>
      <c r="T8" s="11">
        <v>18</v>
      </c>
      <c r="U8" s="10">
        <v>78</v>
      </c>
      <c r="V8" s="11">
        <v>130</v>
      </c>
      <c r="W8">
        <v>1</v>
      </c>
    </row>
    <row r="9" spans="1:23" x14ac:dyDescent="0.3">
      <c r="A9" s="4">
        <v>4</v>
      </c>
      <c r="B9" s="4">
        <v>600</v>
      </c>
      <c r="C9" s="4">
        <v>131</v>
      </c>
      <c r="D9" s="4">
        <v>200</v>
      </c>
      <c r="E9">
        <v>0</v>
      </c>
      <c r="F9" s="10">
        <v>1</v>
      </c>
      <c r="G9" s="10">
        <v>5</v>
      </c>
      <c r="H9" s="15">
        <v>43</v>
      </c>
      <c r="I9" s="10">
        <v>30</v>
      </c>
      <c r="J9">
        <v>1</v>
      </c>
      <c r="K9" s="11">
        <v>3</v>
      </c>
      <c r="L9" s="11">
        <v>5</v>
      </c>
      <c r="M9" s="11">
        <v>7</v>
      </c>
      <c r="N9" s="16">
        <v>153</v>
      </c>
      <c r="O9" s="11">
        <v>95</v>
      </c>
      <c r="P9">
        <v>1</v>
      </c>
      <c r="Q9" s="11">
        <v>18</v>
      </c>
      <c r="R9" s="11">
        <v>19</v>
      </c>
      <c r="S9" s="11">
        <v>21</v>
      </c>
      <c r="T9" s="11">
        <v>23</v>
      </c>
      <c r="U9" s="10">
        <v>37</v>
      </c>
      <c r="V9" s="11">
        <v>35</v>
      </c>
      <c r="W9">
        <v>1</v>
      </c>
    </row>
    <row r="10" spans="1:23" x14ac:dyDescent="0.3">
      <c r="A10" s="4">
        <v>5</v>
      </c>
      <c r="B10" s="4">
        <v>500</v>
      </c>
      <c r="C10" s="4">
        <v>97</v>
      </c>
      <c r="D10" s="4">
        <v>100</v>
      </c>
      <c r="E10">
        <v>0</v>
      </c>
      <c r="F10" s="10">
        <v>5</v>
      </c>
      <c r="G10" s="10">
        <v>8</v>
      </c>
      <c r="H10" s="15">
        <v>116</v>
      </c>
      <c r="I10" s="10">
        <v>80</v>
      </c>
      <c r="J10">
        <v>0</v>
      </c>
      <c r="K10" s="11">
        <v>8</v>
      </c>
      <c r="L10" s="11">
        <v>10</v>
      </c>
      <c r="M10" s="11">
        <v>11</v>
      </c>
      <c r="N10" s="16">
        <v>74</v>
      </c>
      <c r="O10" s="11">
        <v>50</v>
      </c>
      <c r="P10">
        <v>1</v>
      </c>
      <c r="Q10" s="11">
        <v>21</v>
      </c>
      <c r="R10" s="11">
        <v>22</v>
      </c>
      <c r="S10" s="11">
        <v>23</v>
      </c>
      <c r="T10" s="11">
        <v>24</v>
      </c>
      <c r="U10" s="10">
        <v>16</v>
      </c>
      <c r="V10" s="11">
        <v>25</v>
      </c>
      <c r="W10">
        <v>1</v>
      </c>
    </row>
    <row r="11" spans="1:23" x14ac:dyDescent="0.3">
      <c r="A11" s="4">
        <v>6</v>
      </c>
      <c r="B11" s="4">
        <v>900</v>
      </c>
      <c r="C11" s="4">
        <v>246</v>
      </c>
      <c r="D11" s="4">
        <v>180</v>
      </c>
      <c r="E11">
        <v>0</v>
      </c>
      <c r="F11" s="10">
        <v>8</v>
      </c>
      <c r="G11" s="10">
        <v>9</v>
      </c>
      <c r="H11" s="15">
        <v>26</v>
      </c>
      <c r="I11" s="10">
        <v>20</v>
      </c>
      <c r="J11">
        <v>0</v>
      </c>
      <c r="K11" s="11">
        <v>12</v>
      </c>
      <c r="L11" s="11">
        <v>14</v>
      </c>
      <c r="M11" s="11">
        <v>13</v>
      </c>
      <c r="N11" s="16">
        <v>48</v>
      </c>
      <c r="O11" s="11">
        <v>50</v>
      </c>
      <c r="P11">
        <v>1</v>
      </c>
      <c r="Q11" s="11">
        <v>1</v>
      </c>
      <c r="R11" s="11">
        <v>2</v>
      </c>
      <c r="S11" s="11">
        <v>4</v>
      </c>
      <c r="T11" s="11">
        <v>5</v>
      </c>
      <c r="U11" s="10">
        <v>56</v>
      </c>
      <c r="V11" s="11">
        <v>35</v>
      </c>
      <c r="W11">
        <v>1</v>
      </c>
    </row>
    <row r="12" spans="1:23" x14ac:dyDescent="0.3">
      <c r="A12" s="4">
        <v>7</v>
      </c>
      <c r="B12" s="4">
        <v>650</v>
      </c>
      <c r="C12" s="4">
        <v>167</v>
      </c>
      <c r="D12" s="4">
        <v>100</v>
      </c>
      <c r="E12">
        <v>1</v>
      </c>
      <c r="F12" s="10">
        <v>6</v>
      </c>
      <c r="G12" s="10">
        <v>7</v>
      </c>
      <c r="H12" s="15">
        <v>61</v>
      </c>
      <c r="I12" s="10">
        <v>35</v>
      </c>
      <c r="J12">
        <v>1</v>
      </c>
      <c r="K12" s="11">
        <v>19</v>
      </c>
      <c r="L12" s="11">
        <v>22</v>
      </c>
      <c r="M12" s="11">
        <v>24</v>
      </c>
      <c r="N12" s="16">
        <v>29</v>
      </c>
      <c r="O12" s="11">
        <v>30</v>
      </c>
      <c r="P12">
        <v>1</v>
      </c>
      <c r="Q12" s="11">
        <v>2</v>
      </c>
      <c r="R12" s="11">
        <v>5</v>
      </c>
      <c r="S12" s="11">
        <v>6</v>
      </c>
      <c r="T12" s="11">
        <v>8</v>
      </c>
      <c r="U12" s="10">
        <v>41</v>
      </c>
      <c r="V12" s="11">
        <v>30</v>
      </c>
      <c r="W12">
        <v>1</v>
      </c>
    </row>
    <row r="13" spans="1:23" x14ac:dyDescent="0.3">
      <c r="A13" s="4">
        <v>8</v>
      </c>
      <c r="B13" s="4">
        <v>550</v>
      </c>
      <c r="C13" s="4">
        <v>64</v>
      </c>
      <c r="D13" s="4">
        <v>80</v>
      </c>
      <c r="E13">
        <v>0</v>
      </c>
      <c r="F13" s="10">
        <v>10</v>
      </c>
      <c r="G13" s="10">
        <v>12</v>
      </c>
      <c r="H13" s="15">
        <v>48</v>
      </c>
      <c r="I13" s="10">
        <v>30</v>
      </c>
      <c r="J13">
        <v>0</v>
      </c>
      <c r="K13" s="11">
        <v>22</v>
      </c>
      <c r="L13" s="11">
        <v>23</v>
      </c>
      <c r="M13" s="11">
        <v>24</v>
      </c>
      <c r="N13" s="16">
        <v>41</v>
      </c>
      <c r="O13" s="11">
        <v>45</v>
      </c>
      <c r="P13">
        <v>1</v>
      </c>
      <c r="V13">
        <v>305</v>
      </c>
    </row>
    <row r="14" spans="1:23" x14ac:dyDescent="0.3">
      <c r="A14" s="4">
        <v>9</v>
      </c>
      <c r="B14" s="4">
        <v>1200</v>
      </c>
      <c r="C14" s="4">
        <v>399</v>
      </c>
      <c r="D14" s="4">
        <v>400</v>
      </c>
      <c r="E14">
        <v>0</v>
      </c>
      <c r="F14" s="10">
        <v>12</v>
      </c>
      <c r="G14" s="10">
        <v>11</v>
      </c>
      <c r="H14" s="15">
        <v>79</v>
      </c>
      <c r="I14" s="10">
        <v>50</v>
      </c>
      <c r="J14">
        <v>1</v>
      </c>
      <c r="N14">
        <f>SUM(N7:N13)</f>
        <v>542</v>
      </c>
      <c r="O14">
        <v>445</v>
      </c>
      <c r="U14" s="36" t="s">
        <v>22</v>
      </c>
    </row>
    <row r="15" spans="1:23" x14ac:dyDescent="0.3">
      <c r="A15" s="4">
        <v>10</v>
      </c>
      <c r="B15" s="9">
        <v>450</v>
      </c>
      <c r="C15" s="4">
        <v>113</v>
      </c>
      <c r="D15" s="9">
        <v>180</v>
      </c>
      <c r="E15">
        <v>0</v>
      </c>
      <c r="F15" s="10">
        <v>12</v>
      </c>
      <c r="G15" s="10">
        <v>14</v>
      </c>
      <c r="H15" s="15">
        <v>74</v>
      </c>
      <c r="I15" s="10">
        <v>80</v>
      </c>
      <c r="J15">
        <v>1</v>
      </c>
      <c r="N15" s="36" t="s">
        <v>22</v>
      </c>
      <c r="U15" s="36">
        <f>SUMIF(W7:W12,1,U7:U12)</f>
        <v>283</v>
      </c>
    </row>
    <row r="16" spans="1:23" x14ac:dyDescent="0.3">
      <c r="A16" s="4">
        <v>11</v>
      </c>
      <c r="B16" s="9">
        <v>300</v>
      </c>
      <c r="C16" s="4">
        <v>129</v>
      </c>
      <c r="D16" s="9">
        <v>100</v>
      </c>
      <c r="E16">
        <v>1</v>
      </c>
      <c r="F16" s="10">
        <v>12</v>
      </c>
      <c r="G16" s="10">
        <v>18</v>
      </c>
      <c r="H16" s="15">
        <v>31</v>
      </c>
      <c r="I16" s="10">
        <v>20</v>
      </c>
      <c r="J16">
        <v>0</v>
      </c>
      <c r="N16" s="36">
        <f>SUMIF(P7:P13,1,N7:N13)</f>
        <v>542</v>
      </c>
    </row>
    <row r="17" spans="1:10" x14ac:dyDescent="0.3">
      <c r="A17" s="4">
        <v>12</v>
      </c>
      <c r="B17" s="9">
        <v>1000</v>
      </c>
      <c r="C17" s="4">
        <v>222</v>
      </c>
      <c r="D17" s="9">
        <v>200</v>
      </c>
      <c r="E17">
        <v>0</v>
      </c>
      <c r="F17" s="10">
        <v>16</v>
      </c>
      <c r="G17" s="10">
        <v>17</v>
      </c>
      <c r="H17" s="15">
        <v>32</v>
      </c>
      <c r="I17" s="10">
        <v>20</v>
      </c>
      <c r="J17">
        <v>0</v>
      </c>
    </row>
    <row r="18" spans="1:10" x14ac:dyDescent="0.3">
      <c r="A18" s="4">
        <v>13</v>
      </c>
      <c r="B18" s="9">
        <v>800</v>
      </c>
      <c r="C18" s="4">
        <v>216</v>
      </c>
      <c r="D18" s="9">
        <v>150</v>
      </c>
      <c r="E18">
        <v>0</v>
      </c>
      <c r="F18" s="10">
        <v>16</v>
      </c>
      <c r="G18" s="10">
        <v>19</v>
      </c>
      <c r="H18" s="15">
        <v>89</v>
      </c>
      <c r="I18" s="10">
        <v>55</v>
      </c>
      <c r="J18">
        <v>0</v>
      </c>
    </row>
    <row r="19" spans="1:10" x14ac:dyDescent="0.3">
      <c r="A19" s="4">
        <v>14</v>
      </c>
      <c r="B19" s="9">
        <v>500</v>
      </c>
      <c r="C19" s="4">
        <v>154</v>
      </c>
      <c r="D19" s="9">
        <v>150</v>
      </c>
      <c r="E19">
        <v>1</v>
      </c>
      <c r="F19" s="10">
        <v>20</v>
      </c>
      <c r="G19" s="10">
        <v>21</v>
      </c>
      <c r="H19" s="15">
        <v>36</v>
      </c>
      <c r="I19" s="10">
        <v>25</v>
      </c>
      <c r="J19">
        <v>1</v>
      </c>
    </row>
    <row r="20" spans="1:10" x14ac:dyDescent="0.3">
      <c r="A20" s="4">
        <v>15</v>
      </c>
      <c r="B20" s="9">
        <v>300</v>
      </c>
      <c r="C20" s="4">
        <v>139</v>
      </c>
      <c r="D20" s="9">
        <v>90</v>
      </c>
      <c r="E20">
        <v>1</v>
      </c>
      <c r="F20" s="10">
        <v>20</v>
      </c>
      <c r="G20" s="10">
        <v>22</v>
      </c>
      <c r="H20" s="15">
        <v>50</v>
      </c>
      <c r="I20" s="10">
        <v>30</v>
      </c>
      <c r="J20">
        <v>0</v>
      </c>
    </row>
    <row r="21" spans="1:10" x14ac:dyDescent="0.3">
      <c r="A21" s="4">
        <v>16</v>
      </c>
      <c r="B21" s="9">
        <v>1900</v>
      </c>
      <c r="C21" s="4">
        <v>244</v>
      </c>
      <c r="D21" s="9">
        <v>300</v>
      </c>
      <c r="E21">
        <v>0</v>
      </c>
      <c r="F21" s="10">
        <v>21</v>
      </c>
      <c r="G21" s="10">
        <v>24</v>
      </c>
      <c r="H21" s="15">
        <v>34</v>
      </c>
      <c r="I21" s="10">
        <v>25</v>
      </c>
      <c r="J21">
        <v>1</v>
      </c>
    </row>
    <row r="22" spans="1:10" x14ac:dyDescent="0.3">
      <c r="A22" s="4">
        <v>17</v>
      </c>
      <c r="B22" s="9">
        <v>300</v>
      </c>
      <c r="C22" s="4">
        <v>78</v>
      </c>
      <c r="D22" s="9">
        <v>100</v>
      </c>
      <c r="E22">
        <v>0</v>
      </c>
      <c r="F22" s="10">
        <v>23</v>
      </c>
      <c r="G22" s="10">
        <v>24</v>
      </c>
      <c r="H22" s="15">
        <v>47</v>
      </c>
      <c r="I22" s="10">
        <v>35</v>
      </c>
      <c r="J22">
        <v>1</v>
      </c>
    </row>
    <row r="23" spans="1:10" x14ac:dyDescent="0.3">
      <c r="A23" s="4">
        <v>18</v>
      </c>
      <c r="B23" s="9">
        <v>400</v>
      </c>
      <c r="C23" s="4">
        <v>105</v>
      </c>
      <c r="D23" s="9">
        <v>80</v>
      </c>
      <c r="E23">
        <v>0</v>
      </c>
      <c r="F23" s="10">
        <v>16</v>
      </c>
      <c r="G23" s="10">
        <v>24</v>
      </c>
      <c r="H23" s="15">
        <v>119</v>
      </c>
      <c r="I23" s="10">
        <v>80</v>
      </c>
      <c r="J23">
        <v>1</v>
      </c>
    </row>
    <row r="24" spans="1:10" x14ac:dyDescent="0.3">
      <c r="A24" s="4">
        <v>19</v>
      </c>
      <c r="B24" s="9">
        <v>900</v>
      </c>
      <c r="C24" s="4">
        <v>98</v>
      </c>
      <c r="D24" s="9">
        <v>150</v>
      </c>
      <c r="E24">
        <v>0</v>
      </c>
      <c r="F24" s="10">
        <v>19</v>
      </c>
      <c r="G24" s="10">
        <v>22</v>
      </c>
      <c r="H24" s="15">
        <v>38</v>
      </c>
      <c r="I24" s="10">
        <v>40</v>
      </c>
      <c r="J24">
        <v>0</v>
      </c>
    </row>
    <row r="25" spans="1:10" x14ac:dyDescent="0.3">
      <c r="A25" s="4">
        <v>20</v>
      </c>
      <c r="B25" s="9">
        <v>850</v>
      </c>
      <c r="C25" s="4">
        <v>207</v>
      </c>
      <c r="D25" s="9">
        <v>300</v>
      </c>
      <c r="E25">
        <v>0</v>
      </c>
      <c r="H25">
        <f>SUM(H7:H24)</f>
        <v>1131</v>
      </c>
      <c r="I25">
        <v>815</v>
      </c>
    </row>
    <row r="26" spans="1:10" x14ac:dyDescent="0.3">
      <c r="A26" s="4">
        <v>21</v>
      </c>
      <c r="B26" s="9">
        <v>200</v>
      </c>
      <c r="C26" s="4">
        <v>31</v>
      </c>
      <c r="D26" s="9">
        <v>20</v>
      </c>
      <c r="E26">
        <v>1</v>
      </c>
      <c r="H26" s="35" t="s">
        <v>22</v>
      </c>
    </row>
    <row r="27" spans="1:10" x14ac:dyDescent="0.3">
      <c r="A27" s="4">
        <v>22</v>
      </c>
      <c r="B27" s="9">
        <v>1100</v>
      </c>
      <c r="C27" s="4">
        <v>354</v>
      </c>
      <c r="D27" s="9">
        <v>280</v>
      </c>
      <c r="E27">
        <v>0</v>
      </c>
      <c r="H27" s="35">
        <f>SUMIF(J6:J23,1,H6:H23)</f>
        <v>701</v>
      </c>
    </row>
    <row r="28" spans="1:10" x14ac:dyDescent="0.3">
      <c r="A28" s="4">
        <v>23</v>
      </c>
      <c r="B28" s="9">
        <v>990</v>
      </c>
      <c r="C28" s="4">
        <v>335</v>
      </c>
      <c r="D28" s="9">
        <v>330</v>
      </c>
      <c r="E28">
        <v>0</v>
      </c>
    </row>
    <row r="29" spans="1:10" x14ac:dyDescent="0.3">
      <c r="A29" s="4">
        <v>24</v>
      </c>
      <c r="B29" s="9">
        <v>1400</v>
      </c>
      <c r="C29" s="4">
        <v>478</v>
      </c>
      <c r="D29" s="9">
        <v>270</v>
      </c>
      <c r="E29">
        <v>1</v>
      </c>
    </row>
    <row r="30" spans="1:10" x14ac:dyDescent="0.3">
      <c r="B30">
        <v>17240</v>
      </c>
      <c r="C30">
        <f>SUM(C6:C29)</f>
        <v>4526</v>
      </c>
      <c r="D30">
        <v>4205</v>
      </c>
      <c r="G30" s="13"/>
      <c r="H30" s="13"/>
    </row>
    <row r="31" spans="1:10" x14ac:dyDescent="0.3">
      <c r="B31" s="35" t="s">
        <v>20</v>
      </c>
      <c r="C31" s="35" t="s">
        <v>21</v>
      </c>
    </row>
    <row r="32" spans="1:10" x14ac:dyDescent="0.3">
      <c r="B32">
        <f>SUMIF(E6:E29,1,B6:B29)</f>
        <v>4450</v>
      </c>
      <c r="C32">
        <f>SUMIF(E6:E29,1,C6:C29)</f>
        <v>1524</v>
      </c>
    </row>
    <row r="33" spans="2:4" x14ac:dyDescent="0.3">
      <c r="B33" s="37" t="s">
        <v>20</v>
      </c>
      <c r="C33" t="s">
        <v>22</v>
      </c>
      <c r="D33" t="s">
        <v>2</v>
      </c>
    </row>
    <row r="34" spans="2:4" x14ac:dyDescent="0.3">
      <c r="B34">
        <f>SUMIF(E6:E29,1,B6:B29)</f>
        <v>4450</v>
      </c>
      <c r="C34">
        <f>SUM(C32,H28,N16,U16)</f>
        <v>2066</v>
      </c>
      <c r="D34">
        <f>PRODUCT(C34,B1)</f>
        <v>14462</v>
      </c>
    </row>
    <row r="36" spans="2:4" x14ac:dyDescent="0.3">
      <c r="B36" t="s">
        <v>26</v>
      </c>
      <c r="C36">
        <f>B2</f>
        <v>4544.8</v>
      </c>
    </row>
    <row r="37" spans="2:4" x14ac:dyDescent="0.3">
      <c r="B37" t="s">
        <v>27</v>
      </c>
      <c r="C37">
        <f>B34</f>
        <v>4450</v>
      </c>
    </row>
    <row r="38" spans="2:4" x14ac:dyDescent="0.3">
      <c r="B38" t="s">
        <v>22</v>
      </c>
      <c r="C38">
        <f>C34</f>
        <v>2066</v>
      </c>
    </row>
    <row r="39" spans="2:4" x14ac:dyDescent="0.3">
      <c r="B39" t="s">
        <v>25</v>
      </c>
      <c r="C39">
        <f>D34</f>
        <v>14462</v>
      </c>
    </row>
  </sheetData>
  <mergeCells count="5">
    <mergeCell ref="M1:P1"/>
    <mergeCell ref="R1:V1"/>
    <mergeCell ref="F5:I5"/>
    <mergeCell ref="K5:O5"/>
    <mergeCell ref="Q5:V5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1773B76D669F445A6A426C9BD952DEC" ma:contentTypeVersion="2" ma:contentTypeDescription="Utwórz nowy dokument." ma:contentTypeScope="" ma:versionID="4866bab5157ffc5e43a64d1d0af8ef91">
  <xsd:schema xmlns:xsd="http://www.w3.org/2001/XMLSchema" xmlns:xs="http://www.w3.org/2001/XMLSchema" xmlns:p="http://schemas.microsoft.com/office/2006/metadata/properties" xmlns:ns2="d5723462-d3df-43fe-9b78-e3c3260a3e1b" targetNamespace="http://schemas.microsoft.com/office/2006/metadata/properties" ma:root="true" ma:fieldsID="217c412e9dfab92e0a8abb71ad340faa" ns2:_="">
    <xsd:import namespace="d5723462-d3df-43fe-9b78-e3c3260a3e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23462-d3df-43fe-9b78-e3c3260a3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CE594D-8057-41FB-81D2-499B9CC49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723462-d3df-43fe-9b78-e3c3260a3e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8E3823-801B-4C3E-AEDB-75FBD23753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859B74-97E6-4F7D-A542-DE3289A4E0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Wybrane_punkty_odbioru</vt:lpstr>
      <vt:lpstr>sty</vt:lpstr>
      <vt:lpstr>lut</vt:lpstr>
      <vt:lpstr>mar</vt:lpstr>
      <vt:lpstr>kwi</vt:lpstr>
      <vt:lpstr>maj</vt:lpstr>
      <vt:lpstr>cze</vt:lpstr>
      <vt:lpstr>lip</vt:lpstr>
      <vt:lpstr>sie</vt:lpstr>
      <vt:lpstr>wrz</vt:lpstr>
      <vt:lpstr>paz</vt:lpstr>
      <vt:lpstr>lis</vt:lpstr>
      <vt:lpstr>gru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StudentPW2018</dc:creator>
  <cp:keywords/>
  <dc:description/>
  <cp:lastModifiedBy>StudentPW2018</cp:lastModifiedBy>
  <cp:revision/>
  <dcterms:created xsi:type="dcterms:W3CDTF">2021-06-10T11:06:14Z</dcterms:created>
  <dcterms:modified xsi:type="dcterms:W3CDTF">2021-06-11T16:28:55Z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0x01010091773B76D669F445A6A426C9BD952DEC</vt:lpwstr>
  </property>
</Properties>
</file>