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ip_komputer\studia\SEM_6\ZAH\Cplex\zah_strategiczny\"/>
    </mc:Choice>
  </mc:AlternateContent>
  <xr:revisionPtr revIDLastSave="0" documentId="13_ncr:1_{69B65E17-08F5-4F3F-BEF3-D6BA0DD6CD63}" xr6:coauthVersionLast="47" xr6:coauthVersionMax="47" xr10:uidLastSave="{00000000-0000-0000-0000-000000000000}"/>
  <bookViews>
    <workbookView xWindow="4428" yWindow="3396" windowWidth="17280" windowHeight="8964" xr2:uid="{38D9A74B-D981-40FE-9AD2-CAE721D5B2CD}"/>
  </bookViews>
  <sheets>
    <sheet name="Arkusz1" sheetId="2" r:id="rId1"/>
    <sheet name="ArkuszPom" sheetId="1" r:id="rId2"/>
    <sheet name="Arkusz3" sheetId="5" r:id="rId3"/>
    <sheet name="RESUL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L8" i="2"/>
  <c r="K8" i="2"/>
  <c r="K47" i="2"/>
  <c r="J8" i="2"/>
  <c r="J47" i="2" s="1"/>
  <c r="I8" i="2"/>
  <c r="H8" i="2"/>
  <c r="H47" i="2" s="1"/>
  <c r="G8" i="2"/>
  <c r="G47" i="2" s="1"/>
  <c r="F8" i="2"/>
  <c r="E8" i="2"/>
  <c r="E47" i="2" s="1"/>
  <c r="D8" i="2"/>
  <c r="D47" i="2" s="1"/>
  <c r="C8" i="2"/>
  <c r="B8" i="2"/>
  <c r="B47" i="2" s="1"/>
  <c r="M48" i="2"/>
  <c r="M49" i="2"/>
  <c r="M50" i="2"/>
  <c r="L48" i="2"/>
  <c r="L49" i="2"/>
  <c r="L50" i="2"/>
  <c r="K48" i="2"/>
  <c r="K49" i="2"/>
  <c r="K50" i="2"/>
  <c r="J50" i="2"/>
  <c r="J48" i="2"/>
  <c r="J49" i="2"/>
  <c r="I48" i="2"/>
  <c r="I49" i="2"/>
  <c r="I50" i="2"/>
  <c r="H48" i="2"/>
  <c r="H49" i="2"/>
  <c r="H50" i="2"/>
  <c r="G48" i="2"/>
  <c r="G49" i="2"/>
  <c r="G50" i="2"/>
  <c r="F48" i="2"/>
  <c r="F49" i="2"/>
  <c r="F50" i="2"/>
  <c r="E48" i="2"/>
  <c r="E49" i="2"/>
  <c r="E50" i="2"/>
  <c r="D48" i="2"/>
  <c r="D49" i="2"/>
  <c r="D50" i="2"/>
  <c r="C48" i="2"/>
  <c r="C49" i="2"/>
  <c r="C50" i="2"/>
  <c r="B48" i="2"/>
  <c r="B49" i="2"/>
  <c r="B50" i="2"/>
  <c r="C47" i="2"/>
  <c r="F47" i="2"/>
  <c r="I47" i="2"/>
  <c r="L47" i="2"/>
  <c r="M47" i="2"/>
  <c r="B52" i="2"/>
  <c r="C43" i="2"/>
  <c r="D43" i="2"/>
  <c r="E43" i="2"/>
  <c r="F43" i="2"/>
  <c r="G43" i="2"/>
  <c r="H43" i="2"/>
  <c r="I43" i="2"/>
  <c r="J43" i="2"/>
  <c r="K43" i="2"/>
  <c r="L43" i="2"/>
  <c r="M43" i="2"/>
  <c r="C42" i="2"/>
  <c r="D42" i="2"/>
  <c r="E42" i="2"/>
  <c r="F42" i="2"/>
  <c r="G42" i="2"/>
  <c r="H42" i="2"/>
  <c r="I42" i="2"/>
  <c r="J42" i="2"/>
  <c r="K42" i="2"/>
  <c r="L42" i="2"/>
  <c r="M42" i="2"/>
  <c r="C41" i="2"/>
  <c r="D41" i="2"/>
  <c r="E41" i="2"/>
  <c r="F41" i="2"/>
  <c r="G41" i="2"/>
  <c r="H41" i="2"/>
  <c r="I41" i="2"/>
  <c r="J41" i="2"/>
  <c r="K41" i="2"/>
  <c r="L41" i="2"/>
  <c r="M41" i="2"/>
  <c r="B41" i="2"/>
  <c r="B42" i="2"/>
  <c r="B43" i="2"/>
  <c r="C40" i="2"/>
  <c r="D40" i="2"/>
  <c r="E40" i="2"/>
  <c r="F40" i="2"/>
  <c r="G40" i="2"/>
  <c r="H40" i="2"/>
  <c r="I40" i="2"/>
  <c r="J40" i="2"/>
  <c r="K40" i="2"/>
  <c r="L40" i="2"/>
  <c r="M40" i="2"/>
  <c r="B40" i="2"/>
</calcChain>
</file>

<file path=xl/sharedStrings.xml><?xml version="1.0" encoding="utf-8"?>
<sst xmlns="http://schemas.openxmlformats.org/spreadsheetml/2006/main" count="185" uniqueCount="60">
  <si>
    <t>Miasta</t>
  </si>
  <si>
    <t>Miesiace</t>
  </si>
  <si>
    <t>budzet</t>
  </si>
  <si>
    <t>Warszawa</t>
  </si>
  <si>
    <t>Styczen</t>
  </si>
  <si>
    <t>przychod</t>
  </si>
  <si>
    <t>Szczecin</t>
  </si>
  <si>
    <t>Luty</t>
  </si>
  <si>
    <t>maks odchylenie</t>
  </si>
  <si>
    <t>Poznan</t>
  </si>
  <si>
    <t>Marzec</t>
  </si>
  <si>
    <t>czesc zwracanego zysku</t>
  </si>
  <si>
    <t>Lublin</t>
  </si>
  <si>
    <t>Kwiecien</t>
  </si>
  <si>
    <t>Gdansk</t>
  </si>
  <si>
    <t>Maj</t>
  </si>
  <si>
    <t>Krakow</t>
  </si>
  <si>
    <t>Czerwiec</t>
  </si>
  <si>
    <t>Sopot</t>
  </si>
  <si>
    <t>Lipiec</t>
  </si>
  <si>
    <t>Koszalin</t>
  </si>
  <si>
    <t>Sierpien</t>
  </si>
  <si>
    <t>Zakopane</t>
  </si>
  <si>
    <t>Wrzesien</t>
  </si>
  <si>
    <t>Czestochowa</t>
  </si>
  <si>
    <t>Pazdziernik</t>
  </si>
  <si>
    <t>Listopad</t>
  </si>
  <si>
    <t>Grudzien</t>
  </si>
  <si>
    <t>Szacowany średni koszt obsługi jednego klienta</t>
  </si>
  <si>
    <t>Nowe</t>
  </si>
  <si>
    <t>2,98786828422877</t>
  </si>
  <si>
    <t>2,87429143047683</t>
  </si>
  <si>
    <t>Minimalny procent szacunkowego obsłużenia klientow</t>
  </si>
  <si>
    <t>Maksymalna różnica względnego szacunkowego obsłużenia klientów w miescie i miesiacu od sredniego obsluzenia w calym roku</t>
  </si>
  <si>
    <t>Klienci</t>
  </si>
  <si>
    <t>Miasta\Miesiące</t>
  </si>
  <si>
    <t>punkt odbioru</t>
  </si>
  <si>
    <t>koszt</t>
  </si>
  <si>
    <t>klienci</t>
  </si>
  <si>
    <t>sasiedzi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</si>
  <si>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</si>
  <si>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</si>
  <si>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</si>
  <si>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</si>
  <si>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</si>
  <si>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</si>
  <si>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</si>
  <si>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</si>
  <si>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</si>
  <si>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</si>
  <si>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</si>
  <si>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k srednie</t>
  </si>
  <si>
    <t>w</t>
  </si>
  <si>
    <t>o</t>
  </si>
  <si>
    <t>Wynik</t>
  </si>
  <si>
    <t>Miast.\Mies</t>
  </si>
  <si>
    <t>Procentowe obsl.</t>
  </si>
  <si>
    <t>Miast\Mies</t>
  </si>
  <si>
    <t>sr</t>
  </si>
  <si>
    <t>Budzet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</si>
</sst>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name val="Arial"/>
      <family val="2"/>
    </font>
    <font>
      <sz val="11"/>
      <color rgb="FF000000"/>
      <name val="Calibri"/>
      <family val="2"/>
      <charset val="238"/>
    </font>
    <font>
      <sz val="11"/>
      <color rgb="FF000000"/>
      <name val="Calibri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Border="1"/>
    <xf numFmtId="0" fontId="0" fillId="0" borderId="0" xfId="0" applyBorder="1"/>
    <xf numFmtId="0" fontId="2" fillId="0" borderId="0" xfId="1"/>
    <xf numFmtId="0" fontId="0" fillId="0" borderId="0" xfId="0"/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ny" xfId="0" builtinId="0"/>
    <cellStyle name="Normalny 2" xfId="1" xr:uid="{F58C5519-86F3-4126-9FD7-7EB61C391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8368-C1F8-4FC1-BE5F-ED66A61DEE73}">
  <dimension ref="A1:V52"/>
  <sheetViews>
    <sheetView tabSelected="1" topLeftCell="A19" zoomScale="70" zoomScaleNormal="70" workbookViewId="0">
      <selection activeCell="A45" sqref="A45:M50"/>
    </sheetView>
  </sheetViews>
  <sheetFormatPr defaultRowHeight="14.4" x14ac:dyDescent="0.3"/>
  <cols>
    <col min="1" max="2" width="10.88671875" customWidth="1"/>
    <col min="3" max="3" width="9.33203125" customWidth="1"/>
    <col min="4" max="4" width="11.88671875" customWidth="1"/>
    <col min="11" max="11" width="9.44140625" bestFit="1" customWidth="1"/>
    <col min="12" max="12" width="12" customWidth="1"/>
    <col min="13" max="13" width="14.21875" customWidth="1"/>
  </cols>
  <sheetData>
    <row r="1" spans="1:22" x14ac:dyDescent="0.3">
      <c r="A1" s="20"/>
      <c r="B1" s="21"/>
      <c r="C1" s="20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22" x14ac:dyDescent="0.3">
      <c r="A2" s="1" t="s">
        <v>2</v>
      </c>
      <c r="B2" s="1">
        <v>340000</v>
      </c>
      <c r="C2" s="11"/>
      <c r="D2" s="10" t="s">
        <v>1</v>
      </c>
      <c r="E2" s="10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3"/>
    </row>
    <row r="3" spans="1:22" x14ac:dyDescent="0.3">
      <c r="A3" s="1" t="s">
        <v>5</v>
      </c>
      <c r="B3" s="1">
        <v>7</v>
      </c>
      <c r="C3" s="11"/>
      <c r="D3" s="1" t="s">
        <v>0</v>
      </c>
      <c r="E3" s="10" t="s">
        <v>18</v>
      </c>
      <c r="F3" s="10" t="s">
        <v>22</v>
      </c>
      <c r="G3" s="10" t="s">
        <v>20</v>
      </c>
      <c r="H3" s="12" t="s">
        <v>6</v>
      </c>
      <c r="I3" s="10"/>
      <c r="J3" s="10"/>
      <c r="K3" s="1"/>
      <c r="L3" s="1"/>
      <c r="M3" s="1"/>
      <c r="N3" s="1"/>
      <c r="O3" s="13"/>
      <c r="P3" s="13"/>
      <c r="Q3" s="13"/>
      <c r="R3" s="10"/>
      <c r="S3" s="10"/>
    </row>
    <row r="4" spans="1:22" x14ac:dyDescent="0.3">
      <c r="A4" s="1" t="s">
        <v>8</v>
      </c>
      <c r="B4" s="1">
        <v>0.05</v>
      </c>
      <c r="C4" s="11"/>
      <c r="E4" s="13"/>
      <c r="F4" s="13"/>
      <c r="G4" s="13"/>
      <c r="H4" s="13"/>
      <c r="I4" s="13"/>
      <c r="J4" s="13"/>
      <c r="K4" s="1"/>
      <c r="L4" s="1"/>
      <c r="M4" s="13"/>
      <c r="N4" s="13"/>
      <c r="O4" s="13"/>
      <c r="P4" s="13"/>
      <c r="Q4" s="13"/>
    </row>
    <row r="5" spans="1:22" x14ac:dyDescent="0.3">
      <c r="A5" s="1" t="s">
        <v>11</v>
      </c>
      <c r="B5" s="1">
        <v>0.6</v>
      </c>
      <c r="C5" s="11"/>
      <c r="D5" s="12"/>
      <c r="E5" s="13"/>
      <c r="F5" s="13"/>
      <c r="G5" s="13"/>
      <c r="H5" s="13"/>
      <c r="I5" s="13"/>
      <c r="J5" s="13"/>
      <c r="K5" s="1"/>
      <c r="L5" s="1"/>
      <c r="M5" s="13"/>
      <c r="N5" s="13"/>
      <c r="O5" s="1"/>
    </row>
    <row r="6" spans="1:22" x14ac:dyDescent="0.3">
      <c r="A6" s="1"/>
      <c r="B6" s="1"/>
      <c r="C6" s="11"/>
      <c r="D6" s="10"/>
      <c r="E6" s="13"/>
      <c r="F6" s="13"/>
      <c r="G6" s="13"/>
      <c r="H6" s="13"/>
      <c r="I6" s="13"/>
      <c r="J6" s="13"/>
      <c r="K6" s="1"/>
      <c r="L6" s="1"/>
      <c r="M6" s="13"/>
      <c r="N6" s="13"/>
      <c r="O6" s="1"/>
    </row>
    <row r="7" spans="1:22" x14ac:dyDescent="0.3">
      <c r="A7" s="1" t="s">
        <v>37</v>
      </c>
      <c r="B7" s="1"/>
      <c r="C7" s="1"/>
      <c r="D7" s="10"/>
      <c r="E7" s="13"/>
      <c r="F7" s="13"/>
      <c r="G7" s="13"/>
      <c r="H7" s="13"/>
      <c r="I7" s="13"/>
      <c r="J7" s="13"/>
      <c r="K7" s="13"/>
      <c r="L7" s="13"/>
      <c r="M7" s="13"/>
      <c r="N7" s="13"/>
      <c r="O7" s="1"/>
    </row>
    <row r="8" spans="1:22" x14ac:dyDescent="0.3">
      <c r="A8" s="10" t="s">
        <v>18</v>
      </c>
      <c r="B8" s="1">
        <f>ROUND(2.98786828422877,2)</f>
        <v>2.99</v>
      </c>
      <c r="C8" s="17">
        <f>ROUND(4.079507809,2)</f>
        <v>4.08</v>
      </c>
      <c r="D8" s="17">
        <f>ROUND(6.669245648,2)</f>
        <v>6.67</v>
      </c>
      <c r="E8" s="17">
        <f>ROUND(5.161676647,2)</f>
        <v>5.16</v>
      </c>
      <c r="F8" s="17">
        <f>ROUND(5.093057607,2)</f>
        <v>5.09</v>
      </c>
      <c r="G8" s="17">
        <f>ROUND(3.844781445,2)</f>
        <v>3.84</v>
      </c>
      <c r="H8" s="1">
        <f>ROUND(2.87429143047683,2)</f>
        <v>2.87</v>
      </c>
      <c r="I8" s="17">
        <f>ROUND(2.987868284,2)</f>
        <v>2.99</v>
      </c>
      <c r="J8" s="17">
        <f>ROUND(3.784851811,2)</f>
        <v>3.78</v>
      </c>
      <c r="K8" s="17">
        <f>ROUND(4.177368549,2)</f>
        <v>4.18</v>
      </c>
      <c r="L8" s="17">
        <f>ROUND(5.281862745,2)</f>
        <v>5.28</v>
      </c>
      <c r="M8" s="17">
        <f>ROUND(2.302965536,2)</f>
        <v>2.2999999999999998</v>
      </c>
      <c r="N8" s="13"/>
      <c r="O8" s="1"/>
      <c r="U8" s="1"/>
      <c r="V8" s="1"/>
    </row>
    <row r="9" spans="1:22" x14ac:dyDescent="0.3">
      <c r="A9" s="1" t="s">
        <v>22</v>
      </c>
      <c r="B9" s="13">
        <v>3.5</v>
      </c>
      <c r="C9" s="13">
        <v>3.5</v>
      </c>
      <c r="D9" s="13">
        <v>3.5</v>
      </c>
      <c r="E9" s="13">
        <v>3.5</v>
      </c>
      <c r="F9" s="13">
        <v>3.5</v>
      </c>
      <c r="G9" s="13">
        <v>3.5</v>
      </c>
      <c r="H9" s="13">
        <v>3.5</v>
      </c>
      <c r="I9" s="13">
        <v>3.5</v>
      </c>
      <c r="J9" s="13">
        <v>3.5</v>
      </c>
      <c r="K9" s="13">
        <v>3.5</v>
      </c>
      <c r="L9" s="13">
        <v>3.5</v>
      </c>
      <c r="M9" s="13">
        <v>3.5</v>
      </c>
      <c r="N9" s="1"/>
      <c r="O9" s="13"/>
      <c r="U9" s="1"/>
      <c r="V9" s="1"/>
    </row>
    <row r="10" spans="1:22" x14ac:dyDescent="0.3">
      <c r="A10" s="1" t="s">
        <v>20</v>
      </c>
      <c r="B10" s="13">
        <v>2.5</v>
      </c>
      <c r="C10" s="13">
        <v>2.5</v>
      </c>
      <c r="D10" s="13">
        <v>2.5</v>
      </c>
      <c r="E10" s="13">
        <v>2.5</v>
      </c>
      <c r="F10" s="13">
        <v>2.5</v>
      </c>
      <c r="G10" s="13">
        <v>2.5</v>
      </c>
      <c r="H10" s="13">
        <v>2.5</v>
      </c>
      <c r="I10" s="13">
        <v>2.5</v>
      </c>
      <c r="J10" s="13">
        <v>2.5</v>
      </c>
      <c r="K10" s="13">
        <v>2.5</v>
      </c>
      <c r="L10" s="13">
        <v>2.5</v>
      </c>
      <c r="M10" s="13">
        <v>2.5</v>
      </c>
      <c r="N10" s="1"/>
      <c r="O10" s="13"/>
      <c r="U10" s="1"/>
      <c r="V10" s="1"/>
    </row>
    <row r="11" spans="1:22" x14ac:dyDescent="0.3">
      <c r="A11" s="10" t="s">
        <v>6</v>
      </c>
      <c r="B11" s="13">
        <v>3.5</v>
      </c>
      <c r="C11" s="13">
        <v>3.8</v>
      </c>
      <c r="D11" s="13">
        <v>5</v>
      </c>
      <c r="E11" s="13">
        <v>5</v>
      </c>
      <c r="F11" s="13">
        <v>5.2</v>
      </c>
      <c r="G11" s="13">
        <v>4.7</v>
      </c>
      <c r="H11" s="13">
        <v>4</v>
      </c>
      <c r="I11" s="13">
        <v>3.2</v>
      </c>
      <c r="J11" s="13">
        <v>3.6</v>
      </c>
      <c r="K11" s="13">
        <v>4</v>
      </c>
      <c r="L11" s="13">
        <v>3.5</v>
      </c>
      <c r="M11" s="13">
        <v>3</v>
      </c>
      <c r="N11" s="1"/>
      <c r="O11" s="13"/>
    </row>
    <row r="12" spans="1:22" x14ac:dyDescent="0.3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"/>
      <c r="O12" s="13"/>
    </row>
    <row r="13" spans="1:22" x14ac:dyDescent="0.3">
      <c r="A13" s="1" t="s">
        <v>53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"/>
      <c r="O13" s="13"/>
    </row>
    <row r="14" spans="1:22" x14ac:dyDescent="0.3">
      <c r="A14" s="10" t="s">
        <v>18</v>
      </c>
      <c r="B14" s="13">
        <v>0.08</v>
      </c>
      <c r="C14" s="13">
        <v>0.02</v>
      </c>
      <c r="D14" s="13">
        <v>0.02</v>
      </c>
      <c r="E14" s="13">
        <v>0</v>
      </c>
      <c r="F14" s="13">
        <v>0.02</v>
      </c>
      <c r="G14" s="13">
        <v>0.02</v>
      </c>
      <c r="H14" s="13">
        <v>0.01</v>
      </c>
      <c r="I14" s="13">
        <v>0.05</v>
      </c>
      <c r="J14" s="13">
        <v>0.04</v>
      </c>
      <c r="K14" s="13">
        <v>0.1</v>
      </c>
      <c r="L14" s="13">
        <v>0.04</v>
      </c>
      <c r="M14" s="13">
        <v>0.11</v>
      </c>
    </row>
    <row r="15" spans="1:22" x14ac:dyDescent="0.3">
      <c r="A15" s="1" t="s">
        <v>22</v>
      </c>
      <c r="B15" s="13">
        <v>0.1</v>
      </c>
      <c r="C15" s="13">
        <v>0.1</v>
      </c>
      <c r="D15" s="13">
        <v>0.1</v>
      </c>
      <c r="E15" s="13">
        <v>0.1</v>
      </c>
      <c r="F15" s="13">
        <v>0.1</v>
      </c>
      <c r="G15" s="13">
        <v>0.1</v>
      </c>
      <c r="H15" s="13">
        <v>0.1</v>
      </c>
      <c r="I15" s="13">
        <v>0.1</v>
      </c>
      <c r="J15" s="13">
        <v>0.1</v>
      </c>
      <c r="K15" s="13">
        <v>0.1</v>
      </c>
      <c r="L15" s="13">
        <v>0.1</v>
      </c>
      <c r="M15" s="13">
        <v>0.1</v>
      </c>
    </row>
    <row r="16" spans="1:22" x14ac:dyDescent="0.3">
      <c r="A16" s="1" t="s">
        <v>20</v>
      </c>
      <c r="B16" s="13">
        <v>0.1</v>
      </c>
      <c r="C16" s="13">
        <v>0.1</v>
      </c>
      <c r="D16" s="13">
        <v>0.1</v>
      </c>
      <c r="E16" s="13">
        <v>0.1</v>
      </c>
      <c r="F16" s="13">
        <v>0.1</v>
      </c>
      <c r="G16" s="13">
        <v>0.1</v>
      </c>
      <c r="H16" s="13">
        <v>0.1</v>
      </c>
      <c r="I16" s="13">
        <v>0.1</v>
      </c>
      <c r="J16" s="13">
        <v>0.1</v>
      </c>
      <c r="K16" s="13">
        <v>0.1</v>
      </c>
      <c r="L16" s="13">
        <v>0.1</v>
      </c>
      <c r="M16" s="13">
        <v>0.1</v>
      </c>
    </row>
    <row r="17" spans="1:13" x14ac:dyDescent="0.3">
      <c r="A17" s="10" t="s">
        <v>6</v>
      </c>
      <c r="B17" s="13">
        <v>0.09</v>
      </c>
      <c r="C17" s="13">
        <v>0.12</v>
      </c>
      <c r="D17" s="13">
        <v>0.05</v>
      </c>
      <c r="E17" s="13">
        <v>0.19</v>
      </c>
      <c r="F17" s="13">
        <v>0.21</v>
      </c>
      <c r="G17" s="13">
        <v>0.11</v>
      </c>
      <c r="H17" s="13">
        <v>0.3</v>
      </c>
      <c r="I17" s="13">
        <v>0.1</v>
      </c>
      <c r="J17" s="13">
        <v>0.09</v>
      </c>
      <c r="K17" s="13">
        <v>0.2</v>
      </c>
      <c r="L17" s="13">
        <v>0.08</v>
      </c>
      <c r="M17" s="13">
        <v>0.3</v>
      </c>
    </row>
    <row r="18" spans="1:1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3">
      <c r="A19" s="8" t="s">
        <v>52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">
      <c r="A20" s="10" t="s">
        <v>18</v>
      </c>
      <c r="B20" s="13">
        <v>0.15</v>
      </c>
      <c r="C20" s="13">
        <v>0.1</v>
      </c>
      <c r="D20" s="13">
        <v>0.11</v>
      </c>
      <c r="E20" s="13">
        <v>0.3</v>
      </c>
      <c r="F20" s="13">
        <v>0.2</v>
      </c>
      <c r="G20" s="13">
        <v>0.1</v>
      </c>
      <c r="H20" s="13">
        <v>0.1</v>
      </c>
      <c r="I20" s="13">
        <v>0.3</v>
      </c>
      <c r="J20" s="13">
        <v>0.22</v>
      </c>
      <c r="K20" s="13">
        <v>0.1</v>
      </c>
      <c r="L20" s="13">
        <v>0.1</v>
      </c>
      <c r="M20" s="13">
        <v>0.3</v>
      </c>
    </row>
    <row r="21" spans="1:13" x14ac:dyDescent="0.3">
      <c r="A21" s="1" t="s">
        <v>22</v>
      </c>
      <c r="B21" s="13">
        <v>0.1</v>
      </c>
      <c r="C21" s="13">
        <v>0.05</v>
      </c>
      <c r="D21" s="13">
        <v>0.1</v>
      </c>
      <c r="E21" s="13">
        <v>0.1</v>
      </c>
      <c r="F21" s="13">
        <v>0.1</v>
      </c>
      <c r="G21" s="13">
        <v>0.1</v>
      </c>
      <c r="H21" s="13">
        <v>0.1</v>
      </c>
      <c r="I21" s="13">
        <v>0.5</v>
      </c>
      <c r="J21" s="13">
        <v>0.21</v>
      </c>
      <c r="K21" s="13">
        <v>0.1</v>
      </c>
      <c r="L21" s="13">
        <v>0.05</v>
      </c>
      <c r="M21" s="13">
        <v>0.05</v>
      </c>
    </row>
    <row r="22" spans="1:13" x14ac:dyDescent="0.3">
      <c r="A22" s="1" t="s">
        <v>20</v>
      </c>
      <c r="B22" s="13">
        <v>0.1</v>
      </c>
      <c r="C22" s="13">
        <v>0.1</v>
      </c>
      <c r="D22" s="13">
        <v>0.1</v>
      </c>
      <c r="E22" s="13">
        <v>0.1</v>
      </c>
      <c r="F22" s="13">
        <v>0.1</v>
      </c>
      <c r="G22" s="13">
        <v>0.1</v>
      </c>
      <c r="H22" s="13">
        <v>0.1</v>
      </c>
      <c r="I22" s="13">
        <v>0.4</v>
      </c>
      <c r="J22" s="13">
        <v>0.2</v>
      </c>
      <c r="K22" s="13">
        <v>0.1</v>
      </c>
      <c r="L22" s="13">
        <v>0.05</v>
      </c>
      <c r="M22" s="13">
        <v>0.05</v>
      </c>
    </row>
    <row r="23" spans="1:13" x14ac:dyDescent="0.3">
      <c r="A23" s="10" t="s">
        <v>6</v>
      </c>
      <c r="B23" s="13">
        <v>0.2</v>
      </c>
      <c r="C23" s="13">
        <v>0.1</v>
      </c>
      <c r="D23" s="13">
        <v>0.1</v>
      </c>
      <c r="E23" s="13">
        <v>0.1</v>
      </c>
      <c r="F23" s="13">
        <v>0.1</v>
      </c>
      <c r="G23" s="13">
        <v>0.25</v>
      </c>
      <c r="H23" s="13">
        <v>0.1</v>
      </c>
      <c r="I23" s="13">
        <v>0.1</v>
      </c>
      <c r="J23" s="13">
        <v>0.1</v>
      </c>
      <c r="K23" s="13">
        <v>0.1</v>
      </c>
      <c r="L23" s="13">
        <v>0.05</v>
      </c>
      <c r="M23" s="13">
        <v>0.05</v>
      </c>
    </row>
    <row r="24" spans="1:1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3">
      <c r="A25" s="8" t="s">
        <v>38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3">
      <c r="A26" s="10" t="s">
        <v>18</v>
      </c>
      <c r="B26" s="14">
        <v>5770</v>
      </c>
      <c r="C26" s="14">
        <v>4226</v>
      </c>
      <c r="D26" s="14">
        <v>2585</v>
      </c>
      <c r="E26" s="14">
        <v>3340</v>
      </c>
      <c r="F26" s="14">
        <v>3385</v>
      </c>
      <c r="G26" s="14">
        <v>4484</v>
      </c>
      <c r="H26" s="14">
        <v>5998</v>
      </c>
      <c r="I26" s="14">
        <v>6482</v>
      </c>
      <c r="J26" s="14">
        <v>4555</v>
      </c>
      <c r="K26" s="14">
        <v>4127</v>
      </c>
      <c r="L26" s="14">
        <v>3264</v>
      </c>
      <c r="M26" s="14">
        <v>7486</v>
      </c>
    </row>
    <row r="27" spans="1:13" x14ac:dyDescent="0.3">
      <c r="A27" s="1" t="s">
        <v>22</v>
      </c>
      <c r="B27" s="13">
        <v>9570</v>
      </c>
      <c r="C27" s="13">
        <v>3297</v>
      </c>
      <c r="D27" s="13">
        <v>7079</v>
      </c>
      <c r="E27" s="13">
        <v>8896</v>
      </c>
      <c r="F27" s="13">
        <v>11853</v>
      </c>
      <c r="G27" s="13">
        <v>11844</v>
      </c>
      <c r="H27" s="13">
        <v>8877</v>
      </c>
      <c r="I27" s="13">
        <v>11827</v>
      </c>
      <c r="J27" s="13">
        <v>5909</v>
      </c>
      <c r="K27" s="13">
        <v>2979</v>
      </c>
      <c r="L27" s="13">
        <v>12126</v>
      </c>
      <c r="M27" s="13">
        <v>15146</v>
      </c>
    </row>
    <row r="28" spans="1:13" x14ac:dyDescent="0.3">
      <c r="A28" s="1" t="s">
        <v>20</v>
      </c>
      <c r="B28" s="13">
        <v>28646</v>
      </c>
      <c r="C28" s="13">
        <v>9548</v>
      </c>
      <c r="D28" s="13">
        <v>21428</v>
      </c>
      <c r="E28" s="13">
        <v>33093</v>
      </c>
      <c r="F28" s="13">
        <v>45392</v>
      </c>
      <c r="G28" s="13">
        <v>47509</v>
      </c>
      <c r="H28" s="13">
        <v>36265</v>
      </c>
      <c r="I28" s="13">
        <v>47924</v>
      </c>
      <c r="J28" s="13">
        <v>22900</v>
      </c>
      <c r="K28" s="13">
        <v>10919</v>
      </c>
      <c r="L28" s="13">
        <v>38159</v>
      </c>
      <c r="M28" s="13">
        <v>47694</v>
      </c>
    </row>
    <row r="29" spans="1:13" x14ac:dyDescent="0.3">
      <c r="A29" s="10" t="s">
        <v>6</v>
      </c>
      <c r="B29" s="13">
        <v>123906</v>
      </c>
      <c r="C29" s="13">
        <v>82583</v>
      </c>
      <c r="D29" s="13">
        <v>82563</v>
      </c>
      <c r="E29" s="13">
        <v>82542</v>
      </c>
      <c r="F29" s="13">
        <v>123782</v>
      </c>
      <c r="G29" s="13">
        <v>165002</v>
      </c>
      <c r="H29" s="13">
        <v>206201</v>
      </c>
      <c r="I29" s="13">
        <v>82460</v>
      </c>
      <c r="J29" s="13">
        <v>41220</v>
      </c>
      <c r="K29" s="13">
        <v>82419</v>
      </c>
      <c r="L29" s="13">
        <v>123597</v>
      </c>
      <c r="M29" s="13">
        <v>205943</v>
      </c>
    </row>
    <row r="31" spans="1:13" x14ac:dyDescent="0.3">
      <c r="A31" s="18" t="s">
        <v>54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x14ac:dyDescent="0.3">
      <c r="A32" s="2" t="s">
        <v>55</v>
      </c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</row>
    <row r="33" spans="1:13" x14ac:dyDescent="0.3">
      <c r="A33" t="s">
        <v>18</v>
      </c>
      <c r="B33">
        <v>2219</v>
      </c>
      <c r="C33">
        <v>1837</v>
      </c>
      <c r="D33">
        <v>1098</v>
      </c>
      <c r="E33">
        <v>784</v>
      </c>
      <c r="F33">
        <v>1133</v>
      </c>
      <c r="G33">
        <v>1949</v>
      </c>
      <c r="H33">
        <v>2607</v>
      </c>
      <c r="I33">
        <v>1520</v>
      </c>
      <c r="J33">
        <v>1433</v>
      </c>
      <c r="K33">
        <v>1794</v>
      </c>
      <c r="L33">
        <v>1419</v>
      </c>
      <c r="M33">
        <v>4001</v>
      </c>
    </row>
    <row r="34" spans="1:13" x14ac:dyDescent="0.3">
      <c r="A34" t="s">
        <v>22</v>
      </c>
      <c r="B34">
        <v>4158</v>
      </c>
      <c r="C34">
        <v>1598</v>
      </c>
      <c r="D34">
        <v>4491</v>
      </c>
      <c r="E34">
        <v>5644</v>
      </c>
      <c r="F34">
        <v>5150</v>
      </c>
      <c r="G34">
        <v>7510</v>
      </c>
      <c r="H34">
        <v>3857</v>
      </c>
      <c r="I34">
        <v>11827</v>
      </c>
      <c r="J34">
        <v>1918</v>
      </c>
      <c r="K34">
        <v>1295</v>
      </c>
      <c r="L34">
        <v>7087</v>
      </c>
      <c r="M34">
        <v>8852</v>
      </c>
    </row>
    <row r="35" spans="1:13" x14ac:dyDescent="0.3">
      <c r="A35" t="s">
        <v>20</v>
      </c>
      <c r="B35">
        <v>18175</v>
      </c>
      <c r="C35">
        <v>6058</v>
      </c>
      <c r="D35">
        <v>13595</v>
      </c>
      <c r="E35">
        <v>20996</v>
      </c>
      <c r="F35">
        <v>28756</v>
      </c>
      <c r="G35">
        <v>30143</v>
      </c>
      <c r="H35">
        <v>23009</v>
      </c>
      <c r="I35">
        <v>44784</v>
      </c>
      <c r="J35">
        <v>16819</v>
      </c>
      <c r="K35">
        <v>6926</v>
      </c>
      <c r="L35">
        <v>22303</v>
      </c>
      <c r="M35">
        <v>27876</v>
      </c>
    </row>
    <row r="36" spans="1:13" x14ac:dyDescent="0.3">
      <c r="A36" t="s">
        <v>6</v>
      </c>
      <c r="B36">
        <v>78107</v>
      </c>
      <c r="C36">
        <v>52397</v>
      </c>
      <c r="D36">
        <v>35872</v>
      </c>
      <c r="E36">
        <v>35863</v>
      </c>
      <c r="F36">
        <v>53781</v>
      </c>
      <c r="G36">
        <v>62192</v>
      </c>
      <c r="H36">
        <v>96902</v>
      </c>
      <c r="I36">
        <v>52319</v>
      </c>
      <c r="J36">
        <v>26153</v>
      </c>
      <c r="K36">
        <v>52293</v>
      </c>
      <c r="L36">
        <v>72240</v>
      </c>
      <c r="M36">
        <v>120369</v>
      </c>
    </row>
    <row r="38" spans="1:13" x14ac:dyDescent="0.3">
      <c r="A38" t="s">
        <v>56</v>
      </c>
    </row>
    <row r="39" spans="1:13" x14ac:dyDescent="0.3">
      <c r="A39" t="s">
        <v>57</v>
      </c>
      <c r="B39" s="10">
        <v>1</v>
      </c>
      <c r="C39" s="10">
        <v>2</v>
      </c>
      <c r="D39" s="10">
        <v>3</v>
      </c>
      <c r="E39" s="10">
        <v>4</v>
      </c>
      <c r="F39" s="10">
        <v>5</v>
      </c>
      <c r="G39" s="10">
        <v>6</v>
      </c>
      <c r="H39" s="10">
        <v>7</v>
      </c>
      <c r="I39" s="10">
        <v>8</v>
      </c>
      <c r="J39" s="10">
        <v>9</v>
      </c>
      <c r="K39" s="10">
        <v>10</v>
      </c>
      <c r="L39" s="10">
        <v>11</v>
      </c>
      <c r="M39" s="10">
        <v>12</v>
      </c>
    </row>
    <row r="40" spans="1:13" x14ac:dyDescent="0.3">
      <c r="A40" s="13" t="s">
        <v>18</v>
      </c>
      <c r="B40">
        <f>ROUND(IMDIV(B33,B26),4)</f>
        <v>0.3846</v>
      </c>
      <c r="C40" s="13">
        <f t="shared" ref="C40:M40" si="0">ROUND(IMDIV(C33,C26),4)</f>
        <v>0.43469999999999998</v>
      </c>
      <c r="D40" s="13">
        <f t="shared" si="0"/>
        <v>0.42480000000000001</v>
      </c>
      <c r="E40" s="13">
        <f t="shared" si="0"/>
        <v>0.23469999999999999</v>
      </c>
      <c r="F40" s="13">
        <f t="shared" si="0"/>
        <v>0.3347</v>
      </c>
      <c r="G40" s="13">
        <f t="shared" si="0"/>
        <v>0.43469999999999998</v>
      </c>
      <c r="H40" s="13">
        <f t="shared" si="0"/>
        <v>0.43459999999999999</v>
      </c>
      <c r="I40" s="13">
        <f t="shared" si="0"/>
        <v>0.23449999999999999</v>
      </c>
      <c r="J40" s="13">
        <f t="shared" si="0"/>
        <v>0.31459999999999999</v>
      </c>
      <c r="K40" s="13">
        <f t="shared" si="0"/>
        <v>0.43469999999999998</v>
      </c>
      <c r="L40" s="13">
        <f t="shared" si="0"/>
        <v>0.43469999999999998</v>
      </c>
      <c r="M40" s="13">
        <f t="shared" si="0"/>
        <v>0.53449999999999998</v>
      </c>
    </row>
    <row r="41" spans="1:13" x14ac:dyDescent="0.3">
      <c r="A41" s="13" t="s">
        <v>22</v>
      </c>
      <c r="B41" s="13">
        <f t="shared" ref="B41:M43" si="1">ROUND(IMDIV(B34,B27),4)</f>
        <v>0.4345</v>
      </c>
      <c r="C41" s="13">
        <f t="shared" si="1"/>
        <v>0.48470000000000002</v>
      </c>
      <c r="D41" s="13">
        <f t="shared" si="1"/>
        <v>0.63439999999999996</v>
      </c>
      <c r="E41" s="13">
        <f t="shared" si="1"/>
        <v>0.63439999999999996</v>
      </c>
      <c r="F41" s="13">
        <f t="shared" si="1"/>
        <v>0.4345</v>
      </c>
      <c r="G41" s="13">
        <f t="shared" si="1"/>
        <v>0.6341</v>
      </c>
      <c r="H41" s="13">
        <f t="shared" si="1"/>
        <v>0.4345</v>
      </c>
      <c r="I41" s="13">
        <f t="shared" si="1"/>
        <v>1</v>
      </c>
      <c r="J41" s="13">
        <f t="shared" si="1"/>
        <v>0.3246</v>
      </c>
      <c r="K41" s="13">
        <f t="shared" si="1"/>
        <v>0.43469999999999998</v>
      </c>
      <c r="L41" s="13">
        <f t="shared" si="1"/>
        <v>0.58440000000000003</v>
      </c>
      <c r="M41" s="13">
        <f t="shared" si="1"/>
        <v>0.58440000000000003</v>
      </c>
    </row>
    <row r="42" spans="1:13" x14ac:dyDescent="0.3">
      <c r="A42" s="13" t="s">
        <v>20</v>
      </c>
      <c r="B42" s="13">
        <f t="shared" si="1"/>
        <v>0.63449999999999995</v>
      </c>
      <c r="C42" s="13">
        <f t="shared" si="1"/>
        <v>0.63449999999999995</v>
      </c>
      <c r="D42" s="13">
        <f t="shared" si="1"/>
        <v>0.63449999999999995</v>
      </c>
      <c r="E42" s="13">
        <f t="shared" si="1"/>
        <v>0.63449999999999995</v>
      </c>
      <c r="F42" s="13">
        <f t="shared" si="1"/>
        <v>0.63349999999999995</v>
      </c>
      <c r="G42" s="13">
        <f t="shared" si="1"/>
        <v>0.63449999999999995</v>
      </c>
      <c r="H42" s="13">
        <f t="shared" si="1"/>
        <v>0.63449999999999995</v>
      </c>
      <c r="I42" s="13">
        <f t="shared" si="1"/>
        <v>0.9345</v>
      </c>
      <c r="J42" s="13">
        <f t="shared" si="1"/>
        <v>0.73450000000000004</v>
      </c>
      <c r="K42" s="13">
        <f t="shared" si="1"/>
        <v>0.63429999999999997</v>
      </c>
      <c r="L42" s="13">
        <f t="shared" si="1"/>
        <v>0.58450000000000002</v>
      </c>
      <c r="M42" s="13">
        <f t="shared" si="1"/>
        <v>0.58450000000000002</v>
      </c>
    </row>
    <row r="43" spans="1:13" x14ac:dyDescent="0.3">
      <c r="A43" s="13" t="s">
        <v>6</v>
      </c>
      <c r="B43" s="13">
        <f t="shared" si="1"/>
        <v>0.63039999999999996</v>
      </c>
      <c r="C43" s="13">
        <f t="shared" si="1"/>
        <v>0.63449999999999995</v>
      </c>
      <c r="D43" s="13">
        <f t="shared" si="1"/>
        <v>0.4345</v>
      </c>
      <c r="E43" s="13">
        <f t="shared" si="1"/>
        <v>0.4345</v>
      </c>
      <c r="F43" s="13">
        <f t="shared" si="1"/>
        <v>0.4345</v>
      </c>
      <c r="G43" s="13">
        <f t="shared" si="1"/>
        <v>0.37690000000000001</v>
      </c>
      <c r="H43" s="13">
        <f t="shared" si="1"/>
        <v>0.46989999999999998</v>
      </c>
      <c r="I43" s="13">
        <f t="shared" si="1"/>
        <v>0.63449999999999995</v>
      </c>
      <c r="J43" s="13">
        <f t="shared" si="1"/>
        <v>0.63449999999999995</v>
      </c>
      <c r="K43" s="13">
        <f t="shared" si="1"/>
        <v>0.63449999999999995</v>
      </c>
      <c r="L43" s="13">
        <f t="shared" si="1"/>
        <v>0.58450000000000002</v>
      </c>
      <c r="M43" s="13">
        <f t="shared" si="1"/>
        <v>0.58450000000000002</v>
      </c>
    </row>
    <row r="45" spans="1:13" x14ac:dyDescent="0.3">
      <c r="A45" s="13" t="s">
        <v>59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x14ac:dyDescent="0.3">
      <c r="A46" s="13" t="s">
        <v>57</v>
      </c>
      <c r="B46" s="10">
        <v>1</v>
      </c>
      <c r="C46" s="10">
        <v>2</v>
      </c>
      <c r="D46" s="10">
        <v>3</v>
      </c>
      <c r="E46" s="10">
        <v>4</v>
      </c>
      <c r="F46" s="10">
        <v>5</v>
      </c>
      <c r="G46" s="10">
        <v>6</v>
      </c>
      <c r="H46" s="10">
        <v>7</v>
      </c>
      <c r="I46" s="10">
        <v>8</v>
      </c>
      <c r="J46" s="10">
        <v>9</v>
      </c>
      <c r="K46" s="10">
        <v>10</v>
      </c>
      <c r="L46" s="10">
        <v>11</v>
      </c>
      <c r="M46" s="10">
        <v>12</v>
      </c>
    </row>
    <row r="47" spans="1:13" x14ac:dyDescent="0.3">
      <c r="A47" s="13" t="s">
        <v>18</v>
      </c>
      <c r="B47" s="13">
        <f>PRODUCT(B33,B8)</f>
        <v>6634.81</v>
      </c>
      <c r="C47" s="13">
        <f t="shared" ref="C47:M47" si="2">PRODUCT(C33,C8)</f>
        <v>7494.96</v>
      </c>
      <c r="D47" s="13">
        <f t="shared" si="2"/>
        <v>7323.66</v>
      </c>
      <c r="E47" s="13">
        <f t="shared" si="2"/>
        <v>4045.44</v>
      </c>
      <c r="F47" s="13">
        <f t="shared" si="2"/>
        <v>5766.97</v>
      </c>
      <c r="G47" s="13">
        <f t="shared" si="2"/>
        <v>7484.16</v>
      </c>
      <c r="H47" s="13">
        <f t="shared" si="2"/>
        <v>7482.09</v>
      </c>
      <c r="I47" s="13">
        <f t="shared" si="2"/>
        <v>4544.8</v>
      </c>
      <c r="J47" s="13">
        <f t="shared" si="2"/>
        <v>5416.74</v>
      </c>
      <c r="K47" s="13">
        <f t="shared" si="2"/>
        <v>7498.9199999999992</v>
      </c>
      <c r="L47" s="13">
        <f t="shared" si="2"/>
        <v>7492.3200000000006</v>
      </c>
      <c r="M47" s="13">
        <f t="shared" si="2"/>
        <v>9202.2999999999993</v>
      </c>
    </row>
    <row r="48" spans="1:13" x14ac:dyDescent="0.3">
      <c r="A48" s="13" t="s">
        <v>22</v>
      </c>
      <c r="B48" s="13">
        <f t="shared" ref="B48:M50" si="3">PRODUCT(B34,B9)</f>
        <v>14553</v>
      </c>
      <c r="C48" s="13">
        <f t="shared" si="3"/>
        <v>5593</v>
      </c>
      <c r="D48" s="13">
        <f t="shared" si="3"/>
        <v>15718.5</v>
      </c>
      <c r="E48" s="13">
        <f t="shared" si="3"/>
        <v>19754</v>
      </c>
      <c r="F48" s="13">
        <f t="shared" si="3"/>
        <v>18025</v>
      </c>
      <c r="G48" s="13">
        <f t="shared" si="3"/>
        <v>26285</v>
      </c>
      <c r="H48" s="13">
        <f t="shared" si="3"/>
        <v>13499.5</v>
      </c>
      <c r="I48" s="13">
        <f t="shared" si="3"/>
        <v>41394.5</v>
      </c>
      <c r="J48" s="13">
        <f t="shared" si="3"/>
        <v>6713</v>
      </c>
      <c r="K48" s="13">
        <f t="shared" si="3"/>
        <v>4532.5</v>
      </c>
      <c r="L48" s="13">
        <f t="shared" si="3"/>
        <v>24804.5</v>
      </c>
      <c r="M48" s="13">
        <f t="shared" si="3"/>
        <v>30982</v>
      </c>
    </row>
    <row r="49" spans="1:13" x14ac:dyDescent="0.3">
      <c r="A49" s="13" t="s">
        <v>20</v>
      </c>
      <c r="B49" s="13">
        <f t="shared" si="3"/>
        <v>45437.5</v>
      </c>
      <c r="C49" s="13">
        <f t="shared" si="3"/>
        <v>15145</v>
      </c>
      <c r="D49" s="13">
        <f t="shared" si="3"/>
        <v>33987.5</v>
      </c>
      <c r="E49" s="13">
        <f t="shared" si="3"/>
        <v>52490</v>
      </c>
      <c r="F49" s="13">
        <f t="shared" si="3"/>
        <v>71890</v>
      </c>
      <c r="G49" s="13">
        <f t="shared" si="3"/>
        <v>75357.5</v>
      </c>
      <c r="H49" s="13">
        <f t="shared" si="3"/>
        <v>57522.5</v>
      </c>
      <c r="I49" s="13">
        <f t="shared" si="3"/>
        <v>111960</v>
      </c>
      <c r="J49" s="13">
        <f t="shared" si="3"/>
        <v>42047.5</v>
      </c>
      <c r="K49" s="13">
        <f t="shared" si="3"/>
        <v>17315</v>
      </c>
      <c r="L49" s="13">
        <f t="shared" si="3"/>
        <v>55757.5</v>
      </c>
      <c r="M49" s="13">
        <f t="shared" si="3"/>
        <v>69690</v>
      </c>
    </row>
    <row r="50" spans="1:13" x14ac:dyDescent="0.3">
      <c r="A50" s="13" t="s">
        <v>6</v>
      </c>
      <c r="B50" s="13">
        <f t="shared" si="3"/>
        <v>273374.5</v>
      </c>
      <c r="C50" s="13">
        <f t="shared" si="3"/>
        <v>199108.59999999998</v>
      </c>
      <c r="D50" s="13">
        <f t="shared" si="3"/>
        <v>179360</v>
      </c>
      <c r="E50" s="13">
        <f t="shared" si="3"/>
        <v>179315</v>
      </c>
      <c r="F50" s="13">
        <f t="shared" si="3"/>
        <v>279661.2</v>
      </c>
      <c r="G50" s="13">
        <f t="shared" si="3"/>
        <v>292302.40000000002</v>
      </c>
      <c r="H50" s="13">
        <f t="shared" si="3"/>
        <v>387608</v>
      </c>
      <c r="I50" s="13">
        <f t="shared" si="3"/>
        <v>167420.80000000002</v>
      </c>
      <c r="J50" s="13">
        <f t="shared" si="3"/>
        <v>94150.8</v>
      </c>
      <c r="K50" s="13">
        <f t="shared" si="3"/>
        <v>209172</v>
      </c>
      <c r="L50" s="13">
        <f t="shared" si="3"/>
        <v>252840</v>
      </c>
      <c r="M50" s="13">
        <f t="shared" si="3"/>
        <v>361107</v>
      </c>
    </row>
    <row r="52" spans="1:13" x14ac:dyDescent="0.3">
      <c r="A52" t="s">
        <v>58</v>
      </c>
      <c r="B52" t="str">
        <f>IMDIV(SUM(B33:M36),SUM(B26:M29))</f>
        <v>0,553510322976288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4E0C-225D-414F-BC9D-79AC0C97A7D6}">
  <dimension ref="A1:AA89"/>
  <sheetViews>
    <sheetView workbookViewId="0">
      <selection sqref="A1:E13"/>
    </sheetView>
  </sheetViews>
  <sheetFormatPr defaultRowHeight="14.4" x14ac:dyDescent="0.3"/>
  <cols>
    <col min="1" max="1" width="21.6640625" customWidth="1"/>
    <col min="2" max="2" width="10.6640625" customWidth="1"/>
    <col min="3" max="3" width="18.5546875" customWidth="1"/>
    <col min="4" max="4" width="11.88671875" customWidth="1"/>
    <col min="5" max="5" width="11.5546875" customWidth="1"/>
  </cols>
  <sheetData>
    <row r="1" spans="1:22" x14ac:dyDescent="0.3">
      <c r="A1" s="13"/>
      <c r="B1" s="1"/>
      <c r="C1" s="13"/>
      <c r="D1" s="1" t="s">
        <v>0</v>
      </c>
      <c r="E1" s="10" t="s">
        <v>1</v>
      </c>
      <c r="F1" s="10"/>
      <c r="G1" s="10"/>
      <c r="H1" s="10"/>
      <c r="I1" s="10"/>
      <c r="J1" s="10"/>
      <c r="K1" s="10"/>
      <c r="L1" s="10"/>
      <c r="M1" s="10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3">
      <c r="A2" s="1" t="s">
        <v>2</v>
      </c>
      <c r="B2" s="1">
        <v>40000</v>
      </c>
      <c r="C2" s="11"/>
      <c r="D2" s="10" t="s">
        <v>3</v>
      </c>
      <c r="E2" s="10">
        <v>1</v>
      </c>
      <c r="F2" s="10" t="s">
        <v>4</v>
      </c>
      <c r="G2" s="10"/>
      <c r="H2" s="10"/>
      <c r="I2" s="1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">
      <c r="A3" s="1" t="s">
        <v>5</v>
      </c>
      <c r="B3" s="1">
        <v>6</v>
      </c>
      <c r="C3" s="11"/>
      <c r="D3" s="10" t="s">
        <v>6</v>
      </c>
      <c r="E3" s="10">
        <v>2</v>
      </c>
      <c r="F3" s="10" t="s">
        <v>7</v>
      </c>
      <c r="G3" s="10"/>
      <c r="H3" s="10"/>
      <c r="I3" s="1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">
      <c r="A4" s="1" t="s">
        <v>8</v>
      </c>
      <c r="B4" s="1">
        <v>0.05</v>
      </c>
      <c r="C4" s="11"/>
      <c r="D4" s="10" t="s">
        <v>9</v>
      </c>
      <c r="E4" s="10">
        <v>3</v>
      </c>
      <c r="F4" s="10" t="s">
        <v>10</v>
      </c>
      <c r="G4" s="10"/>
      <c r="H4" s="10"/>
      <c r="I4" s="10"/>
      <c r="J4" s="10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3">
      <c r="A5" s="1" t="s">
        <v>11</v>
      </c>
      <c r="B5" s="1">
        <v>0.6</v>
      </c>
      <c r="C5" s="11"/>
      <c r="D5" s="12" t="s">
        <v>12</v>
      </c>
      <c r="E5" s="10">
        <v>4</v>
      </c>
      <c r="F5" s="10" t="s">
        <v>13</v>
      </c>
      <c r="G5" s="10"/>
      <c r="H5" s="10"/>
      <c r="I5" s="10"/>
      <c r="J5" s="10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x14ac:dyDescent="0.3">
      <c r="A6" s="1"/>
      <c r="B6" s="1"/>
      <c r="C6" s="11"/>
      <c r="D6" s="10" t="s">
        <v>14</v>
      </c>
      <c r="E6" s="10">
        <v>5</v>
      </c>
      <c r="F6" s="10" t="s">
        <v>15</v>
      </c>
      <c r="G6" s="10"/>
      <c r="H6" s="10"/>
      <c r="I6" s="10"/>
      <c r="J6" s="10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3">
      <c r="A7" s="1"/>
      <c r="B7" s="1"/>
      <c r="C7" s="1"/>
      <c r="D7" s="10" t="s">
        <v>16</v>
      </c>
      <c r="E7" s="10">
        <v>6</v>
      </c>
      <c r="F7" s="1" t="s">
        <v>17</v>
      </c>
      <c r="G7" s="1"/>
      <c r="H7" s="1"/>
      <c r="I7" s="1"/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x14ac:dyDescent="0.3">
      <c r="A8" s="1"/>
      <c r="B8" s="1"/>
      <c r="C8" s="1"/>
      <c r="D8" s="1" t="s">
        <v>18</v>
      </c>
      <c r="E8" s="10">
        <v>7</v>
      </c>
      <c r="F8" s="1" t="s">
        <v>19</v>
      </c>
      <c r="G8" s="1"/>
      <c r="H8" s="1"/>
      <c r="I8" s="1"/>
      <c r="J8" s="1"/>
      <c r="K8" s="1"/>
      <c r="L8" s="1"/>
      <c r="M8" s="1"/>
      <c r="N8" s="1"/>
      <c r="O8" s="13"/>
      <c r="P8" s="13"/>
      <c r="Q8" s="13"/>
      <c r="R8" s="13"/>
      <c r="S8" s="13"/>
      <c r="T8" s="13"/>
      <c r="U8" s="13"/>
      <c r="V8" s="13"/>
    </row>
    <row r="9" spans="1:22" x14ac:dyDescent="0.3">
      <c r="A9" s="13"/>
      <c r="B9" s="13"/>
      <c r="C9" s="13"/>
      <c r="D9" s="1" t="s">
        <v>20</v>
      </c>
      <c r="E9" s="10">
        <v>8</v>
      </c>
      <c r="F9" s="1" t="s">
        <v>21</v>
      </c>
      <c r="G9" s="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x14ac:dyDescent="0.3">
      <c r="A10" s="13"/>
      <c r="B10" s="13"/>
      <c r="C10" s="13"/>
      <c r="D10" s="1" t="s">
        <v>22</v>
      </c>
      <c r="E10" s="10">
        <v>9</v>
      </c>
      <c r="F10" s="1" t="s">
        <v>23</v>
      </c>
      <c r="G10" s="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x14ac:dyDescent="0.3">
      <c r="A11" s="13"/>
      <c r="B11" s="13"/>
      <c r="C11" s="13"/>
      <c r="D11" s="1" t="s">
        <v>24</v>
      </c>
      <c r="E11" s="10">
        <v>10</v>
      </c>
      <c r="F11" s="1" t="s">
        <v>25</v>
      </c>
      <c r="G11" s="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3"/>
      <c r="B12" s="13"/>
      <c r="C12" s="13"/>
      <c r="D12" s="13"/>
      <c r="E12" s="10">
        <v>11</v>
      </c>
      <c r="F12" s="1" t="s">
        <v>26</v>
      </c>
      <c r="G12" s="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3">
      <c r="A13" s="13"/>
      <c r="B13" s="13"/>
      <c r="C13" s="13"/>
      <c r="D13" s="13"/>
      <c r="E13" s="10">
        <v>12</v>
      </c>
      <c r="F13" s="1" t="s">
        <v>27</v>
      </c>
      <c r="G13" s="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5" spans="1:22" x14ac:dyDescent="0.3">
      <c r="A15" s="13"/>
      <c r="B15" s="13"/>
      <c r="C15" s="24" t="s">
        <v>28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3"/>
      <c r="P15" s="13"/>
      <c r="Q15" s="13"/>
      <c r="R15" s="13"/>
      <c r="S15" s="13"/>
      <c r="T15" s="13"/>
      <c r="U15" s="13"/>
      <c r="V15" s="13"/>
    </row>
    <row r="16" spans="1:22" x14ac:dyDescent="0.3">
      <c r="A16" s="13"/>
      <c r="B16" s="13"/>
      <c r="C16" s="23" t="s">
        <v>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3"/>
      <c r="P16" s="13"/>
      <c r="Q16" s="13"/>
      <c r="R16" s="13"/>
      <c r="S16" s="13"/>
      <c r="T16" s="13"/>
      <c r="U16" s="13"/>
      <c r="V16" s="13"/>
    </row>
    <row r="17" spans="2:27" x14ac:dyDescent="0.3">
      <c r="B17" s="10" t="s">
        <v>3</v>
      </c>
      <c r="C17" s="13">
        <v>4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>
        <v>4</v>
      </c>
      <c r="J17" s="13">
        <v>4</v>
      </c>
      <c r="K17" s="13">
        <v>4</v>
      </c>
      <c r="L17" s="13">
        <v>4</v>
      </c>
      <c r="M17" s="13">
        <v>4</v>
      </c>
      <c r="N17" s="13">
        <v>4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x14ac:dyDescent="0.3">
      <c r="B18" s="10" t="s">
        <v>6</v>
      </c>
      <c r="C18" s="13">
        <v>2</v>
      </c>
      <c r="D18" s="13">
        <v>2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2</v>
      </c>
      <c r="K18" s="13">
        <v>2</v>
      </c>
      <c r="L18" s="13">
        <v>2</v>
      </c>
      <c r="M18" s="13">
        <v>2</v>
      </c>
      <c r="N18" s="13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2:27" x14ac:dyDescent="0.3">
      <c r="B19" s="10" t="s">
        <v>9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  <c r="H19" s="13">
        <v>3</v>
      </c>
      <c r="I19" s="13">
        <v>3</v>
      </c>
      <c r="J19" s="13">
        <v>3</v>
      </c>
      <c r="K19" s="13">
        <v>3</v>
      </c>
      <c r="L19" s="13">
        <v>3</v>
      </c>
      <c r="M19" s="13">
        <v>3</v>
      </c>
      <c r="N19" s="13">
        <v>3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2:27" x14ac:dyDescent="0.3">
      <c r="B20" s="12" t="s">
        <v>12</v>
      </c>
      <c r="C20" s="13">
        <v>2.5</v>
      </c>
      <c r="D20" s="13">
        <v>2.5</v>
      </c>
      <c r="E20" s="13">
        <v>2.5</v>
      </c>
      <c r="F20" s="13">
        <v>2.5</v>
      </c>
      <c r="G20" s="13">
        <v>2.5</v>
      </c>
      <c r="H20" s="13">
        <v>2.5</v>
      </c>
      <c r="I20" s="13">
        <v>2.5</v>
      </c>
      <c r="J20" s="13">
        <v>2.5</v>
      </c>
      <c r="K20" s="13">
        <v>2.5</v>
      </c>
      <c r="L20" s="13">
        <v>2.5</v>
      </c>
      <c r="M20" s="13">
        <v>2.5</v>
      </c>
      <c r="N20" s="13">
        <v>2.5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x14ac:dyDescent="0.3">
      <c r="B21" s="10" t="s">
        <v>14</v>
      </c>
      <c r="C21" s="13">
        <v>4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>
        <v>4</v>
      </c>
      <c r="J21" s="13">
        <v>4</v>
      </c>
      <c r="K21" s="13">
        <v>4</v>
      </c>
      <c r="L21" s="13">
        <v>4</v>
      </c>
      <c r="M21" s="13">
        <v>4</v>
      </c>
      <c r="N21" s="13">
        <v>4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2:27" x14ac:dyDescent="0.3">
      <c r="B22" s="10" t="s">
        <v>16</v>
      </c>
      <c r="C22" s="13">
        <v>3</v>
      </c>
      <c r="D22" s="13">
        <v>3</v>
      </c>
      <c r="E22" s="13">
        <v>3</v>
      </c>
      <c r="F22" s="13">
        <v>3</v>
      </c>
      <c r="G22" s="13">
        <v>3</v>
      </c>
      <c r="H22" s="13">
        <v>3</v>
      </c>
      <c r="I22" s="13">
        <v>3</v>
      </c>
      <c r="J22" s="13">
        <v>3</v>
      </c>
      <c r="K22" s="13">
        <v>3</v>
      </c>
      <c r="L22" s="13">
        <v>3</v>
      </c>
      <c r="M22" s="13">
        <v>3</v>
      </c>
      <c r="N22" s="13">
        <v>3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2:27" x14ac:dyDescent="0.3">
      <c r="B23" s="1" t="s">
        <v>18</v>
      </c>
      <c r="C23" s="13">
        <v>2</v>
      </c>
      <c r="D23" s="13">
        <v>2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3">
        <v>2</v>
      </c>
      <c r="M23" s="13">
        <v>2</v>
      </c>
      <c r="N23" s="13">
        <v>2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2:27" x14ac:dyDescent="0.3">
      <c r="B24" s="1" t="s">
        <v>20</v>
      </c>
      <c r="C24" s="13">
        <v>2.5</v>
      </c>
      <c r="D24" s="13">
        <v>2.5</v>
      </c>
      <c r="E24" s="13">
        <v>2.5</v>
      </c>
      <c r="F24" s="13">
        <v>2.5</v>
      </c>
      <c r="G24" s="13">
        <v>2.5</v>
      </c>
      <c r="H24" s="13">
        <v>2.5</v>
      </c>
      <c r="I24" s="13">
        <v>2.5</v>
      </c>
      <c r="J24" s="13">
        <v>2.5</v>
      </c>
      <c r="K24" s="13">
        <v>2.5</v>
      </c>
      <c r="L24" s="13">
        <v>2.5</v>
      </c>
      <c r="M24" s="13">
        <v>2.5</v>
      </c>
      <c r="N24" s="13">
        <v>2.5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2:27" x14ac:dyDescent="0.3">
      <c r="B25" s="1" t="s">
        <v>22</v>
      </c>
      <c r="C25" s="13">
        <v>3.5</v>
      </c>
      <c r="D25" s="13">
        <v>3.5</v>
      </c>
      <c r="E25" s="13">
        <v>3.5</v>
      </c>
      <c r="F25" s="13">
        <v>3.5</v>
      </c>
      <c r="G25" s="13">
        <v>3.5</v>
      </c>
      <c r="H25" s="13">
        <v>3.5</v>
      </c>
      <c r="I25" s="13">
        <v>3.5</v>
      </c>
      <c r="J25" s="13">
        <v>3.5</v>
      </c>
      <c r="K25" s="13">
        <v>3.5</v>
      </c>
      <c r="L25" s="13">
        <v>3.5</v>
      </c>
      <c r="M25" s="13">
        <v>3.5</v>
      </c>
      <c r="N25" s="13">
        <v>3.5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2:27" x14ac:dyDescent="0.3">
      <c r="B26" s="1" t="s">
        <v>24</v>
      </c>
      <c r="C26" s="13">
        <v>2</v>
      </c>
      <c r="D26" s="13">
        <v>2</v>
      </c>
      <c r="E26" s="13">
        <v>2</v>
      </c>
      <c r="F26" s="13">
        <v>2</v>
      </c>
      <c r="G26" s="13">
        <v>2</v>
      </c>
      <c r="H26" s="13">
        <v>2</v>
      </c>
      <c r="I26" s="13">
        <v>2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2:27" x14ac:dyDescent="0.3">
      <c r="B27" s="15" t="s">
        <v>29</v>
      </c>
      <c r="C27" s="13">
        <v>2</v>
      </c>
      <c r="D27" s="13">
        <v>2</v>
      </c>
      <c r="E27" s="13">
        <v>2</v>
      </c>
      <c r="F27" s="13">
        <v>2</v>
      </c>
      <c r="G27" s="13">
        <v>2</v>
      </c>
      <c r="H27" s="13">
        <v>2</v>
      </c>
      <c r="I27" s="13">
        <v>2</v>
      </c>
      <c r="J27" s="13">
        <v>2</v>
      </c>
      <c r="K27" s="13">
        <v>2</v>
      </c>
      <c r="L27" s="13">
        <v>2</v>
      </c>
      <c r="M27" s="13">
        <v>2</v>
      </c>
      <c r="N27" s="13">
        <v>2</v>
      </c>
      <c r="O27" s="13"/>
      <c r="P27" s="13" t="s">
        <v>30</v>
      </c>
      <c r="Q27" s="16">
        <v>4.0795078088026502</v>
      </c>
      <c r="R27" s="16">
        <v>6.6692456479690501</v>
      </c>
      <c r="S27" s="16">
        <v>5.1616766467065904</v>
      </c>
      <c r="T27" s="16">
        <v>5.0930576070900999</v>
      </c>
      <c r="U27" s="16">
        <v>3.84478144513827</v>
      </c>
      <c r="V27" s="13" t="s">
        <v>31</v>
      </c>
      <c r="W27" s="16">
        <v>2.98786828422877</v>
      </c>
      <c r="X27" s="16">
        <v>3.7848518111964902</v>
      </c>
      <c r="Y27" s="16">
        <v>4.1773685485825096</v>
      </c>
      <c r="Z27" s="16">
        <v>5.2818627450980404</v>
      </c>
      <c r="AA27" s="16">
        <v>2.3029655356665799</v>
      </c>
    </row>
    <row r="28" spans="2:27" x14ac:dyDescent="0.3">
      <c r="B28" s="15"/>
      <c r="C28" s="25" t="s">
        <v>32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2:27" x14ac:dyDescent="0.3">
      <c r="B29" s="10" t="s">
        <v>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2:27" x14ac:dyDescent="0.3">
      <c r="B30" s="10" t="s">
        <v>6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2:27" x14ac:dyDescent="0.3">
      <c r="B31" s="10" t="s">
        <v>9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2:27" x14ac:dyDescent="0.3">
      <c r="B32" s="12" t="s">
        <v>12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14" x14ac:dyDescent="0.3">
      <c r="B33" s="10" t="s">
        <v>14</v>
      </c>
      <c r="C33" s="13">
        <v>0.1</v>
      </c>
      <c r="D33" s="13">
        <v>0.1</v>
      </c>
      <c r="E33" s="13">
        <v>0.1</v>
      </c>
      <c r="F33" s="13">
        <v>0.1</v>
      </c>
      <c r="G33" s="13">
        <v>0.1</v>
      </c>
      <c r="H33" s="13">
        <v>0.1</v>
      </c>
      <c r="I33" s="13">
        <v>0.1</v>
      </c>
      <c r="J33" s="13">
        <v>0.1</v>
      </c>
      <c r="K33" s="13">
        <v>0.1</v>
      </c>
      <c r="L33" s="13">
        <v>0.1</v>
      </c>
      <c r="M33" s="13">
        <v>0.1</v>
      </c>
      <c r="N33" s="13">
        <v>0.1</v>
      </c>
    </row>
    <row r="34" spans="2:14" x14ac:dyDescent="0.3">
      <c r="B34" s="10" t="s">
        <v>16</v>
      </c>
      <c r="C34" s="13">
        <v>0.1</v>
      </c>
      <c r="D34" s="13">
        <v>0.1</v>
      </c>
      <c r="E34" s="13">
        <v>0.1</v>
      </c>
      <c r="F34" s="13">
        <v>0.1</v>
      </c>
      <c r="G34" s="13">
        <v>0.1</v>
      </c>
      <c r="H34" s="13">
        <v>0.1</v>
      </c>
      <c r="I34" s="13">
        <v>0.1</v>
      </c>
      <c r="J34" s="13">
        <v>0.1</v>
      </c>
      <c r="K34" s="13">
        <v>0.1</v>
      </c>
      <c r="L34" s="13">
        <v>0.1</v>
      </c>
      <c r="M34" s="13">
        <v>0.1</v>
      </c>
      <c r="N34" s="13">
        <v>0.1</v>
      </c>
    </row>
    <row r="35" spans="2:14" x14ac:dyDescent="0.3">
      <c r="B35" s="1" t="s">
        <v>18</v>
      </c>
      <c r="C35" s="13">
        <v>0.1</v>
      </c>
      <c r="D35" s="13">
        <v>0.1</v>
      </c>
      <c r="E35" s="13">
        <v>0.1</v>
      </c>
      <c r="F35" s="13">
        <v>0.1</v>
      </c>
      <c r="G35" s="13">
        <v>0.1</v>
      </c>
      <c r="H35" s="13">
        <v>0.1</v>
      </c>
      <c r="I35" s="13">
        <v>0.1</v>
      </c>
      <c r="J35" s="13">
        <v>0.1</v>
      </c>
      <c r="K35" s="13">
        <v>0.1</v>
      </c>
      <c r="L35" s="13">
        <v>0.1</v>
      </c>
      <c r="M35" s="13">
        <v>0.1</v>
      </c>
      <c r="N35" s="13">
        <v>0.1</v>
      </c>
    </row>
    <row r="36" spans="2:14" x14ac:dyDescent="0.3">
      <c r="B36" s="1" t="s">
        <v>20</v>
      </c>
      <c r="C36" s="13">
        <v>0.1</v>
      </c>
      <c r="D36" s="13">
        <v>0.1</v>
      </c>
      <c r="E36" s="13">
        <v>0.1</v>
      </c>
      <c r="F36" s="13">
        <v>0.1</v>
      </c>
      <c r="G36" s="13">
        <v>0.1</v>
      </c>
      <c r="H36" s="13">
        <v>0.1</v>
      </c>
      <c r="I36" s="13">
        <v>0.1</v>
      </c>
      <c r="J36" s="13">
        <v>0.1</v>
      </c>
      <c r="K36" s="13">
        <v>0.1</v>
      </c>
      <c r="L36" s="13">
        <v>0.1</v>
      </c>
      <c r="M36" s="13">
        <v>0.1</v>
      </c>
      <c r="N36" s="13">
        <v>0.1</v>
      </c>
    </row>
    <row r="37" spans="2:14" x14ac:dyDescent="0.3">
      <c r="B37" s="1" t="s">
        <v>22</v>
      </c>
      <c r="C37" s="13">
        <v>0.1</v>
      </c>
      <c r="D37" s="13">
        <v>0.1</v>
      </c>
      <c r="E37" s="13">
        <v>0.1</v>
      </c>
      <c r="F37" s="13">
        <v>0.1</v>
      </c>
      <c r="G37" s="13">
        <v>0.1</v>
      </c>
      <c r="H37" s="13">
        <v>0.1</v>
      </c>
      <c r="I37" s="13">
        <v>0.1</v>
      </c>
      <c r="J37" s="13">
        <v>0.1</v>
      </c>
      <c r="K37" s="13">
        <v>0.1</v>
      </c>
      <c r="L37" s="13">
        <v>0.1</v>
      </c>
      <c r="M37" s="13">
        <v>0.1</v>
      </c>
      <c r="N37" s="13">
        <v>0.1</v>
      </c>
    </row>
    <row r="38" spans="2:14" x14ac:dyDescent="0.3">
      <c r="B38" s="1" t="s">
        <v>24</v>
      </c>
      <c r="C38" s="13">
        <v>0.1</v>
      </c>
      <c r="D38" s="13">
        <v>0.1</v>
      </c>
      <c r="E38" s="13">
        <v>0.1</v>
      </c>
      <c r="F38" s="13">
        <v>0.1</v>
      </c>
      <c r="G38" s="13">
        <v>0.1</v>
      </c>
      <c r="H38" s="13">
        <v>0.1</v>
      </c>
      <c r="I38" s="13">
        <v>0.1</v>
      </c>
      <c r="J38" s="13">
        <v>0.1</v>
      </c>
      <c r="K38" s="13">
        <v>0.1</v>
      </c>
      <c r="L38" s="13">
        <v>0.1</v>
      </c>
      <c r="M38" s="13">
        <v>0.1</v>
      </c>
      <c r="N38" s="13">
        <v>0.1</v>
      </c>
    </row>
    <row r="41" spans="2:14" x14ac:dyDescent="0.3">
      <c r="B41" s="13"/>
      <c r="C41" s="26" t="s">
        <v>33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2:14" x14ac:dyDescent="0.3">
      <c r="B42" s="10" t="s">
        <v>3</v>
      </c>
      <c r="C42" s="13">
        <v>0.2</v>
      </c>
      <c r="D42" s="13">
        <v>0.1</v>
      </c>
      <c r="E42" s="13">
        <v>0.1</v>
      </c>
      <c r="F42" s="13">
        <v>0.1</v>
      </c>
      <c r="G42" s="13">
        <v>0.1</v>
      </c>
      <c r="H42" s="13">
        <v>0.1</v>
      </c>
      <c r="I42" s="13">
        <v>0.2</v>
      </c>
      <c r="J42" s="13">
        <v>0.3</v>
      </c>
      <c r="K42" s="13">
        <v>0.1</v>
      </c>
      <c r="L42" s="13">
        <v>0.1</v>
      </c>
      <c r="M42" s="13">
        <v>0.05</v>
      </c>
      <c r="N42" s="13">
        <v>0.05</v>
      </c>
    </row>
    <row r="43" spans="2:14" x14ac:dyDescent="0.3">
      <c r="B43" s="10" t="s">
        <v>6</v>
      </c>
      <c r="C43" s="13">
        <v>0.2</v>
      </c>
      <c r="D43" s="13">
        <v>0.1</v>
      </c>
      <c r="E43" s="13">
        <v>0.1</v>
      </c>
      <c r="F43" s="13">
        <v>0.1</v>
      </c>
      <c r="G43" s="13">
        <v>0.1</v>
      </c>
      <c r="H43" s="13">
        <v>0.25</v>
      </c>
      <c r="I43" s="13">
        <v>0.1</v>
      </c>
      <c r="J43" s="13">
        <v>0.1</v>
      </c>
      <c r="K43" s="13">
        <v>0.1</v>
      </c>
      <c r="L43" s="13">
        <v>0.1</v>
      </c>
      <c r="M43" s="13">
        <v>0.05</v>
      </c>
      <c r="N43" s="13">
        <v>0.05</v>
      </c>
    </row>
    <row r="44" spans="2:14" x14ac:dyDescent="0.3">
      <c r="B44" s="10" t="s">
        <v>9</v>
      </c>
      <c r="C44" s="13">
        <v>0.2</v>
      </c>
      <c r="D44" s="13">
        <v>0.2</v>
      </c>
      <c r="E44" s="13">
        <v>0.1</v>
      </c>
      <c r="F44" s="13">
        <v>0.1</v>
      </c>
      <c r="G44" s="13">
        <v>0.1</v>
      </c>
      <c r="H44" s="13">
        <v>0.1</v>
      </c>
      <c r="I44" s="13">
        <v>0.1</v>
      </c>
      <c r="J44" s="13">
        <v>0.1</v>
      </c>
      <c r="K44" s="13">
        <v>0.1</v>
      </c>
      <c r="L44" s="13">
        <v>0.1</v>
      </c>
      <c r="M44" s="13">
        <v>0.05</v>
      </c>
      <c r="N44" s="13">
        <v>0.05</v>
      </c>
    </row>
    <row r="45" spans="2:14" x14ac:dyDescent="0.3">
      <c r="B45" s="12" t="s">
        <v>12</v>
      </c>
      <c r="C45" s="13">
        <v>0.1</v>
      </c>
      <c r="D45" s="13">
        <v>0.2</v>
      </c>
      <c r="E45" s="13">
        <v>0.3</v>
      </c>
      <c r="F45" s="13">
        <v>0.1</v>
      </c>
      <c r="G45" s="13">
        <v>0.1</v>
      </c>
      <c r="H45" s="13">
        <v>0.1</v>
      </c>
      <c r="I45" s="13">
        <v>0.1</v>
      </c>
      <c r="J45" s="13">
        <v>0.1</v>
      </c>
      <c r="K45" s="13">
        <v>0.1</v>
      </c>
      <c r="L45" s="13">
        <v>0.1</v>
      </c>
      <c r="M45" s="13">
        <v>0.05</v>
      </c>
      <c r="N45" s="13">
        <v>0.05</v>
      </c>
    </row>
    <row r="46" spans="2:14" x14ac:dyDescent="0.3">
      <c r="B46" s="10" t="s">
        <v>14</v>
      </c>
      <c r="C46" s="13">
        <v>0.1</v>
      </c>
      <c r="D46" s="13">
        <v>0.2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0.05</v>
      </c>
      <c r="N46" s="13">
        <v>0.05</v>
      </c>
    </row>
    <row r="47" spans="2:14" x14ac:dyDescent="0.3">
      <c r="B47" s="10" t="s">
        <v>16</v>
      </c>
      <c r="C47" s="13">
        <v>0.1</v>
      </c>
      <c r="D47" s="13">
        <v>0.1</v>
      </c>
      <c r="E47" s="13">
        <v>0.1</v>
      </c>
      <c r="F47" s="13">
        <v>0.1</v>
      </c>
      <c r="G47" s="13">
        <v>0.14000000000000001</v>
      </c>
      <c r="H47" s="13">
        <v>0.1</v>
      </c>
      <c r="I47" s="13">
        <v>0.1</v>
      </c>
      <c r="J47" s="13">
        <v>0.1</v>
      </c>
      <c r="K47" s="13">
        <v>0.1</v>
      </c>
      <c r="L47" s="13">
        <v>0.1</v>
      </c>
      <c r="M47" s="13">
        <v>0.05</v>
      </c>
      <c r="N47" s="13">
        <v>0.05</v>
      </c>
    </row>
    <row r="48" spans="2:14" x14ac:dyDescent="0.3">
      <c r="B48" s="1" t="s">
        <v>18</v>
      </c>
      <c r="C48" s="13">
        <v>0.05</v>
      </c>
      <c r="D48" s="13">
        <v>0.1</v>
      </c>
      <c r="E48" s="13">
        <v>0.1</v>
      </c>
      <c r="F48" s="13">
        <v>0.1</v>
      </c>
      <c r="G48" s="13">
        <v>0.1</v>
      </c>
      <c r="H48" s="13">
        <v>0.12</v>
      </c>
      <c r="I48" s="13">
        <v>0.1</v>
      </c>
      <c r="J48" s="13">
        <v>0.1</v>
      </c>
      <c r="K48" s="13">
        <v>0.1</v>
      </c>
      <c r="L48" s="13">
        <v>0.1</v>
      </c>
      <c r="M48" s="13">
        <v>0.05</v>
      </c>
      <c r="N48" s="13">
        <v>0.05</v>
      </c>
    </row>
    <row r="49" spans="2:14" x14ac:dyDescent="0.3">
      <c r="B49" s="1" t="s">
        <v>20</v>
      </c>
      <c r="C49" s="13">
        <v>0.1</v>
      </c>
      <c r="D49" s="13">
        <v>0.1</v>
      </c>
      <c r="E49" s="13">
        <v>0.1</v>
      </c>
      <c r="F49" s="13">
        <v>0.1</v>
      </c>
      <c r="G49" s="13">
        <v>0.1</v>
      </c>
      <c r="H49" s="13">
        <v>0.1</v>
      </c>
      <c r="I49" s="13">
        <v>0.1</v>
      </c>
      <c r="J49" s="13">
        <v>0.4</v>
      </c>
      <c r="K49" s="13">
        <v>0.2</v>
      </c>
      <c r="L49" s="13">
        <v>0.1</v>
      </c>
      <c r="M49" s="13">
        <v>0.05</v>
      </c>
      <c r="N49" s="13">
        <v>0.05</v>
      </c>
    </row>
    <row r="50" spans="2:14" x14ac:dyDescent="0.3">
      <c r="B50" s="1" t="s">
        <v>22</v>
      </c>
      <c r="C50" s="13">
        <v>0.1</v>
      </c>
      <c r="D50" s="13">
        <v>0.05</v>
      </c>
      <c r="E50" s="13">
        <v>0.1</v>
      </c>
      <c r="F50" s="13">
        <v>0.1</v>
      </c>
      <c r="G50" s="13">
        <v>0.1</v>
      </c>
      <c r="H50" s="13">
        <v>0.1</v>
      </c>
      <c r="I50" s="13">
        <v>0.1</v>
      </c>
      <c r="J50" s="13">
        <v>0.5</v>
      </c>
      <c r="K50" s="13">
        <v>0.21</v>
      </c>
      <c r="L50" s="13">
        <v>0.1</v>
      </c>
      <c r="M50" s="13">
        <v>0.05</v>
      </c>
      <c r="N50" s="13">
        <v>0.05</v>
      </c>
    </row>
    <row r="51" spans="2:14" x14ac:dyDescent="0.3">
      <c r="B51" s="1" t="s">
        <v>24</v>
      </c>
      <c r="C51" s="13">
        <v>0.05</v>
      </c>
      <c r="D51" s="13">
        <v>0.1</v>
      </c>
      <c r="E51" s="13">
        <v>0.1</v>
      </c>
      <c r="F51" s="13">
        <v>0.1</v>
      </c>
      <c r="G51" s="13">
        <v>0.1</v>
      </c>
      <c r="H51" s="13">
        <v>0.1</v>
      </c>
      <c r="I51" s="13">
        <v>0.1</v>
      </c>
      <c r="J51" s="13">
        <v>0.22</v>
      </c>
      <c r="K51" s="13">
        <v>0.19</v>
      </c>
      <c r="L51" s="13">
        <v>0.1</v>
      </c>
      <c r="M51" s="13">
        <v>0.05</v>
      </c>
      <c r="N51" s="13">
        <v>0.05</v>
      </c>
    </row>
    <row r="54" spans="2:14" x14ac:dyDescent="0.3">
      <c r="B54" s="13"/>
      <c r="C54" s="13" t="s">
        <v>34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2:14" x14ac:dyDescent="0.3">
      <c r="B55" s="13" t="s">
        <v>35</v>
      </c>
      <c r="C55" s="13">
        <v>1</v>
      </c>
      <c r="D55" s="13">
        <v>2</v>
      </c>
      <c r="E55" s="13">
        <v>3</v>
      </c>
      <c r="F55" s="13">
        <v>4</v>
      </c>
      <c r="G55" s="13">
        <v>5</v>
      </c>
      <c r="H55" s="13">
        <v>6</v>
      </c>
      <c r="I55" s="13">
        <v>7</v>
      </c>
      <c r="J55" s="13">
        <v>8</v>
      </c>
      <c r="K55" s="13">
        <v>9</v>
      </c>
      <c r="L55" s="13">
        <v>10</v>
      </c>
      <c r="M55" s="13">
        <v>11</v>
      </c>
      <c r="N55" s="13">
        <v>12</v>
      </c>
    </row>
    <row r="56" spans="2:14" x14ac:dyDescent="0.3">
      <c r="B56" s="10" t="s">
        <v>3</v>
      </c>
      <c r="C56" s="13">
        <v>840340</v>
      </c>
      <c r="D56" s="13">
        <v>630389</v>
      </c>
      <c r="E56" s="13">
        <v>420349</v>
      </c>
      <c r="F56" s="13">
        <v>420438</v>
      </c>
      <c r="G56" s="13">
        <v>841054</v>
      </c>
      <c r="H56" s="13">
        <v>630925</v>
      </c>
      <c r="I56" s="13">
        <v>1051764</v>
      </c>
      <c r="J56" s="13">
        <v>631192</v>
      </c>
      <c r="K56" s="13">
        <v>420884</v>
      </c>
      <c r="L56" s="13">
        <v>841947</v>
      </c>
      <c r="M56" s="13">
        <v>1052657</v>
      </c>
      <c r="N56" s="13">
        <v>1263456</v>
      </c>
    </row>
    <row r="57" spans="2:14" x14ac:dyDescent="0.3">
      <c r="B57" s="10" t="s">
        <v>6</v>
      </c>
      <c r="C57" s="13">
        <v>123906</v>
      </c>
      <c r="D57" s="13">
        <v>82583</v>
      </c>
      <c r="E57" s="13">
        <v>82563</v>
      </c>
      <c r="F57" s="13">
        <v>82542</v>
      </c>
      <c r="G57" s="13">
        <v>123782</v>
      </c>
      <c r="H57" s="13">
        <v>165002</v>
      </c>
      <c r="I57" s="13">
        <v>206201</v>
      </c>
      <c r="J57" s="13">
        <v>82460</v>
      </c>
      <c r="K57" s="13">
        <v>41220</v>
      </c>
      <c r="L57" s="13">
        <v>82419</v>
      </c>
      <c r="M57" s="13">
        <v>123597</v>
      </c>
      <c r="N57" s="13">
        <v>205943</v>
      </c>
    </row>
    <row r="58" spans="2:14" x14ac:dyDescent="0.3">
      <c r="B58" s="10" t="s">
        <v>9</v>
      </c>
      <c r="C58" s="13">
        <v>163731</v>
      </c>
      <c r="D58" s="13">
        <v>54568</v>
      </c>
      <c r="E58" s="13">
        <v>109120</v>
      </c>
      <c r="F58" s="13">
        <v>163655</v>
      </c>
      <c r="G58" s="13">
        <v>218173</v>
      </c>
      <c r="H58" s="13">
        <v>218140</v>
      </c>
      <c r="I58" s="13">
        <v>163580</v>
      </c>
      <c r="J58" s="13">
        <v>218073</v>
      </c>
      <c r="K58" s="13">
        <v>109020</v>
      </c>
      <c r="L58" s="13">
        <v>54501</v>
      </c>
      <c r="M58" s="13">
        <v>217972</v>
      </c>
      <c r="N58" s="13">
        <v>272423</v>
      </c>
    </row>
    <row r="59" spans="2:14" x14ac:dyDescent="0.3">
      <c r="B59" s="12" t="s">
        <v>12</v>
      </c>
      <c r="C59" s="13">
        <v>60439</v>
      </c>
      <c r="D59" s="13">
        <v>30213</v>
      </c>
      <c r="E59" s="13">
        <v>60411</v>
      </c>
      <c r="F59" s="13">
        <v>30198</v>
      </c>
      <c r="G59" s="13">
        <v>90574</v>
      </c>
      <c r="H59" s="13">
        <v>30184</v>
      </c>
      <c r="I59" s="13">
        <v>90531</v>
      </c>
      <c r="J59" s="13">
        <v>30170</v>
      </c>
      <c r="K59" s="13">
        <v>30163</v>
      </c>
      <c r="L59" s="13">
        <v>60311</v>
      </c>
      <c r="M59" s="13">
        <v>90445</v>
      </c>
      <c r="N59" s="13">
        <v>90424</v>
      </c>
    </row>
    <row r="60" spans="2:14" x14ac:dyDescent="0.3">
      <c r="B60" s="10" t="s">
        <v>14</v>
      </c>
      <c r="C60" s="13">
        <v>193972</v>
      </c>
      <c r="D60" s="13">
        <v>145541</v>
      </c>
      <c r="E60" s="13">
        <v>97068</v>
      </c>
      <c r="F60" s="13">
        <v>97109</v>
      </c>
      <c r="G60" s="13">
        <v>194301</v>
      </c>
      <c r="H60" s="13">
        <v>145788</v>
      </c>
      <c r="I60" s="13">
        <v>243083</v>
      </c>
      <c r="J60" s="13">
        <v>145911</v>
      </c>
      <c r="K60" s="13">
        <v>97315</v>
      </c>
      <c r="L60" s="13">
        <v>194713</v>
      </c>
      <c r="M60" s="13">
        <v>243495</v>
      </c>
      <c r="N60" s="13">
        <v>292317</v>
      </c>
    </row>
    <row r="61" spans="2:14" x14ac:dyDescent="0.3">
      <c r="B61" s="10" t="s">
        <v>16</v>
      </c>
      <c r="C61" s="13">
        <v>364941</v>
      </c>
      <c r="D61" s="13">
        <v>273694</v>
      </c>
      <c r="E61" s="13">
        <v>182455</v>
      </c>
      <c r="F61" s="13">
        <v>182447</v>
      </c>
      <c r="G61" s="13">
        <v>364878</v>
      </c>
      <c r="H61" s="13">
        <v>273647</v>
      </c>
      <c r="I61" s="13">
        <v>456059</v>
      </c>
      <c r="J61" s="13">
        <v>273623</v>
      </c>
      <c r="K61" s="13">
        <v>182408</v>
      </c>
      <c r="L61" s="13">
        <v>364800</v>
      </c>
      <c r="M61" s="13">
        <v>455980</v>
      </c>
      <c r="N61" s="13">
        <v>547152</v>
      </c>
    </row>
    <row r="62" spans="2:14" x14ac:dyDescent="0.3">
      <c r="B62" s="1" t="s">
        <v>18</v>
      </c>
      <c r="C62" s="13">
        <v>15573</v>
      </c>
      <c r="D62" s="13">
        <v>11672</v>
      </c>
      <c r="E62" s="13">
        <v>7776</v>
      </c>
      <c r="F62" s="13">
        <v>7913</v>
      </c>
      <c r="G62" s="13">
        <v>12716</v>
      </c>
      <c r="H62" s="13">
        <v>8614</v>
      </c>
      <c r="I62" s="13">
        <v>13979</v>
      </c>
      <c r="J62" s="13">
        <v>18909</v>
      </c>
      <c r="K62" s="13">
        <v>13533</v>
      </c>
      <c r="L62" s="13">
        <v>8164</v>
      </c>
      <c r="M62" s="13">
        <v>7732</v>
      </c>
      <c r="N62" s="13">
        <v>15454</v>
      </c>
    </row>
    <row r="63" spans="2:14" x14ac:dyDescent="0.3">
      <c r="B63" s="1" t="s">
        <v>20</v>
      </c>
      <c r="C63" s="13">
        <v>28646</v>
      </c>
      <c r="D63" s="13">
        <v>9548</v>
      </c>
      <c r="E63" s="13">
        <v>21428</v>
      </c>
      <c r="F63" s="13">
        <v>33093</v>
      </c>
      <c r="G63" s="13">
        <v>45392</v>
      </c>
      <c r="H63" s="13">
        <v>47509</v>
      </c>
      <c r="I63" s="13">
        <v>36265</v>
      </c>
      <c r="J63" s="13">
        <v>47924</v>
      </c>
      <c r="K63" s="13">
        <v>22900</v>
      </c>
      <c r="L63" s="13">
        <v>10919</v>
      </c>
      <c r="M63" s="13">
        <v>38159</v>
      </c>
      <c r="N63" s="13">
        <v>47694</v>
      </c>
    </row>
    <row r="64" spans="2:14" x14ac:dyDescent="0.3">
      <c r="B64" s="1" t="s">
        <v>22</v>
      </c>
      <c r="C64" s="13">
        <v>9570</v>
      </c>
      <c r="D64" s="13">
        <v>3297</v>
      </c>
      <c r="E64" s="13">
        <v>7079</v>
      </c>
      <c r="F64" s="13">
        <v>8896</v>
      </c>
      <c r="G64" s="13">
        <v>11853</v>
      </c>
      <c r="H64" s="13">
        <v>11844</v>
      </c>
      <c r="I64" s="13">
        <v>8877</v>
      </c>
      <c r="J64" s="13">
        <v>11827</v>
      </c>
      <c r="K64" s="13">
        <v>5909</v>
      </c>
      <c r="L64" s="13">
        <v>2979</v>
      </c>
      <c r="M64" s="13">
        <v>12126</v>
      </c>
      <c r="N64" s="13">
        <v>15146</v>
      </c>
    </row>
    <row r="65" spans="2:14" x14ac:dyDescent="0.3">
      <c r="B65" s="1" t="s">
        <v>24</v>
      </c>
      <c r="C65" s="13">
        <v>79306</v>
      </c>
      <c r="D65" s="13">
        <v>59432</v>
      </c>
      <c r="E65" s="13">
        <v>39590</v>
      </c>
      <c r="F65" s="13">
        <v>39558</v>
      </c>
      <c r="G65" s="13">
        <v>59289</v>
      </c>
      <c r="H65" s="13">
        <v>39495</v>
      </c>
      <c r="I65" s="13">
        <v>59194</v>
      </c>
      <c r="J65" s="13">
        <v>107540</v>
      </c>
      <c r="K65" s="13">
        <v>59099</v>
      </c>
      <c r="L65" s="13">
        <v>39368</v>
      </c>
      <c r="M65" s="13">
        <v>39336</v>
      </c>
      <c r="N65" s="13">
        <v>78609</v>
      </c>
    </row>
    <row r="67" spans="2:14" x14ac:dyDescent="0.3">
      <c r="B67" s="1" t="s">
        <v>51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2:14" x14ac:dyDescent="0.3">
      <c r="B68" s="10" t="s">
        <v>18</v>
      </c>
      <c r="C68" s="13">
        <v>2</v>
      </c>
      <c r="D68" s="13">
        <v>2</v>
      </c>
      <c r="E68" s="13">
        <v>2</v>
      </c>
      <c r="F68" s="13">
        <v>2</v>
      </c>
      <c r="G68" s="13">
        <v>2</v>
      </c>
      <c r="H68" s="13">
        <v>2</v>
      </c>
      <c r="I68" s="13">
        <v>2</v>
      </c>
      <c r="J68" s="13">
        <v>2</v>
      </c>
      <c r="K68" s="13">
        <v>2</v>
      </c>
      <c r="L68" s="13">
        <v>2</v>
      </c>
      <c r="M68" s="13">
        <v>2</v>
      </c>
      <c r="N68" s="13">
        <v>2</v>
      </c>
    </row>
    <row r="69" spans="2:14" x14ac:dyDescent="0.3">
      <c r="B69" s="1" t="s">
        <v>22</v>
      </c>
      <c r="C69" s="13">
        <v>3.5</v>
      </c>
      <c r="D69" s="13">
        <v>3.5</v>
      </c>
      <c r="E69" s="13">
        <v>3.5</v>
      </c>
      <c r="F69" s="13">
        <v>3.5</v>
      </c>
      <c r="G69" s="13">
        <v>3.5</v>
      </c>
      <c r="H69" s="13">
        <v>3.5</v>
      </c>
      <c r="I69" s="13">
        <v>3.5</v>
      </c>
      <c r="J69" s="13">
        <v>3.5</v>
      </c>
      <c r="K69" s="13">
        <v>3.5</v>
      </c>
      <c r="L69" s="13">
        <v>3.5</v>
      </c>
      <c r="M69" s="13">
        <v>3.5</v>
      </c>
      <c r="N69" s="13">
        <v>3.5</v>
      </c>
    </row>
    <row r="70" spans="2:14" x14ac:dyDescent="0.3">
      <c r="B70" s="1" t="s">
        <v>20</v>
      </c>
      <c r="C70" s="13">
        <v>2.5</v>
      </c>
      <c r="D70" s="13">
        <v>2.5</v>
      </c>
      <c r="E70" s="13">
        <v>2.5</v>
      </c>
      <c r="F70" s="13">
        <v>2.5</v>
      </c>
      <c r="G70" s="13">
        <v>2.5</v>
      </c>
      <c r="H70" s="13">
        <v>2.5</v>
      </c>
      <c r="I70" s="13">
        <v>2.5</v>
      </c>
      <c r="J70" s="13">
        <v>2.5</v>
      </c>
      <c r="K70" s="13">
        <v>2.5</v>
      </c>
      <c r="L70" s="13">
        <v>2.5</v>
      </c>
      <c r="M70" s="13">
        <v>2.5</v>
      </c>
      <c r="N70" s="13">
        <v>2.5</v>
      </c>
    </row>
    <row r="71" spans="2:14" x14ac:dyDescent="0.3">
      <c r="B71" s="10" t="s">
        <v>6</v>
      </c>
      <c r="C71" s="13">
        <v>2</v>
      </c>
      <c r="D71" s="13">
        <v>2</v>
      </c>
      <c r="E71" s="13">
        <v>2</v>
      </c>
      <c r="F71" s="13">
        <v>2</v>
      </c>
      <c r="G71" s="13">
        <v>2</v>
      </c>
      <c r="H71" s="13">
        <v>2</v>
      </c>
      <c r="I71" s="13">
        <v>2</v>
      </c>
      <c r="J71" s="13">
        <v>2</v>
      </c>
      <c r="K71" s="13">
        <v>2</v>
      </c>
      <c r="L71" s="13">
        <v>2</v>
      </c>
      <c r="M71" s="13">
        <v>2</v>
      </c>
      <c r="N71" s="13">
        <v>2</v>
      </c>
    </row>
    <row r="72" spans="2:14" x14ac:dyDescent="0.3">
      <c r="B72" s="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2:14" x14ac:dyDescent="0.3">
      <c r="B73" s="1" t="s">
        <v>53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2:14" x14ac:dyDescent="0.3">
      <c r="B74" s="10" t="s">
        <v>18</v>
      </c>
      <c r="C74" s="13">
        <v>0.08</v>
      </c>
      <c r="D74" s="13">
        <v>0.02</v>
      </c>
      <c r="E74" s="13">
        <v>0.02</v>
      </c>
      <c r="F74" s="13">
        <v>0</v>
      </c>
      <c r="G74" s="13">
        <v>0.02</v>
      </c>
      <c r="H74" s="13">
        <v>0.02</v>
      </c>
      <c r="I74" s="13">
        <v>0.01</v>
      </c>
      <c r="J74" s="13">
        <v>0.05</v>
      </c>
      <c r="K74" s="13">
        <v>0.04</v>
      </c>
      <c r="L74" s="13">
        <v>0.1</v>
      </c>
      <c r="M74" s="13">
        <v>0.04</v>
      </c>
      <c r="N74" s="13">
        <v>0.11</v>
      </c>
    </row>
    <row r="75" spans="2:14" x14ac:dyDescent="0.3">
      <c r="B75" s="1" t="s">
        <v>22</v>
      </c>
      <c r="C75" s="13">
        <v>0.1</v>
      </c>
      <c r="D75" s="13">
        <v>0.1</v>
      </c>
      <c r="E75" s="13">
        <v>0.1</v>
      </c>
      <c r="F75" s="13">
        <v>0.1</v>
      </c>
      <c r="G75" s="13">
        <v>0.1</v>
      </c>
      <c r="H75" s="13">
        <v>0.1</v>
      </c>
      <c r="I75" s="13">
        <v>0.1</v>
      </c>
      <c r="J75" s="13">
        <v>0.1</v>
      </c>
      <c r="K75" s="13">
        <v>0.1</v>
      </c>
      <c r="L75" s="13">
        <v>0.1</v>
      </c>
      <c r="M75" s="13">
        <v>0.1</v>
      </c>
      <c r="N75" s="13">
        <v>0.1</v>
      </c>
    </row>
    <row r="76" spans="2:14" x14ac:dyDescent="0.3">
      <c r="B76" s="1" t="s">
        <v>20</v>
      </c>
      <c r="C76" s="13">
        <v>0.1</v>
      </c>
      <c r="D76" s="13">
        <v>0.1</v>
      </c>
      <c r="E76" s="13">
        <v>0.1</v>
      </c>
      <c r="F76" s="13">
        <v>0.1</v>
      </c>
      <c r="G76" s="13">
        <v>0.1</v>
      </c>
      <c r="H76" s="13">
        <v>0.1</v>
      </c>
      <c r="I76" s="13">
        <v>0.1</v>
      </c>
      <c r="J76" s="13">
        <v>0.1</v>
      </c>
      <c r="K76" s="13">
        <v>0.1</v>
      </c>
      <c r="L76" s="13">
        <v>0.1</v>
      </c>
      <c r="M76" s="13">
        <v>0.1</v>
      </c>
      <c r="N76" s="13">
        <v>0.1</v>
      </c>
    </row>
    <row r="77" spans="2:14" x14ac:dyDescent="0.3">
      <c r="B77" s="10" t="s">
        <v>6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</row>
    <row r="79" spans="2:14" x14ac:dyDescent="0.3">
      <c r="B79" s="8" t="s">
        <v>52</v>
      </c>
    </row>
    <row r="80" spans="2:14" x14ac:dyDescent="0.3">
      <c r="B80" s="10" t="s">
        <v>18</v>
      </c>
      <c r="C80" s="13">
        <v>0.15</v>
      </c>
      <c r="D80" s="13">
        <v>0.1</v>
      </c>
      <c r="E80" s="13">
        <v>0.11</v>
      </c>
      <c r="F80" s="13">
        <v>0.3</v>
      </c>
      <c r="G80" s="13">
        <v>0.2</v>
      </c>
      <c r="H80" s="13">
        <v>0.1</v>
      </c>
      <c r="I80" s="13">
        <v>0.1</v>
      </c>
      <c r="J80" s="13">
        <v>0.3</v>
      </c>
      <c r="K80" s="13">
        <v>0.22</v>
      </c>
      <c r="L80" s="13">
        <v>0.1</v>
      </c>
      <c r="M80" s="13">
        <v>0.1</v>
      </c>
      <c r="N80" s="13">
        <v>0.3</v>
      </c>
    </row>
    <row r="81" spans="2:14" x14ac:dyDescent="0.3">
      <c r="B81" s="1" t="s">
        <v>22</v>
      </c>
      <c r="C81" s="13">
        <v>0.1</v>
      </c>
      <c r="D81" s="13">
        <v>0.05</v>
      </c>
      <c r="E81" s="13">
        <v>0.1</v>
      </c>
      <c r="F81" s="13">
        <v>0.1</v>
      </c>
      <c r="G81" s="13">
        <v>0.1</v>
      </c>
      <c r="H81" s="13">
        <v>0.1</v>
      </c>
      <c r="I81" s="13">
        <v>0.1</v>
      </c>
      <c r="J81" s="13">
        <v>0.5</v>
      </c>
      <c r="K81" s="13">
        <v>0.21</v>
      </c>
      <c r="L81" s="13">
        <v>0.1</v>
      </c>
      <c r="M81" s="13">
        <v>0.05</v>
      </c>
      <c r="N81" s="13">
        <v>0.05</v>
      </c>
    </row>
    <row r="82" spans="2:14" x14ac:dyDescent="0.3">
      <c r="B82" s="1" t="s">
        <v>20</v>
      </c>
      <c r="C82" s="13">
        <v>0.1</v>
      </c>
      <c r="D82" s="13">
        <v>0.1</v>
      </c>
      <c r="E82" s="13">
        <v>0.1</v>
      </c>
      <c r="F82" s="13">
        <v>0.1</v>
      </c>
      <c r="G82" s="13">
        <v>0.1</v>
      </c>
      <c r="H82" s="13">
        <v>0.1</v>
      </c>
      <c r="I82" s="13">
        <v>0.1</v>
      </c>
      <c r="J82" s="13">
        <v>0.4</v>
      </c>
      <c r="K82" s="13">
        <v>0.2</v>
      </c>
      <c r="L82" s="13">
        <v>0.1</v>
      </c>
      <c r="M82" s="13">
        <v>0.05</v>
      </c>
      <c r="N82" s="13">
        <v>0.05</v>
      </c>
    </row>
    <row r="83" spans="2:14" x14ac:dyDescent="0.3">
      <c r="B83" s="10" t="s">
        <v>6</v>
      </c>
      <c r="C83" s="13">
        <v>0.2</v>
      </c>
      <c r="D83" s="13">
        <v>0.1</v>
      </c>
      <c r="E83" s="13">
        <v>0.1</v>
      </c>
      <c r="F83" s="13">
        <v>0.1</v>
      </c>
      <c r="G83" s="13">
        <v>0.1</v>
      </c>
      <c r="H83" s="13">
        <v>0.25</v>
      </c>
      <c r="I83" s="13">
        <v>0.1</v>
      </c>
      <c r="J83" s="13">
        <v>0.1</v>
      </c>
      <c r="K83" s="13">
        <v>0.1</v>
      </c>
      <c r="L83" s="13">
        <v>0.1</v>
      </c>
      <c r="M83" s="13">
        <v>0.05</v>
      </c>
      <c r="N83" s="13">
        <v>0.05</v>
      </c>
    </row>
    <row r="85" spans="2:14" x14ac:dyDescent="0.3">
      <c r="B85" s="8" t="s">
        <v>38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14" x14ac:dyDescent="0.3">
      <c r="B86" s="10" t="s">
        <v>18</v>
      </c>
      <c r="C86" s="14">
        <v>5770</v>
      </c>
      <c r="D86" s="14">
        <v>4226</v>
      </c>
      <c r="E86" s="14">
        <v>2585</v>
      </c>
      <c r="F86" s="14">
        <v>3340</v>
      </c>
      <c r="G86" s="14">
        <v>3385</v>
      </c>
      <c r="H86" s="14">
        <v>4484</v>
      </c>
      <c r="I86" s="14">
        <v>5998</v>
      </c>
      <c r="J86" s="14">
        <v>6482</v>
      </c>
      <c r="K86" s="14">
        <v>4555</v>
      </c>
      <c r="L86" s="14">
        <v>4127</v>
      </c>
      <c r="M86" s="14">
        <v>3264</v>
      </c>
      <c r="N86" s="14">
        <v>7486</v>
      </c>
    </row>
    <row r="87" spans="2:14" x14ac:dyDescent="0.3">
      <c r="B87" s="1" t="s">
        <v>22</v>
      </c>
      <c r="C87" s="13">
        <v>9570</v>
      </c>
      <c r="D87" s="13">
        <v>3297</v>
      </c>
      <c r="E87" s="13">
        <v>7079</v>
      </c>
      <c r="F87" s="13">
        <v>8896</v>
      </c>
      <c r="G87" s="13">
        <v>11853</v>
      </c>
      <c r="H87" s="13">
        <v>11844</v>
      </c>
      <c r="I87" s="13">
        <v>8877</v>
      </c>
      <c r="J87" s="13">
        <v>11827</v>
      </c>
      <c r="K87" s="13">
        <v>5909</v>
      </c>
      <c r="L87" s="13">
        <v>2979</v>
      </c>
      <c r="M87" s="13">
        <v>12126</v>
      </c>
      <c r="N87" s="13">
        <v>15146</v>
      </c>
    </row>
    <row r="88" spans="2:14" x14ac:dyDescent="0.3">
      <c r="B88" s="1" t="s">
        <v>20</v>
      </c>
      <c r="C88" s="13">
        <v>28646</v>
      </c>
      <c r="D88" s="13">
        <v>9548</v>
      </c>
      <c r="E88" s="13">
        <v>21428</v>
      </c>
      <c r="F88" s="13">
        <v>33093</v>
      </c>
      <c r="G88" s="13">
        <v>45392</v>
      </c>
      <c r="H88" s="13">
        <v>47509</v>
      </c>
      <c r="I88" s="13">
        <v>36265</v>
      </c>
      <c r="J88" s="13">
        <v>47924</v>
      </c>
      <c r="K88" s="13">
        <v>22900</v>
      </c>
      <c r="L88" s="13">
        <v>10919</v>
      </c>
      <c r="M88" s="13">
        <v>38159</v>
      </c>
      <c r="N88" s="13">
        <v>47694</v>
      </c>
    </row>
    <row r="89" spans="2:14" x14ac:dyDescent="0.3">
      <c r="B89" s="10" t="s">
        <v>6</v>
      </c>
      <c r="C89" s="13">
        <v>123906</v>
      </c>
      <c r="D89" s="13">
        <v>82583</v>
      </c>
      <c r="E89" s="13">
        <v>82563</v>
      </c>
      <c r="F89" s="13">
        <v>82542</v>
      </c>
      <c r="G89" s="13">
        <v>123782</v>
      </c>
      <c r="H89" s="13">
        <v>165002</v>
      </c>
      <c r="I89" s="13">
        <v>206201</v>
      </c>
      <c r="J89" s="13">
        <v>82460</v>
      </c>
      <c r="K89" s="13">
        <v>41220</v>
      </c>
      <c r="L89" s="13">
        <v>82419</v>
      </c>
      <c r="M89" s="13">
        <v>123597</v>
      </c>
      <c r="N89" s="13">
        <v>205943</v>
      </c>
    </row>
  </sheetData>
  <mergeCells count="4">
    <mergeCell ref="C16:N16"/>
    <mergeCell ref="C15:N15"/>
    <mergeCell ref="C28:N28"/>
    <mergeCell ref="C41:N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7E0E-392F-40E7-9209-83AE1731C131}">
  <dimension ref="A1:S12"/>
  <sheetViews>
    <sheetView topLeftCell="B1" workbookViewId="0">
      <selection activeCell="F8" sqref="F8"/>
    </sheetView>
  </sheetViews>
  <sheetFormatPr defaultRowHeight="14.4" x14ac:dyDescent="0.3"/>
  <sheetData>
    <row r="1" spans="1:19" ht="28.8" x14ac:dyDescent="0.3">
      <c r="A1" s="2"/>
      <c r="B1" s="2"/>
      <c r="C1" s="2"/>
      <c r="D1" s="2" t="s">
        <v>36</v>
      </c>
      <c r="E1" s="3" t="s">
        <v>37</v>
      </c>
      <c r="F1" s="3" t="s">
        <v>38</v>
      </c>
      <c r="G1" s="2"/>
      <c r="H1" s="2" t="s">
        <v>39</v>
      </c>
      <c r="I1" s="4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1" t="s">
        <v>46</v>
      </c>
      <c r="P1" s="9" t="s">
        <v>47</v>
      </c>
      <c r="Q1" s="9" t="s">
        <v>48</v>
      </c>
      <c r="R1" s="9" t="s">
        <v>49</v>
      </c>
      <c r="S1" s="9" t="s">
        <v>50</v>
      </c>
    </row>
    <row r="2" spans="1:19" x14ac:dyDescent="0.3">
      <c r="A2" s="2" t="s">
        <v>2</v>
      </c>
      <c r="B2" s="5">
        <v>600</v>
      </c>
      <c r="C2" s="2"/>
      <c r="D2" s="6" t="s">
        <v>40</v>
      </c>
      <c r="E2" s="7">
        <v>170</v>
      </c>
      <c r="F2" s="7">
        <v>340</v>
      </c>
      <c r="G2" s="2"/>
      <c r="H2" s="6" t="s">
        <v>40</v>
      </c>
      <c r="I2" s="7"/>
      <c r="J2" s="7">
        <v>100</v>
      </c>
      <c r="K2" s="7">
        <v>0</v>
      </c>
      <c r="L2" s="7">
        <v>0</v>
      </c>
      <c r="M2" s="7">
        <v>60</v>
      </c>
      <c r="N2" s="7">
        <v>90</v>
      </c>
      <c r="O2" s="1">
        <v>40</v>
      </c>
      <c r="P2" s="13"/>
      <c r="Q2" s="13"/>
      <c r="R2" s="13"/>
      <c r="S2" s="13">
        <v>50</v>
      </c>
    </row>
    <row r="3" spans="1:19" x14ac:dyDescent="0.3">
      <c r="A3" s="2" t="s">
        <v>5</v>
      </c>
      <c r="B3" s="2">
        <v>5</v>
      </c>
      <c r="C3" s="2"/>
      <c r="D3" s="6" t="s">
        <v>41</v>
      </c>
      <c r="E3" s="7">
        <v>140</v>
      </c>
      <c r="F3" s="7">
        <v>365</v>
      </c>
      <c r="G3" s="2"/>
      <c r="H3" s="6" t="s">
        <v>41</v>
      </c>
      <c r="I3" s="7">
        <v>100</v>
      </c>
      <c r="J3" s="7"/>
      <c r="K3" s="7">
        <v>50</v>
      </c>
      <c r="L3" s="7">
        <v>0</v>
      </c>
      <c r="M3" s="7">
        <v>0</v>
      </c>
      <c r="N3" s="7">
        <v>70</v>
      </c>
      <c r="O3" s="1">
        <v>40</v>
      </c>
      <c r="P3" s="13"/>
      <c r="Q3" s="13"/>
      <c r="R3" s="13">
        <v>100</v>
      </c>
      <c r="S3" s="13"/>
    </row>
    <row r="4" spans="1:19" x14ac:dyDescent="0.3">
      <c r="A4" s="2"/>
      <c r="B4" s="2"/>
      <c r="C4" s="2"/>
      <c r="D4" s="6" t="s">
        <v>42</v>
      </c>
      <c r="E4" s="7">
        <v>150</v>
      </c>
      <c r="F4" s="7">
        <v>200</v>
      </c>
      <c r="G4" s="2"/>
      <c r="H4" s="6" t="s">
        <v>42</v>
      </c>
      <c r="I4" s="7">
        <v>0</v>
      </c>
      <c r="J4" s="7">
        <v>50</v>
      </c>
      <c r="K4" s="7"/>
      <c r="L4" s="7">
        <v>60</v>
      </c>
      <c r="M4" s="7">
        <v>0</v>
      </c>
      <c r="N4" s="7">
        <v>80</v>
      </c>
      <c r="O4" s="1"/>
      <c r="P4" s="13"/>
      <c r="Q4" s="13"/>
      <c r="R4" s="13"/>
      <c r="S4" s="13"/>
    </row>
    <row r="5" spans="1:19" x14ac:dyDescent="0.3">
      <c r="A5" s="2"/>
      <c r="B5" s="2"/>
      <c r="C5" s="2"/>
      <c r="D5" s="6" t="s">
        <v>43</v>
      </c>
      <c r="E5" s="7">
        <v>100</v>
      </c>
      <c r="F5" s="7">
        <v>350</v>
      </c>
      <c r="G5" s="2"/>
      <c r="H5" s="6" t="s">
        <v>43</v>
      </c>
      <c r="I5" s="7">
        <v>0</v>
      </c>
      <c r="J5" s="7">
        <v>0</v>
      </c>
      <c r="K5" s="7">
        <v>60</v>
      </c>
      <c r="L5" s="7"/>
      <c r="M5" s="7">
        <v>100</v>
      </c>
      <c r="N5" s="7">
        <v>100</v>
      </c>
      <c r="O5" s="1"/>
      <c r="P5" s="13"/>
      <c r="Q5" s="13"/>
      <c r="R5" s="13"/>
      <c r="S5" s="13"/>
    </row>
    <row r="6" spans="1:19" x14ac:dyDescent="0.3">
      <c r="A6" s="2"/>
      <c r="B6" s="2"/>
      <c r="C6" s="2"/>
      <c r="D6" s="6" t="s">
        <v>44</v>
      </c>
      <c r="E6" s="7">
        <v>200</v>
      </c>
      <c r="F6" s="7">
        <v>300</v>
      </c>
      <c r="G6" s="2"/>
      <c r="H6" s="6" t="s">
        <v>44</v>
      </c>
      <c r="I6" s="7">
        <v>60</v>
      </c>
      <c r="J6" s="7">
        <v>0</v>
      </c>
      <c r="K6" s="7">
        <v>0</v>
      </c>
      <c r="L6" s="7">
        <v>100</v>
      </c>
      <c r="M6" s="7"/>
      <c r="N6" s="7">
        <v>130</v>
      </c>
      <c r="O6" s="1"/>
      <c r="P6" s="13"/>
      <c r="Q6" s="13"/>
      <c r="R6" s="13"/>
      <c r="S6" s="13"/>
    </row>
    <row r="7" spans="1:19" x14ac:dyDescent="0.3">
      <c r="A7" s="2"/>
      <c r="B7" s="2"/>
      <c r="C7" s="2"/>
      <c r="D7" s="6" t="s">
        <v>45</v>
      </c>
      <c r="E7" s="7">
        <v>500</v>
      </c>
      <c r="F7" s="7">
        <v>550</v>
      </c>
      <c r="G7" s="2"/>
      <c r="H7" s="6" t="s">
        <v>45</v>
      </c>
      <c r="I7" s="7">
        <v>90</v>
      </c>
      <c r="J7" s="7">
        <v>70</v>
      </c>
      <c r="K7" s="7">
        <v>80</v>
      </c>
      <c r="L7" s="7">
        <v>100</v>
      </c>
      <c r="M7" s="7">
        <v>130</v>
      </c>
      <c r="N7" s="7"/>
      <c r="O7" s="1"/>
      <c r="P7" s="13"/>
      <c r="Q7" s="13"/>
      <c r="R7" s="13"/>
      <c r="S7" s="13"/>
    </row>
    <row r="8" spans="1:19" x14ac:dyDescent="0.3">
      <c r="A8" s="1"/>
      <c r="B8" s="1"/>
      <c r="C8" s="1"/>
      <c r="D8" s="1" t="s">
        <v>46</v>
      </c>
      <c r="E8" s="1">
        <v>120</v>
      </c>
      <c r="F8" s="1">
        <v>200</v>
      </c>
      <c r="G8" s="1"/>
      <c r="H8" s="1" t="s">
        <v>46</v>
      </c>
      <c r="I8" s="1">
        <v>40</v>
      </c>
      <c r="J8" s="1">
        <v>40</v>
      </c>
      <c r="K8" s="1">
        <v>0</v>
      </c>
      <c r="L8" s="1">
        <v>0</v>
      </c>
      <c r="M8" s="1">
        <v>0</v>
      </c>
      <c r="N8" s="1">
        <v>0</v>
      </c>
      <c r="O8" s="1"/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/>
      <c r="B9" s="1"/>
      <c r="C9" s="1"/>
      <c r="D9" s="1" t="s">
        <v>47</v>
      </c>
      <c r="E9" s="1">
        <v>90</v>
      </c>
      <c r="F9" s="1">
        <v>110</v>
      </c>
      <c r="G9" s="1"/>
      <c r="H9" s="1" t="s">
        <v>47</v>
      </c>
      <c r="I9" s="1"/>
      <c r="J9" s="1"/>
      <c r="K9" s="1"/>
      <c r="L9" s="1"/>
      <c r="M9" s="1"/>
      <c r="N9" s="1"/>
      <c r="O9" s="13"/>
      <c r="P9" s="13"/>
      <c r="Q9" s="13">
        <v>40</v>
      </c>
      <c r="R9" s="13">
        <v>40</v>
      </c>
      <c r="S9" s="13">
        <v>10</v>
      </c>
    </row>
    <row r="10" spans="1:19" x14ac:dyDescent="0.3">
      <c r="A10" s="1"/>
      <c r="B10" s="1"/>
      <c r="C10" s="1"/>
      <c r="D10" s="1" t="s">
        <v>48</v>
      </c>
      <c r="E10" s="1">
        <v>80</v>
      </c>
      <c r="F10" s="1">
        <v>110</v>
      </c>
      <c r="G10" s="1"/>
      <c r="H10" s="1" t="s">
        <v>48</v>
      </c>
      <c r="I10" s="1"/>
      <c r="J10" s="1"/>
      <c r="K10" s="1"/>
      <c r="L10" s="1"/>
      <c r="M10" s="1"/>
      <c r="N10" s="1"/>
      <c r="O10" s="13"/>
      <c r="P10" s="13">
        <v>40</v>
      </c>
      <c r="Q10" s="13"/>
      <c r="R10" s="13">
        <v>50</v>
      </c>
      <c r="S10" s="13">
        <v>20</v>
      </c>
    </row>
    <row r="11" spans="1:19" x14ac:dyDescent="0.3">
      <c r="A11" s="13"/>
      <c r="B11" s="13"/>
      <c r="C11" s="13"/>
      <c r="D11" s="8" t="s">
        <v>49</v>
      </c>
      <c r="E11" s="8">
        <v>200</v>
      </c>
      <c r="F11" s="8">
        <v>320</v>
      </c>
      <c r="G11" s="13"/>
      <c r="H11" s="8" t="s">
        <v>49</v>
      </c>
      <c r="I11" s="13"/>
      <c r="J11" s="8">
        <v>100</v>
      </c>
      <c r="K11" s="13"/>
      <c r="L11" s="13"/>
      <c r="M11" s="13"/>
      <c r="N11" s="13"/>
      <c r="O11" s="13"/>
      <c r="P11" s="13">
        <v>40</v>
      </c>
      <c r="Q11" s="13">
        <v>50</v>
      </c>
      <c r="R11" s="13"/>
      <c r="S11" s="13"/>
    </row>
    <row r="12" spans="1:19" x14ac:dyDescent="0.3">
      <c r="A12" s="13"/>
      <c r="B12" s="13"/>
      <c r="C12" s="13"/>
      <c r="D12" s="8" t="s">
        <v>50</v>
      </c>
      <c r="E12" s="8">
        <v>50</v>
      </c>
      <c r="F12" s="8">
        <v>90</v>
      </c>
      <c r="G12" s="13"/>
      <c r="H12" s="8" t="s">
        <v>50</v>
      </c>
      <c r="I12" s="13">
        <v>50</v>
      </c>
      <c r="J12" s="13"/>
      <c r="K12" s="13"/>
      <c r="L12" s="13"/>
      <c r="M12" s="13"/>
      <c r="N12" s="13"/>
      <c r="O12" s="13"/>
      <c r="P12" s="13">
        <v>10</v>
      </c>
      <c r="Q12" s="13">
        <v>20</v>
      </c>
      <c r="R12" s="13"/>
      <c r="S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B4E-D72F-43D5-9CDF-B7BB318BE65F}">
  <dimension ref="A2:A6"/>
  <sheetViews>
    <sheetView workbookViewId="0">
      <selection activeCell="B29" sqref="B29"/>
    </sheetView>
  </sheetViews>
  <sheetFormatPr defaultRowHeight="14.4" x14ac:dyDescent="0.3"/>
  <sheetData>
    <row r="2" spans="1:1" x14ac:dyDescent="0.3">
      <c r="A2" s="13">
        <v>0</v>
      </c>
    </row>
    <row r="3" spans="1:1" x14ac:dyDescent="0.3">
      <c r="A3" s="13">
        <v>1</v>
      </c>
    </row>
    <row r="4" spans="1:1" x14ac:dyDescent="0.3">
      <c r="A4" s="13">
        <v>1</v>
      </c>
    </row>
    <row r="5" spans="1:1" x14ac:dyDescent="0.3">
      <c r="A5" s="13">
        <v>0</v>
      </c>
    </row>
    <row r="6" spans="1:1" x14ac:dyDescent="0.3">
      <c r="A6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1773B76D669F445A6A426C9BD952DEC" ma:contentTypeVersion="2" ma:contentTypeDescription="Utwórz nowy dokument." ma:contentTypeScope="" ma:versionID="4866bab5157ffc5e43a64d1d0af8ef91">
  <xsd:schema xmlns:xsd="http://www.w3.org/2001/XMLSchema" xmlns:xs="http://www.w3.org/2001/XMLSchema" xmlns:p="http://schemas.microsoft.com/office/2006/metadata/properties" xmlns:ns2="d5723462-d3df-43fe-9b78-e3c3260a3e1b" targetNamespace="http://schemas.microsoft.com/office/2006/metadata/properties" ma:root="true" ma:fieldsID="217c412e9dfab92e0a8abb71ad340faa" ns2:_="">
    <xsd:import namespace="d5723462-d3df-43fe-9b78-e3c3260a3e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23462-d3df-43fe-9b78-e3c3260a3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925AB-075C-4C0F-BC5E-79D9608FE9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36982A-7481-4ABB-98D4-9710E39B5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23462-d3df-43fe-9b78-e3c3260a3e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416CC5-70F2-4483-813B-5FE733F8F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ArkuszPom</vt:lpstr>
      <vt:lpstr>Arkusz3</vt:lpstr>
      <vt:lpstr>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Ferodas</dc:creator>
  <cp:keywords/>
  <dc:description/>
  <cp:lastModifiedBy>StudentPW2018</cp:lastModifiedBy>
  <cp:revision/>
  <dcterms:created xsi:type="dcterms:W3CDTF">2021-04-11T16:15:02Z</dcterms:created>
  <dcterms:modified xsi:type="dcterms:W3CDTF">2021-06-11T16:29:04Z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0x01010091773B76D669F445A6A426C9BD952DEC</vt:lpwstr>
  </property>
</Properties>
</file>