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5823"/>
  <workbookPr showInkAnnotation="0" hidePivotFieldList="1" autoCompressPictures="0"/>
  <bookViews>
    <workbookView xWindow="2600" yWindow="0" windowWidth="27980" windowHeight="20540" tabRatio="775"/>
  </bookViews>
  <sheets>
    <sheet name="Summary" sheetId="10" r:id="rId1"/>
    <sheet name="Global Carbon Budget" sheetId="1" r:id="rId2"/>
    <sheet name="Fossil Emissions by Fuel Type" sheetId="9" r:id="rId3"/>
    <sheet name="Land-Use Change Emissions" sheetId="8" r:id="rId4"/>
    <sheet name="Ocean Sink" sheetId="6" r:id="rId5"/>
    <sheet name="Terrestrial Sink" sheetId="7" r:id="rId6"/>
    <sheet name="Historical Budget" sheetId="18" r:id="rId7"/>
  </sheets>
  <definedNames>
    <definedName name="_ENREF_33" localSheetId="3">'Land-Use Change Emissions'!#REF!</definedName>
    <definedName name="_ENREF_41" localSheetId="5">'Terrestrial Sink'!#REF!</definedName>
    <definedName name="_ENREF_51" localSheetId="4">'Ocean Sink'!#REF!</definedName>
    <definedName name="_ENREF_53" localSheetId="4">'Ocean Sink'!#REF!</definedName>
    <definedName name="_ENREF_6" localSheetId="3">'Land-Use Change Emissions'!#REF!</definedName>
    <definedName name="_ENREF_74" localSheetId="4">'Ocean Sink'!#REF!</definedName>
    <definedName name="_ENREF_82" localSheetId="3">'Land-Use Change Emissions'!#REF!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R65" i="8" l="1"/>
  <c r="R23" i="8"/>
  <c r="B78" i="8"/>
  <c r="B69" i="8"/>
  <c r="C69" i="1"/>
  <c r="E69" i="1"/>
  <c r="F69" i="1"/>
  <c r="B70" i="8"/>
  <c r="C70" i="1"/>
  <c r="E70" i="1"/>
  <c r="F70" i="1"/>
  <c r="B71" i="8"/>
  <c r="C71" i="1"/>
  <c r="E71" i="1"/>
  <c r="F71" i="1"/>
  <c r="B72" i="8"/>
  <c r="C72" i="1"/>
  <c r="E72" i="1"/>
  <c r="F72" i="1"/>
  <c r="B73" i="8"/>
  <c r="C73" i="1"/>
  <c r="E73" i="1"/>
  <c r="F73" i="1"/>
  <c r="B74" i="8"/>
  <c r="C74" i="1"/>
  <c r="E74" i="1"/>
  <c r="F74" i="1"/>
  <c r="B75" i="8"/>
  <c r="C75" i="1"/>
  <c r="E75" i="1"/>
  <c r="F75" i="1"/>
  <c r="B76" i="8"/>
  <c r="C76" i="1"/>
  <c r="E76" i="1"/>
  <c r="F76" i="1"/>
  <c r="B77" i="8"/>
  <c r="C77" i="1"/>
  <c r="E77" i="1"/>
  <c r="F77" i="1"/>
  <c r="C78" i="1"/>
  <c r="E78" i="1"/>
  <c r="F78" i="1"/>
  <c r="B74" i="7"/>
  <c r="B65" i="7"/>
  <c r="B66" i="7"/>
  <c r="B67" i="7"/>
  <c r="B68" i="7"/>
  <c r="B69" i="7"/>
  <c r="B70" i="7"/>
  <c r="B71" i="7"/>
  <c r="B72" i="7"/>
  <c r="B73" i="7"/>
  <c r="B67" i="8"/>
  <c r="C67" i="1"/>
  <c r="E67" i="1"/>
  <c r="F67" i="1"/>
  <c r="B63" i="7"/>
  <c r="B68" i="8"/>
  <c r="C68" i="1"/>
  <c r="E68" i="1"/>
  <c r="F68" i="1"/>
  <c r="B64" i="7"/>
  <c r="B54" i="8"/>
  <c r="C54" i="1"/>
  <c r="E54" i="1"/>
  <c r="F54" i="1"/>
  <c r="B50" i="7"/>
  <c r="B55" i="8"/>
  <c r="C55" i="1"/>
  <c r="E55" i="1"/>
  <c r="F55" i="1"/>
  <c r="B51" i="7"/>
  <c r="B56" i="8"/>
  <c r="C56" i="1"/>
  <c r="E56" i="1"/>
  <c r="F56" i="1"/>
  <c r="B52" i="7"/>
  <c r="B57" i="8"/>
  <c r="C57" i="1"/>
  <c r="E57" i="1"/>
  <c r="F57" i="1"/>
  <c r="B53" i="7"/>
  <c r="B58" i="8"/>
  <c r="C58" i="1"/>
  <c r="E58" i="1"/>
  <c r="F58" i="1"/>
  <c r="B54" i="7"/>
  <c r="B59" i="8"/>
  <c r="C59" i="1"/>
  <c r="E59" i="1"/>
  <c r="F59" i="1"/>
  <c r="B55" i="7"/>
  <c r="B60" i="8"/>
  <c r="C60" i="1"/>
  <c r="E60" i="1"/>
  <c r="F60" i="1"/>
  <c r="B56" i="7"/>
  <c r="B61" i="8"/>
  <c r="C61" i="1"/>
  <c r="E61" i="1"/>
  <c r="F61" i="1"/>
  <c r="B57" i="7"/>
  <c r="B62" i="8"/>
  <c r="C62" i="1"/>
  <c r="E62" i="1"/>
  <c r="F62" i="1"/>
  <c r="B58" i="7"/>
  <c r="B63" i="8"/>
  <c r="C63" i="1"/>
  <c r="E63" i="1"/>
  <c r="F63" i="1"/>
  <c r="B59" i="7"/>
  <c r="B44" i="8"/>
  <c r="C44" i="1"/>
  <c r="E44" i="1"/>
  <c r="F44" i="1"/>
  <c r="B40" i="7"/>
  <c r="B45" i="8"/>
  <c r="C45" i="1"/>
  <c r="E45" i="1"/>
  <c r="F45" i="1"/>
  <c r="B41" i="7"/>
  <c r="B46" i="8"/>
  <c r="C46" i="1"/>
  <c r="E46" i="1"/>
  <c r="F46" i="1"/>
  <c r="B42" i="7"/>
  <c r="B47" i="8"/>
  <c r="C47" i="1"/>
  <c r="E47" i="1"/>
  <c r="F47" i="1"/>
  <c r="B43" i="7"/>
  <c r="B48" i="8"/>
  <c r="C48" i="1"/>
  <c r="E48" i="1"/>
  <c r="F48" i="1"/>
  <c r="B44" i="7"/>
  <c r="B49" i="8"/>
  <c r="C49" i="1"/>
  <c r="E49" i="1"/>
  <c r="F49" i="1"/>
  <c r="B45" i="7"/>
  <c r="B50" i="8"/>
  <c r="C50" i="1"/>
  <c r="E50" i="1"/>
  <c r="F50" i="1"/>
  <c r="B46" i="7"/>
  <c r="B51" i="8"/>
  <c r="C51" i="1"/>
  <c r="E51" i="1"/>
  <c r="F51" i="1"/>
  <c r="B47" i="7"/>
  <c r="B52" i="8"/>
  <c r="C52" i="1"/>
  <c r="E52" i="1"/>
  <c r="F52" i="1"/>
  <c r="B48" i="7"/>
  <c r="B53" i="8"/>
  <c r="C53" i="1"/>
  <c r="E53" i="1"/>
  <c r="F53" i="1"/>
  <c r="B49" i="7"/>
  <c r="B34" i="8"/>
  <c r="C34" i="1"/>
  <c r="E34" i="1"/>
  <c r="F34" i="1"/>
  <c r="B30" i="7"/>
  <c r="B35" i="8"/>
  <c r="C35" i="1"/>
  <c r="E35" i="1"/>
  <c r="F35" i="1"/>
  <c r="B31" i="7"/>
  <c r="B36" i="8"/>
  <c r="C36" i="1"/>
  <c r="E36" i="1"/>
  <c r="F36" i="1"/>
  <c r="B32" i="7"/>
  <c r="B37" i="8"/>
  <c r="C37" i="1"/>
  <c r="E37" i="1"/>
  <c r="F37" i="1"/>
  <c r="B33" i="7"/>
  <c r="B38" i="8"/>
  <c r="C38" i="1"/>
  <c r="E38" i="1"/>
  <c r="F38" i="1"/>
  <c r="B34" i="7"/>
  <c r="B39" i="8"/>
  <c r="C39" i="1"/>
  <c r="E39" i="1"/>
  <c r="F39" i="1"/>
  <c r="B35" i="7"/>
  <c r="B40" i="8"/>
  <c r="C40" i="1"/>
  <c r="E40" i="1"/>
  <c r="F40" i="1"/>
  <c r="B36" i="7"/>
  <c r="B41" i="8"/>
  <c r="C41" i="1"/>
  <c r="E41" i="1"/>
  <c r="F41" i="1"/>
  <c r="B37" i="7"/>
  <c r="B42" i="8"/>
  <c r="C42" i="1"/>
  <c r="E42" i="1"/>
  <c r="F42" i="1"/>
  <c r="B38" i="7"/>
  <c r="B43" i="8"/>
  <c r="C43" i="1"/>
  <c r="E43" i="1"/>
  <c r="F43" i="1"/>
  <c r="B39" i="7"/>
  <c r="B24" i="8"/>
  <c r="C24" i="1"/>
  <c r="E24" i="1"/>
  <c r="F24" i="1"/>
  <c r="B20" i="7"/>
  <c r="B25" i="8"/>
  <c r="C25" i="1"/>
  <c r="E25" i="1"/>
  <c r="F25" i="1"/>
  <c r="B21" i="7"/>
  <c r="B26" i="8"/>
  <c r="C26" i="1"/>
  <c r="E26" i="1"/>
  <c r="F26" i="1"/>
  <c r="B22" i="7"/>
  <c r="B27" i="8"/>
  <c r="C27" i="1"/>
  <c r="E27" i="1"/>
  <c r="F27" i="1"/>
  <c r="B23" i="7"/>
  <c r="B28" i="8"/>
  <c r="C28" i="1"/>
  <c r="E28" i="1"/>
  <c r="F28" i="1"/>
  <c r="B24" i="7"/>
  <c r="B29" i="8"/>
  <c r="C29" i="1"/>
  <c r="E29" i="1"/>
  <c r="F29" i="1"/>
  <c r="B25" i="7"/>
  <c r="B30" i="8"/>
  <c r="C30" i="1"/>
  <c r="E30" i="1"/>
  <c r="F30" i="1"/>
  <c r="B26" i="7"/>
  <c r="B31" i="8"/>
  <c r="C31" i="1"/>
  <c r="E31" i="1"/>
  <c r="F31" i="1"/>
  <c r="B27" i="7"/>
  <c r="B32" i="8"/>
  <c r="C32" i="1"/>
  <c r="E32" i="1"/>
  <c r="F32" i="1"/>
  <c r="B28" i="7"/>
  <c r="B33" i="8"/>
  <c r="C33" i="1"/>
  <c r="E33" i="1"/>
  <c r="F33" i="1"/>
  <c r="B29" i="7"/>
  <c r="O50" i="7"/>
  <c r="O19" i="7"/>
  <c r="D84" i="6"/>
  <c r="E84" i="6"/>
  <c r="F84" i="6"/>
  <c r="G84" i="6"/>
  <c r="H84" i="6"/>
  <c r="I84" i="6"/>
  <c r="J84" i="6"/>
  <c r="K84" i="6"/>
  <c r="M84" i="6"/>
  <c r="N84" i="6"/>
  <c r="B73" i="6"/>
  <c r="B74" i="6"/>
  <c r="B75" i="6"/>
  <c r="B76" i="6"/>
  <c r="B77" i="6"/>
  <c r="B78" i="6"/>
  <c r="B79" i="6"/>
  <c r="B80" i="6"/>
  <c r="B81" i="6"/>
  <c r="B82"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O74" i="7"/>
  <c r="B27" i="6"/>
  <c r="R38" i="8"/>
  <c r="R77" i="8"/>
  <c r="R76" i="8"/>
  <c r="R75" i="8"/>
  <c r="R74" i="8"/>
  <c r="R73" i="8"/>
  <c r="R72" i="8"/>
  <c r="R71" i="8"/>
  <c r="R70" i="8"/>
  <c r="R69" i="8"/>
  <c r="R68" i="8"/>
  <c r="R67" i="8"/>
  <c r="R66" i="8"/>
  <c r="R64" i="8"/>
  <c r="R63" i="8"/>
  <c r="R62" i="8"/>
  <c r="R61" i="8"/>
  <c r="R60" i="8"/>
  <c r="R59" i="8"/>
  <c r="R58" i="8"/>
  <c r="R57" i="8"/>
  <c r="R56" i="8"/>
  <c r="R55" i="8"/>
  <c r="R54" i="8"/>
  <c r="R53" i="8"/>
  <c r="R52" i="8"/>
  <c r="R51" i="8"/>
  <c r="R50" i="8"/>
  <c r="R49" i="8"/>
  <c r="R48" i="8"/>
  <c r="R47" i="8"/>
  <c r="R46" i="8"/>
  <c r="R45" i="8"/>
  <c r="R44" i="8"/>
  <c r="R43" i="8"/>
  <c r="R42" i="8"/>
  <c r="R41" i="8"/>
  <c r="R40" i="8"/>
  <c r="R39" i="8"/>
  <c r="R37" i="8"/>
  <c r="R36" i="8"/>
  <c r="R35" i="8"/>
  <c r="R34" i="8"/>
  <c r="R33" i="8"/>
  <c r="R32" i="8"/>
  <c r="R31" i="8"/>
  <c r="R30" i="8"/>
  <c r="R29" i="8"/>
  <c r="R28" i="8"/>
  <c r="R27" i="8"/>
  <c r="R26" i="8"/>
  <c r="R25" i="8"/>
  <c r="R24" i="8"/>
  <c r="R78" i="8"/>
  <c r="E66" i="1"/>
  <c r="B66" i="8"/>
  <c r="C66" i="1"/>
  <c r="F66" i="1"/>
  <c r="E65" i="1"/>
  <c r="B65" i="8"/>
  <c r="C65" i="1"/>
  <c r="F65" i="1"/>
  <c r="E64" i="1"/>
  <c r="B64" i="8"/>
  <c r="C64" i="1"/>
  <c r="F64" i="1"/>
  <c r="E23" i="1"/>
  <c r="B23" i="8"/>
  <c r="C23" i="1"/>
  <c r="F23" i="1"/>
  <c r="B19" i="7"/>
  <c r="O73" i="7"/>
  <c r="O72" i="7"/>
  <c r="O71" i="7"/>
  <c r="O70" i="7"/>
  <c r="O69" i="7"/>
  <c r="O68" i="7"/>
  <c r="O67" i="7"/>
  <c r="O66" i="7"/>
  <c r="O65" i="7"/>
  <c r="O64" i="7"/>
  <c r="O63" i="7"/>
  <c r="O62" i="7"/>
  <c r="O61" i="7"/>
  <c r="O60" i="7"/>
  <c r="O59" i="7"/>
  <c r="O58" i="7"/>
  <c r="O57" i="7"/>
  <c r="O56" i="7"/>
  <c r="O55" i="7"/>
  <c r="O54" i="7"/>
  <c r="O53" i="7"/>
  <c r="O52" i="7"/>
  <c r="O51" i="7"/>
  <c r="O49" i="7"/>
  <c r="O48" i="7"/>
  <c r="O47" i="7"/>
  <c r="O46" i="7"/>
  <c r="O45" i="7"/>
  <c r="O44" i="7"/>
  <c r="O43" i="7"/>
  <c r="O42" i="7"/>
  <c r="O41" i="7"/>
  <c r="O40" i="7"/>
  <c r="O39" i="7"/>
  <c r="O38" i="7"/>
  <c r="O37" i="7"/>
  <c r="O36" i="7"/>
  <c r="O35" i="7"/>
  <c r="O34" i="7"/>
  <c r="O33" i="7"/>
  <c r="O32" i="7"/>
  <c r="O31" i="7"/>
  <c r="O30" i="7"/>
  <c r="O29" i="7"/>
  <c r="O28" i="7"/>
  <c r="O27" i="7"/>
  <c r="O26" i="7"/>
  <c r="O25" i="7"/>
  <c r="O24" i="7"/>
  <c r="O23" i="7"/>
  <c r="O22" i="7"/>
  <c r="O21" i="7"/>
  <c r="O20" i="7"/>
  <c r="B62" i="7"/>
  <c r="B61" i="7"/>
  <c r="B60" i="7"/>
</calcChain>
</file>

<file path=xl/sharedStrings.xml><?xml version="1.0" encoding="utf-8"?>
<sst xmlns="http://schemas.openxmlformats.org/spreadsheetml/2006/main" count="215" uniqueCount="152">
  <si>
    <t>Observational data sources used to compute the 1990-1999 average of 2.2 PgC/yr:</t>
  </si>
  <si>
    <t>Model results used to compute the annual values:</t>
  </si>
  <si>
    <r>
      <t>Terrestrial CO</t>
    </r>
    <r>
      <rPr>
        <b/>
        <vertAlign val="subscript"/>
        <sz val="12"/>
        <color indexed="8"/>
        <rFont val="Calibri"/>
      </rPr>
      <t>2</t>
    </r>
    <r>
      <rPr>
        <b/>
        <sz val="12"/>
        <color indexed="8"/>
        <rFont val="Calibri"/>
        <family val="2"/>
      </rPr>
      <t xml:space="preserve"> sink (positive values represent a flux from the atmosphere to the land)</t>
    </r>
  </si>
  <si>
    <t xml:space="preserve"> of the global carbon budget</t>
    <phoneticPr fontId="4" type="noConversion"/>
  </si>
  <si>
    <t>Rödenbeck</t>
    <phoneticPr fontId="4" type="noConversion"/>
  </si>
  <si>
    <r>
      <t>Ocean CO</t>
    </r>
    <r>
      <rPr>
        <b/>
        <vertAlign val="subscript"/>
        <sz val="12"/>
        <color indexed="8"/>
        <rFont val="Calibri"/>
      </rPr>
      <t>2</t>
    </r>
    <r>
      <rPr>
        <b/>
        <sz val="12"/>
        <color indexed="8"/>
        <rFont val="Calibri"/>
        <family val="2"/>
      </rPr>
      <t xml:space="preserve"> sink (positive values represent a flux from the atmosphere to the ocean)</t>
    </r>
  </si>
  <si>
    <t>CCSM-BEC</t>
    <phoneticPr fontId="4" type="noConversion"/>
  </si>
  <si>
    <t>VISIT</t>
    <phoneticPr fontId="4" type="noConversion"/>
  </si>
  <si>
    <t>CCSM-BEC</t>
  </si>
  <si>
    <t xml:space="preserve">The ocean CO2 sink for the 1990s is based on observations (see cited studies below). The average anomalies from the model results, normalised to the observed mean for 1990-1999 are used for the annual values. </t>
  </si>
  <si>
    <t>Methods:</t>
  </si>
  <si>
    <t>The data below represents the net flux of land-use change, based on the net balance between deforestation and forest regrowth along with other land-use changes</t>
  </si>
  <si>
    <t>Cite as:</t>
  </si>
  <si>
    <t>Bookkeeping</t>
  </si>
  <si>
    <t>1959-1980 are based on Mauna Loa and South Pole stations as observed by the CO2 Program at Scripps Institution of Oceanography. http://scrippsco2.ucsd.edu/data/atmospheric_co2.html</t>
  </si>
  <si>
    <t xml:space="preserve">All uncertainties represent ± 1 sigma error (68 % chances of being in the range provided) </t>
  </si>
  <si>
    <t>Fossil fuel and cement production emissions by fuel type</t>
  </si>
  <si>
    <t xml:space="preserve">Methods: </t>
  </si>
  <si>
    <t xml:space="preserve">Emissions from cement production were estimated by CDIAC based on cement production data from the US Geological Survey. </t>
  </si>
  <si>
    <t>Total World</t>
  </si>
  <si>
    <t>MICOM-HAMOCC</t>
  </si>
  <si>
    <t>in the global carbon budget</t>
  </si>
  <si>
    <t>NEMO-PlankTOM5</t>
  </si>
  <si>
    <t>Feedbacks and questions on this database should be sent to: c.lequere@uea.ac.uk</t>
  </si>
  <si>
    <t>Individual model values</t>
  </si>
  <si>
    <t>ocean sink</t>
  </si>
  <si>
    <t xml:space="preserve">Bookkeeping </t>
  </si>
  <si>
    <t>Gas</t>
  </si>
  <si>
    <t>Total</t>
  </si>
  <si>
    <t>fossil fuel and cement emissions</t>
  </si>
  <si>
    <t>Land-use change emissions used</t>
  </si>
  <si>
    <t>land sink</t>
  </si>
  <si>
    <t>atmospheric growth</t>
  </si>
  <si>
    <t>land-use change emissions</t>
  </si>
  <si>
    <t>year</t>
  </si>
  <si>
    <t>average 1990-1999</t>
  </si>
  <si>
    <t xml:space="preserve">LPJ </t>
  </si>
  <si>
    <t xml:space="preserve">LPJ-GUESS </t>
  </si>
  <si>
    <t>JULES</t>
  </si>
  <si>
    <t>Year</t>
  </si>
  <si>
    <t>Terrestrial CO2 sink as a residual</t>
    <phoneticPr fontId="4" type="noConversion"/>
  </si>
  <si>
    <t>Individual model values</t>
    <phoneticPr fontId="4" type="noConversion"/>
  </si>
  <si>
    <t>MtC/yr</t>
  </si>
  <si>
    <t>McNeil, B. I., Matear, R. J., Key, R. M., Bullister, J. L., and Sarmiento, J. L. 2003. Anthropogenic CO2 uptake by the ocean based on the global chlorofluorocarbon data set, Science, 299, 235-239, 10.1126/science.1077429.</t>
    <phoneticPr fontId="4" type="noConversion"/>
  </si>
  <si>
    <t>Manning, A. C., and Keeling, R. F. 2006. Global oceanic and land biotic carbon sinks from the Scripps atmospheric oxygen flask sampling network, Tellus Series B-Chemical and Physical Meteorology, 58, 95-116, 10.1111/j.1600-0889.2006.00175.x.</t>
    <phoneticPr fontId="4" type="noConversion"/>
  </si>
  <si>
    <t>Mikaloff Fletcher, S. E., Gruber, N., Jacobson, A. R., Doney, S. C., Dutkiewicz, S., Gerber, M., Follows, M., Joos, F., Lindsay, K., Menemenlis, D., Mouchet, A., Müller, S. A., and Sarmiento, J. L. 2006. Inverse estimates of anthropogenic CO2 uptake, transport, and storage by the oceans, Global Biogeochemical Cycles, 20.</t>
    <phoneticPr fontId="4" type="noConversion"/>
  </si>
  <si>
    <t xml:space="preserve">References to previous updates of the Global Carbon Budget by the Global Carbon Project: </t>
    <phoneticPr fontId="4" type="noConversion"/>
  </si>
  <si>
    <t>Emissions from fossil fuel combustion and cement production (uncertainty of ±5% for a ± 1 sigma confidence level):</t>
  </si>
  <si>
    <t>Land-use change emissions</t>
    <phoneticPr fontId="4" type="noConversion"/>
  </si>
  <si>
    <t>Rödenbeck</t>
    <phoneticPr fontId="4" type="noConversion"/>
  </si>
  <si>
    <t>Data products used to evaluate the results:</t>
  </si>
  <si>
    <t>Data-based products</t>
  </si>
  <si>
    <t>Mean Model</t>
  </si>
  <si>
    <r>
      <rPr>
        <b/>
        <sz val="12"/>
        <color indexed="8"/>
        <rFont val="Calibri"/>
        <family val="2"/>
      </rPr>
      <t>Emissions from land-use change (uncertainty of ±0.5 GtC/yr):</t>
    </r>
  </si>
  <si>
    <t>The atmospheric CO2 growth rate (variable uncertainty averaging 0.18 GtC/yr during 1980-2011) is estimated directly from atmospheric CO2 concentration measurements, and provided by the US National Oceanic and Atmospheric Administration Earth System Research Laboratory (NOAA/ESRL).  http://www.esrl.noaa.gov/gmd/ccgg/trends/global.html</t>
  </si>
  <si>
    <t>CLM4.5-BGC</t>
  </si>
  <si>
    <r>
      <t>All values in billion tonnes of carbon per year (GtC/yr), for the globe. For values in billion tonnes of carbon dioxide (GtCO</t>
    </r>
    <r>
      <rPr>
        <vertAlign val="subscript"/>
        <sz val="12"/>
        <color indexed="14"/>
        <rFont val="Calibri"/>
      </rPr>
      <t>2</t>
    </r>
    <r>
      <rPr>
        <sz val="12"/>
        <color indexed="14"/>
        <rFont val="Calibri"/>
      </rPr>
      <t xml:space="preserve">) per year, multiply the numbers below by 3.664. </t>
    </r>
  </si>
  <si>
    <r>
      <t>1MtC = 1 million tonne of carbon = 3.664 million tonnes of CO</t>
    </r>
    <r>
      <rPr>
        <vertAlign val="subscript"/>
        <sz val="12"/>
        <color indexed="8"/>
        <rFont val="Calibri"/>
      </rPr>
      <t>2</t>
    </r>
  </si>
  <si>
    <r>
      <t>All values in billion tonnes of carbon per year (GtC/yr), for the globe. For values in billion tonnes of carbon dioxide (CO</t>
    </r>
    <r>
      <rPr>
        <vertAlign val="subscript"/>
        <sz val="12"/>
        <color indexed="8"/>
        <rFont val="Calibri"/>
      </rPr>
      <t>2</t>
    </r>
    <r>
      <rPr>
        <sz val="12"/>
        <color indexed="8"/>
        <rFont val="Calibri"/>
        <family val="2"/>
      </rPr>
      <t>) per year, multiply the numbers below by 3.664.</t>
    </r>
  </si>
  <si>
    <t>1 billion tonnes C = 1 petagram of carbon (10^15 gC) = 1 gigatonne C = 3.664 billion tonnes of CO2</t>
  </si>
  <si>
    <t xml:space="preserve">The uncertainty around the estimate is about ±5 % for a ± 1 sigma confidence level. </t>
  </si>
  <si>
    <t>Cite individual estimates as:</t>
  </si>
  <si>
    <t>Note: the data-based products include a pre-industrial steady state source of CO2 (of about 0.45 GtC/yr)</t>
  </si>
  <si>
    <r>
      <rPr>
        <b/>
        <u/>
        <sz val="16"/>
        <color indexed="8"/>
        <rFont val="Calibri"/>
      </rPr>
      <t xml:space="preserve">DATA SOURCES &amp; TERMS OF USE </t>
    </r>
    <r>
      <rPr>
        <b/>
        <sz val="16"/>
        <color indexed="8"/>
        <rFont val="Calibri"/>
      </rPr>
      <t xml:space="preserve">
The use of data is conditional on citing the original data sources. </t>
    </r>
    <r>
      <rPr>
        <b/>
        <sz val="16"/>
        <color theme="5"/>
        <rFont val="Calibri"/>
      </rPr>
      <t xml:space="preserve">Full details on how to cite the data are given at the top of each page. </t>
    </r>
    <r>
      <rPr>
        <b/>
        <sz val="16"/>
        <rFont val="Calibri"/>
      </rPr>
      <t>For research projects, if the data are essential to the work, or if an important result or conclusion depends on the data, co-authorship may need to be considered. The Global Carbon Project facilitates access to data to encourage its use and promote a good understanding of the carbon cycle. Respecting original data sources is key to help secure the sup</t>
    </r>
    <r>
      <rPr>
        <b/>
        <sz val="16"/>
        <color indexed="8"/>
        <rFont val="Calibri"/>
      </rPr>
      <t xml:space="preserve">port of data providers to enhance, maintain and update valuable data. </t>
    </r>
  </si>
  <si>
    <r>
      <t>All values in million tonnes of carbon per year (MtC/yr), except the per capita emissions which are in tonnes of carbon per person per year (tC/person/yr). For values in million tonnes of CO</t>
    </r>
    <r>
      <rPr>
        <vertAlign val="subscript"/>
        <sz val="12"/>
        <rFont val="Calibri"/>
        <family val="2"/>
      </rPr>
      <t xml:space="preserve">2 </t>
    </r>
    <r>
      <rPr>
        <sz val="12"/>
        <rFont val="Calibri"/>
      </rPr>
      <t>per year, multiply the values below by 3.664</t>
    </r>
  </si>
  <si>
    <t>ORCHIDEE</t>
  </si>
  <si>
    <t>Uncertainties: see the original papers for uncertainties</t>
  </si>
  <si>
    <r>
      <t>Historical CO</t>
    </r>
    <r>
      <rPr>
        <b/>
        <vertAlign val="subscript"/>
        <sz val="12"/>
        <color indexed="8"/>
        <rFont val="Calibri"/>
      </rPr>
      <t>2</t>
    </r>
    <r>
      <rPr>
        <b/>
        <sz val="12"/>
        <color indexed="8"/>
        <rFont val="Calibri"/>
        <family val="2"/>
      </rPr>
      <t xml:space="preserve"> budget</t>
    </r>
  </si>
  <si>
    <t xml:space="preserve">Please note: The methods used to estimate the historical fluxes presented below differ from the carbon budget presented for 1959-2012. The atmospheric growth and ocean sink do not account for year-to-year variability. </t>
  </si>
  <si>
    <t>1959-2010 estimates are mainly based on agriculture statistics of the Food and Agriculture Organization</t>
  </si>
  <si>
    <r>
      <t>Cite as:</t>
    </r>
    <r>
      <rPr>
        <sz val="12"/>
        <color indexed="8"/>
        <rFont val="Calibri"/>
        <family val="2"/>
      </rPr>
      <t xml:space="preserve"> Edward Dlugokencky and Pieter Tans, NOAA/ESRL (www.esrl.noaa.gov/gmd/ccgg/trends/)</t>
    </r>
  </si>
  <si>
    <t>GFED4 (deforestation regions only)</t>
  </si>
  <si>
    <t>CSIRO</t>
  </si>
  <si>
    <t>Landschützer</t>
  </si>
  <si>
    <t>Coal</t>
  </si>
  <si>
    <t>Oil</t>
  </si>
  <si>
    <t>Cement</t>
  </si>
  <si>
    <t>Flaring</t>
  </si>
  <si>
    <t>Per Capita</t>
  </si>
  <si>
    <t xml:space="preserve">Landschützer P, Gruber N, Bakker DCE, Schuster U (2014) Recent variability of the global ocean carbon sink. Global Biogeochemical Cycles.
</t>
  </si>
  <si>
    <t>VISIT</t>
  </si>
  <si>
    <t>CLM4.5BGC</t>
  </si>
  <si>
    <t xml:space="preserve">CLM4.5BGC </t>
  </si>
  <si>
    <t>Aumont, O and Bopp, L 2006. Globalizing results from ocean in situ iron fertilization studies. Global Biogeochemical Cycles 20(2).</t>
  </si>
  <si>
    <t>Assmann, KM, Bentsen, M, Segschneider, J and Heinze, C 2010. An isopycnic ocean carbon cycle model. Geoscientific Model Development, 3: 143-167.</t>
  </si>
  <si>
    <t>Ilyina, T, Six, K, Segschneider, J, Maier-Reimer, E, Li, H, and Núñez-Riboni, I 2013 The global ocean biogeochemistry model HAMOCC: Model architecture and performance as component of the MPI-Earth System Model in different CMIP5 experimental realizations, Journal of Advances in Modeling Earth Systems, doi: 10.1002/jame.20017.</t>
  </si>
  <si>
    <t>Rödenbeck, C, Bakker, DCE, Metzl, N, Olsen, A, Sabine, C, Cassar, N, Reum, F, Keeling, RF, and Heimann, M 2014. Interannual sea-air CO2 flux variability from an observation-driven
ocean mixed-layer scheme., Biogeosciences Discussions, doi: 10.5194/bgd-11-3167-2014, 2014. 3167-3207</t>
  </si>
  <si>
    <r>
      <t>Doney, SC, Lima, ID, Feely, RA, Glover, DM, Lindsay, K, Mahowald, N, Moore, JK and Wanninkhof, R 2009. Mechanisms governing interannual variability in upper-ocean inorganic carbon system and air-sea CO</t>
    </r>
    <r>
      <rPr>
        <vertAlign val="subscript"/>
        <sz val="12"/>
        <color indexed="8"/>
        <rFont val="Calibri"/>
      </rPr>
      <t>2</t>
    </r>
    <r>
      <rPr>
        <sz val="12"/>
        <color indexed="8"/>
        <rFont val="Calibri"/>
        <family val="2"/>
      </rPr>
      <t xml:space="preserve"> fluxes: physical climate and atmospheric dust. Deep-Sea Res., II(56): 640-655.</t>
    </r>
  </si>
  <si>
    <t>Buitenhuis, ET, Rivkin, RB, Sailley, SF, Le Quéré, C 2010. Biogeochemical fluxes through microzooplankton. Global Biogeochemical Cycles 24.</t>
  </si>
  <si>
    <t>Séférian R, Bopp, L, Gehlen, M, Orr, J, Ethé, C, Cadule, P, Aumont, O, Salas Y Mélia, D, Voldoire, A and Madec, G 2013 Skill assessment of three earth system models with common marine biogeochemistry. Climate Dynamics, 40, 2549–2573.</t>
  </si>
  <si>
    <t>Oke PR, Griffin, DA, Schiller, A, Matear, R ., Fiedler, R, Mansbridge, J, Lenton, A, Cahill, M, Chamberlain, MA and Ridgway, K 2013. Evaluation of a near-global eddy-resolving ocean model. Geosci. Model Dev., 6, 591-615.</t>
  </si>
  <si>
    <t>MPIOM-HAMOCC</t>
  </si>
  <si>
    <t>Atmospheric CO2 growth rate: Joos, F and Spahni, R 2008. Rates of change in natural and anthropogenic radiative forcing over the past 20,000 years, Proceedings of the National Academy of Science, 105, 1425-1430.</t>
  </si>
  <si>
    <t>Ocean CO2 sink: Khatiwala, S, Tanhua, T, Mikaloff Fletcher, SE, Gerber, M, Doney, SC, Graven, HD, Gruber, N, McKinley, GA, Murata, A, Rios, AF and Sabine, CL 2013 Global ocean storage of anthropogenic carbon, Biogeosciences, 10, 2169-2191.</t>
  </si>
  <si>
    <t>Oleson, K, Lawrence, D, Bonan, G, Drewniak, B, Huang, M, Koven, C, Levis, S, Li, F, Riley, W, Subin, Z, Swenson, S, Thornton, P, Bozbiyik, A, Fisher, R, Heald, C, Kluzek, E, Lamarque, J, Lawrence, P, Leung, L, Lipscomb, W, Muszala, S, Ricciuto, D, Sacks, W, Tang, J and Yang, Z 2013. Technical Description of version 45 of the Community Land Model (CLM), NCAR.</t>
  </si>
  <si>
    <t>Clarke, DB, Mercado, LM, Sitch, S, Jones, CD, Gedney, N, Best, MJ, Pryor, M, Rooney, GG, Essery, RLH, Blyth, E, Boucher, O, Cox, PM, and Harding, RJ 2011. The Joint UK Land Environment Simulator (JULES), model description - Part 2: Carbon fluxes and vegetation dynamics, Geoscientific Model Development, 9, 161-18.5</t>
  </si>
  <si>
    <t>Smith, B, Prentice, IC and Sykes MT 2001. Representation of vegetation dynamics in the modelling of terrestrial ecosystems: comparing two contrasting approaches within European climate space Global Ecology and Biogeography 10(6): 621-637</t>
  </si>
  <si>
    <t>Sitch, S, Smith, B, Prentice, IC, Arneth, A, Bondeau, A, Cramer, W, Kaplan, JO, Levis, S, Lucht, W, Sykes, MT, Thonicke, K, Venevsky, S 2003. Evaluation of ecosystem dynamics, plant geography and terrestrial carbon cycling in the LPJ dynamic global vegetation model Global Change Biology 9(2): 161-185</t>
  </si>
  <si>
    <t>Kato, E, Kinoshita, T, Ito, A, Kawamiya, M, Yamagata, Y 2013. Evaluation of spatially explicit emission scenario of land-use change and biomass burning using a process-based biogeochemical model Journal of Land Use Science, 8(1): 104-122</t>
  </si>
  <si>
    <t>Land-use change emissions:  Houghton, RA, van der Werf, GR, DeFries, RS, Hansen, MC, House, JI, Le Quéré, C, Pongratz, J and Ramankutty, N 2012. Chapter G2 Carbon emissions from land use and land-cover change, Biogeosciences, 9, 5125-514.</t>
  </si>
  <si>
    <r>
      <t>Cite as</t>
    </r>
    <r>
      <rPr>
        <sz val="12"/>
        <rFont val="Calibri"/>
      </rPr>
      <t>: Boden, TA, Marland, G and Andres, RJ 2013. Global, Regional, and National Fossil-Fuel CO2 Emissions, Carbon Dioxide Information Analysis Center, Oak Ridge National Laboratory, U.S. Department of Energy, Oak Ridge, Tenn., USA doi 10.3334/CDIAC/00001_V2013</t>
    </r>
  </si>
  <si>
    <r>
      <t>Cite as:</t>
    </r>
    <r>
      <rPr>
        <sz val="12"/>
        <rFont val="Calibri"/>
      </rPr>
      <t xml:space="preserve"> Boden, TA, Marland, G and Andres, RJ 2013. Global, Regional, and National Fossil-Fuel CO2 Emissions, Carbon Dioxide Information Analysis Center, Oak Ridge National Laboratory, U.S. Department of Energy, Oak Ridge, Tenn., USA doi 10.3334/CDIAC/00001_V2013</t>
    </r>
  </si>
  <si>
    <r>
      <rPr>
        <b/>
        <sz val="12"/>
        <color indexed="8"/>
        <rFont val="Calibri"/>
        <family val="2"/>
      </rPr>
      <t xml:space="preserve">Cite as: </t>
    </r>
    <r>
      <rPr>
        <sz val="12"/>
        <color indexed="8"/>
        <rFont val="Calibri"/>
        <family val="2"/>
      </rPr>
      <t>Houghton, RA, van der Werf, GR, DeFries, RS, Hansen, MC, House, JI, Le Quéré, C, Pongratz, J and Ramankutty, N 2012. Chapter G2 Carbon emissions from land use and land-cover change, Biogeosciences, 9, 5125-5142. Doi: 10.5194/bgd-9-835-2012    </t>
    </r>
  </si>
  <si>
    <t>Houghton, RA, van der Werf, GR, DeFries, RS, Hansen, MC, House, JI, Le Quéré, C, Pongratz, J and Ramankutty, N 2012. Chapter G2 Carbon emissions from land use and land-cover change, Biogeosciences, 9, 5125-5142. Doi: 10.5194/bgd-9-835-2012    </t>
  </si>
  <si>
    <t>Ensemble</t>
  </si>
  <si>
    <t>Note: 1 billion tonnes C = 1 petagram of carbon (10^15 gC) = 1 gigatonne C = 3.664 billion tonnes of CO2</t>
  </si>
  <si>
    <r>
      <t xml:space="preserve">The ocean sink  (uncertainty of ±0.5 GtC/yr) </t>
    </r>
    <r>
      <rPr>
        <sz val="12"/>
        <rFont val="Calibri"/>
      </rPr>
      <t>was estimated a combination of global ocean biogeochemistry models. How to cite: Le Quéré et al. 2013 (see Summary)</t>
    </r>
    <r>
      <rPr>
        <b/>
        <sz val="12"/>
        <rFont val="Calibri"/>
      </rPr>
      <t xml:space="preserve"> </t>
    </r>
  </si>
  <si>
    <t>Ocean CO2 sink based on combining observations</t>
  </si>
  <si>
    <t>and models used in the global carbon budget</t>
  </si>
  <si>
    <t>OCN</t>
  </si>
  <si>
    <t>Zaehle, S, and AD Friend, 2010. Carbon and Nitrogen Cycle Dynamics in the O-CN Land Surface Model: 1 Model Description, Site-Scale Evaluation, and Sensitivity to Parameter Estimates. Global C=Biogeocchemical Cycles 24 (1): GB1005 doi:10.1029/2009GB003521.</t>
  </si>
  <si>
    <t>van der Werf, GR, Randerson, JT, Giglio, L, Collatz, G J, Mu, M, Kasibhatla, P, Morton, DC, DeFries, RS, Jin, Y, and van Leeuwen, TT 2010. Global fire emissions and the contribution of deforestation, savanna, forest, agricultural, and peat fires (1997–2009), Atmospheric Chemistry and Physics, 10, 11707-11735</t>
  </si>
  <si>
    <r>
      <t>The Global Carbon Budget 2015</t>
    </r>
    <r>
      <rPr>
        <sz val="16"/>
        <color indexed="8"/>
        <rFont val="Calibri"/>
      </rPr>
      <t xml:space="preserve"> is a collaborative effort of the global carbon cycle science community coordinated by the Global Carbon Project. </t>
    </r>
  </si>
  <si>
    <t>NEMO-PISCES (LSCE)</t>
  </si>
  <si>
    <t>NEMO-PISCES (CNRM)</t>
  </si>
  <si>
    <t>Fossil fuel combustion and cement production emissions:  Boden, TA, Marland, G and Andres, RJ 2015. Global, Regional, and National Fossil-Fuel CO2 Emissions, Carbon Dioxide Information Analysis Center, Oak Ridge National Laboratory, U.S. Department of Energy, Oak Ridge, Tenn., U.S.A.</t>
  </si>
  <si>
    <t>Further information is available on: http://wwwglobalcarbonprojectorg/carbonbudget</t>
  </si>
  <si>
    <t>2011: Peters, G, Marland, G, Le Quéré, C, Boden, T, Canadell, JG, and Raupach, MR, 2012. Rapid growth in CO2 emissions after the 2008–2009 global financial crisis Nature Climate Change, 2: pp 2-4</t>
  </si>
  <si>
    <t>2013: Le Quéré, C, G P Peters, R J Andres, R M Andrew, T A Boden, P Ciais, P Friedlingstein, R A Houghton, G Marland, R Moriarty, S Sitch, P Tans, A Arneth, A Arvanitis, D C E Bakker, L Bopp, J G Canadell, L P Chini, S C Doney, A Harper, I Harris, J I House, A K Jain, S D Jones, E Kato, R F Keeling, K Klein Goldewijk, A Körtzinger, C Koven, N Lefèvre, F Maignan, A Omar, T Ono, G-H Park, B Pfeil, B Poulter, M R Raupach, P Regnier, C Rödenbeck, S Saito, J Schwinger, J Segschneider, B D Stocker, T Takahashi, B Tilbrook, S van Heuven, N Viovy, R Wanninkhof, A Wiltshire, and S Zaehle, 2014. Global Carbon Budget 2013 Earth Syst Sci Data, 6, 235-263, 2014, doi:105194/essd-6-235-2014, wwwearth-syst-sci-datanet/6/235/2014/</t>
  </si>
  <si>
    <t>2012: Le Quéré, C, R J Andres, T Boden, T Conway, R A Houghton, J I House, G Marland, G P Peters, G R van der Werf, A Ahlström, R M Andrew,  L Bopp, J G Canadell, P Ciais, S C Doney, P Friedlingstein, C Huntingford, A K Jain, C Jourdain, E Kato, R Keeling, K Klein Goldewijk, S Levis, P Levy, M Lomas, B Poulter, M Raupach, J Schwinger, S Sitch, B D Stocker, N Viovy, S Zaehle and N Zeng 2012. The Global Carbon Budget 1959 - 2011 Earth Syst Sci Data, doi:105194/essdd-5-165-2013, 2013 http://www.earth-syst-sci-data-discuss.net/5/165/2013/</t>
  </si>
  <si>
    <t>2012: Peters, G, RM Andrews, T Boden, JG Canadell, P Ciais, C Le Quéré, G Marland, MR Raupach and C Wilson, 2013. The challenge to keep global warming below 2C Nature Climate Change, 3, 4-6</t>
  </si>
  <si>
    <t>2010: Friedlingstein, P, Houghton, RA, Marland, G, Hackler, J, Boden, TA, Conway, TJ, Canadell, JG, Raupach, MR, Ciais, P, and Le Quéré, C, 2010. Update on CO2 emissions Nature Geoscience, 3, 811-812</t>
  </si>
  <si>
    <t>2009: Le Quéré, C,  Raupach, MR,  Canadell, JG, Marland, G, Bopp, L, Ciais, P, Conway, TJ,  Doney, SC, Feely, R, Foster, P, Friedlingstein, P, Gurney, K, Houghton, RA, House, JI, Huntingford, C, Levy, PE, Lomas, MR, Majkut, J, Metzl, N, Ometto, JP, Peters, GP, Prentice, IC, Randerson, JT, Running, SW, Sarmiento, JL, Schuster, U, Sitch, S, Takahashi, T, Viovy, N, van der Werf, GR, Woodward, FI, 2009. Trends in the sources and sinks of carbon dioxide Nature Geoscience, 2, 831-836 Requests reprints at: clequere(at)uea.ac.uk</t>
  </si>
  <si>
    <t>2007: Canadell, JC, Le Quéré, C, Raupach, MR, Fields, C, Buitenhuis, ET, Ciais, P, Conway, TJ, Gillett, N, Houghton, RA, and Marland, G, 2007. Contributions to accelerating atmospheric CO2 growth from economic activity, carbon intensity, and efficiency of natural sinks PNAS, 104, 18866-18870</t>
  </si>
  <si>
    <t>2006: Raupach, MR, Marland, G, Ciais, P, Le Quéré, C, Canadell, JG, Klepper, G, and CB Field, CB, 2007. Global and Regional Drivers of Accelerating CO2 Emissions PNAS, 104, 10288-10293</t>
  </si>
  <si>
    <t>MITgcm-REcoM2</t>
  </si>
  <si>
    <t>MICOM-HAMOCC (NorESM-OC)</t>
  </si>
  <si>
    <t>JSBACH</t>
  </si>
  <si>
    <t>LPJml</t>
  </si>
  <si>
    <t xml:space="preserve">GFED4.1            (in deforestation regions)     </t>
  </si>
  <si>
    <t>Krinner, G., Viovy, N., de Noblet, N., Ogée, J., Friedlingstein, P., Ciais, P., Sitch, S., Polcher, J., and Prentice, I. C.: A dynamic global vegetation model for studies of the coupled atmosphere-biosphere system, Global Biogeochemical Cycles, 19, 1-33, 2005.</t>
  </si>
  <si>
    <t>Reick, C. H., T. Raddatz, V. Brovkin, and Gayler, V.: The representation of natural and anthropogenic land cover change in MPI-ESM, Journal of Advances in Modeling Earth Systems, 5, 459–482, 2013.</t>
  </si>
  <si>
    <t>Bondeau, A., Smith, P., Zaehle, S., Schaphoff, S., Lucht, W., Cramer, W., Gerten, D., Lotze-Campen, H., Müller, C., Reichstein, M., and Smith, B.: Modelling the role of agriculture for the 20th century global terrestrial carbon balance, Global Change Biology, 13, 1–28,, 2007.</t>
  </si>
  <si>
    <t>1980-2014 are global averages estimated from multiple stations by NOAA/ESRL.</t>
  </si>
  <si>
    <t>1959-2011 estimates for fossil fuel combustion are from the Carbon Dioxide Information Analysis Center (CDIAC) at Oak Ridge National Laboratory.  http://cdiac.ornl.gov/trends/emis/meth_reg.html</t>
  </si>
  <si>
    <t>2014:  Le Quéré, C, R Moriarty, R M Andrew, G P Peters, P Ciais, P Friedlingstein, S D Jones, S Sitch, P Tans, A Arneth, T A Boden, L Bopp, Y Bozec, J G Canadell, Chini, L P, F Chevallier, C E Cosca, I Harris, M Hoppema, R A Houghton, J I House, A K Jain, T Johannessen, E Kato, R F Keeling, V Kitidis, K Klein Goldewijk, C Koven, C S Landa, P Landschützer, A Lenton, I D Lima, G Marland, J T Mathis, N Metzl, Y Nojiri, A Olsen, T Ono, S Peng, W Peters, B Pfeil, B Poulter, M R Raupach, P Regnier, C Rödenbeck, S Saito, J E Salisbury, U Schuster, J Schwinger, R Séférian, J Segschneider, T Steinhoff, B D Stocker, A J Sutton, T Takahashi, B Tilbrook, G R van der Werf, N Viovy, Y-P Wang, R Wanninkhof, A Wiltshire, and N Zeng 2015. Global Carbon Budget 2014 Earth System Science Data, 7, 47-85, doi:105194/essd-7-47-2015</t>
  </si>
  <si>
    <t>2014: Friedlingstein, P., Andrew, R. M., Rogelj, J., Peters, G. P., Canadell, J. G., Knutti, R., Luderer, G., Raupach, M. R., Schaeffer, M., van Vuuren, D. P., and Le Quéré, C.: Persistent growth of CO2 emissions and implications for reaching climate targets, Nature Geoscience, 2014. 2014.</t>
  </si>
  <si>
    <t>Hauck, J, C Völker, T Wang, M Hoppema, M Losch, and Wolf-Gladrow, D A: Seasonally different carbon flux changes in the Southern Ocean in response to the southern annular mode, Global Biogeochem. Cycles, 27, 1236-1245, 2013.</t>
  </si>
  <si>
    <t>LPJmL</t>
  </si>
  <si>
    <t>ISAM</t>
  </si>
  <si>
    <t>Jain, AK, Meiyappan, P, Song, Y and House, JI 2013. CO2 Emissions from Land-Use Change Affected More by Nitrogen Cycle, than by the Choice of Land Cover Data, Global Change Biology, 101111/gcb12207
Jain, AK, and Yang, X 2005. Modeling the effects of two different land cover change data sets on the carbon stocks of plants and soils in concert with CO2 and climate change Global BiogeochemCycles, 19(2), 1-20</t>
  </si>
  <si>
    <r>
      <t xml:space="preserve">2012, 2013 and 2014 estimates are based on energy statistics published by BP </t>
    </r>
    <r>
      <rPr>
        <sz val="12"/>
        <color rgb="FFFF0000"/>
        <rFont val="Calibri"/>
      </rPr>
      <t>(data in red in Column B)</t>
    </r>
    <r>
      <rPr>
        <sz val="12"/>
        <color theme="1"/>
        <rFont val="Calibri"/>
      </rPr>
      <t xml:space="preserve">. </t>
    </r>
    <r>
      <rPr>
        <sz val="12"/>
        <rFont val="Calibri"/>
      </rPr>
      <t>http://www.bp.com/sectionbodycopy.do?categoryId=7500&amp;contentId=7068481</t>
    </r>
  </si>
  <si>
    <r>
      <t xml:space="preserve">1997-2014 include interannual variability as captured by satellite-based fire emissions </t>
    </r>
    <r>
      <rPr>
        <sz val="12"/>
        <color rgb="FFFF0000"/>
        <rFont val="Calibri"/>
      </rPr>
      <t>(data in red in Column C)</t>
    </r>
    <r>
      <rPr>
        <sz val="12"/>
        <color indexed="8"/>
        <rFont val="Calibri"/>
        <family val="2"/>
      </rPr>
      <t>.</t>
    </r>
  </si>
  <si>
    <r>
      <t>2012, 2013 and 2014 estimates are based on energy statistics published by BP</t>
    </r>
    <r>
      <rPr>
        <sz val="12"/>
        <color rgb="FFFF0000"/>
        <rFont val="Calibri"/>
      </rPr>
      <t xml:space="preserve"> (data in red)</t>
    </r>
    <r>
      <rPr>
        <sz val="12"/>
        <rFont val="Calibri"/>
      </rPr>
      <t xml:space="preserve"> http://www.bp.com/en/global/corporate/about-bp/energy-economics/statistical-review-of-world-energy.html</t>
    </r>
  </si>
  <si>
    <r>
      <t xml:space="preserve">The land sink (uncertainty of ±0.8 GtC/yr on average) </t>
    </r>
    <r>
      <rPr>
        <sz val="12"/>
        <rFont val="Calibri"/>
      </rPr>
      <t xml:space="preserve">was estimated from the residual of the other budget terms: land_sink = fossil_fuel + land_use_change - atm_growth - ocean_sink.  </t>
    </r>
  </si>
  <si>
    <r>
      <rPr>
        <b/>
        <sz val="12"/>
        <color indexed="8"/>
        <rFont val="Calibri"/>
        <family val="2"/>
      </rPr>
      <t>Cite as:</t>
    </r>
    <r>
      <rPr>
        <sz val="12"/>
        <color indexed="8"/>
        <rFont val="Calibri"/>
        <family val="2"/>
      </rPr>
      <t xml:space="preserve"> Le Quéré et al. 2015 (see Summary) </t>
    </r>
  </si>
  <si>
    <r>
      <t xml:space="preserve">1997-2014 preliminary land-use change data </t>
    </r>
    <r>
      <rPr>
        <sz val="12"/>
        <color rgb="FFFF0000"/>
        <rFont val="Calibri"/>
      </rPr>
      <t>(data in red in Column F)</t>
    </r>
    <r>
      <rPr>
        <sz val="12"/>
        <rFont val="Calibri"/>
      </rPr>
      <t>.</t>
    </r>
  </si>
  <si>
    <r>
      <t xml:space="preserve">1997-2014 include interannual variability as captured by satellite-based fire emissions </t>
    </r>
    <r>
      <rPr>
        <sz val="12"/>
        <color rgb="FFFF0000"/>
        <rFont val="Calibri"/>
      </rPr>
      <t>(data in red in Column B)</t>
    </r>
    <r>
      <rPr>
        <sz val="12"/>
        <rFont val="Calibri"/>
      </rPr>
      <t>.</t>
    </r>
  </si>
  <si>
    <r>
      <t xml:space="preserve">1997-2014 preliminary land-use change data </t>
    </r>
    <r>
      <rPr>
        <sz val="12"/>
        <color rgb="FFFF0000"/>
        <rFont val="Calibri"/>
      </rPr>
      <t>(data in red in Column B)</t>
    </r>
    <r>
      <rPr>
        <sz val="12"/>
        <rFont val="Calibri"/>
      </rPr>
      <t>.</t>
    </r>
  </si>
  <si>
    <r>
      <t xml:space="preserve">Reference of the full global carbon budget 2015: </t>
    </r>
    <r>
      <rPr>
        <b/>
        <sz val="12"/>
        <color rgb="FFFF0000"/>
        <rFont val="Calibri"/>
      </rPr>
      <t>Le Quéré, C, R Moriarty, RM Andrew, JG Canadell, S Sitch, JI Korsbakken, P Friedlingstein, GP Peters, RJ Andres, TA Boden, RA Houghton, JI House, RF Keeling, P Tans, A Arneth, DCE Bakker, L Barbero, L Bopp, J Chang, F Chevallier, LP Chini, P Ciais, M Fader, RA Feely, T Gkritzalis, I Harris, J Hauck, T Ilyina, AK Jain, E Kato, V Kitidis, K Klein Goldewijk, C Koven, P Landschützer, SK Lauvset, N Lefèvre, A Lenton, ID Lima, N Metzl, F Millero, DR Munro, A Murata, JEMS Nabel, S Nakaoka, Y Nojiri, K O'Brien, A Olsen, T Ono, FF Pérez, B Pfeil, D Pierrot, B Poulter, G Rehder, C Rödenbeck, S Saito, U Schuster, J Schwinger, R Séférian, T Steinhoff, BD Stocker, AJ Sutton, T Takahashi, B Tilbrook, IT van der Laan-Luijkx, GR van der Werf, S van Heuven, D Vandemark, N Viovy, A Wiltshire, S Zaehle, and N Zeng 2015 Global Carbon Budget 2015 Earth System Science Data, 7, 349-396 doi:10.5194/essd-7-349-2015</t>
    </r>
  </si>
  <si>
    <t>Last updated on 4 December 2015.</t>
  </si>
  <si>
    <r>
      <rPr>
        <b/>
        <sz val="12"/>
        <color rgb="FFFF0000"/>
        <rFont val="Calibri"/>
      </rPr>
      <t>Version 1.1</t>
    </r>
    <r>
      <rPr>
        <sz val="12"/>
        <color rgb="FFFF0000"/>
        <rFont val="Calibri"/>
      </rPr>
      <t xml:space="preserve"> (Global_Carbon_Budget_2015_v1.1.xlsx)</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</si>
</sst>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000"/>
    <numFmt numFmtId="166" formatCode="0.000"/>
  </numFmts>
  <fonts count="29" x14ac:knownFonts="1">
    <font>
      <sz val="12"/>
      <color theme="1"/>
      <name val="Calibri"/>
      <family val="2"/>
      <scheme val="minor"/>
    </font>
    <font>
      <u/>
      <sz val="12"/>
      <color theme="10"/>
      <name val="Calibri"/>
      <family val="2"/>
      <scheme val="minor"/>
    </font>
    <font>
      <u/>
      <sz val="12"/>
      <color theme="11"/>
      <name val="Calibri"/>
      <family val="2"/>
      <scheme val="minor"/>
    </font>
    <font>
      <sz val="10"/>
      <name val="Arial"/>
      <family val="2"/>
    </font>
    <font>
      <sz val="8"/>
      <name val="Verdana"/>
    </font>
    <font>
      <sz val="12"/>
      <color indexed="8"/>
      <name val="Calibri"/>
      <family val="2"/>
    </font>
    <font>
      <b/>
      <sz val="12"/>
      <color indexed="8"/>
      <name val="Calibri"/>
      <family val="2"/>
    </font>
    <font>
      <b/>
      <sz val="12"/>
      <name val="Calibri"/>
    </font>
    <font>
      <vertAlign val="subscript"/>
      <sz val="12"/>
      <color indexed="8"/>
      <name val="Calibri"/>
    </font>
    <font>
      <sz val="12"/>
      <name val="Calibri"/>
    </font>
    <font>
      <sz val="12"/>
      <color indexed="10"/>
      <name val="Calibri"/>
    </font>
    <font>
      <sz val="12"/>
      <color indexed="48"/>
      <name val="Calibri"/>
    </font>
    <font>
      <sz val="16"/>
      <color indexed="8"/>
      <name val="Calibri"/>
    </font>
    <font>
      <b/>
      <sz val="16"/>
      <color indexed="8"/>
      <name val="Calibri"/>
    </font>
    <font>
      <b/>
      <vertAlign val="subscript"/>
      <sz val="12"/>
      <color indexed="8"/>
      <name val="Calibri"/>
    </font>
    <font>
      <vertAlign val="subscript"/>
      <sz val="12"/>
      <name val="Calibri"/>
      <family val="2"/>
    </font>
    <font>
      <sz val="12"/>
      <color indexed="14"/>
      <name val="Calibri"/>
    </font>
    <font>
      <vertAlign val="subscript"/>
      <sz val="12"/>
      <color indexed="14"/>
      <name val="Calibri"/>
    </font>
    <font>
      <b/>
      <sz val="16"/>
      <color theme="5"/>
      <name val="Calibri"/>
    </font>
    <font>
      <sz val="12"/>
      <color theme="1"/>
      <name val="Calibri"/>
    </font>
    <font>
      <sz val="12"/>
      <color rgb="FF000000"/>
      <name val="Calibri"/>
      <family val="2"/>
    </font>
    <font>
      <sz val="12"/>
      <color rgb="FFFF0000"/>
      <name val="Calibri"/>
    </font>
    <font>
      <b/>
      <sz val="16"/>
      <name val="Calibri"/>
    </font>
    <font>
      <b/>
      <u/>
      <sz val="16"/>
      <color indexed="8"/>
      <name val="Calibri"/>
    </font>
    <font>
      <sz val="12"/>
      <color rgb="FFFF0000"/>
      <name val="Calibri"/>
      <family val="2"/>
      <scheme val="minor"/>
    </font>
    <font>
      <b/>
      <sz val="12"/>
      <color theme="1"/>
      <name val="Calibri"/>
    </font>
    <font>
      <sz val="12"/>
      <color rgb="FF000000"/>
      <name val="Calibri"/>
      <family val="2"/>
      <scheme val="minor"/>
    </font>
    <font>
      <b/>
      <sz val="12"/>
      <color rgb="FFFF0000"/>
      <name val="Calibri"/>
    </font>
    <font>
      <sz val="12"/>
      <name val="Calibri"/>
      <scheme val="minor"/>
    </font>
  </fonts>
  <fills count="13">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indexed="51"/>
        <bgColor indexed="64"/>
      </patternFill>
    </fill>
    <fill>
      <patternFill patternType="solid">
        <fgColor indexed="27"/>
        <bgColor indexed="64"/>
      </patternFill>
    </fill>
    <fill>
      <patternFill patternType="solid">
        <fgColor indexed="31"/>
        <bgColor indexed="64"/>
      </patternFill>
    </fill>
    <fill>
      <patternFill patternType="solid">
        <fgColor indexed="22"/>
        <bgColor indexed="64"/>
      </patternFill>
    </fill>
    <fill>
      <patternFill patternType="solid">
        <fgColor indexed="1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rgb="FFC0C0C0"/>
        <bgColor rgb="FF000000"/>
      </patternFill>
    </fill>
    <fill>
      <patternFill patternType="solid">
        <fgColor theme="9" tint="0.79998168889431442"/>
        <bgColor indexed="64"/>
      </patternFill>
    </fill>
  </fills>
  <borders count="10">
    <border>
      <left/>
      <right/>
      <top/>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style="thin">
        <color theme="0" tint="-0.14999847407452621"/>
      </right>
      <top style="thin">
        <color theme="0" tint="-0.14999847407452621"/>
      </top>
      <bottom/>
      <diagonal/>
    </border>
    <border>
      <left style="thin">
        <color theme="0" tint="-0.14999847407452621"/>
      </left>
      <right style="thin">
        <color theme="0" tint="-0.14999847407452621"/>
      </right>
      <top style="thin">
        <color theme="0" tint="-0.14999847407452621"/>
      </top>
      <bottom/>
      <diagonal/>
    </border>
    <border>
      <left/>
      <right style="thin">
        <color indexed="22"/>
      </right>
      <top style="thin">
        <color indexed="22"/>
      </top>
      <bottom style="thin">
        <color indexed="22"/>
      </bottom>
      <diagonal/>
    </border>
    <border>
      <left style="thin">
        <color indexed="22"/>
      </left>
      <right style="thin">
        <color indexed="22"/>
      </right>
      <top style="thin">
        <color indexed="22"/>
      </top>
      <bottom/>
      <diagonal/>
    </border>
    <border>
      <left/>
      <right/>
      <top style="thin">
        <color indexed="22"/>
      </top>
      <bottom style="thin">
        <color indexed="22"/>
      </bottom>
      <diagonal/>
    </border>
    <border>
      <left/>
      <right/>
      <top style="thin">
        <color theme="1" tint="0.499984740745262"/>
      </top>
      <bottom/>
      <diagonal/>
    </border>
    <border>
      <left/>
      <right/>
      <top style="thin">
        <color theme="0" tint="-0.14999847407452621"/>
      </top>
      <bottom/>
      <diagonal/>
    </border>
  </borders>
  <cellStyleXfs count="642">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3"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82">
    <xf numFmtId="0" fontId="0" fillId="0" borderId="0" xfId="0"/>
    <xf numFmtId="0" fontId="5" fillId="0" borderId="0" xfId="0" applyFont="1"/>
    <xf numFmtId="0" fontId="5" fillId="0" borderId="0" xfId="0" applyFont="1" applyFill="1"/>
    <xf numFmtId="0" fontId="6" fillId="0" borderId="0" xfId="0" applyFont="1"/>
    <xf numFmtId="0" fontId="5" fillId="0" borderId="0" xfId="0" applyFont="1" applyAlignment="1">
      <alignment horizontal="left"/>
    </xf>
    <xf numFmtId="0" fontId="5" fillId="3" borderId="2"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5" fillId="0" borderId="2" xfId="0" applyFont="1" applyBorder="1" applyAlignment="1">
      <alignment horizontal="right"/>
    </xf>
    <xf numFmtId="0" fontId="5" fillId="0" borderId="2" xfId="0" applyFont="1" applyBorder="1"/>
    <xf numFmtId="0" fontId="6" fillId="0" borderId="2" xfId="0" applyFont="1" applyBorder="1"/>
    <xf numFmtId="0" fontId="5" fillId="3" borderId="2" xfId="0" applyFont="1" applyFill="1" applyBorder="1"/>
    <xf numFmtId="1" fontId="5" fillId="3" borderId="2" xfId="0" applyNumberFormat="1" applyFont="1" applyFill="1" applyBorder="1"/>
    <xf numFmtId="0" fontId="5" fillId="0" borderId="0" xfId="0" applyFont="1" applyFill="1" applyAlignment="1">
      <alignment wrapText="1"/>
    </xf>
    <xf numFmtId="0" fontId="5" fillId="0" borderId="0" xfId="0" applyFont="1" applyFill="1" applyBorder="1" applyAlignment="1">
      <alignment horizontal="left" vertical="top" wrapText="1"/>
    </xf>
    <xf numFmtId="0" fontId="6" fillId="0" borderId="0" xfId="0" applyFont="1" applyFill="1" applyAlignment="1">
      <alignment wrapText="1"/>
    </xf>
    <xf numFmtId="1" fontId="5" fillId="0" borderId="0" xfId="0" applyNumberFormat="1" applyFont="1"/>
    <xf numFmtId="2" fontId="11" fillId="0" borderId="0" xfId="0" applyNumberFormat="1" applyFont="1" applyFill="1"/>
    <xf numFmtId="0" fontId="11" fillId="0" borderId="0" xfId="0" applyFont="1" applyFill="1"/>
    <xf numFmtId="0" fontId="5" fillId="0" borderId="6" xfId="0" applyFont="1" applyFill="1" applyBorder="1" applyAlignment="1">
      <alignment horizontal="center" vertical="center" wrapText="1"/>
    </xf>
    <xf numFmtId="0" fontId="5" fillId="0" borderId="0" xfId="0" applyFont="1" applyAlignment="1">
      <alignment wrapText="1"/>
    </xf>
    <xf numFmtId="2" fontId="5" fillId="0" borderId="0" xfId="0" applyNumberFormat="1" applyFont="1"/>
    <xf numFmtId="0" fontId="9" fillId="0" borderId="0" xfId="3" applyFont="1" applyFill="1"/>
    <xf numFmtId="0" fontId="5" fillId="0" borderId="0" xfId="0" applyFont="1" applyFill="1" applyBorder="1" applyAlignment="1">
      <alignment vertical="top"/>
    </xf>
    <xf numFmtId="2" fontId="9" fillId="0" borderId="0" xfId="3" applyNumberFormat="1" applyFont="1" applyFill="1"/>
    <xf numFmtId="2" fontId="5" fillId="0" borderId="0" xfId="0" applyNumberFormat="1" applyFont="1" applyFill="1"/>
    <xf numFmtId="2" fontId="9" fillId="0" borderId="0" xfId="0" applyNumberFormat="1" applyFont="1" applyFill="1"/>
    <xf numFmtId="0" fontId="9" fillId="0" borderId="0" xfId="0" applyFont="1" applyFill="1"/>
    <xf numFmtId="0" fontId="6" fillId="4" borderId="0" xfId="0" applyFont="1" applyFill="1"/>
    <xf numFmtId="0" fontId="5" fillId="4" borderId="0" xfId="0" applyFont="1" applyFill="1"/>
    <xf numFmtId="0" fontId="5" fillId="5" borderId="0" xfId="0" applyFont="1" applyFill="1"/>
    <xf numFmtId="0" fontId="5" fillId="6" borderId="0" xfId="0" applyFont="1" applyFill="1"/>
    <xf numFmtId="0" fontId="5" fillId="7" borderId="0" xfId="0" applyFont="1" applyFill="1"/>
    <xf numFmtId="0" fontId="6" fillId="7" borderId="0" xfId="0" applyFont="1" applyFill="1"/>
    <xf numFmtId="0" fontId="5" fillId="6" borderId="0" xfId="0" applyFont="1" applyFill="1" applyAlignment="1">
      <alignment wrapText="1"/>
    </xf>
    <xf numFmtId="0" fontId="9" fillId="7" borderId="0" xfId="0" applyFont="1" applyFill="1"/>
    <xf numFmtId="0" fontId="7" fillId="7" borderId="0" xfId="0" applyNumberFormat="1" applyFont="1" applyFill="1" applyAlignment="1">
      <alignment wrapText="1"/>
    </xf>
    <xf numFmtId="0" fontId="5" fillId="7" borderId="0" xfId="0" applyFont="1" applyFill="1" applyAlignment="1">
      <alignment wrapText="1"/>
    </xf>
    <xf numFmtId="0" fontId="5" fillId="7" borderId="0" xfId="0" applyFont="1" applyFill="1" applyAlignment="1"/>
    <xf numFmtId="0" fontId="7" fillId="7" borderId="0" xfId="0" applyFont="1" applyFill="1"/>
    <xf numFmtId="2" fontId="5" fillId="4" borderId="0" xfId="0" applyNumberFormat="1" applyFont="1" applyFill="1"/>
    <xf numFmtId="0" fontId="9" fillId="5" borderId="0" xfId="0" applyFont="1" applyFill="1" applyAlignment="1"/>
    <xf numFmtId="0" fontId="5" fillId="5" borderId="0" xfId="0" applyFont="1" applyFill="1" applyAlignment="1"/>
    <xf numFmtId="2" fontId="5" fillId="6" borderId="0" xfId="0" applyNumberFormat="1" applyFont="1" applyFill="1" applyAlignment="1">
      <alignment wrapText="1"/>
    </xf>
    <xf numFmtId="2" fontId="5" fillId="7" borderId="0" xfId="0" applyNumberFormat="1" applyFont="1" applyFill="1" applyAlignment="1">
      <alignment wrapText="1"/>
    </xf>
    <xf numFmtId="2" fontId="5" fillId="7" borderId="0" xfId="0" applyNumberFormat="1" applyFont="1" applyFill="1"/>
    <xf numFmtId="2" fontId="7" fillId="7" borderId="0" xfId="0" applyNumberFormat="1" applyFont="1" applyFill="1"/>
    <xf numFmtId="0" fontId="9" fillId="7" borderId="0" xfId="0" applyFont="1" applyFill="1" applyAlignment="1">
      <alignment horizontal="left"/>
    </xf>
    <xf numFmtId="0" fontId="9" fillId="6" borderId="0" xfId="0" applyFont="1" applyFill="1" applyAlignment="1"/>
    <xf numFmtId="0" fontId="6" fillId="7" borderId="0" xfId="0" applyFont="1" applyFill="1" applyBorder="1"/>
    <xf numFmtId="0" fontId="5" fillId="7" borderId="0" xfId="0" applyFont="1" applyFill="1" applyBorder="1"/>
    <xf numFmtId="0" fontId="5" fillId="7" borderId="0" xfId="0" applyFont="1" applyFill="1" applyBorder="1" applyAlignment="1">
      <alignment horizontal="left" vertical="top" wrapText="1"/>
    </xf>
    <xf numFmtId="0" fontId="5" fillId="7" borderId="0" xfId="0" applyFont="1" applyFill="1" applyBorder="1" applyAlignment="1">
      <alignment vertical="top" wrapText="1"/>
    </xf>
    <xf numFmtId="2" fontId="5" fillId="0" borderId="0" xfId="0" applyNumberFormat="1" applyFont="1" applyFill="1"/>
    <xf numFmtId="0" fontId="9" fillId="0" borderId="0" xfId="0" applyFont="1"/>
    <xf numFmtId="2" fontId="5" fillId="0" borderId="0" xfId="0" applyNumberFormat="1" applyFont="1" applyFill="1" applyAlignment="1">
      <alignment horizontal="right"/>
    </xf>
    <xf numFmtId="2" fontId="5" fillId="0" borderId="0" xfId="0" applyNumberFormat="1" applyFont="1" applyFill="1" applyBorder="1" applyAlignment="1">
      <alignment vertical="top" wrapText="1"/>
    </xf>
    <xf numFmtId="0" fontId="16" fillId="0" borderId="0" xfId="0" applyFont="1"/>
    <xf numFmtId="0" fontId="16" fillId="4" borderId="0" xfId="0" applyFont="1" applyFill="1"/>
    <xf numFmtId="0" fontId="16" fillId="4" borderId="0" xfId="0" applyFont="1" applyFill="1" applyBorder="1"/>
    <xf numFmtId="0" fontId="5" fillId="4" borderId="0" xfId="0" applyFont="1" applyFill="1" applyBorder="1"/>
    <xf numFmtId="0" fontId="7" fillId="7" borderId="0" xfId="0" applyFont="1" applyFill="1" applyBorder="1"/>
    <xf numFmtId="0" fontId="9" fillId="7" borderId="0" xfId="1" applyFont="1" applyFill="1" applyBorder="1"/>
    <xf numFmtId="0" fontId="5" fillId="9" borderId="0" xfId="0" applyFont="1" applyFill="1" applyBorder="1"/>
    <xf numFmtId="0" fontId="7" fillId="7" borderId="0" xfId="1" applyFont="1" applyFill="1" applyBorder="1"/>
    <xf numFmtId="0" fontId="6" fillId="6" borderId="0" xfId="0" applyFont="1" applyFill="1" applyBorder="1"/>
    <xf numFmtId="0" fontId="6" fillId="8" borderId="0" xfId="0" applyFont="1" applyFill="1" applyBorder="1"/>
    <xf numFmtId="0" fontId="5" fillId="8" borderId="0" xfId="0" applyFont="1" applyFill="1" applyBorder="1"/>
    <xf numFmtId="0" fontId="16" fillId="0" borderId="0" xfId="0" applyFont="1" applyFill="1"/>
    <xf numFmtId="0" fontId="5" fillId="9" borderId="0" xfId="0" applyFont="1" applyFill="1"/>
    <xf numFmtId="0" fontId="7" fillId="10" borderId="0" xfId="0" applyFont="1" applyFill="1"/>
    <xf numFmtId="0" fontId="5" fillId="0" borderId="0" xfId="0" quotePrefix="1" applyFont="1" applyFill="1"/>
    <xf numFmtId="165" fontId="5" fillId="0" borderId="0" xfId="0" applyNumberFormat="1" applyFont="1" applyFill="1"/>
    <xf numFmtId="0" fontId="5" fillId="0" borderId="7" xfId="0" applyFont="1" applyFill="1" applyBorder="1"/>
    <xf numFmtId="0" fontId="5" fillId="0" borderId="1" xfId="0" applyFont="1" applyFill="1" applyBorder="1"/>
    <xf numFmtId="0" fontId="5" fillId="0" borderId="2" xfId="0" applyFont="1" applyFill="1" applyBorder="1"/>
    <xf numFmtId="0" fontId="6" fillId="0" borderId="2" xfId="0" applyFont="1" applyFill="1" applyBorder="1"/>
    <xf numFmtId="0" fontId="5" fillId="0" borderId="2" xfId="0" applyFont="1" applyFill="1" applyBorder="1" applyAlignment="1">
      <alignment horizontal="right"/>
    </xf>
    <xf numFmtId="1" fontId="5" fillId="0" borderId="5" xfId="0" applyNumberFormat="1" applyFont="1" applyFill="1" applyBorder="1"/>
    <xf numFmtId="1" fontId="5" fillId="0" borderId="2" xfId="0" applyNumberFormat="1" applyFont="1" applyFill="1" applyBorder="1"/>
    <xf numFmtId="1" fontId="6" fillId="0" borderId="2" xfId="0" applyNumberFormat="1" applyFont="1" applyFill="1" applyBorder="1"/>
    <xf numFmtId="0" fontId="6" fillId="0" borderId="2" xfId="0" applyFont="1" applyFill="1" applyBorder="1" applyAlignment="1">
      <alignment horizontal="right"/>
    </xf>
    <xf numFmtId="2" fontId="5" fillId="0" borderId="2" xfId="0" applyNumberFormat="1" applyFont="1" applyFill="1" applyBorder="1"/>
    <xf numFmtId="1" fontId="5" fillId="0" borderId="7" xfId="0" applyNumberFormat="1" applyFont="1" applyFill="1" applyBorder="1"/>
    <xf numFmtId="2" fontId="5" fillId="0" borderId="6" xfId="0" applyNumberFormat="1" applyFont="1" applyFill="1" applyBorder="1" applyAlignment="1">
      <alignment horizontal="center" vertical="center" wrapText="1"/>
    </xf>
    <xf numFmtId="0" fontId="5" fillId="0" borderId="2" xfId="0" applyFont="1" applyFill="1" applyBorder="1" applyAlignment="1">
      <alignment horizontal="center" vertical="center" wrapText="1"/>
    </xf>
    <xf numFmtId="0" fontId="9" fillId="0" borderId="0" xfId="0" applyFont="1" applyFill="1" applyBorder="1" applyAlignment="1">
      <alignment horizontal="center" vertical="center"/>
    </xf>
    <xf numFmtId="0" fontId="9" fillId="0" borderId="0" xfId="3" applyFont="1" applyFill="1" applyAlignment="1">
      <alignment wrapText="1"/>
    </xf>
    <xf numFmtId="2" fontId="5" fillId="0" borderId="0" xfId="0" applyNumberFormat="1" applyFont="1" applyFill="1" applyAlignment="1">
      <alignment horizontal="left"/>
    </xf>
    <xf numFmtId="2" fontId="5" fillId="0" borderId="0" xfId="0" applyNumberFormat="1" applyFont="1" applyFill="1" applyAlignment="1">
      <alignment wrapText="1"/>
    </xf>
    <xf numFmtId="0" fontId="19" fillId="0" borderId="0" xfId="0" applyFont="1"/>
    <xf numFmtId="164" fontId="5" fillId="0" borderId="0" xfId="0" applyNumberFormat="1" applyFont="1" applyFill="1" applyAlignment="1">
      <alignment wrapText="1"/>
    </xf>
    <xf numFmtId="0" fontId="20" fillId="11" borderId="0" xfId="0" applyFont="1" applyFill="1"/>
    <xf numFmtId="2" fontId="21" fillId="0" borderId="0" xfId="0" applyNumberFormat="1" applyFont="1" applyFill="1"/>
    <xf numFmtId="0" fontId="5" fillId="10" borderId="0" xfId="0" applyFont="1" applyFill="1"/>
    <xf numFmtId="0" fontId="9" fillId="10" borderId="0" xfId="0" applyFont="1" applyFill="1" applyAlignment="1"/>
    <xf numFmtId="0" fontId="5" fillId="10" borderId="0" xfId="0" applyFont="1" applyFill="1" applyBorder="1" applyAlignment="1">
      <alignment horizontal="left" vertical="top" wrapText="1"/>
    </xf>
    <xf numFmtId="0" fontId="6" fillId="4" borderId="0" xfId="0" applyFont="1" applyFill="1" applyBorder="1"/>
    <xf numFmtId="0" fontId="5" fillId="6" borderId="0" xfId="0" applyFont="1" applyFill="1" applyBorder="1"/>
    <xf numFmtId="166" fontId="19" fillId="0" borderId="0" xfId="0" applyNumberFormat="1" applyFont="1" applyFill="1"/>
    <xf numFmtId="0" fontId="5" fillId="7" borderId="0" xfId="0" applyFont="1" applyFill="1" applyAlignment="1">
      <alignment wrapText="1"/>
    </xf>
    <xf numFmtId="0" fontId="9" fillId="7" borderId="0" xfId="0" applyFont="1" applyFill="1" applyAlignment="1">
      <alignment vertical="center"/>
    </xf>
    <xf numFmtId="2" fontId="0" fillId="0" borderId="0" xfId="0" applyNumberFormat="1" applyFill="1"/>
    <xf numFmtId="0" fontId="7" fillId="7" borderId="0" xfId="0" applyFont="1" applyFill="1" applyAlignment="1"/>
    <xf numFmtId="0" fontId="9" fillId="10" borderId="0" xfId="0" applyFont="1" applyFill="1" applyAlignment="1">
      <alignment vertical="top" wrapText="1"/>
    </xf>
    <xf numFmtId="0" fontId="5" fillId="7" borderId="0" xfId="0" applyFont="1" applyFill="1" applyAlignment="1">
      <alignment wrapText="1"/>
    </xf>
    <xf numFmtId="0" fontId="19" fillId="10" borderId="0" xfId="0" applyFont="1" applyFill="1"/>
    <xf numFmtId="164" fontId="9" fillId="0" borderId="0" xfId="3" applyNumberFormat="1" applyFont="1" applyFill="1" applyAlignment="1"/>
    <xf numFmtId="0" fontId="9" fillId="0" borderId="0" xfId="3" applyFont="1" applyFill="1" applyAlignment="1"/>
    <xf numFmtId="166" fontId="19" fillId="0" borderId="0" xfId="0" applyNumberFormat="1" applyFont="1"/>
    <xf numFmtId="1" fontId="9" fillId="0" borderId="0" xfId="3" applyNumberFormat="1" applyFont="1"/>
    <xf numFmtId="0" fontId="19" fillId="7" borderId="0" xfId="0" applyFont="1" applyFill="1" applyBorder="1"/>
    <xf numFmtId="0" fontId="7" fillId="0" borderId="0" xfId="3" applyFont="1" applyFill="1" applyAlignment="1"/>
    <xf numFmtId="0" fontId="9" fillId="0" borderId="0" xfId="3" applyFont="1"/>
    <xf numFmtId="164" fontId="9" fillId="0" borderId="0" xfId="3" applyNumberFormat="1" applyFont="1" applyFill="1" applyAlignment="1">
      <alignment horizontal="left"/>
    </xf>
    <xf numFmtId="0" fontId="19" fillId="0" borderId="0" xfId="0" applyFont="1" applyFill="1"/>
    <xf numFmtId="0" fontId="9" fillId="0" borderId="9" xfId="0" applyFont="1" applyFill="1" applyBorder="1"/>
    <xf numFmtId="0" fontId="5" fillId="0" borderId="3" xfId="0" applyFont="1" applyFill="1" applyBorder="1"/>
    <xf numFmtId="0" fontId="5" fillId="0" borderId="4" xfId="0" applyFont="1" applyFill="1" applyBorder="1"/>
    <xf numFmtId="0" fontId="6" fillId="0" borderId="4" xfId="0" applyFont="1" applyFill="1" applyBorder="1"/>
    <xf numFmtId="0" fontId="5" fillId="0" borderId="0" xfId="0" applyFont="1" applyFill="1" applyAlignment="1"/>
    <xf numFmtId="0" fontId="19" fillId="0" borderId="0" xfId="0" applyFont="1" applyFill="1" applyBorder="1" applyAlignment="1">
      <alignment horizontal="center" vertical="center" wrapText="1"/>
    </xf>
    <xf numFmtId="2" fontId="19" fillId="0" borderId="0" xfId="0" applyNumberFormat="1" applyFont="1" applyFill="1"/>
    <xf numFmtId="0" fontId="9" fillId="0" borderId="0" xfId="0" applyNumberFormat="1" applyFont="1" applyFill="1" applyAlignment="1">
      <alignment horizontal="left" wrapText="1"/>
    </xf>
    <xf numFmtId="0" fontId="25" fillId="0" borderId="0" xfId="0" applyFont="1" applyFill="1" applyBorder="1" applyAlignment="1">
      <alignment horizontal="left" vertical="top"/>
    </xf>
    <xf numFmtId="0" fontId="9" fillId="0" borderId="0" xfId="3" applyFont="1" applyFill="1" applyAlignment="1">
      <alignment horizontal="left"/>
    </xf>
    <xf numFmtId="1" fontId="9" fillId="0" borderId="0" xfId="3" applyNumberFormat="1" applyFont="1" applyFill="1"/>
    <xf numFmtId="0" fontId="7" fillId="6" borderId="0" xfId="0" applyFont="1" applyFill="1" applyBorder="1"/>
    <xf numFmtId="0" fontId="7" fillId="8" borderId="0" xfId="0" applyFont="1" applyFill="1" applyBorder="1"/>
    <xf numFmtId="0" fontId="9" fillId="10" borderId="0" xfId="0" applyFont="1" applyFill="1"/>
    <xf numFmtId="0" fontId="6" fillId="10" borderId="0" xfId="0" applyFont="1" applyFill="1"/>
    <xf numFmtId="0" fontId="9" fillId="10" borderId="0" xfId="0" applyNumberFormat="1" applyFont="1" applyFill="1" applyAlignment="1">
      <alignment horizontal="left" wrapText="1"/>
    </xf>
    <xf numFmtId="0" fontId="5" fillId="10" borderId="0" xfId="0" applyFont="1" applyFill="1" applyAlignment="1"/>
    <xf numFmtId="2" fontId="5" fillId="0" borderId="0" xfId="0" applyNumberFormat="1" applyFont="1" applyFill="1" applyAlignment="1">
      <alignment vertical="top"/>
    </xf>
    <xf numFmtId="1" fontId="0" fillId="0" borderId="0" xfId="0" applyNumberFormat="1" applyFill="1"/>
    <xf numFmtId="0" fontId="5" fillId="7" borderId="0" xfId="0" applyFont="1" applyFill="1" applyAlignment="1">
      <alignment wrapText="1"/>
    </xf>
    <xf numFmtId="2" fontId="5" fillId="0" borderId="0" xfId="0" quotePrefix="1" applyNumberFormat="1" applyFont="1" applyFill="1"/>
    <xf numFmtId="2" fontId="5" fillId="10" borderId="0" xfId="0" applyNumberFormat="1" applyFont="1" applyFill="1"/>
    <xf numFmtId="166" fontId="19" fillId="0" borderId="8" xfId="0" applyNumberFormat="1" applyFont="1" applyFill="1" applyBorder="1"/>
    <xf numFmtId="0" fontId="13" fillId="2" borderId="0" xfId="0" quotePrefix="1" applyNumberFormat="1" applyFont="1" applyFill="1" applyAlignment="1">
      <alignment horizontal="left" vertical="center" wrapText="1"/>
    </xf>
    <xf numFmtId="0" fontId="0" fillId="2" borderId="0" xfId="0" applyNumberFormat="1" applyFill="1" applyAlignment="1">
      <alignment horizontal="left"/>
    </xf>
    <xf numFmtId="0" fontId="0" fillId="0" borderId="0" xfId="0" applyNumberFormat="1" applyAlignment="1">
      <alignment horizontal="left"/>
    </xf>
    <xf numFmtId="0" fontId="13" fillId="2" borderId="0" xfId="0" applyNumberFormat="1" applyFont="1" applyFill="1" applyAlignment="1">
      <alignment horizontal="left" vertical="center" wrapText="1"/>
    </xf>
    <xf numFmtId="0" fontId="5" fillId="0" borderId="0" xfId="0" applyNumberFormat="1" applyFont="1" applyAlignment="1">
      <alignment horizontal="left"/>
    </xf>
    <xf numFmtId="0" fontId="7" fillId="2" borderId="0" xfId="0" applyNumberFormat="1" applyFont="1" applyFill="1" applyAlignment="1">
      <alignment horizontal="left" vertical="center" wrapText="1"/>
    </xf>
    <xf numFmtId="0" fontId="7" fillId="2" borderId="0" xfId="0" applyNumberFormat="1" applyFont="1" applyFill="1" applyAlignment="1">
      <alignment horizontal="left" vertical="center"/>
    </xf>
    <xf numFmtId="0" fontId="6" fillId="2" borderId="0" xfId="0" applyNumberFormat="1" applyFont="1" applyFill="1" applyAlignment="1">
      <alignment horizontal="left"/>
    </xf>
    <xf numFmtId="0" fontId="5" fillId="2" borderId="0" xfId="0" applyNumberFormat="1" applyFont="1" applyFill="1" applyAlignment="1">
      <alignment horizontal="left"/>
    </xf>
    <xf numFmtId="0" fontId="5" fillId="2" borderId="0" xfId="0" applyNumberFormat="1" applyFont="1" applyFill="1" applyAlignment="1">
      <alignment horizontal="left" wrapText="1"/>
    </xf>
    <xf numFmtId="0" fontId="5" fillId="2" borderId="0" xfId="0" applyNumberFormat="1" applyFont="1" applyFill="1" applyAlignment="1">
      <alignment horizontal="left" vertical="center"/>
    </xf>
    <xf numFmtId="0" fontId="0" fillId="0" borderId="0" xfId="0" applyNumberFormat="1" applyFill="1" applyAlignment="1">
      <alignment horizontal="left"/>
    </xf>
    <xf numFmtId="0" fontId="21" fillId="2" borderId="0" xfId="0" applyNumberFormat="1" applyFont="1" applyFill="1" applyAlignment="1">
      <alignment horizontal="left" vertical="center"/>
    </xf>
    <xf numFmtId="0" fontId="0" fillId="12" borderId="0" xfId="0" applyNumberFormat="1" applyFill="1" applyAlignment="1">
      <alignment horizontal="left"/>
    </xf>
    <xf numFmtId="0" fontId="0" fillId="0" borderId="0" xfId="0" applyNumberFormat="1" applyAlignment="1">
      <alignment horizontal="left" vertical="center"/>
    </xf>
    <xf numFmtId="166" fontId="5" fillId="0" borderId="0" xfId="0" applyNumberFormat="1" applyFont="1" applyFill="1"/>
    <xf numFmtId="0" fontId="26" fillId="0" borderId="0" xfId="0" applyFont="1" applyFill="1"/>
    <xf numFmtId="166" fontId="26" fillId="0" borderId="0" xfId="0" applyNumberFormat="1" applyFont="1" applyFill="1"/>
    <xf numFmtId="0" fontId="5" fillId="0" borderId="0" xfId="0" applyFont="1" applyFill="1" applyBorder="1" applyAlignment="1">
      <alignment vertical="top" wrapText="1"/>
    </xf>
    <xf numFmtId="0" fontId="19" fillId="0" borderId="0" xfId="0" applyFont="1" applyFill="1" applyBorder="1" applyAlignment="1">
      <alignment horizontal="left" vertical="center" wrapText="1"/>
    </xf>
    <xf numFmtId="0" fontId="19" fillId="0" borderId="0" xfId="0" applyFont="1" applyFill="1" applyBorder="1" applyAlignment="1">
      <alignment horizontal="left" vertical="center"/>
    </xf>
    <xf numFmtId="166" fontId="9" fillId="0" borderId="0" xfId="3" applyNumberFormat="1" applyFont="1" applyFill="1"/>
    <xf numFmtId="166" fontId="20" fillId="0" borderId="0" xfId="0" applyNumberFormat="1" applyFont="1" applyFill="1"/>
    <xf numFmtId="166" fontId="9" fillId="0" borderId="0" xfId="3" applyNumberFormat="1" applyFont="1"/>
    <xf numFmtId="0" fontId="0" fillId="0" borderId="0" xfId="0" applyFill="1"/>
    <xf numFmtId="2" fontId="24" fillId="0" borderId="0" xfId="0" applyNumberFormat="1" applyFont="1" applyFill="1"/>
    <xf numFmtId="2" fontId="21" fillId="0" borderId="0" xfId="0" applyNumberFormat="1" applyFont="1" applyFill="1" applyAlignment="1">
      <alignment wrapText="1"/>
    </xf>
    <xf numFmtId="0" fontId="5" fillId="0" borderId="0" xfId="0" applyFont="1" applyFill="1" applyBorder="1"/>
    <xf numFmtId="2" fontId="5" fillId="0" borderId="0" xfId="0" applyNumberFormat="1" applyFont="1" applyFill="1" applyBorder="1"/>
    <xf numFmtId="1" fontId="19" fillId="0" borderId="0" xfId="0" applyNumberFormat="1" applyFont="1" applyFill="1" applyBorder="1"/>
    <xf numFmtId="2" fontId="19" fillId="0" borderId="0" xfId="0" applyNumberFormat="1" applyFont="1" applyFill="1" applyBorder="1"/>
    <xf numFmtId="1" fontId="10" fillId="0" borderId="0" xfId="0" applyNumberFormat="1" applyFont="1" applyFill="1" applyBorder="1"/>
    <xf numFmtId="2" fontId="10" fillId="0" borderId="0" xfId="0" applyNumberFormat="1" applyFont="1" applyFill="1" applyBorder="1"/>
    <xf numFmtId="1" fontId="21" fillId="0" borderId="0" xfId="0" applyNumberFormat="1" applyFont="1" applyFill="1" applyBorder="1"/>
    <xf numFmtId="0" fontId="21" fillId="0" borderId="0" xfId="0" applyFont="1" applyFill="1" applyBorder="1"/>
    <xf numFmtId="2" fontId="21" fillId="0" borderId="0" xfId="0" applyNumberFormat="1" applyFont="1" applyFill="1" applyBorder="1"/>
    <xf numFmtId="1" fontId="21" fillId="0" borderId="0" xfId="0" applyNumberFormat="1" applyFont="1" applyFill="1"/>
    <xf numFmtId="2" fontId="26" fillId="0" borderId="0" xfId="0" applyNumberFormat="1" applyFont="1" applyFill="1"/>
    <xf numFmtId="2" fontId="28" fillId="0" borderId="0" xfId="0" applyNumberFormat="1" applyFont="1" applyFill="1"/>
    <xf numFmtId="0" fontId="19" fillId="0" borderId="8" xfId="0" applyFont="1" applyFill="1" applyBorder="1"/>
    <xf numFmtId="0" fontId="19" fillId="0" borderId="0" xfId="0" applyFont="1" applyFill="1" applyBorder="1"/>
    <xf numFmtId="0" fontId="9" fillId="8" borderId="0" xfId="0" applyFont="1" applyFill="1" applyBorder="1"/>
    <xf numFmtId="0" fontId="9" fillId="10" borderId="0" xfId="0" applyFont="1" applyFill="1" applyAlignment="1">
      <alignment horizontal="left"/>
    </xf>
    <xf numFmtId="0" fontId="9" fillId="0" borderId="0" xfId="0" applyFont="1" applyAlignment="1"/>
  </cellXfs>
  <cellStyles count="642">
    <cellStyle name="Followed Hyperlink" xfId="2"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Hyperlink" xfId="1" builtinId="8" hidden="1"/>
    <cellStyle name="Normal" xfId="0" builtinId="0"/>
    <cellStyle name="Normal 2" xfId="3"/>
  </cellStyles>
  <dxfs count="1">
    <dxf>
      <font>
        <color rgb="FF9C0006"/>
      </font>
      <fill>
        <patternFill>
          <bgColor rgb="FFFFC7CE"/>
        </patternFill>
      </fill>
    </dxf>
  </dxfs>
  <tableStyles count="0" defaultTableStyle="TableStyleMedium9" defaultPivotStyle="PivotStyleMedium4"/>
  <colors>
    <mruColors>
      <color rgb="FFCCFFFF"/>
      <color rgb="FFCCECFF"/>
      <color rgb="FF66CCFF"/>
      <color rgb="FFFFCC99"/>
      <color rgb="FFFFCC00"/>
      <color rgb="FF00FFFF"/>
      <color rgb="FF66FFFF"/>
      <color rgb="FF33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www.esrl.noaa.gov/gmd/ccgg/trends/global.html"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www.esrl.noaa.gov/gmd/ccgg/trends/global.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22"/>
  <sheetViews>
    <sheetView tabSelected="1" workbookViewId="0">
      <selection activeCell="A28" sqref="A28"/>
    </sheetView>
  </sheetViews>
  <sheetFormatPr baseColWidth="10" defaultColWidth="11" defaultRowHeight="15" x14ac:dyDescent="0"/>
  <cols>
    <col min="1" max="1" width="204.83203125" style="152" customWidth="1"/>
    <col min="2" max="16384" width="11" style="140"/>
  </cols>
  <sheetData>
    <row r="1" spans="1:46" ht="50" customHeight="1">
      <c r="A1" s="138" t="s">
        <v>112</v>
      </c>
      <c r="B1" s="139"/>
      <c r="C1" s="139"/>
      <c r="D1" s="139"/>
      <c r="E1" s="139"/>
      <c r="F1" s="139"/>
      <c r="G1" s="139"/>
      <c r="H1" s="139"/>
      <c r="I1" s="139"/>
      <c r="J1" s="139"/>
      <c r="K1" s="139"/>
      <c r="L1" s="139"/>
      <c r="M1" s="139"/>
      <c r="N1" s="139"/>
      <c r="O1" s="139"/>
      <c r="P1" s="139"/>
      <c r="Q1" s="139"/>
      <c r="R1" s="139"/>
      <c r="S1" s="139"/>
      <c r="T1" s="139"/>
      <c r="U1" s="139"/>
      <c r="V1" s="139"/>
      <c r="W1" s="139"/>
      <c r="X1" s="139"/>
      <c r="Y1" s="139"/>
      <c r="Z1" s="139"/>
      <c r="AA1" s="139"/>
      <c r="AB1" s="139"/>
      <c r="AC1" s="139"/>
      <c r="AD1" s="139"/>
      <c r="AE1" s="139"/>
      <c r="AF1" s="139"/>
      <c r="AG1" s="139"/>
      <c r="AH1" s="139"/>
      <c r="AI1" s="139"/>
      <c r="AJ1" s="139"/>
      <c r="AK1" s="139"/>
      <c r="AL1" s="139"/>
      <c r="AM1" s="139"/>
      <c r="AN1" s="139"/>
      <c r="AO1" s="139"/>
      <c r="AP1" s="139"/>
      <c r="AQ1" s="139"/>
      <c r="AR1" s="139"/>
      <c r="AS1" s="139"/>
      <c r="AT1" s="139"/>
    </row>
    <row r="2" spans="1:46" ht="100" customHeight="1">
      <c r="A2" s="141" t="s">
        <v>63</v>
      </c>
      <c r="B2" s="139"/>
      <c r="C2" s="139"/>
      <c r="D2" s="139"/>
      <c r="E2" s="139"/>
      <c r="F2" s="139"/>
      <c r="G2" s="139"/>
      <c r="H2" s="139"/>
      <c r="I2" s="139"/>
      <c r="J2" s="139"/>
      <c r="K2" s="139"/>
      <c r="L2" s="139"/>
      <c r="M2" s="139"/>
      <c r="N2" s="139"/>
      <c r="O2" s="139"/>
      <c r="P2" s="139"/>
      <c r="Q2" s="139"/>
      <c r="R2" s="139"/>
      <c r="S2" s="139"/>
      <c r="T2" s="139"/>
      <c r="U2" s="139"/>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row>
    <row r="3" spans="1:46" s="142" customFormat="1" ht="25" customHeight="1">
      <c r="A3" s="139"/>
      <c r="B3" s="139"/>
      <c r="C3" s="139"/>
      <c r="D3" s="139"/>
      <c r="E3" s="139"/>
      <c r="F3" s="139"/>
      <c r="G3" s="139"/>
      <c r="H3" s="139"/>
      <c r="I3" s="139"/>
      <c r="J3" s="139"/>
      <c r="K3" s="139"/>
      <c r="L3" s="139"/>
      <c r="M3" s="139"/>
      <c r="N3" s="139"/>
      <c r="O3" s="139"/>
      <c r="P3" s="139"/>
      <c r="Q3" s="139"/>
      <c r="R3" s="139"/>
      <c r="S3" s="139"/>
      <c r="T3" s="139"/>
      <c r="U3" s="139"/>
      <c r="V3" s="139"/>
      <c r="W3" s="139"/>
      <c r="X3" s="139"/>
      <c r="Y3" s="139"/>
      <c r="Z3" s="139"/>
      <c r="AA3" s="139"/>
      <c r="AB3" s="139"/>
      <c r="AC3" s="139"/>
      <c r="AD3" s="139"/>
      <c r="AE3" s="139"/>
      <c r="AF3" s="139"/>
      <c r="AG3" s="139"/>
      <c r="AH3" s="139"/>
      <c r="AI3" s="139"/>
      <c r="AJ3" s="139"/>
      <c r="AK3" s="139"/>
      <c r="AL3" s="139"/>
      <c r="AM3" s="139"/>
      <c r="AN3" s="139"/>
      <c r="AO3" s="139"/>
      <c r="AP3" s="139"/>
      <c r="AQ3" s="139"/>
      <c r="AR3" s="139"/>
      <c r="AS3" s="139"/>
      <c r="AT3" s="139"/>
    </row>
    <row r="4" spans="1:46" s="142" customFormat="1" ht="60.75" customHeight="1">
      <c r="A4" s="143" t="s">
        <v>149</v>
      </c>
      <c r="B4" s="139"/>
      <c r="C4" s="139"/>
      <c r="D4" s="139"/>
      <c r="E4" s="139"/>
      <c r="F4" s="139"/>
      <c r="G4" s="139"/>
      <c r="H4" s="139"/>
      <c r="I4" s="139"/>
      <c r="J4" s="139"/>
      <c r="K4" s="139"/>
      <c r="L4" s="139"/>
      <c r="M4" s="139"/>
      <c r="N4" s="139"/>
      <c r="O4" s="139"/>
      <c r="P4" s="139"/>
      <c r="Q4" s="139"/>
      <c r="R4" s="139"/>
      <c r="S4" s="139"/>
      <c r="T4" s="139"/>
      <c r="U4" s="139"/>
      <c r="V4" s="139"/>
      <c r="W4" s="139"/>
      <c r="X4" s="139"/>
      <c r="Y4" s="139"/>
      <c r="Z4" s="139"/>
      <c r="AA4" s="139"/>
      <c r="AB4" s="139"/>
      <c r="AC4" s="139"/>
      <c r="AD4" s="139"/>
      <c r="AE4" s="139"/>
      <c r="AF4" s="139"/>
      <c r="AG4" s="139"/>
      <c r="AH4" s="139"/>
      <c r="AI4" s="139"/>
      <c r="AJ4" s="139"/>
      <c r="AK4" s="139"/>
      <c r="AL4" s="139"/>
      <c r="AM4" s="139"/>
      <c r="AN4" s="139"/>
      <c r="AO4" s="139"/>
      <c r="AP4" s="139"/>
      <c r="AQ4" s="139"/>
      <c r="AR4" s="139"/>
      <c r="AS4" s="139"/>
      <c r="AT4" s="139"/>
    </row>
    <row r="5" spans="1:46" s="142" customFormat="1" ht="35" customHeight="1">
      <c r="A5" s="144" t="s">
        <v>116</v>
      </c>
      <c r="B5" s="139"/>
      <c r="C5" s="139"/>
      <c r="D5" s="139"/>
      <c r="E5" s="139"/>
      <c r="F5" s="139"/>
      <c r="G5" s="139"/>
      <c r="H5" s="139"/>
      <c r="I5" s="139"/>
      <c r="J5" s="139"/>
      <c r="K5" s="139"/>
      <c r="L5" s="139"/>
      <c r="M5" s="139"/>
      <c r="N5" s="139"/>
      <c r="O5" s="139"/>
      <c r="P5" s="139"/>
      <c r="Q5" s="139"/>
      <c r="R5" s="139"/>
      <c r="S5" s="139"/>
      <c r="T5" s="139"/>
      <c r="U5" s="139"/>
      <c r="V5" s="139"/>
      <c r="W5" s="139"/>
      <c r="X5" s="139"/>
      <c r="Y5" s="139"/>
      <c r="Z5" s="139"/>
      <c r="AA5" s="139"/>
      <c r="AB5" s="139"/>
      <c r="AC5" s="139"/>
      <c r="AD5" s="139"/>
      <c r="AE5" s="139"/>
      <c r="AF5" s="139"/>
      <c r="AG5" s="139"/>
      <c r="AH5" s="139"/>
      <c r="AI5" s="139"/>
      <c r="AJ5" s="139"/>
      <c r="AK5" s="139"/>
      <c r="AL5" s="139"/>
      <c r="AM5" s="139"/>
      <c r="AN5" s="139"/>
      <c r="AO5" s="139"/>
      <c r="AP5" s="139"/>
      <c r="AQ5" s="139"/>
      <c r="AR5" s="139"/>
      <c r="AS5" s="139"/>
      <c r="AT5" s="139"/>
    </row>
    <row r="6" spans="1:46" s="142" customFormat="1" ht="20" customHeight="1">
      <c r="A6" s="145" t="s">
        <v>46</v>
      </c>
      <c r="B6" s="139"/>
      <c r="C6" s="139"/>
      <c r="D6" s="139"/>
      <c r="E6" s="139"/>
      <c r="F6" s="139"/>
      <c r="G6" s="139"/>
      <c r="H6" s="139"/>
      <c r="I6" s="139"/>
      <c r="J6" s="139"/>
      <c r="K6" s="139"/>
      <c r="L6" s="139"/>
      <c r="M6" s="139"/>
      <c r="N6" s="139"/>
      <c r="O6" s="139"/>
      <c r="P6" s="139"/>
      <c r="Q6" s="139"/>
      <c r="R6" s="139"/>
      <c r="S6" s="139"/>
      <c r="T6" s="139"/>
      <c r="U6" s="139"/>
      <c r="V6" s="139"/>
      <c r="W6" s="139"/>
      <c r="X6" s="139"/>
      <c r="Y6" s="139"/>
      <c r="Z6" s="139"/>
      <c r="AA6" s="139"/>
      <c r="AB6" s="139"/>
      <c r="AC6" s="139"/>
      <c r="AD6" s="139"/>
      <c r="AE6" s="139"/>
      <c r="AF6" s="139"/>
      <c r="AG6" s="139"/>
      <c r="AH6" s="139"/>
      <c r="AI6" s="139"/>
      <c r="AJ6" s="139"/>
      <c r="AK6" s="139"/>
      <c r="AL6" s="139"/>
      <c r="AM6" s="139"/>
      <c r="AN6" s="139"/>
      <c r="AO6" s="139"/>
      <c r="AP6" s="139"/>
      <c r="AQ6" s="139"/>
      <c r="AR6" s="139"/>
      <c r="AS6" s="139"/>
      <c r="AT6" s="139"/>
    </row>
    <row r="7" spans="1:46" s="142" customFormat="1" ht="20" customHeight="1">
      <c r="A7" s="146" t="s">
        <v>135</v>
      </c>
      <c r="B7" s="139"/>
      <c r="C7" s="139"/>
      <c r="D7" s="139"/>
      <c r="E7" s="139"/>
      <c r="F7" s="139"/>
      <c r="G7" s="139"/>
      <c r="H7" s="139"/>
      <c r="I7" s="139"/>
      <c r="J7" s="139"/>
      <c r="K7" s="139"/>
      <c r="L7" s="139"/>
      <c r="M7" s="139"/>
      <c r="N7" s="139"/>
      <c r="O7" s="139"/>
      <c r="P7" s="139"/>
      <c r="Q7" s="139"/>
      <c r="R7" s="139"/>
      <c r="S7" s="139"/>
      <c r="T7" s="139"/>
      <c r="U7" s="139"/>
      <c r="V7" s="139"/>
      <c r="W7" s="139"/>
      <c r="X7" s="139"/>
      <c r="Y7" s="139"/>
      <c r="Z7" s="139"/>
      <c r="AA7" s="139"/>
      <c r="AB7" s="139"/>
      <c r="AC7" s="139"/>
      <c r="AD7" s="139"/>
      <c r="AE7" s="139"/>
      <c r="AF7" s="139"/>
      <c r="AG7" s="139"/>
      <c r="AH7" s="139"/>
      <c r="AI7" s="139"/>
      <c r="AJ7" s="139"/>
      <c r="AK7" s="139"/>
      <c r="AL7" s="139"/>
      <c r="AM7" s="139"/>
      <c r="AN7" s="139"/>
      <c r="AO7" s="139"/>
      <c r="AP7" s="139"/>
      <c r="AQ7" s="139"/>
      <c r="AR7" s="139"/>
      <c r="AS7" s="139"/>
      <c r="AT7" s="139"/>
    </row>
    <row r="8" spans="1:46" s="142" customFormat="1" ht="20" customHeight="1">
      <c r="A8" s="146" t="s">
        <v>136</v>
      </c>
      <c r="B8" s="139"/>
      <c r="C8" s="139"/>
      <c r="D8" s="139"/>
      <c r="E8" s="139"/>
      <c r="F8" s="139"/>
      <c r="G8" s="139"/>
      <c r="H8" s="139"/>
      <c r="I8" s="139"/>
      <c r="J8" s="139"/>
      <c r="K8" s="139"/>
      <c r="L8" s="139"/>
      <c r="M8" s="139"/>
      <c r="N8" s="139"/>
      <c r="O8" s="139"/>
      <c r="P8" s="139"/>
      <c r="Q8" s="139"/>
      <c r="R8" s="139"/>
      <c r="S8" s="139"/>
      <c r="T8" s="139"/>
      <c r="U8" s="139"/>
      <c r="V8" s="139"/>
      <c r="W8" s="139"/>
      <c r="X8" s="139"/>
      <c r="Y8" s="139"/>
      <c r="Z8" s="139"/>
      <c r="AA8" s="139"/>
      <c r="AB8" s="139"/>
      <c r="AC8" s="139"/>
      <c r="AD8" s="139"/>
      <c r="AE8" s="139"/>
      <c r="AF8" s="139"/>
      <c r="AG8" s="139"/>
      <c r="AH8" s="139"/>
      <c r="AI8" s="139"/>
      <c r="AJ8" s="139"/>
      <c r="AK8" s="139"/>
      <c r="AL8" s="139"/>
      <c r="AM8" s="139"/>
      <c r="AN8" s="139"/>
      <c r="AO8" s="139"/>
      <c r="AP8" s="139"/>
      <c r="AQ8" s="139"/>
      <c r="AR8" s="139"/>
      <c r="AS8" s="139"/>
      <c r="AT8" s="139"/>
    </row>
    <row r="9" spans="1:46" s="142" customFormat="1" ht="20" customHeight="1">
      <c r="A9" s="146" t="s">
        <v>118</v>
      </c>
      <c r="B9" s="139"/>
      <c r="C9" s="139"/>
      <c r="D9" s="139"/>
      <c r="E9" s="139"/>
      <c r="F9" s="139"/>
      <c r="G9" s="139"/>
      <c r="H9" s="139"/>
      <c r="I9" s="139"/>
      <c r="J9" s="139"/>
      <c r="K9" s="139"/>
      <c r="L9" s="139"/>
      <c r="M9" s="139"/>
      <c r="N9" s="139"/>
      <c r="O9" s="139"/>
      <c r="P9" s="139"/>
      <c r="Q9" s="139"/>
      <c r="R9" s="139"/>
      <c r="S9" s="139"/>
      <c r="T9" s="139"/>
      <c r="U9" s="139"/>
      <c r="V9" s="139"/>
      <c r="W9" s="139"/>
      <c r="X9" s="139"/>
      <c r="Y9" s="139"/>
      <c r="Z9" s="139"/>
      <c r="AA9" s="139"/>
      <c r="AB9" s="139"/>
      <c r="AC9" s="139"/>
      <c r="AD9" s="139"/>
      <c r="AE9" s="139"/>
      <c r="AF9" s="139"/>
      <c r="AG9" s="139"/>
      <c r="AH9" s="139"/>
      <c r="AI9" s="139"/>
      <c r="AJ9" s="139"/>
      <c r="AK9" s="139"/>
      <c r="AL9" s="139"/>
      <c r="AM9" s="139"/>
      <c r="AN9" s="139"/>
      <c r="AO9" s="139"/>
      <c r="AP9" s="139"/>
      <c r="AQ9" s="139"/>
      <c r="AR9" s="139"/>
      <c r="AS9" s="139"/>
      <c r="AT9" s="139"/>
    </row>
    <row r="10" spans="1:46" s="142" customFormat="1" ht="20" customHeight="1">
      <c r="A10" s="146" t="s">
        <v>119</v>
      </c>
      <c r="B10" s="139"/>
      <c r="C10" s="139"/>
      <c r="D10" s="139"/>
      <c r="E10" s="139"/>
      <c r="F10" s="139"/>
      <c r="G10" s="139"/>
      <c r="H10" s="139"/>
      <c r="I10" s="139"/>
      <c r="J10" s="139"/>
      <c r="K10" s="139"/>
      <c r="L10" s="139"/>
      <c r="M10" s="139"/>
      <c r="N10" s="139"/>
      <c r="O10" s="139"/>
      <c r="P10" s="139"/>
      <c r="Q10" s="139"/>
      <c r="R10" s="139"/>
      <c r="S10" s="139"/>
      <c r="T10" s="139"/>
      <c r="U10" s="139"/>
      <c r="V10" s="139"/>
      <c r="W10" s="139"/>
      <c r="X10" s="139"/>
      <c r="Y10" s="139"/>
      <c r="Z10" s="139"/>
      <c r="AA10" s="139"/>
      <c r="AB10" s="139"/>
      <c r="AC10" s="139"/>
      <c r="AD10" s="139"/>
      <c r="AE10" s="139"/>
      <c r="AF10" s="139"/>
      <c r="AG10" s="139"/>
      <c r="AH10" s="139"/>
      <c r="AI10" s="139"/>
      <c r="AJ10" s="139"/>
      <c r="AK10" s="139"/>
      <c r="AL10" s="139"/>
      <c r="AM10" s="139"/>
      <c r="AN10" s="139"/>
      <c r="AO10" s="139"/>
      <c r="AP10" s="139"/>
      <c r="AQ10" s="139"/>
      <c r="AR10" s="139"/>
      <c r="AS10" s="139"/>
      <c r="AT10" s="139"/>
    </row>
    <row r="11" spans="1:46" s="142" customFormat="1" ht="20" customHeight="1">
      <c r="A11" s="146" t="s">
        <v>120</v>
      </c>
      <c r="B11" s="146"/>
      <c r="C11" s="146"/>
      <c r="D11" s="146"/>
      <c r="E11" s="146"/>
      <c r="F11" s="146"/>
      <c r="G11" s="146"/>
      <c r="H11" s="146"/>
      <c r="I11" s="146"/>
      <c r="J11" s="146"/>
      <c r="K11" s="146"/>
      <c r="L11" s="146"/>
      <c r="M11" s="146"/>
      <c r="N11" s="146"/>
      <c r="O11" s="146"/>
      <c r="P11" s="146"/>
      <c r="Q11" s="139"/>
      <c r="R11" s="139"/>
      <c r="S11" s="139"/>
      <c r="T11" s="139"/>
      <c r="U11" s="139"/>
      <c r="V11" s="139"/>
      <c r="W11" s="139"/>
      <c r="X11" s="139"/>
      <c r="Y11" s="139"/>
      <c r="Z11" s="139"/>
      <c r="AA11" s="139"/>
      <c r="AB11" s="139"/>
      <c r="AC11" s="139"/>
      <c r="AD11" s="139"/>
      <c r="AE11" s="139"/>
      <c r="AF11" s="139"/>
      <c r="AG11" s="139"/>
      <c r="AH11" s="139"/>
      <c r="AI11" s="139"/>
      <c r="AJ11" s="139"/>
      <c r="AK11" s="139"/>
      <c r="AL11" s="139"/>
      <c r="AM11" s="139"/>
      <c r="AN11" s="139"/>
      <c r="AO11" s="139"/>
      <c r="AP11" s="139"/>
      <c r="AQ11" s="139"/>
      <c r="AR11" s="139"/>
      <c r="AS11" s="139"/>
      <c r="AT11" s="139"/>
    </row>
    <row r="12" spans="1:46" s="142" customFormat="1" ht="20" customHeight="1">
      <c r="A12" s="147" t="s">
        <v>117</v>
      </c>
      <c r="B12" s="146"/>
      <c r="C12" s="146"/>
      <c r="D12" s="146"/>
      <c r="E12" s="146"/>
      <c r="F12" s="146"/>
      <c r="G12" s="146"/>
      <c r="H12" s="146"/>
      <c r="I12" s="146"/>
      <c r="J12" s="146"/>
      <c r="K12" s="146"/>
      <c r="L12" s="146"/>
      <c r="M12" s="146"/>
      <c r="N12" s="146"/>
      <c r="O12" s="146"/>
      <c r="P12" s="146"/>
      <c r="Q12" s="139"/>
      <c r="R12" s="139"/>
      <c r="S12" s="139"/>
      <c r="T12" s="139"/>
      <c r="U12" s="139"/>
      <c r="V12" s="139"/>
      <c r="W12" s="139"/>
      <c r="X12" s="139"/>
      <c r="Y12" s="139"/>
      <c r="Z12" s="139"/>
      <c r="AA12" s="139"/>
      <c r="AB12" s="139"/>
      <c r="AC12" s="139"/>
      <c r="AD12" s="139"/>
      <c r="AE12" s="139"/>
      <c r="AF12" s="139"/>
      <c r="AG12" s="139"/>
      <c r="AH12" s="139"/>
      <c r="AI12" s="139"/>
      <c r="AJ12" s="139"/>
      <c r="AK12" s="139"/>
      <c r="AL12" s="139"/>
      <c r="AM12" s="139"/>
      <c r="AN12" s="139"/>
      <c r="AO12" s="139"/>
      <c r="AP12" s="139"/>
      <c r="AQ12" s="139"/>
      <c r="AR12" s="139"/>
      <c r="AS12" s="139"/>
      <c r="AT12" s="139"/>
    </row>
    <row r="13" spans="1:46" s="142" customFormat="1" ht="20" customHeight="1">
      <c r="A13" s="146" t="s">
        <v>121</v>
      </c>
      <c r="B13" s="146"/>
      <c r="C13" s="146"/>
      <c r="D13" s="146"/>
      <c r="E13" s="146"/>
      <c r="F13" s="146"/>
      <c r="G13" s="146"/>
      <c r="H13" s="146"/>
      <c r="I13" s="146"/>
      <c r="J13" s="146"/>
      <c r="K13" s="146"/>
      <c r="L13" s="146"/>
      <c r="M13" s="146"/>
      <c r="N13" s="146"/>
      <c r="O13" s="146"/>
      <c r="P13" s="146"/>
      <c r="Q13" s="139"/>
      <c r="R13" s="139"/>
      <c r="S13" s="139"/>
      <c r="T13" s="139"/>
      <c r="U13" s="139"/>
      <c r="V13" s="139"/>
      <c r="W13" s="139"/>
      <c r="X13" s="139"/>
      <c r="Y13" s="139"/>
      <c r="Z13" s="139"/>
      <c r="AA13" s="139"/>
      <c r="AB13" s="139"/>
      <c r="AC13" s="139"/>
      <c r="AD13" s="139"/>
      <c r="AE13" s="139"/>
      <c r="AF13" s="139"/>
      <c r="AG13" s="139"/>
      <c r="AH13" s="139"/>
      <c r="AI13" s="139"/>
      <c r="AJ13" s="139"/>
      <c r="AK13" s="139"/>
      <c r="AL13" s="139"/>
      <c r="AM13" s="139"/>
      <c r="AN13" s="139"/>
      <c r="AO13" s="139"/>
      <c r="AP13" s="139"/>
      <c r="AQ13" s="139"/>
      <c r="AR13" s="139"/>
      <c r="AS13" s="139"/>
      <c r="AT13" s="139"/>
    </row>
    <row r="14" spans="1:46" s="142" customFormat="1" ht="20" customHeight="1">
      <c r="A14" s="146" t="s">
        <v>122</v>
      </c>
      <c r="B14" s="146"/>
      <c r="C14" s="146"/>
      <c r="D14" s="146"/>
      <c r="E14" s="146"/>
      <c r="F14" s="146"/>
      <c r="G14" s="146"/>
      <c r="H14" s="146"/>
      <c r="I14" s="146"/>
      <c r="J14" s="146"/>
      <c r="K14" s="146"/>
      <c r="L14" s="146"/>
      <c r="M14" s="146"/>
      <c r="N14" s="146"/>
      <c r="O14" s="146"/>
      <c r="P14" s="146"/>
      <c r="Q14" s="139"/>
      <c r="R14" s="139"/>
      <c r="S14" s="139"/>
      <c r="T14" s="139"/>
      <c r="U14" s="139"/>
      <c r="V14" s="139"/>
      <c r="W14" s="139"/>
      <c r="X14" s="139"/>
      <c r="Y14" s="139"/>
      <c r="Z14" s="139"/>
      <c r="AA14" s="139"/>
      <c r="AB14" s="139"/>
      <c r="AC14" s="139"/>
      <c r="AD14" s="139"/>
      <c r="AE14" s="139"/>
      <c r="AF14" s="139"/>
      <c r="AG14" s="139"/>
      <c r="AH14" s="139"/>
      <c r="AI14" s="139"/>
      <c r="AJ14" s="139"/>
      <c r="AK14" s="139"/>
      <c r="AL14" s="139"/>
      <c r="AM14" s="139"/>
      <c r="AN14" s="139"/>
      <c r="AO14" s="139"/>
      <c r="AP14" s="139"/>
      <c r="AQ14" s="139"/>
      <c r="AR14" s="139"/>
      <c r="AS14" s="139"/>
      <c r="AT14" s="139"/>
    </row>
    <row r="15" spans="1:46" s="142" customFormat="1" ht="20" customHeight="1">
      <c r="A15" s="146" t="s">
        <v>123</v>
      </c>
      <c r="B15" s="146"/>
      <c r="C15" s="146"/>
      <c r="D15" s="146"/>
      <c r="E15" s="146"/>
      <c r="F15" s="146"/>
      <c r="G15" s="146"/>
      <c r="H15" s="146"/>
      <c r="I15" s="146"/>
      <c r="J15" s="146"/>
      <c r="K15" s="146"/>
      <c r="L15" s="146"/>
      <c r="M15" s="146"/>
      <c r="N15" s="146"/>
      <c r="O15" s="146"/>
      <c r="P15" s="146"/>
      <c r="Q15" s="139"/>
      <c r="R15" s="139"/>
      <c r="S15" s="139"/>
      <c r="T15" s="139"/>
      <c r="U15" s="139"/>
      <c r="V15" s="139"/>
      <c r="W15" s="139"/>
      <c r="X15" s="139"/>
      <c r="Y15" s="139"/>
      <c r="Z15" s="139"/>
      <c r="AA15" s="139"/>
      <c r="AB15" s="139"/>
      <c r="AC15" s="139"/>
      <c r="AD15" s="139"/>
      <c r="AE15" s="139"/>
      <c r="AF15" s="139"/>
      <c r="AG15" s="139"/>
      <c r="AH15" s="139"/>
      <c r="AI15" s="139"/>
      <c r="AJ15" s="139"/>
      <c r="AK15" s="139"/>
      <c r="AL15" s="139"/>
      <c r="AM15" s="139"/>
      <c r="AN15" s="139"/>
      <c r="AO15" s="139"/>
      <c r="AP15" s="139"/>
      <c r="AQ15" s="139"/>
      <c r="AR15" s="139"/>
      <c r="AS15" s="139"/>
      <c r="AT15" s="139"/>
    </row>
    <row r="16" spans="1:46" ht="20" customHeight="1">
      <c r="A16" s="146" t="s">
        <v>124</v>
      </c>
      <c r="B16" s="139"/>
      <c r="C16" s="139"/>
      <c r="D16" s="139"/>
      <c r="E16" s="139"/>
      <c r="F16" s="139"/>
      <c r="G16" s="139"/>
      <c r="H16" s="139"/>
      <c r="I16" s="139"/>
      <c r="J16" s="139"/>
      <c r="K16" s="139"/>
      <c r="L16" s="139"/>
      <c r="M16" s="139"/>
      <c r="N16" s="139"/>
      <c r="O16" s="139"/>
      <c r="P16" s="139"/>
      <c r="Q16" s="139"/>
      <c r="R16" s="139"/>
      <c r="S16" s="139"/>
      <c r="T16" s="139"/>
      <c r="U16" s="139"/>
      <c r="V16" s="139"/>
      <c r="W16" s="139"/>
      <c r="X16" s="139"/>
      <c r="Y16" s="139"/>
      <c r="Z16" s="139"/>
      <c r="AA16" s="139"/>
      <c r="AB16" s="139"/>
      <c r="AC16" s="139"/>
      <c r="AD16" s="139"/>
      <c r="AE16" s="139"/>
      <c r="AF16" s="139"/>
      <c r="AG16" s="139"/>
      <c r="AH16" s="139"/>
      <c r="AI16" s="139"/>
      <c r="AJ16" s="139"/>
      <c r="AK16" s="139"/>
      <c r="AL16" s="139"/>
      <c r="AM16" s="139"/>
      <c r="AN16" s="139"/>
      <c r="AO16" s="139"/>
      <c r="AP16" s="139"/>
      <c r="AQ16" s="139"/>
      <c r="AR16" s="139"/>
      <c r="AS16" s="139"/>
      <c r="AT16" s="139"/>
    </row>
    <row r="17" spans="1:46" ht="20" customHeight="1">
      <c r="A17" s="148"/>
      <c r="B17" s="139"/>
      <c r="C17" s="139"/>
      <c r="D17" s="139"/>
      <c r="E17" s="139"/>
      <c r="F17" s="139"/>
      <c r="G17" s="139"/>
      <c r="H17" s="139"/>
      <c r="I17" s="139"/>
      <c r="J17" s="139"/>
      <c r="K17" s="139"/>
      <c r="L17" s="139"/>
      <c r="M17" s="139"/>
      <c r="N17" s="139"/>
      <c r="O17" s="139"/>
      <c r="P17" s="139"/>
      <c r="Q17" s="139"/>
      <c r="R17" s="139"/>
      <c r="S17" s="139"/>
      <c r="T17" s="139"/>
      <c r="U17" s="139"/>
      <c r="V17" s="139"/>
      <c r="W17" s="139"/>
      <c r="X17" s="139"/>
      <c r="Y17" s="139"/>
      <c r="Z17" s="139"/>
      <c r="AA17" s="139"/>
      <c r="AB17" s="139"/>
      <c r="AC17" s="139"/>
      <c r="AD17" s="139"/>
      <c r="AE17" s="139"/>
      <c r="AF17" s="139"/>
      <c r="AG17" s="139"/>
      <c r="AH17" s="139"/>
      <c r="AI17" s="139"/>
      <c r="AJ17" s="139"/>
      <c r="AK17" s="139"/>
      <c r="AL17" s="139"/>
      <c r="AM17" s="139"/>
      <c r="AN17" s="139"/>
      <c r="AO17" s="139"/>
      <c r="AP17" s="139"/>
      <c r="AQ17" s="139"/>
      <c r="AR17" s="139"/>
      <c r="AS17" s="139"/>
      <c r="AT17" s="139"/>
    </row>
    <row r="18" spans="1:46" s="149" customFormat="1" ht="20" customHeight="1">
      <c r="A18" s="148" t="s">
        <v>23</v>
      </c>
      <c r="B18" s="139"/>
      <c r="C18" s="139"/>
      <c r="D18" s="139"/>
      <c r="E18" s="139"/>
      <c r="F18" s="139"/>
      <c r="G18" s="139"/>
      <c r="H18" s="139"/>
      <c r="I18" s="139"/>
      <c r="J18" s="139"/>
      <c r="K18" s="139"/>
      <c r="L18" s="139"/>
      <c r="M18" s="139"/>
      <c r="N18" s="139"/>
      <c r="O18" s="139"/>
      <c r="P18" s="139"/>
      <c r="Q18" s="139"/>
      <c r="R18" s="139"/>
      <c r="S18" s="139"/>
      <c r="T18" s="139"/>
      <c r="U18" s="139"/>
      <c r="V18" s="139"/>
      <c r="W18" s="139"/>
      <c r="X18" s="139"/>
      <c r="Y18" s="139"/>
      <c r="Z18" s="139"/>
      <c r="AA18" s="139"/>
      <c r="AB18" s="139"/>
      <c r="AC18" s="139"/>
      <c r="AD18" s="139"/>
      <c r="AE18" s="139"/>
      <c r="AF18" s="139"/>
      <c r="AG18" s="139"/>
      <c r="AH18" s="139"/>
      <c r="AI18" s="139"/>
      <c r="AJ18" s="139"/>
      <c r="AK18" s="139"/>
      <c r="AL18" s="139"/>
      <c r="AM18" s="139"/>
      <c r="AN18" s="139"/>
      <c r="AO18" s="139"/>
      <c r="AP18" s="139"/>
      <c r="AQ18" s="139"/>
      <c r="AR18" s="139"/>
      <c r="AS18" s="139"/>
      <c r="AT18" s="139"/>
    </row>
    <row r="19" spans="1:46" s="149" customFormat="1" ht="20" customHeight="1">
      <c r="A19" s="148"/>
      <c r="B19" s="139"/>
      <c r="C19" s="139"/>
      <c r="D19" s="139"/>
      <c r="E19" s="139"/>
      <c r="F19" s="139"/>
      <c r="G19" s="139"/>
      <c r="H19" s="139"/>
      <c r="I19" s="139"/>
      <c r="J19" s="139"/>
      <c r="K19" s="139"/>
      <c r="L19" s="139"/>
      <c r="M19" s="139"/>
      <c r="N19" s="139"/>
      <c r="O19" s="139"/>
      <c r="P19" s="139"/>
      <c r="Q19" s="139"/>
      <c r="R19" s="139"/>
      <c r="S19" s="139"/>
      <c r="T19" s="139"/>
      <c r="U19" s="139"/>
      <c r="V19" s="139"/>
      <c r="W19" s="139"/>
      <c r="X19" s="139"/>
      <c r="Y19" s="139"/>
      <c r="Z19" s="139"/>
      <c r="AA19" s="139"/>
      <c r="AB19" s="139"/>
      <c r="AC19" s="139"/>
      <c r="AD19" s="139"/>
      <c r="AE19" s="139"/>
      <c r="AF19" s="139"/>
      <c r="AG19" s="139"/>
      <c r="AH19" s="139"/>
      <c r="AI19" s="139"/>
      <c r="AJ19" s="139"/>
      <c r="AK19" s="139"/>
      <c r="AL19" s="139"/>
      <c r="AM19" s="139"/>
      <c r="AN19" s="139"/>
      <c r="AO19" s="139"/>
      <c r="AP19" s="139"/>
      <c r="AQ19" s="139"/>
      <c r="AR19" s="139"/>
      <c r="AS19" s="139"/>
      <c r="AT19" s="139"/>
    </row>
    <row r="20" spans="1:46" s="149" customFormat="1" ht="20" customHeight="1">
      <c r="A20" s="150" t="s">
        <v>150</v>
      </c>
      <c r="B20" s="151"/>
      <c r="C20" s="151"/>
      <c r="D20" s="151"/>
      <c r="E20" s="151"/>
      <c r="F20" s="151"/>
      <c r="G20" s="151"/>
      <c r="H20" s="151"/>
      <c r="I20" s="151"/>
      <c r="J20" s="151"/>
      <c r="K20" s="151"/>
      <c r="L20" s="151"/>
      <c r="M20" s="151"/>
      <c r="N20" s="151"/>
      <c r="O20" s="151"/>
      <c r="P20" s="151"/>
      <c r="Q20" s="151"/>
      <c r="R20" s="151"/>
      <c r="S20" s="151"/>
      <c r="T20" s="151"/>
      <c r="U20" s="151"/>
      <c r="V20" s="151"/>
      <c r="W20" s="151"/>
      <c r="X20" s="151"/>
      <c r="Y20" s="151"/>
      <c r="Z20" s="151"/>
      <c r="AA20" s="151"/>
      <c r="AB20" s="151"/>
      <c r="AC20" s="151"/>
      <c r="AD20" s="151"/>
      <c r="AE20" s="151"/>
      <c r="AF20" s="151"/>
      <c r="AG20" s="151"/>
      <c r="AH20" s="151"/>
      <c r="AI20" s="151"/>
      <c r="AJ20" s="151"/>
      <c r="AK20" s="151"/>
      <c r="AL20" s="151"/>
      <c r="AM20" s="151"/>
      <c r="AN20" s="151"/>
      <c r="AO20" s="151"/>
      <c r="AP20" s="151"/>
      <c r="AQ20" s="151"/>
      <c r="AR20" s="151"/>
      <c r="AS20" s="151"/>
      <c r="AT20" s="151"/>
    </row>
    <row r="21" spans="1:46" s="149" customFormat="1" ht="20" customHeight="1">
      <c r="A21" s="150" t="s">
        <v>151</v>
      </c>
      <c r="B21" s="151"/>
      <c r="C21" s="151"/>
      <c r="D21" s="151"/>
      <c r="E21" s="151"/>
      <c r="F21" s="151"/>
      <c r="G21" s="151"/>
      <c r="H21" s="151"/>
      <c r="I21" s="151"/>
      <c r="J21" s="151"/>
      <c r="K21" s="151"/>
      <c r="L21" s="151"/>
      <c r="M21" s="151"/>
      <c r="N21" s="151"/>
      <c r="O21" s="151"/>
      <c r="P21" s="151"/>
      <c r="Q21" s="151"/>
      <c r="R21" s="151"/>
      <c r="S21" s="151"/>
      <c r="T21" s="151"/>
      <c r="U21" s="151"/>
      <c r="V21" s="151"/>
      <c r="W21" s="151"/>
      <c r="X21" s="151"/>
      <c r="Y21" s="151"/>
      <c r="Z21" s="151"/>
      <c r="AA21" s="151"/>
      <c r="AB21" s="151"/>
      <c r="AC21" s="151"/>
      <c r="AD21" s="151"/>
      <c r="AE21" s="151"/>
      <c r="AF21" s="151"/>
      <c r="AG21" s="151"/>
      <c r="AH21" s="151"/>
      <c r="AI21" s="151"/>
      <c r="AJ21" s="151"/>
      <c r="AK21" s="151"/>
      <c r="AL21" s="151"/>
      <c r="AM21" s="151"/>
      <c r="AN21" s="151"/>
      <c r="AO21" s="151"/>
      <c r="AP21" s="151"/>
      <c r="AQ21" s="151"/>
      <c r="AR21" s="151"/>
      <c r="AS21" s="151"/>
      <c r="AT21" s="151"/>
    </row>
    <row r="22" spans="1:46">
      <c r="A22" s="150"/>
    </row>
  </sheetData>
  <phoneticPr fontId="4"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249977111117893"/>
  </sheetPr>
  <dimension ref="A1:N92"/>
  <sheetViews>
    <sheetView zoomScaleNormal="125" zoomScalePageLayoutView="125" workbookViewId="0">
      <pane xSplit="1" ySplit="22" topLeftCell="B23" activePane="bottomRight" state="frozen"/>
      <selection pane="topRight" activeCell="B1" sqref="B1"/>
      <selection pane="bottomLeft" activeCell="A3" sqref="A3"/>
      <selection pane="bottomRight" activeCell="C20" sqref="C20"/>
    </sheetView>
  </sheetViews>
  <sheetFormatPr baseColWidth="10" defaultColWidth="11" defaultRowHeight="17" customHeight="1" x14ac:dyDescent="0"/>
  <cols>
    <col min="1" max="1" width="14.83203125" style="2" customWidth="1"/>
    <col min="2" max="2" width="31.33203125" style="12" customWidth="1"/>
    <col min="3" max="6" width="29.1640625" style="2" customWidth="1"/>
    <col min="7" max="7" width="29" style="2" customWidth="1"/>
    <col min="8" max="16384" width="11" style="2"/>
  </cols>
  <sheetData>
    <row r="1" spans="1:14" s="1" customFormat="1" ht="17" customHeight="1">
      <c r="A1" s="2"/>
      <c r="B1" s="58" t="s">
        <v>56</v>
      </c>
      <c r="C1" s="58"/>
      <c r="D1" s="28"/>
      <c r="E1" s="28"/>
      <c r="F1" s="28"/>
      <c r="G1" s="28"/>
      <c r="H1" s="28"/>
      <c r="I1" s="28"/>
      <c r="J1" s="28"/>
      <c r="K1" s="28"/>
      <c r="L1" s="28"/>
      <c r="M1" s="28"/>
      <c r="N1" s="28"/>
    </row>
    <row r="2" spans="1:14" s="56" customFormat="1" ht="17" customHeight="1">
      <c r="A2" s="67"/>
      <c r="B2" s="58" t="s">
        <v>105</v>
      </c>
      <c r="C2" s="58"/>
      <c r="D2" s="57"/>
      <c r="E2" s="57"/>
      <c r="F2" s="57"/>
      <c r="G2" s="57"/>
      <c r="H2" s="57"/>
      <c r="I2" s="57"/>
      <c r="J2" s="57"/>
      <c r="K2" s="57"/>
      <c r="L2" s="57"/>
      <c r="M2" s="57"/>
      <c r="N2" s="57"/>
    </row>
    <row r="3" spans="1:14" s="56" customFormat="1" ht="17" customHeight="1">
      <c r="A3" s="67"/>
      <c r="B3" s="59" t="s">
        <v>15</v>
      </c>
      <c r="C3" s="59"/>
      <c r="D3" s="57"/>
      <c r="E3" s="57"/>
      <c r="F3" s="57"/>
      <c r="G3" s="57"/>
      <c r="H3" s="57"/>
      <c r="I3" s="57"/>
      <c r="J3" s="57"/>
      <c r="K3" s="57"/>
      <c r="L3" s="57"/>
      <c r="M3" s="57"/>
      <c r="N3" s="57"/>
    </row>
    <row r="4" spans="1:14" s="1" customFormat="1" ht="17" customHeight="1">
      <c r="A4" s="2"/>
      <c r="B4" s="48" t="s">
        <v>47</v>
      </c>
      <c r="C4" s="49"/>
      <c r="D4" s="49"/>
      <c r="E4" s="49"/>
      <c r="F4" s="49"/>
      <c r="G4" s="49"/>
      <c r="H4" s="49"/>
      <c r="I4" s="49"/>
      <c r="J4" s="49"/>
      <c r="K4" s="49"/>
      <c r="L4" s="49"/>
      <c r="M4" s="49"/>
      <c r="N4" s="49"/>
    </row>
    <row r="5" spans="1:14" s="1" customFormat="1" ht="17" customHeight="1">
      <c r="A5" s="2"/>
      <c r="B5" s="60"/>
      <c r="C5" s="60" t="s">
        <v>101</v>
      </c>
      <c r="D5" s="49"/>
      <c r="E5" s="49"/>
      <c r="F5" s="49"/>
      <c r="G5" s="49"/>
      <c r="H5" s="49"/>
      <c r="I5" s="49"/>
      <c r="J5" s="49"/>
      <c r="K5" s="49"/>
      <c r="L5" s="49"/>
      <c r="M5" s="49"/>
      <c r="N5" s="49"/>
    </row>
    <row r="6" spans="1:14" s="1" customFormat="1" ht="17" customHeight="1">
      <c r="A6" s="2"/>
      <c r="B6" s="61"/>
      <c r="C6" s="61" t="s">
        <v>134</v>
      </c>
      <c r="D6" s="31"/>
      <c r="E6" s="31"/>
      <c r="F6" s="31"/>
      <c r="G6" s="31"/>
      <c r="H6" s="31"/>
      <c r="I6" s="31"/>
      <c r="J6" s="31"/>
      <c r="K6" s="31"/>
      <c r="L6" s="31"/>
      <c r="M6" s="31"/>
      <c r="N6" s="31"/>
    </row>
    <row r="7" spans="1:14" s="1" customFormat="1" ht="17" customHeight="1">
      <c r="A7" s="2"/>
      <c r="B7" s="110"/>
      <c r="C7" s="110" t="s">
        <v>141</v>
      </c>
      <c r="D7" s="31"/>
      <c r="E7" s="34"/>
      <c r="F7" s="31"/>
      <c r="G7" s="31"/>
      <c r="H7" s="31"/>
      <c r="I7" s="31"/>
      <c r="J7" s="31"/>
      <c r="K7" s="31"/>
      <c r="L7" s="31"/>
      <c r="M7" s="31"/>
      <c r="N7" s="31"/>
    </row>
    <row r="8" spans="1:14" s="1" customFormat="1" ht="17" customHeight="1">
      <c r="A8" s="2"/>
      <c r="B8" s="49"/>
      <c r="C8" s="49" t="s">
        <v>18</v>
      </c>
      <c r="D8" s="31"/>
      <c r="E8" s="31"/>
      <c r="F8" s="31"/>
      <c r="G8" s="31"/>
      <c r="H8" s="31"/>
      <c r="I8" s="31"/>
      <c r="J8" s="31"/>
      <c r="K8" s="31"/>
      <c r="L8" s="31"/>
      <c r="M8" s="31"/>
      <c r="N8" s="31"/>
    </row>
    <row r="9" spans="1:14" s="1" customFormat="1" ht="17" customHeight="1">
      <c r="A9" s="2"/>
      <c r="B9" s="62" t="s">
        <v>53</v>
      </c>
      <c r="C9" s="62"/>
      <c r="D9" s="68"/>
      <c r="E9" s="68"/>
      <c r="F9" s="68"/>
      <c r="G9" s="68"/>
      <c r="H9" s="68"/>
      <c r="I9" s="68"/>
      <c r="J9" s="68"/>
      <c r="K9" s="68"/>
      <c r="L9" s="68"/>
      <c r="M9" s="68"/>
      <c r="N9" s="68"/>
    </row>
    <row r="10" spans="1:14" s="1" customFormat="1" ht="17" customHeight="1">
      <c r="A10" s="2"/>
      <c r="B10" s="62"/>
      <c r="C10" s="62" t="s">
        <v>102</v>
      </c>
      <c r="D10" s="68"/>
      <c r="E10" s="68"/>
      <c r="F10" s="68"/>
      <c r="G10" s="68"/>
      <c r="H10" s="68"/>
      <c r="I10" s="68"/>
      <c r="J10" s="68"/>
      <c r="K10" s="68"/>
      <c r="L10" s="68"/>
      <c r="M10" s="68"/>
      <c r="N10" s="68"/>
    </row>
    <row r="11" spans="1:14" s="1" customFormat="1" ht="17" customHeight="1">
      <c r="A11" s="2"/>
      <c r="B11" s="62"/>
      <c r="C11" s="62" t="s">
        <v>69</v>
      </c>
      <c r="D11" s="68"/>
      <c r="E11" s="68"/>
      <c r="F11" s="68"/>
      <c r="G11" s="68"/>
      <c r="H11" s="68"/>
      <c r="I11" s="68"/>
      <c r="J11" s="68"/>
      <c r="K11" s="68"/>
      <c r="L11" s="68"/>
      <c r="M11" s="68"/>
      <c r="N11" s="68"/>
    </row>
    <row r="12" spans="1:14" s="1" customFormat="1" ht="17" customHeight="1">
      <c r="A12" s="2"/>
      <c r="B12" s="62"/>
      <c r="C12" s="62" t="s">
        <v>142</v>
      </c>
      <c r="D12" s="68"/>
      <c r="E12" s="68"/>
      <c r="F12" s="68"/>
      <c r="G12" s="68"/>
      <c r="H12" s="68"/>
      <c r="I12" s="68"/>
      <c r="J12" s="68"/>
      <c r="K12" s="68"/>
      <c r="L12" s="68"/>
      <c r="M12" s="68"/>
      <c r="N12" s="68"/>
    </row>
    <row r="13" spans="1:14" s="1" customFormat="1" ht="17" customHeight="1">
      <c r="B13" s="63" t="s">
        <v>54</v>
      </c>
      <c r="C13" s="49"/>
      <c r="D13" s="31"/>
      <c r="E13" s="31"/>
      <c r="F13" s="31"/>
      <c r="G13" s="31"/>
      <c r="H13" s="31"/>
      <c r="I13" s="31"/>
      <c r="J13" s="31"/>
      <c r="K13" s="31"/>
      <c r="L13" s="31"/>
      <c r="M13" s="31"/>
      <c r="N13" s="31"/>
    </row>
    <row r="14" spans="1:14" s="1" customFormat="1" ht="17" customHeight="1">
      <c r="B14" s="49"/>
      <c r="C14" s="48" t="s">
        <v>70</v>
      </c>
      <c r="D14" s="31"/>
      <c r="E14" s="31"/>
      <c r="F14" s="31"/>
      <c r="G14" s="31"/>
      <c r="H14" s="31"/>
      <c r="I14" s="31"/>
      <c r="J14" s="31"/>
      <c r="K14" s="31"/>
      <c r="L14" s="31"/>
      <c r="M14" s="31"/>
      <c r="N14" s="31"/>
    </row>
    <row r="15" spans="1:14" s="1" customFormat="1" ht="17" customHeight="1">
      <c r="B15" s="49"/>
      <c r="C15" s="49" t="s">
        <v>14</v>
      </c>
      <c r="D15" s="31"/>
      <c r="E15" s="31"/>
      <c r="F15" s="31"/>
      <c r="G15" s="31"/>
      <c r="H15" s="31"/>
      <c r="I15" s="31"/>
      <c r="J15" s="31"/>
      <c r="K15" s="31"/>
      <c r="L15" s="31"/>
      <c r="M15" s="31"/>
      <c r="N15" s="31"/>
    </row>
    <row r="16" spans="1:14" s="1" customFormat="1" ht="17" customHeight="1">
      <c r="B16" s="49"/>
      <c r="C16" s="49" t="s">
        <v>133</v>
      </c>
      <c r="D16" s="31"/>
      <c r="E16" s="31"/>
      <c r="F16" s="31"/>
      <c r="G16" s="31"/>
      <c r="H16" s="31"/>
      <c r="I16" s="31"/>
      <c r="J16" s="31"/>
      <c r="K16" s="31"/>
      <c r="L16" s="31"/>
      <c r="M16" s="31"/>
      <c r="N16" s="31"/>
    </row>
    <row r="17" spans="1:14" s="1" customFormat="1" ht="17" customHeight="1">
      <c r="B17" s="126" t="s">
        <v>106</v>
      </c>
      <c r="C17" s="64"/>
      <c r="D17" s="64"/>
      <c r="E17" s="64"/>
      <c r="F17" s="64"/>
      <c r="G17" s="64"/>
      <c r="H17" s="64"/>
      <c r="I17" s="64"/>
      <c r="J17" s="64"/>
      <c r="K17" s="64"/>
      <c r="L17" s="64"/>
      <c r="M17" s="64"/>
      <c r="N17" s="64"/>
    </row>
    <row r="18" spans="1:14" s="1" customFormat="1" ht="17" customHeight="1">
      <c r="A18" s="2"/>
      <c r="B18" s="127" t="s">
        <v>144</v>
      </c>
      <c r="C18" s="66"/>
      <c r="D18" s="65"/>
      <c r="E18" s="65"/>
      <c r="F18" s="65"/>
      <c r="G18" s="65"/>
      <c r="H18" s="65"/>
      <c r="I18" s="65"/>
      <c r="J18" s="65"/>
      <c r="K18" s="65"/>
      <c r="L18" s="65"/>
      <c r="M18" s="65"/>
      <c r="N18" s="65"/>
    </row>
    <row r="19" spans="1:14" s="1" customFormat="1" ht="17" customHeight="1">
      <c r="A19" s="2"/>
      <c r="B19" s="127"/>
      <c r="C19" s="66" t="s">
        <v>145</v>
      </c>
      <c r="D19" s="127"/>
      <c r="E19" s="65"/>
      <c r="F19" s="65"/>
      <c r="G19" s="65"/>
      <c r="H19" s="65"/>
      <c r="I19" s="65"/>
      <c r="J19" s="65"/>
      <c r="K19" s="65"/>
      <c r="L19" s="65"/>
      <c r="M19" s="65"/>
      <c r="N19" s="65"/>
    </row>
    <row r="20" spans="1:14" s="1" customFormat="1" ht="17" customHeight="1">
      <c r="A20" s="2"/>
      <c r="B20" s="127"/>
      <c r="C20" s="179" t="s">
        <v>146</v>
      </c>
      <c r="D20" s="65"/>
      <c r="E20" s="65"/>
      <c r="F20" s="65"/>
      <c r="G20" s="65"/>
      <c r="H20" s="65"/>
      <c r="I20" s="65"/>
      <c r="J20" s="65"/>
      <c r="K20" s="65"/>
      <c r="L20" s="65"/>
      <c r="M20" s="65"/>
      <c r="N20" s="65"/>
    </row>
    <row r="21" spans="1:14" s="1" customFormat="1" ht="17" customHeight="1">
      <c r="B21" s="19"/>
    </row>
    <row r="22" spans="1:14" ht="17" customHeight="1">
      <c r="A22" s="2" t="s">
        <v>39</v>
      </c>
      <c r="B22" s="52" t="s">
        <v>29</v>
      </c>
      <c r="C22" s="2" t="s">
        <v>33</v>
      </c>
      <c r="D22" s="25" t="s">
        <v>32</v>
      </c>
      <c r="E22" s="2" t="s">
        <v>25</v>
      </c>
      <c r="F22" s="2" t="s">
        <v>31</v>
      </c>
      <c r="G22" s="162"/>
      <c r="H22" s="154"/>
    </row>
    <row r="23" spans="1:14" ht="17" customHeight="1">
      <c r="A23" s="2">
        <v>1959</v>
      </c>
      <c r="B23" s="52">
        <v>2.4540000000000002</v>
      </c>
      <c r="C23" s="101">
        <f>'Land-Use Change Emissions'!B23</f>
        <v>1.4727759</v>
      </c>
      <c r="D23" s="25">
        <v>2.0352000000000001</v>
      </c>
      <c r="E23" s="52">
        <f>'Ocean Sink'!B27</f>
        <v>0.89518811576963819</v>
      </c>
      <c r="F23" s="52">
        <f>B23+C23-D23-E23</f>
        <v>0.99638778423036167</v>
      </c>
      <c r="H23" s="155"/>
      <c r="I23" s="52"/>
    </row>
    <row r="24" spans="1:14" ht="17" customHeight="1">
      <c r="A24" s="2">
        <v>1960</v>
      </c>
      <c r="B24" s="52">
        <v>2.569</v>
      </c>
      <c r="C24" s="101">
        <f>'Land-Use Change Emissions'!B24</f>
        <v>1.4606344999999998</v>
      </c>
      <c r="D24" s="25">
        <v>1.5052000000000001</v>
      </c>
      <c r="E24" s="52">
        <f>'Ocean Sink'!B28</f>
        <v>0.89419655380698926</v>
      </c>
      <c r="F24" s="52">
        <f t="shared" ref="F24:F77" si="0">B24+C24-D24-E24</f>
        <v>1.6302379461930108</v>
      </c>
      <c r="H24" s="155"/>
      <c r="I24" s="52"/>
    </row>
    <row r="25" spans="1:14" ht="17" customHeight="1">
      <c r="A25" s="2">
        <v>1961</v>
      </c>
      <c r="B25" s="52">
        <v>2.58</v>
      </c>
      <c r="C25" s="101">
        <f>'Land-Use Change Emissions'!B25</f>
        <v>1.5302309999999999</v>
      </c>
      <c r="D25" s="25">
        <v>1.6536000000000002</v>
      </c>
      <c r="E25" s="52">
        <f>'Ocean Sink'!B29</f>
        <v>0.75651086603337347</v>
      </c>
      <c r="F25" s="52">
        <f t="shared" si="0"/>
        <v>1.7001201339666263</v>
      </c>
      <c r="H25" s="155"/>
      <c r="I25" s="52"/>
    </row>
    <row r="26" spans="1:14" ht="17" customHeight="1">
      <c r="A26" s="2">
        <v>1962</v>
      </c>
      <c r="B26" s="52">
        <v>2.6859999999999999</v>
      </c>
      <c r="C26" s="101">
        <f>'Land-Use Change Emissions'!B26</f>
        <v>1.5198038</v>
      </c>
      <c r="D26" s="25">
        <v>1.1872000000000003</v>
      </c>
      <c r="E26" s="52">
        <f>'Ocean Sink'!B30</f>
        <v>0.8250730239687355</v>
      </c>
      <c r="F26" s="52">
        <f t="shared" si="0"/>
        <v>2.1935307760312641</v>
      </c>
      <c r="H26" s="155"/>
      <c r="I26" s="52"/>
    </row>
    <row r="27" spans="1:14" ht="17" customHeight="1">
      <c r="A27" s="2">
        <v>1963</v>
      </c>
      <c r="B27" s="52">
        <v>2.8329999999999997</v>
      </c>
      <c r="C27" s="101">
        <f>'Land-Use Change Emissions'!B27</f>
        <v>1.5262845</v>
      </c>
      <c r="D27" s="25">
        <v>1.2083999999999999</v>
      </c>
      <c r="E27" s="52">
        <f>'Ocean Sink'!B31</f>
        <v>1.013559988963636</v>
      </c>
      <c r="F27" s="52">
        <f t="shared" si="0"/>
        <v>2.137324511036363</v>
      </c>
      <c r="H27" s="155"/>
      <c r="I27" s="52"/>
    </row>
    <row r="28" spans="1:14" ht="17" customHeight="1">
      <c r="A28" s="2">
        <v>1964</v>
      </c>
      <c r="B28" s="52">
        <v>2.9950000000000001</v>
      </c>
      <c r="C28" s="101">
        <f>'Land-Use Change Emissions'!B28</f>
        <v>1.5173336999999998</v>
      </c>
      <c r="D28" s="25">
        <v>1.0387999999999999</v>
      </c>
      <c r="E28" s="52">
        <f>'Ocean Sink'!B32</f>
        <v>1.2806581653533049</v>
      </c>
      <c r="F28" s="52">
        <f t="shared" si="0"/>
        <v>2.1928755346466948</v>
      </c>
      <c r="H28" s="155"/>
      <c r="I28" s="52"/>
    </row>
    <row r="29" spans="1:14" ht="17" customHeight="1">
      <c r="A29" s="2">
        <v>1965</v>
      </c>
      <c r="B29" s="52">
        <v>3.13</v>
      </c>
      <c r="C29" s="101">
        <f>'Land-Use Change Emissions'!B29</f>
        <v>1.5484721000000001</v>
      </c>
      <c r="D29" s="25">
        <v>2.3320000000000003</v>
      </c>
      <c r="E29" s="52">
        <f>'Ocean Sink'!B33</f>
        <v>1.5112150416596968</v>
      </c>
      <c r="F29" s="52">
        <f t="shared" si="0"/>
        <v>0.83525705834030339</v>
      </c>
      <c r="H29" s="155"/>
      <c r="I29" s="52"/>
    </row>
    <row r="30" spans="1:14" ht="17" customHeight="1">
      <c r="A30" s="2">
        <v>1966</v>
      </c>
      <c r="B30" s="52">
        <v>3.2879999999999998</v>
      </c>
      <c r="C30" s="101">
        <f>'Land-Use Change Emissions'!B30</f>
        <v>1.5508256</v>
      </c>
      <c r="D30" s="25">
        <v>2.3320000000000003</v>
      </c>
      <c r="E30" s="52">
        <f>'Ocean Sink'!B34</f>
        <v>1.4787872126683501</v>
      </c>
      <c r="F30" s="52">
        <f t="shared" si="0"/>
        <v>1.0280383873316494</v>
      </c>
      <c r="H30" s="155"/>
      <c r="I30" s="52"/>
    </row>
    <row r="31" spans="1:14" ht="17" customHeight="1">
      <c r="A31" s="2">
        <v>1967</v>
      </c>
      <c r="B31" s="52">
        <v>3.3929999999999993</v>
      </c>
      <c r="C31" s="101">
        <f>'Land-Use Change Emissions'!B31</f>
        <v>1.5948990000000001</v>
      </c>
      <c r="D31" s="25">
        <v>1.2932000000000001</v>
      </c>
      <c r="E31" s="52">
        <f>'Ocean Sink'!B35</f>
        <v>1.204558714604318</v>
      </c>
      <c r="F31" s="52">
        <f t="shared" si="0"/>
        <v>2.4901402853956816</v>
      </c>
      <c r="H31" s="155"/>
      <c r="I31" s="52"/>
    </row>
    <row r="32" spans="1:14" ht="17" customHeight="1">
      <c r="A32" s="2">
        <v>1968</v>
      </c>
      <c r="B32" s="52">
        <v>3.5659999999999998</v>
      </c>
      <c r="C32" s="101">
        <f>'Land-Use Change Emissions'!B32</f>
        <v>1.5460563</v>
      </c>
      <c r="D32" s="25">
        <v>2.0988000000000002</v>
      </c>
      <c r="E32" s="52">
        <f>'Ocean Sink'!B36</f>
        <v>1.1984759827819267</v>
      </c>
      <c r="F32" s="52">
        <f t="shared" si="0"/>
        <v>1.814780317218073</v>
      </c>
      <c r="H32" s="155"/>
      <c r="I32" s="52"/>
    </row>
    <row r="33" spans="1:9" ht="17" customHeight="1">
      <c r="A33" s="2">
        <v>1969</v>
      </c>
      <c r="B33" s="52">
        <v>3.78</v>
      </c>
      <c r="C33" s="101">
        <f>'Land-Use Change Emissions'!B33</f>
        <v>1.5427741000000001</v>
      </c>
      <c r="D33" s="25">
        <v>2.7984000000000004</v>
      </c>
      <c r="E33" s="52">
        <f>'Ocean Sink'!B37</f>
        <v>1.2793987175213413</v>
      </c>
      <c r="F33" s="52">
        <f t="shared" si="0"/>
        <v>1.2449753824786585</v>
      </c>
      <c r="H33" s="155"/>
      <c r="I33" s="52"/>
    </row>
    <row r="34" spans="1:9" ht="17" customHeight="1">
      <c r="A34" s="2">
        <v>1970</v>
      </c>
      <c r="B34" s="52">
        <v>4.0529999999999999</v>
      </c>
      <c r="C34" s="101">
        <f>'Land-Use Change Emissions'!B34</f>
        <v>1.5310014000000001</v>
      </c>
      <c r="D34" s="25">
        <v>2.3956</v>
      </c>
      <c r="E34" s="52">
        <f>'Ocean Sink'!B38</f>
        <v>1.1734134273376258</v>
      </c>
      <c r="F34" s="52">
        <f t="shared" si="0"/>
        <v>2.0149879726623743</v>
      </c>
      <c r="H34" s="155"/>
      <c r="I34" s="52"/>
    </row>
    <row r="35" spans="1:9" ht="17" customHeight="1">
      <c r="A35" s="2">
        <v>1971</v>
      </c>
      <c r="B35" s="52">
        <v>4.2080000000000002</v>
      </c>
      <c r="C35" s="101">
        <f>'Land-Use Change Emissions'!B35</f>
        <v>1.4047030999999999</v>
      </c>
      <c r="D35" s="25">
        <v>1.5476000000000001</v>
      </c>
      <c r="E35" s="52">
        <f>'Ocean Sink'!B39</f>
        <v>1.2978524803377012</v>
      </c>
      <c r="F35" s="52">
        <f t="shared" si="0"/>
        <v>2.767250619662299</v>
      </c>
      <c r="H35" s="155"/>
      <c r="I35" s="52"/>
    </row>
    <row r="36" spans="1:9" ht="17" customHeight="1">
      <c r="A36" s="2">
        <v>1972</v>
      </c>
      <c r="B36" s="52">
        <v>4.3760000000000003</v>
      </c>
      <c r="C36" s="101">
        <f>'Land-Use Change Emissions'!B36</f>
        <v>1.3261335999999999</v>
      </c>
      <c r="D36" s="25">
        <v>3.1164000000000001</v>
      </c>
      <c r="E36" s="52">
        <f>'Ocean Sink'!B40</f>
        <v>1.5946973278565792</v>
      </c>
      <c r="F36" s="52">
        <f t="shared" si="0"/>
        <v>0.99103627214342049</v>
      </c>
      <c r="H36" s="155"/>
      <c r="I36" s="52"/>
    </row>
    <row r="37" spans="1:9" ht="17" customHeight="1">
      <c r="A37" s="2">
        <v>1973</v>
      </c>
      <c r="B37" s="52">
        <v>4.6139999999999999</v>
      </c>
      <c r="C37" s="101">
        <f>'Land-Use Change Emissions'!B37</f>
        <v>1.3175873000000002</v>
      </c>
      <c r="D37" s="25">
        <v>3.0952000000000002</v>
      </c>
      <c r="E37" s="52">
        <f>'Ocean Sink'!B41</f>
        <v>1.5405668946123579</v>
      </c>
      <c r="F37" s="52">
        <f t="shared" si="0"/>
        <v>1.2958204053876423</v>
      </c>
      <c r="H37" s="155"/>
      <c r="I37" s="52"/>
    </row>
    <row r="38" spans="1:9" ht="17" customHeight="1">
      <c r="A38" s="2">
        <v>1974</v>
      </c>
      <c r="B38" s="52">
        <v>4.6229999999999993</v>
      </c>
      <c r="C38" s="101">
        <f>'Land-Use Change Emissions'!B38</f>
        <v>1.2897675</v>
      </c>
      <c r="D38" s="25">
        <v>1.4416000000000002</v>
      </c>
      <c r="E38" s="52">
        <f>'Ocean Sink'!B42</f>
        <v>1.4736299068997127</v>
      </c>
      <c r="F38" s="52">
        <f t="shared" si="0"/>
        <v>2.9975375931002866</v>
      </c>
      <c r="H38" s="155"/>
      <c r="I38" s="52"/>
    </row>
    <row r="39" spans="1:9" ht="17" customHeight="1">
      <c r="A39" s="2">
        <v>1975</v>
      </c>
      <c r="B39" s="52">
        <v>4.5959999999999992</v>
      </c>
      <c r="C39" s="101">
        <f>'Land-Use Change Emissions'!B39</f>
        <v>1.3024157999999999</v>
      </c>
      <c r="D39" s="25">
        <v>2.6076000000000001</v>
      </c>
      <c r="E39" s="52">
        <f>'Ocean Sink'!B43</f>
        <v>1.5404799144428016</v>
      </c>
      <c r="F39" s="52">
        <f t="shared" si="0"/>
        <v>1.7503358855571969</v>
      </c>
      <c r="H39" s="155"/>
      <c r="I39" s="52"/>
    </row>
    <row r="40" spans="1:9" ht="17" customHeight="1">
      <c r="A40" s="2">
        <v>1976</v>
      </c>
      <c r="B40" s="52">
        <v>4.8639999999999999</v>
      </c>
      <c r="C40" s="101">
        <f>'Land-Use Change Emissions'!B40</f>
        <v>1.3194059</v>
      </c>
      <c r="D40" s="25">
        <v>2.0564</v>
      </c>
      <c r="E40" s="52">
        <f>'Ocean Sink'!B44</f>
        <v>1.6440631738608043</v>
      </c>
      <c r="F40" s="52">
        <f t="shared" si="0"/>
        <v>2.4829427261391963</v>
      </c>
      <c r="H40" s="155"/>
      <c r="I40" s="52"/>
    </row>
    <row r="41" spans="1:9" ht="17" customHeight="1">
      <c r="A41" s="2">
        <v>1977</v>
      </c>
      <c r="B41" s="52">
        <v>5.0259999999999998</v>
      </c>
      <c r="C41" s="101">
        <f>'Land-Use Change Emissions'!B41</f>
        <v>1.3512792000000002</v>
      </c>
      <c r="D41" s="25">
        <v>4.0704000000000002</v>
      </c>
      <c r="E41" s="52">
        <f>'Ocean Sink'!B45</f>
        <v>1.726824557997819</v>
      </c>
      <c r="F41" s="52">
        <f t="shared" si="0"/>
        <v>0.58005464200218104</v>
      </c>
      <c r="H41" s="155"/>
      <c r="I41" s="52"/>
    </row>
    <row r="42" spans="1:9" ht="17" customHeight="1">
      <c r="A42" s="2">
        <v>1978</v>
      </c>
      <c r="B42" s="52">
        <v>5.0869999999999997</v>
      </c>
      <c r="C42" s="101">
        <f>'Land-Use Change Emissions'!B42</f>
        <v>1.2985151000000001</v>
      </c>
      <c r="D42" s="25">
        <v>2.7348000000000003</v>
      </c>
      <c r="E42" s="52">
        <f>'Ocean Sink'!B46</f>
        <v>1.699557229215009</v>
      </c>
      <c r="F42" s="52">
        <f t="shared" si="0"/>
        <v>1.9511578707849908</v>
      </c>
      <c r="H42" s="155"/>
      <c r="I42" s="52"/>
    </row>
    <row r="43" spans="1:9" ht="17" customHeight="1">
      <c r="A43" s="2">
        <v>1979</v>
      </c>
      <c r="B43" s="52">
        <v>5.3689999999999998</v>
      </c>
      <c r="C43" s="101">
        <f>'Land-Use Change Emissions'!B43</f>
        <v>1.2515592999999998</v>
      </c>
      <c r="D43" s="25">
        <v>4.5368000000000004</v>
      </c>
      <c r="E43" s="52">
        <f>'Ocean Sink'!B47</f>
        <v>1.5165989543906364</v>
      </c>
      <c r="F43" s="52">
        <f t="shared" si="0"/>
        <v>0.56716034560936324</v>
      </c>
      <c r="H43" s="155"/>
      <c r="I43" s="52"/>
    </row>
    <row r="44" spans="1:9" ht="17" customHeight="1">
      <c r="A44" s="2">
        <v>1980</v>
      </c>
      <c r="B44" s="52">
        <v>5.3129999999999988</v>
      </c>
      <c r="C44" s="101">
        <f>'Land-Use Change Emissions'!B44</f>
        <v>1.2433824</v>
      </c>
      <c r="D44" s="25">
        <v>3.6464000000000003</v>
      </c>
      <c r="E44" s="52">
        <f>'Ocean Sink'!B48</f>
        <v>1.8104204301154587</v>
      </c>
      <c r="F44" s="52">
        <f t="shared" si="0"/>
        <v>1.0995619698845396</v>
      </c>
      <c r="H44" s="155"/>
      <c r="I44" s="52"/>
    </row>
    <row r="45" spans="1:9" ht="17" customHeight="1">
      <c r="A45" s="2">
        <v>1981</v>
      </c>
      <c r="B45" s="52">
        <v>5.1509999999999998</v>
      </c>
      <c r="C45" s="101">
        <f>'Land-Use Change Emissions'!B45</f>
        <v>1.2520548999999999</v>
      </c>
      <c r="D45" s="25">
        <v>2.4379999999999997</v>
      </c>
      <c r="E45" s="52">
        <f>'Ocean Sink'!B49</f>
        <v>1.8218537001379045</v>
      </c>
      <c r="F45" s="52">
        <f t="shared" si="0"/>
        <v>2.1432011998620957</v>
      </c>
      <c r="H45" s="155"/>
      <c r="I45" s="52"/>
    </row>
    <row r="46" spans="1:9" ht="17" customHeight="1">
      <c r="A46" s="2">
        <v>1982</v>
      </c>
      <c r="B46" s="52">
        <v>5.1109999999999998</v>
      </c>
      <c r="C46" s="101">
        <f>'Land-Use Change Emissions'!B46</f>
        <v>1.2573835999999998</v>
      </c>
      <c r="D46" s="25">
        <v>2.12</v>
      </c>
      <c r="E46" s="52">
        <f>'Ocean Sink'!B50</f>
        <v>1.9112301222772334</v>
      </c>
      <c r="F46" s="52">
        <f t="shared" si="0"/>
        <v>2.337153477722766</v>
      </c>
      <c r="H46" s="155"/>
      <c r="I46" s="52"/>
    </row>
    <row r="47" spans="1:9" ht="17" customHeight="1">
      <c r="A47" s="2">
        <v>1983</v>
      </c>
      <c r="B47" s="52">
        <v>5.093</v>
      </c>
      <c r="C47" s="101">
        <f>'Land-Use Change Emissions'!B47</f>
        <v>1.4321564</v>
      </c>
      <c r="D47" s="25">
        <v>3.8584000000000005</v>
      </c>
      <c r="E47" s="52">
        <f>'Ocean Sink'!B51</f>
        <v>2.1095323785754085</v>
      </c>
      <c r="F47" s="52">
        <f t="shared" si="0"/>
        <v>0.55722402142459115</v>
      </c>
      <c r="H47" s="155"/>
      <c r="I47" s="52"/>
    </row>
    <row r="48" spans="1:9" ht="17" customHeight="1">
      <c r="A48" s="2">
        <v>1984</v>
      </c>
      <c r="B48" s="52">
        <v>5.2779999999999996</v>
      </c>
      <c r="C48" s="101">
        <f>'Land-Use Change Emissions'!B48</f>
        <v>1.46034</v>
      </c>
      <c r="D48" s="25">
        <v>2.6500000000000004</v>
      </c>
      <c r="E48" s="52">
        <f>'Ocean Sink'!B52</f>
        <v>1.9898998245686934</v>
      </c>
      <c r="F48" s="52">
        <f t="shared" si="0"/>
        <v>2.0984401754313051</v>
      </c>
      <c r="H48" s="155"/>
      <c r="I48" s="52"/>
    </row>
    <row r="49" spans="1:9" ht="17" customHeight="1">
      <c r="A49" s="2">
        <v>1985</v>
      </c>
      <c r="B49" s="52">
        <v>5.4379999999999988</v>
      </c>
      <c r="C49" s="101">
        <f>'Land-Use Change Emissions'!B49</f>
        <v>1.4988355999999998</v>
      </c>
      <c r="D49" s="25">
        <v>3.4767999999999999</v>
      </c>
      <c r="E49" s="52">
        <f>'Ocean Sink'!B53</f>
        <v>1.9919902592157908</v>
      </c>
      <c r="F49" s="52">
        <f t="shared" si="0"/>
        <v>1.4680453407842078</v>
      </c>
      <c r="H49" s="155"/>
      <c r="I49" s="52"/>
    </row>
    <row r="50" spans="1:9" ht="17" customHeight="1">
      <c r="A50" s="2">
        <v>1986</v>
      </c>
      <c r="B50" s="52">
        <v>5.605999999999999</v>
      </c>
      <c r="C50" s="101">
        <f>'Land-Use Change Emissions'!B50</f>
        <v>1.5291869999999999</v>
      </c>
      <c r="D50" s="25">
        <v>2.1836000000000002</v>
      </c>
      <c r="E50" s="52">
        <f>'Ocean Sink'!B54</f>
        <v>2.0152690727510834</v>
      </c>
      <c r="F50" s="52">
        <f t="shared" si="0"/>
        <v>2.9363179272489148</v>
      </c>
      <c r="H50" s="155"/>
      <c r="I50" s="52"/>
    </row>
    <row r="51" spans="1:9" ht="17" customHeight="1">
      <c r="A51" s="2">
        <v>1987</v>
      </c>
      <c r="B51" s="52">
        <v>5.75</v>
      </c>
      <c r="C51" s="101">
        <f>'Land-Use Change Emissions'!B51</f>
        <v>1.5147714999999999</v>
      </c>
      <c r="D51" s="25">
        <v>5.7452000000000005</v>
      </c>
      <c r="E51" s="52">
        <f>'Ocean Sink'!B55</f>
        <v>2.0085281213896491</v>
      </c>
      <c r="F51" s="52">
        <f t="shared" si="0"/>
        <v>-0.48895662138964946</v>
      </c>
      <c r="H51" s="155"/>
      <c r="I51" s="52"/>
    </row>
    <row r="52" spans="1:9" ht="17" customHeight="1">
      <c r="A52" s="2">
        <v>1988</v>
      </c>
      <c r="B52" s="52">
        <v>5.9630000000000001</v>
      </c>
      <c r="C52" s="101">
        <f>'Land-Use Change Emissions'!B52</f>
        <v>1.5141772999999998</v>
      </c>
      <c r="D52" s="25">
        <v>4.7700000000000005</v>
      </c>
      <c r="E52" s="52">
        <f>'Ocean Sink'!B56</f>
        <v>1.8680880932746018</v>
      </c>
      <c r="F52" s="52">
        <f t="shared" si="0"/>
        <v>0.83908920672539788</v>
      </c>
      <c r="H52" s="155"/>
      <c r="I52" s="52"/>
    </row>
    <row r="53" spans="1:9" ht="17" customHeight="1">
      <c r="A53" s="2">
        <v>1989</v>
      </c>
      <c r="B53" s="52">
        <v>6.0940000000000003</v>
      </c>
      <c r="C53" s="101">
        <f>'Land-Use Change Emissions'!B53</f>
        <v>1.5312021000000002</v>
      </c>
      <c r="D53" s="25">
        <v>2.8832000000000004</v>
      </c>
      <c r="E53" s="52">
        <f>'Ocean Sink'!B57</f>
        <v>1.9846073792799841</v>
      </c>
      <c r="F53" s="52">
        <f t="shared" si="0"/>
        <v>2.7573947207200167</v>
      </c>
      <c r="H53" s="155"/>
      <c r="I53" s="52"/>
    </row>
    <row r="54" spans="1:9" ht="17" customHeight="1">
      <c r="A54" s="2">
        <v>1990</v>
      </c>
      <c r="B54" s="52">
        <v>6.1210000000000004</v>
      </c>
      <c r="C54" s="101">
        <f>'Land-Use Change Emissions'!B54</f>
        <v>1.4442218</v>
      </c>
      <c r="D54" s="25">
        <v>2.4803999999999999</v>
      </c>
      <c r="E54" s="52">
        <f>'Ocean Sink'!B58</f>
        <v>2.0404967682883415</v>
      </c>
      <c r="F54" s="52">
        <f t="shared" si="0"/>
        <v>3.0443250317116588</v>
      </c>
      <c r="H54" s="155"/>
      <c r="I54" s="52"/>
    </row>
    <row r="55" spans="1:9" ht="17" customHeight="1">
      <c r="A55" s="2">
        <v>1991</v>
      </c>
      <c r="B55" s="52">
        <v>6.1980000000000004</v>
      </c>
      <c r="C55" s="101">
        <f>'Land-Use Change Emissions'!B55</f>
        <v>1.6358689</v>
      </c>
      <c r="D55" s="25">
        <v>1.6112000000000002</v>
      </c>
      <c r="E55" s="52">
        <f>'Ocean Sink'!B59</f>
        <v>2.1465302885900317</v>
      </c>
      <c r="F55" s="52">
        <f t="shared" si="0"/>
        <v>4.0761386114099682</v>
      </c>
      <c r="H55" s="155"/>
      <c r="I55" s="52"/>
    </row>
    <row r="56" spans="1:9" ht="17" customHeight="1">
      <c r="A56" s="2">
        <v>1992</v>
      </c>
      <c r="B56" s="52">
        <v>6.1360000000000001</v>
      </c>
      <c r="C56" s="101">
        <f>'Land-Use Change Emissions'!B56</f>
        <v>1.6820379000000001</v>
      </c>
      <c r="D56" s="25">
        <v>1.4627999999999999</v>
      </c>
      <c r="E56" s="52">
        <f>'Ocean Sink'!B60</f>
        <v>2.4135800803400156</v>
      </c>
      <c r="F56" s="52">
        <f t="shared" si="0"/>
        <v>3.941657819659985</v>
      </c>
      <c r="H56" s="155"/>
      <c r="I56" s="52"/>
    </row>
    <row r="57" spans="1:9" ht="17" customHeight="1">
      <c r="A57" s="2">
        <v>1993</v>
      </c>
      <c r="B57" s="52">
        <v>6.133</v>
      </c>
      <c r="C57" s="101">
        <f>'Land-Use Change Emissions'!B57</f>
        <v>1.5457908000000002</v>
      </c>
      <c r="D57" s="25">
        <v>2.5864000000000003</v>
      </c>
      <c r="E57" s="52">
        <f>'Ocean Sink'!B61</f>
        <v>2.4246920281903606</v>
      </c>
      <c r="F57" s="52">
        <f t="shared" si="0"/>
        <v>2.667698771809639</v>
      </c>
      <c r="H57" s="155"/>
      <c r="I57" s="52"/>
    </row>
    <row r="58" spans="1:9" ht="17" customHeight="1">
      <c r="A58" s="2">
        <v>1994</v>
      </c>
      <c r="B58" s="52">
        <v>6.2409999999999997</v>
      </c>
      <c r="C58" s="101">
        <f>'Land-Use Change Emissions'!B58</f>
        <v>1.5028060999999999</v>
      </c>
      <c r="D58" s="25">
        <v>3.5615999999999999</v>
      </c>
      <c r="E58" s="52">
        <f>'Ocean Sink'!B62</f>
        <v>2.1982482613474126</v>
      </c>
      <c r="F58" s="52">
        <f t="shared" si="0"/>
        <v>1.9839578386525876</v>
      </c>
      <c r="H58" s="155"/>
      <c r="I58" s="52"/>
    </row>
    <row r="59" spans="1:9" ht="17" customHeight="1">
      <c r="A59" s="2">
        <v>1995</v>
      </c>
      <c r="B59" s="52">
        <v>6.3739999999999997</v>
      </c>
      <c r="C59" s="101">
        <f>'Land-Use Change Emissions'!B59</f>
        <v>1.4851805999999999</v>
      </c>
      <c r="D59" s="25">
        <v>4.0915999999999997</v>
      </c>
      <c r="E59" s="52">
        <f>'Ocean Sink'!B63</f>
        <v>2.0953610175933046</v>
      </c>
      <c r="F59" s="52">
        <f t="shared" si="0"/>
        <v>1.672219582406695</v>
      </c>
      <c r="H59" s="155"/>
      <c r="I59" s="52"/>
    </row>
    <row r="60" spans="1:9" ht="17" customHeight="1">
      <c r="A60" s="2">
        <v>1996</v>
      </c>
      <c r="B60" s="52">
        <v>6.524</v>
      </c>
      <c r="C60" s="101">
        <f>'Land-Use Change Emissions'!B60</f>
        <v>1.4693037</v>
      </c>
      <c r="D60" s="25">
        <v>2.2896000000000001</v>
      </c>
      <c r="E60" s="52">
        <f>'Ocean Sink'!B64</f>
        <v>2.0409194369065355</v>
      </c>
      <c r="F60" s="52">
        <f t="shared" si="0"/>
        <v>3.6627842630934646</v>
      </c>
      <c r="H60" s="155"/>
      <c r="I60" s="52"/>
    </row>
    <row r="61" spans="1:9" ht="17" customHeight="1">
      <c r="A61" s="2">
        <v>1997</v>
      </c>
      <c r="B61" s="52">
        <v>6.6239999999999997</v>
      </c>
      <c r="C61" s="163">
        <f>'Land-Use Change Emissions'!B61</f>
        <v>2.1863490142857138</v>
      </c>
      <c r="D61" s="25">
        <v>4.1764000000000001</v>
      </c>
      <c r="E61" s="52">
        <f>'Ocean Sink'!B65</f>
        <v>2.1453749792446559</v>
      </c>
      <c r="F61" s="92">
        <f t="shared" si="0"/>
        <v>2.4885740350410566</v>
      </c>
      <c r="H61" s="155"/>
      <c r="I61" s="52"/>
    </row>
    <row r="62" spans="1:9" ht="17" customHeight="1">
      <c r="A62" s="2">
        <v>1998</v>
      </c>
      <c r="B62" s="52">
        <v>6.61</v>
      </c>
      <c r="C62" s="163">
        <f>'Land-Use Change Emissions'!B62</f>
        <v>1.5436691142857142</v>
      </c>
      <c r="D62" s="25">
        <v>6.0208000000000004</v>
      </c>
      <c r="E62" s="52">
        <f>'Ocean Sink'!B66</f>
        <v>2.300996471380476</v>
      </c>
      <c r="F62" s="92">
        <f t="shared" si="0"/>
        <v>-0.16812735709476234</v>
      </c>
      <c r="H62" s="155"/>
      <c r="I62" s="52"/>
    </row>
    <row r="63" spans="1:9" ht="17" customHeight="1">
      <c r="A63" s="2">
        <v>1999</v>
      </c>
      <c r="B63" s="52">
        <v>6.5970000000000004</v>
      </c>
      <c r="C63" s="163">
        <f>'Land-Use Change Emissions'!B63</f>
        <v>1.3059983142857141</v>
      </c>
      <c r="D63" s="25">
        <v>2.8408000000000002</v>
      </c>
      <c r="E63" s="52">
        <f>'Ocean Sink'!B67</f>
        <v>2.1938006681188686</v>
      </c>
      <c r="F63" s="92">
        <f t="shared" si="0"/>
        <v>2.8683976461668457</v>
      </c>
      <c r="H63" s="155"/>
      <c r="I63" s="52"/>
    </row>
    <row r="64" spans="1:9" ht="17" customHeight="1">
      <c r="A64" s="2">
        <v>2000</v>
      </c>
      <c r="B64" s="52">
        <v>6.7629999999999999</v>
      </c>
      <c r="C64" s="163">
        <f>'Land-Use Change Emissions'!B64</f>
        <v>1.2009677142857145</v>
      </c>
      <c r="D64" s="25">
        <v>2.6288</v>
      </c>
      <c r="E64" s="52">
        <f>'Ocean Sink'!B68</f>
        <v>2.1343981099566234</v>
      </c>
      <c r="F64" s="92">
        <f t="shared" si="0"/>
        <v>3.200769604329091</v>
      </c>
      <c r="H64" s="155"/>
      <c r="I64" s="52"/>
    </row>
    <row r="65" spans="1:9" ht="17" customHeight="1">
      <c r="A65" s="2">
        <v>2001</v>
      </c>
      <c r="B65" s="52">
        <v>6.9290000000000003</v>
      </c>
      <c r="C65" s="163">
        <f>'Land-Use Change Emissions'!B65</f>
        <v>0.95757681428571417</v>
      </c>
      <c r="D65" s="25">
        <v>3.8584000000000005</v>
      </c>
      <c r="E65" s="52">
        <f>'Ocean Sink'!B69</f>
        <v>1.9918304838787724</v>
      </c>
      <c r="F65" s="92">
        <f t="shared" si="0"/>
        <v>2.0363463304069414</v>
      </c>
      <c r="H65" s="155"/>
      <c r="I65" s="52"/>
    </row>
    <row r="66" spans="1:9" ht="17" customHeight="1">
      <c r="A66" s="2">
        <v>2002</v>
      </c>
      <c r="B66" s="52">
        <v>6.9919999999999991</v>
      </c>
      <c r="C66" s="163">
        <f>'Land-Use Change Emissions'!B66</f>
        <v>1.0683613142857142</v>
      </c>
      <c r="D66" s="25">
        <v>5.0456000000000003</v>
      </c>
      <c r="E66" s="52">
        <f>'Ocean Sink'!B70</f>
        <v>2.3070864743508381</v>
      </c>
      <c r="F66" s="92">
        <f t="shared" si="0"/>
        <v>0.70767483993487579</v>
      </c>
      <c r="H66" s="155"/>
      <c r="I66" s="52"/>
    </row>
    <row r="67" spans="1:9" ht="17" customHeight="1">
      <c r="A67" s="2">
        <v>2003</v>
      </c>
      <c r="B67" s="52">
        <v>7.4049999999999994</v>
      </c>
      <c r="C67" s="163">
        <f>'Land-Use Change Emissions'!B67</f>
        <v>0.9008534142857143</v>
      </c>
      <c r="D67" s="25">
        <v>4.7700000000000005</v>
      </c>
      <c r="E67" s="52">
        <f>'Ocean Sink'!B71</f>
        <v>2.4228805129546802</v>
      </c>
      <c r="F67" s="92">
        <f t="shared" si="0"/>
        <v>1.1129729013310334</v>
      </c>
      <c r="G67" s="52"/>
      <c r="H67" s="155"/>
      <c r="I67" s="52"/>
    </row>
    <row r="68" spans="1:9" ht="17" customHeight="1">
      <c r="A68" s="2">
        <v>2004</v>
      </c>
      <c r="B68" s="52">
        <v>7.7839999999999998</v>
      </c>
      <c r="C68" s="163">
        <f>'Land-Use Change Emissions'!B68</f>
        <v>1.0339416142857143</v>
      </c>
      <c r="D68" s="25">
        <v>3.4132000000000002</v>
      </c>
      <c r="E68" s="52">
        <f>'Ocean Sink'!B72</f>
        <v>2.2983555829327766</v>
      </c>
      <c r="F68" s="92">
        <f t="shared" si="0"/>
        <v>3.1063860313529386</v>
      </c>
      <c r="H68" s="155"/>
      <c r="I68" s="52"/>
    </row>
    <row r="69" spans="1:9" ht="17" customHeight="1">
      <c r="A69" s="2">
        <v>2005</v>
      </c>
      <c r="B69" s="52">
        <v>8.0760000000000005</v>
      </c>
      <c r="C69" s="163">
        <f>'Land-Use Change Emissions'!B69</f>
        <v>1.0203932142857144</v>
      </c>
      <c r="D69" s="25">
        <v>5.1516000000000002</v>
      </c>
      <c r="E69" s="52">
        <f>'Ocean Sink'!B73</f>
        <v>2.3187555651597798</v>
      </c>
      <c r="F69" s="92">
        <f t="shared" si="0"/>
        <v>1.6260376491259354</v>
      </c>
      <c r="H69" s="155"/>
      <c r="I69" s="52"/>
    </row>
    <row r="70" spans="1:9" ht="17" customHeight="1">
      <c r="A70" s="2">
        <v>2006</v>
      </c>
      <c r="B70" s="52">
        <v>8.3629999999999995</v>
      </c>
      <c r="C70" s="163">
        <f>'Land-Use Change Emissions'!B70</f>
        <v>1.0913383142857143</v>
      </c>
      <c r="D70" s="25">
        <v>3.6464000000000003</v>
      </c>
      <c r="E70" s="52">
        <f>'Ocean Sink'!B74</f>
        <v>2.4816975168649416</v>
      </c>
      <c r="F70" s="92">
        <f t="shared" si="0"/>
        <v>3.3262407974207724</v>
      </c>
      <c r="H70" s="155"/>
      <c r="I70" s="52"/>
    </row>
    <row r="71" spans="1:9" ht="17" customHeight="1">
      <c r="A71" s="2">
        <v>2007</v>
      </c>
      <c r="B71" s="52">
        <v>8.532</v>
      </c>
      <c r="C71" s="163">
        <f>'Land-Use Change Emissions'!B71</f>
        <v>0.96898401428571423</v>
      </c>
      <c r="D71" s="25">
        <v>4.4732000000000003</v>
      </c>
      <c r="E71" s="52">
        <f>'Ocean Sink'!B75</f>
        <v>2.4969706837737569</v>
      </c>
      <c r="F71" s="92">
        <f t="shared" si="0"/>
        <v>2.5308133305119576</v>
      </c>
      <c r="H71" s="155"/>
      <c r="I71" s="52"/>
    </row>
    <row r="72" spans="1:9" ht="17" customHeight="1">
      <c r="A72" s="2">
        <v>2008</v>
      </c>
      <c r="B72" s="52">
        <v>8.74</v>
      </c>
      <c r="C72" s="163">
        <f>'Land-Use Change Emissions'!B72</f>
        <v>0.66529041428571445</v>
      </c>
      <c r="D72" s="25">
        <v>3.7312000000000003</v>
      </c>
      <c r="E72" s="52">
        <f>'Ocean Sink'!B76</f>
        <v>2.4832261748991784</v>
      </c>
      <c r="F72" s="92">
        <f t="shared" si="0"/>
        <v>3.1908642393865354</v>
      </c>
      <c r="H72" s="155"/>
      <c r="I72" s="52"/>
    </row>
    <row r="73" spans="1:9" ht="17" customHeight="1">
      <c r="A73" s="2">
        <v>2009</v>
      </c>
      <c r="B73" s="52">
        <v>8.6999999999999993</v>
      </c>
      <c r="C73" s="163">
        <f>'Land-Use Change Emissions'!B73</f>
        <v>0.75676331428571442</v>
      </c>
      <c r="D73" s="25">
        <v>3.5828000000000002</v>
      </c>
      <c r="E73" s="52">
        <f>'Ocean Sink'!B77</f>
        <v>2.5437034009008932</v>
      </c>
      <c r="F73" s="92">
        <f t="shared" si="0"/>
        <v>3.3302599133848205</v>
      </c>
      <c r="H73" s="155"/>
      <c r="I73" s="52"/>
    </row>
    <row r="74" spans="1:9" ht="17" customHeight="1">
      <c r="A74" s="2">
        <v>2010</v>
      </c>
      <c r="B74" s="52">
        <v>9.14</v>
      </c>
      <c r="C74" s="163">
        <f>'Land-Use Change Emissions'!B74</f>
        <v>0.88393121428571431</v>
      </c>
      <c r="D74" s="25">
        <v>5.0668000000000006</v>
      </c>
      <c r="E74" s="52">
        <f>'Ocean Sink'!B78</f>
        <v>2.5215525381670463</v>
      </c>
      <c r="F74" s="92">
        <f t="shared" si="0"/>
        <v>2.4355786761186686</v>
      </c>
      <c r="H74" s="155"/>
      <c r="I74" s="52"/>
    </row>
    <row r="75" spans="1:9" ht="17" customHeight="1">
      <c r="A75" s="2">
        <v>2011</v>
      </c>
      <c r="B75" s="121">
        <v>9.4489999999999998</v>
      </c>
      <c r="C75" s="163">
        <f>'Land-Use Change Emissions'!B75</f>
        <v>0.91245841428571428</v>
      </c>
      <c r="D75" s="25">
        <v>3.6252</v>
      </c>
      <c r="E75" s="52">
        <f>'Ocean Sink'!B79</f>
        <v>2.6573378685781854</v>
      </c>
      <c r="F75" s="92">
        <f t="shared" si="0"/>
        <v>4.078920545707529</v>
      </c>
      <c r="H75" s="155"/>
      <c r="I75" s="52"/>
    </row>
    <row r="76" spans="1:9" ht="17" customHeight="1">
      <c r="A76" s="2">
        <v>2012</v>
      </c>
      <c r="B76" s="92">
        <v>9.57502550596441</v>
      </c>
      <c r="C76" s="163">
        <f>'Land-Use Change Emissions'!B76</f>
        <v>0.97245841428571422</v>
      </c>
      <c r="D76" s="25">
        <v>5.0244000000000009</v>
      </c>
      <c r="E76" s="52">
        <f>'Ocean Sink'!B80</f>
        <v>2.7993984812504049</v>
      </c>
      <c r="F76" s="92">
        <f t="shared" si="0"/>
        <v>2.7236854389997189</v>
      </c>
      <c r="H76" s="155"/>
    </row>
    <row r="77" spans="1:9" ht="17" customHeight="1">
      <c r="A77" s="2">
        <v>2013</v>
      </c>
      <c r="B77" s="92">
        <v>9.7350339577255447</v>
      </c>
      <c r="C77" s="163">
        <f>'Land-Use Change Emissions'!B77</f>
        <v>0.92245841428571429</v>
      </c>
      <c r="D77" s="25">
        <v>5.3848000000000003</v>
      </c>
      <c r="E77" s="52">
        <f>'Ocean Sink'!B81</f>
        <v>2.8062767028673292</v>
      </c>
      <c r="F77" s="92">
        <f t="shared" si="0"/>
        <v>2.4664156691439292</v>
      </c>
      <c r="H77" s="155"/>
    </row>
    <row r="78" spans="1:9" ht="17" customHeight="1">
      <c r="A78" s="2">
        <v>2014</v>
      </c>
      <c r="B78" s="164">
        <v>9.7952113815963155</v>
      </c>
      <c r="C78" s="163">
        <f>'Land-Use Change Emissions'!B78</f>
        <v>1.0924584142857143</v>
      </c>
      <c r="D78" s="25">
        <v>3.8796000000000004</v>
      </c>
      <c r="E78" s="52">
        <f>'Ocean Sink'!B82</f>
        <v>2.9290830293418244</v>
      </c>
      <c r="F78" s="92">
        <f>B78+C78-D78-E78</f>
        <v>4.0789867665402051</v>
      </c>
      <c r="H78" s="155"/>
    </row>
    <row r="79" spans="1:9" ht="17" customHeight="1">
      <c r="E79" s="52"/>
    </row>
    <row r="80" spans="1:9" ht="17" customHeight="1">
      <c r="B80" s="90"/>
      <c r="E80" s="52"/>
    </row>
    <row r="81" spans="1:5" ht="17" customHeight="1">
      <c r="E81" s="52"/>
    </row>
    <row r="83" spans="1:5" ht="17" customHeight="1">
      <c r="E83" s="52"/>
    </row>
    <row r="84" spans="1:5" ht="17" customHeight="1">
      <c r="B84" s="90"/>
      <c r="E84" s="52"/>
    </row>
    <row r="86" spans="1:5" ht="17" customHeight="1">
      <c r="B86" s="90"/>
    </row>
    <row r="87" spans="1:5" ht="17" customHeight="1">
      <c r="A87" s="114"/>
      <c r="B87" s="90"/>
    </row>
    <row r="88" spans="1:5" ht="17" customHeight="1">
      <c r="A88" s="114"/>
      <c r="B88" s="90"/>
    </row>
    <row r="89" spans="1:5" ht="17" customHeight="1">
      <c r="A89" s="114"/>
      <c r="B89" s="90"/>
    </row>
    <row r="90" spans="1:5" ht="17" customHeight="1">
      <c r="A90" s="114"/>
      <c r="B90" s="90"/>
    </row>
    <row r="91" spans="1:5" ht="17" customHeight="1">
      <c r="B91" s="90"/>
    </row>
    <row r="92" spans="1:5" ht="17" customHeight="1">
      <c r="B92" s="90"/>
    </row>
  </sheetData>
  <phoneticPr fontId="4" type="noConversion"/>
  <conditionalFormatting sqref="D23:D77">
    <cfRule type="cellIs" dxfId="0" priority="1" operator="equal">
      <formula>"NaN"</formula>
    </cfRule>
  </conditionalFormatting>
  <hyperlinks>
    <hyperlink ref="B13" r:id="rId1" display="The atmospheric CO2 growth rate (variable uncertainty averaging 0.18 PgC/yr during 1980-2011) is estimated directly from atmospheric CO2 concentration measurements, and provided by the US National Oceanic and Atmospheric Administration Earth System Resear"/>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1" tint="0.249977111117893"/>
  </sheetPr>
  <dimension ref="A1:IP78"/>
  <sheetViews>
    <sheetView zoomScaleNormal="125" zoomScalePageLayoutView="125" workbookViewId="0">
      <pane xSplit="1" ySplit="11" topLeftCell="B55" activePane="bottomRight" state="frozen"/>
      <selection pane="topRight" activeCell="B1" sqref="B1"/>
      <selection pane="bottomLeft" activeCell="A3" sqref="A3"/>
      <selection pane="bottomRight" activeCell="D77" sqref="D77"/>
    </sheetView>
  </sheetViews>
  <sheetFormatPr baseColWidth="10" defaultColWidth="11" defaultRowHeight="17" customHeight="1" x14ac:dyDescent="0"/>
  <cols>
    <col min="1" max="1" width="13.5" style="1" customWidth="1"/>
    <col min="2" max="2" width="11.1640625" style="1" bestFit="1" customWidth="1"/>
    <col min="3" max="7" width="11" style="1"/>
    <col min="8" max="8" width="11" style="20"/>
    <col min="9" max="249" width="11" style="1"/>
    <col min="250" max="250" width="11" style="3"/>
    <col min="251" max="16384" width="11" style="1"/>
  </cols>
  <sheetData>
    <row r="1" spans="1:249" ht="17" customHeight="1">
      <c r="B1" s="27" t="s">
        <v>16</v>
      </c>
      <c r="C1" s="28"/>
      <c r="D1" s="28"/>
      <c r="E1" s="28"/>
      <c r="F1" s="28"/>
      <c r="G1" s="28"/>
      <c r="H1" s="39"/>
      <c r="I1" s="28"/>
      <c r="J1" s="28"/>
      <c r="K1" s="28"/>
      <c r="L1" s="28"/>
      <c r="M1" s="28"/>
      <c r="N1" s="28"/>
      <c r="O1" s="28"/>
      <c r="P1" s="28"/>
      <c r="Q1" s="28"/>
    </row>
    <row r="2" spans="1:249" ht="17" customHeight="1">
      <c r="A2" s="4"/>
      <c r="B2" s="40" t="s">
        <v>64</v>
      </c>
      <c r="C2" s="41"/>
      <c r="D2" s="41"/>
      <c r="E2" s="41"/>
      <c r="F2" s="41"/>
      <c r="G2" s="41"/>
      <c r="H2" s="41"/>
      <c r="I2" s="41"/>
      <c r="J2" s="41"/>
      <c r="K2" s="41"/>
      <c r="L2" s="41"/>
      <c r="M2" s="29"/>
      <c r="N2" s="29"/>
      <c r="O2" s="29"/>
      <c r="P2" s="29"/>
      <c r="Q2" s="29"/>
    </row>
    <row r="3" spans="1:249" ht="17" customHeight="1">
      <c r="B3" s="30" t="s">
        <v>57</v>
      </c>
      <c r="C3" s="33"/>
      <c r="D3" s="33"/>
      <c r="E3" s="33"/>
      <c r="F3" s="33"/>
      <c r="G3" s="33"/>
      <c r="H3" s="42"/>
      <c r="I3" s="33"/>
      <c r="J3" s="33"/>
      <c r="K3" s="30"/>
      <c r="L3" s="30"/>
      <c r="M3" s="30"/>
      <c r="N3" s="30"/>
      <c r="O3" s="30"/>
      <c r="P3" s="30"/>
      <c r="Q3" s="30"/>
    </row>
    <row r="4" spans="1:249" ht="17" customHeight="1">
      <c r="B4" s="102" t="s">
        <v>100</v>
      </c>
      <c r="C4" s="38"/>
      <c r="D4" s="38"/>
      <c r="E4" s="38"/>
      <c r="F4" s="38"/>
      <c r="G4" s="38"/>
      <c r="H4" s="45"/>
      <c r="I4" s="38"/>
      <c r="J4" s="31"/>
      <c r="K4" s="31"/>
      <c r="L4" s="31"/>
      <c r="M4" s="31"/>
      <c r="N4" s="31"/>
      <c r="O4" s="31"/>
      <c r="P4" s="31"/>
      <c r="Q4" s="31"/>
    </row>
    <row r="5" spans="1:249" ht="17" customHeight="1">
      <c r="B5" s="35" t="s">
        <v>17</v>
      </c>
      <c r="C5" s="104"/>
      <c r="D5" s="104"/>
      <c r="E5" s="104"/>
      <c r="F5" s="104"/>
      <c r="G5" s="104"/>
      <c r="H5" s="43"/>
      <c r="I5" s="104"/>
      <c r="J5" s="104"/>
      <c r="K5" s="31"/>
      <c r="L5" s="31"/>
      <c r="M5" s="31"/>
      <c r="N5" s="31"/>
      <c r="O5" s="31"/>
      <c r="P5" s="31"/>
      <c r="Q5" s="31"/>
    </row>
    <row r="6" spans="1:249" ht="17" customHeight="1">
      <c r="B6" s="46" t="s">
        <v>134</v>
      </c>
      <c r="C6" s="46"/>
      <c r="D6" s="46"/>
      <c r="E6" s="46"/>
      <c r="F6" s="46"/>
      <c r="G6" s="46"/>
      <c r="H6" s="46"/>
      <c r="I6" s="46"/>
      <c r="J6" s="46"/>
      <c r="K6" s="31"/>
      <c r="L6" s="31"/>
      <c r="M6" s="31"/>
      <c r="N6" s="31"/>
      <c r="O6" s="31"/>
      <c r="P6" s="31"/>
      <c r="Q6" s="31"/>
    </row>
    <row r="7" spans="1:249" ht="17" customHeight="1">
      <c r="A7" s="2"/>
      <c r="B7" s="180" t="s">
        <v>143</v>
      </c>
      <c r="C7" s="180"/>
      <c r="D7" s="180"/>
      <c r="E7" s="180"/>
      <c r="F7" s="180"/>
      <c r="G7" s="180"/>
      <c r="H7" s="180"/>
      <c r="I7" s="180"/>
      <c r="J7" s="180"/>
      <c r="K7" s="181"/>
      <c r="L7" s="181"/>
      <c r="M7" s="181"/>
      <c r="N7" s="181"/>
      <c r="O7" s="181"/>
      <c r="P7" s="181"/>
      <c r="Q7" s="181"/>
    </row>
    <row r="8" spans="1:249" ht="17" customHeight="1">
      <c r="B8" s="31" t="s">
        <v>18</v>
      </c>
      <c r="C8" s="31"/>
      <c r="D8" s="31"/>
      <c r="E8" s="31"/>
      <c r="F8" s="31"/>
      <c r="G8" s="31"/>
      <c r="H8" s="44"/>
      <c r="I8" s="31"/>
      <c r="J8" s="31"/>
      <c r="K8" s="31"/>
      <c r="L8" s="31"/>
      <c r="M8" s="31"/>
      <c r="N8" s="31"/>
      <c r="O8" s="31"/>
      <c r="P8" s="31"/>
      <c r="Q8" s="31"/>
    </row>
    <row r="9" spans="1:249" ht="17" customHeight="1">
      <c r="B9" s="31" t="s">
        <v>60</v>
      </c>
      <c r="C9" s="31"/>
      <c r="D9" s="31"/>
      <c r="E9" s="31"/>
      <c r="F9" s="31"/>
      <c r="G9" s="31"/>
      <c r="H9" s="44"/>
      <c r="I9" s="31"/>
      <c r="J9" s="31"/>
      <c r="K9" s="31"/>
      <c r="L9" s="31"/>
      <c r="M9" s="31"/>
      <c r="N9" s="31"/>
      <c r="O9" s="31"/>
      <c r="P9" s="31"/>
      <c r="Q9" s="31"/>
    </row>
    <row r="10" spans="1:249" s="8" customFormat="1" ht="17" customHeight="1">
      <c r="A10" s="2" t="s">
        <v>42</v>
      </c>
      <c r="B10" s="2"/>
      <c r="C10" s="18"/>
      <c r="D10" s="18"/>
      <c r="E10" s="18"/>
      <c r="F10" s="18"/>
      <c r="G10" s="18"/>
      <c r="H10" s="83"/>
      <c r="I10" s="84"/>
      <c r="J10" s="1"/>
      <c r="K10" s="1"/>
      <c r="L10" s="1"/>
      <c r="M10" s="1"/>
      <c r="N10" s="1"/>
      <c r="O10" s="1"/>
      <c r="P10" s="5"/>
      <c r="Q10" s="5"/>
      <c r="R10" s="5"/>
      <c r="S10" s="5"/>
      <c r="T10" s="5"/>
      <c r="U10" s="5"/>
      <c r="V10" s="5"/>
      <c r="W10" s="5"/>
      <c r="X10" s="5"/>
      <c r="Y10" s="5"/>
      <c r="Z10" s="5"/>
      <c r="AA10" s="5"/>
      <c r="AB10" s="5"/>
      <c r="AC10" s="5"/>
      <c r="AD10" s="5"/>
      <c r="AE10" s="5"/>
      <c r="AF10" s="5"/>
      <c r="AG10" s="5"/>
      <c r="AH10" s="5"/>
      <c r="AI10" s="5"/>
      <c r="AJ10" s="5"/>
      <c r="AK10" s="5"/>
      <c r="AL10" s="6"/>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6"/>
      <c r="EB10" s="5"/>
      <c r="EC10" s="5"/>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X10" s="7"/>
      <c r="HY10" s="7"/>
      <c r="HZ10" s="7"/>
      <c r="IA10" s="7"/>
      <c r="IB10" s="7"/>
      <c r="IC10" s="7"/>
      <c r="ID10" s="7"/>
      <c r="IE10" s="7"/>
      <c r="IF10" s="7"/>
      <c r="IG10" s="7"/>
      <c r="IH10" s="7"/>
      <c r="II10" s="7"/>
      <c r="IJ10" s="7"/>
      <c r="IK10" s="7"/>
      <c r="IL10" s="7"/>
      <c r="IM10" s="7"/>
      <c r="IN10" s="7"/>
      <c r="IO10" s="9"/>
    </row>
    <row r="11" spans="1:249" s="74" customFormat="1" ht="17" customHeight="1">
      <c r="A11" s="72" t="s">
        <v>39</v>
      </c>
      <c r="B11" s="114" t="s">
        <v>28</v>
      </c>
      <c r="C11" s="114" t="s">
        <v>74</v>
      </c>
      <c r="D11" s="114" t="s">
        <v>75</v>
      </c>
      <c r="E11" s="114" t="s">
        <v>27</v>
      </c>
      <c r="F11" s="114" t="s">
        <v>76</v>
      </c>
      <c r="G11" s="114" t="s">
        <v>77</v>
      </c>
      <c r="H11" s="114" t="s">
        <v>78</v>
      </c>
      <c r="I11" s="73"/>
      <c r="J11" s="2"/>
      <c r="K11" s="2"/>
      <c r="L11" s="2"/>
      <c r="M11" s="2"/>
      <c r="N11" s="2"/>
      <c r="O11" s="2"/>
      <c r="AL11" s="75"/>
      <c r="EA11" s="75"/>
      <c r="EB11" s="75"/>
      <c r="EC11" s="75"/>
      <c r="ED11" s="76"/>
      <c r="EE11" s="76"/>
      <c r="EF11" s="76"/>
      <c r="EG11" s="76"/>
      <c r="EH11" s="76"/>
      <c r="EI11" s="76"/>
      <c r="EJ11" s="76"/>
      <c r="EK11" s="76"/>
      <c r="EL11" s="76"/>
      <c r="EM11" s="76"/>
      <c r="EN11" s="76"/>
      <c r="EO11" s="76"/>
      <c r="EP11" s="76"/>
      <c r="EQ11" s="76"/>
      <c r="ER11" s="76"/>
      <c r="ES11" s="76"/>
      <c r="ET11" s="76"/>
      <c r="EU11" s="76"/>
      <c r="EV11" s="76"/>
      <c r="EW11" s="76"/>
      <c r="EX11" s="76"/>
      <c r="EY11" s="76"/>
      <c r="EZ11" s="76"/>
      <c r="FA11" s="76"/>
      <c r="FB11" s="76"/>
      <c r="FC11" s="76"/>
      <c r="FD11" s="76"/>
      <c r="FE11" s="76"/>
      <c r="FF11" s="76"/>
      <c r="FG11" s="76"/>
      <c r="FH11" s="76"/>
      <c r="FI11" s="76"/>
      <c r="FJ11" s="76"/>
      <c r="FK11" s="76"/>
      <c r="FL11" s="76"/>
      <c r="FM11" s="76"/>
      <c r="FN11" s="76"/>
      <c r="FO11" s="76"/>
      <c r="FP11" s="76"/>
      <c r="FQ11" s="76"/>
      <c r="FR11" s="76"/>
      <c r="FS11" s="76"/>
      <c r="FT11" s="76"/>
      <c r="FU11" s="76"/>
      <c r="FV11" s="76"/>
      <c r="FW11" s="76"/>
      <c r="FX11" s="76"/>
      <c r="FY11" s="76"/>
      <c r="FZ11" s="76"/>
      <c r="GA11" s="76"/>
      <c r="GB11" s="76"/>
      <c r="GC11" s="76"/>
      <c r="GD11" s="76"/>
      <c r="GE11" s="76"/>
      <c r="GF11" s="76"/>
      <c r="GG11" s="76"/>
      <c r="GH11" s="76"/>
      <c r="GI11" s="76"/>
      <c r="GJ11" s="76"/>
      <c r="GK11" s="76"/>
      <c r="GL11" s="76"/>
      <c r="GM11" s="76"/>
      <c r="GN11" s="76"/>
      <c r="GO11" s="76"/>
      <c r="GP11" s="76"/>
      <c r="GQ11" s="76"/>
      <c r="GR11" s="76"/>
      <c r="GS11" s="76"/>
      <c r="GT11" s="76"/>
      <c r="GU11" s="76"/>
      <c r="GV11" s="76"/>
      <c r="GW11" s="76"/>
      <c r="GX11" s="76"/>
      <c r="GY11" s="76"/>
      <c r="GZ11" s="76"/>
      <c r="HA11" s="76"/>
      <c r="HB11" s="76"/>
      <c r="HC11" s="76"/>
      <c r="HD11" s="76"/>
      <c r="HE11" s="76"/>
      <c r="HF11" s="76"/>
      <c r="HG11" s="76"/>
      <c r="HH11" s="76"/>
      <c r="HI11" s="76"/>
      <c r="HJ11" s="76"/>
      <c r="HK11" s="76"/>
      <c r="HL11" s="76"/>
      <c r="HM11" s="76"/>
      <c r="HN11" s="76"/>
      <c r="HO11" s="76"/>
      <c r="HP11" s="76"/>
      <c r="HQ11" s="76"/>
      <c r="HR11" s="76"/>
      <c r="HS11" s="76"/>
      <c r="HT11" s="76"/>
      <c r="HU11" s="76"/>
      <c r="HV11" s="76"/>
      <c r="HX11" s="76"/>
      <c r="HY11" s="76"/>
      <c r="HZ11" s="76"/>
      <c r="IA11" s="76"/>
      <c r="IB11" s="76"/>
      <c r="IC11" s="76"/>
      <c r="ID11" s="76"/>
      <c r="IE11" s="76"/>
      <c r="IF11" s="76"/>
      <c r="IG11" s="76"/>
      <c r="IH11" s="76"/>
      <c r="II11" s="76"/>
      <c r="IJ11" s="76"/>
      <c r="IK11" s="76"/>
      <c r="IL11" s="76"/>
      <c r="IM11" s="76"/>
      <c r="IN11" s="76"/>
      <c r="IO11" s="75"/>
    </row>
    <row r="12" spans="1:249" s="74" customFormat="1" ht="17" customHeight="1">
      <c r="A12" s="2">
        <v>1959</v>
      </c>
      <c r="B12" s="165">
        <v>2454</v>
      </c>
      <c r="C12" s="165">
        <v>1382</v>
      </c>
      <c r="D12" s="165">
        <v>789</v>
      </c>
      <c r="E12" s="165">
        <v>206</v>
      </c>
      <c r="F12" s="165">
        <v>40</v>
      </c>
      <c r="G12" s="165">
        <v>36</v>
      </c>
      <c r="H12" s="166">
        <v>0.82815426081251731</v>
      </c>
      <c r="I12" s="77"/>
      <c r="J12" s="81"/>
      <c r="P12" s="78"/>
      <c r="Q12" s="78"/>
      <c r="R12" s="78"/>
      <c r="S12" s="78"/>
      <c r="T12" s="78"/>
      <c r="U12" s="78"/>
      <c r="V12" s="78"/>
      <c r="W12" s="78"/>
      <c r="X12" s="78"/>
      <c r="Y12" s="78"/>
      <c r="Z12" s="78"/>
      <c r="AA12" s="78"/>
      <c r="AB12" s="78"/>
      <c r="AC12" s="78"/>
      <c r="AD12" s="78"/>
      <c r="AE12" s="78"/>
      <c r="AF12" s="78"/>
      <c r="AG12" s="78"/>
      <c r="AH12" s="78"/>
      <c r="AI12" s="78"/>
      <c r="AJ12" s="78"/>
      <c r="AK12" s="78"/>
      <c r="AL12" s="79"/>
      <c r="AM12" s="78"/>
      <c r="AN12" s="78"/>
      <c r="AO12" s="78"/>
      <c r="AP12" s="78"/>
      <c r="AQ12" s="78"/>
      <c r="AR12" s="78"/>
      <c r="AS12" s="78"/>
      <c r="AT12" s="78"/>
      <c r="AU12" s="78"/>
      <c r="AV12" s="78"/>
      <c r="AW12" s="78"/>
      <c r="AX12" s="78"/>
      <c r="AY12" s="78"/>
      <c r="AZ12" s="78"/>
      <c r="BA12" s="78"/>
      <c r="BB12" s="78"/>
      <c r="BC12" s="78"/>
      <c r="BD12" s="78"/>
      <c r="BE12" s="78"/>
      <c r="BF12" s="78"/>
      <c r="BG12" s="78"/>
      <c r="BH12" s="78"/>
      <c r="BI12" s="78"/>
      <c r="BJ12" s="78"/>
      <c r="BK12" s="78"/>
      <c r="BL12" s="78"/>
      <c r="BM12" s="78"/>
      <c r="BN12" s="78"/>
      <c r="BO12" s="78"/>
      <c r="BP12" s="78"/>
      <c r="BQ12" s="78"/>
      <c r="BR12" s="78"/>
      <c r="BS12" s="78"/>
      <c r="BT12" s="78"/>
      <c r="BU12" s="78"/>
      <c r="BV12" s="78"/>
      <c r="BW12" s="78"/>
      <c r="BX12" s="78"/>
      <c r="BY12" s="78"/>
      <c r="BZ12" s="78"/>
      <c r="CA12" s="78"/>
      <c r="CB12" s="78"/>
      <c r="CC12" s="78"/>
      <c r="CD12" s="78"/>
      <c r="CE12" s="78"/>
      <c r="CF12" s="78"/>
      <c r="CG12" s="78"/>
      <c r="CH12" s="78"/>
      <c r="CI12" s="78"/>
      <c r="CJ12" s="78"/>
      <c r="CK12" s="78"/>
      <c r="CL12" s="78"/>
      <c r="CM12" s="78"/>
      <c r="CN12" s="78"/>
      <c r="CO12" s="78"/>
      <c r="CP12" s="78"/>
      <c r="CQ12" s="78"/>
      <c r="CR12" s="78"/>
      <c r="CS12" s="78"/>
      <c r="CT12" s="78"/>
      <c r="CU12" s="78"/>
      <c r="CV12" s="78"/>
      <c r="CW12" s="78"/>
      <c r="CX12" s="78"/>
      <c r="CY12" s="78"/>
      <c r="CZ12" s="78"/>
      <c r="DA12" s="78"/>
      <c r="DB12" s="78"/>
      <c r="DC12" s="78"/>
      <c r="DD12" s="78"/>
      <c r="DE12" s="78"/>
      <c r="DF12" s="78"/>
      <c r="DG12" s="78"/>
      <c r="DH12" s="78"/>
      <c r="DI12" s="78"/>
      <c r="DJ12" s="78"/>
      <c r="DK12" s="78"/>
      <c r="DL12" s="78"/>
      <c r="DM12" s="78"/>
      <c r="DN12" s="78"/>
      <c r="DO12" s="78"/>
      <c r="DP12" s="78"/>
      <c r="DQ12" s="78"/>
      <c r="DR12" s="78"/>
      <c r="DS12" s="78"/>
      <c r="DT12" s="78"/>
      <c r="DU12" s="78"/>
      <c r="DV12" s="78"/>
      <c r="DW12" s="78"/>
      <c r="DX12" s="78"/>
      <c r="DY12" s="78"/>
      <c r="DZ12" s="78"/>
      <c r="EA12" s="79"/>
      <c r="EB12" s="79"/>
      <c r="EC12" s="76"/>
      <c r="EK12" s="76"/>
      <c r="EL12" s="76"/>
      <c r="EQ12" s="76"/>
      <c r="EU12" s="76"/>
      <c r="EW12" s="76"/>
      <c r="FD12" s="76"/>
      <c r="FG12" s="76"/>
      <c r="FH12" s="76"/>
      <c r="FI12" s="76"/>
      <c r="FJ12" s="76"/>
      <c r="FU12" s="76"/>
      <c r="FV12" s="76"/>
      <c r="FZ12" s="76"/>
      <c r="GA12" s="76"/>
      <c r="GD12" s="76"/>
      <c r="GF12" s="76"/>
      <c r="GG12" s="76"/>
      <c r="GN12" s="76"/>
      <c r="GR12" s="76"/>
      <c r="GS12" s="76"/>
      <c r="GT12" s="76"/>
      <c r="GX12" s="76"/>
      <c r="HA12" s="76"/>
      <c r="HH12" s="76"/>
      <c r="HP12" s="76"/>
      <c r="HQ12" s="76"/>
      <c r="HS12" s="76"/>
      <c r="HT12" s="76"/>
      <c r="HX12" s="76"/>
      <c r="ID12" s="76"/>
      <c r="IH12" s="76"/>
      <c r="IK12" s="76"/>
      <c r="IM12" s="76"/>
      <c r="IO12" s="75"/>
    </row>
    <row r="13" spans="1:249" s="74" customFormat="1" ht="17" customHeight="1">
      <c r="A13" s="2">
        <v>1960</v>
      </c>
      <c r="B13" s="165">
        <v>2569</v>
      </c>
      <c r="C13" s="165">
        <v>1410</v>
      </c>
      <c r="D13" s="165">
        <v>849</v>
      </c>
      <c r="E13" s="165">
        <v>227</v>
      </c>
      <c r="F13" s="165">
        <v>43</v>
      </c>
      <c r="G13" s="165">
        <v>39</v>
      </c>
      <c r="H13" s="166">
        <v>0.85112901193309642</v>
      </c>
      <c r="I13" s="77"/>
      <c r="J13" s="81"/>
      <c r="P13" s="78"/>
      <c r="Q13" s="78"/>
      <c r="R13" s="78"/>
      <c r="S13" s="78"/>
      <c r="T13" s="78"/>
      <c r="U13" s="78"/>
      <c r="V13" s="78"/>
      <c r="W13" s="78"/>
      <c r="X13" s="78"/>
      <c r="Y13" s="78"/>
      <c r="Z13" s="78"/>
      <c r="AA13" s="78"/>
      <c r="AB13" s="78"/>
      <c r="AC13" s="78"/>
      <c r="AD13" s="78"/>
      <c r="AE13" s="78"/>
      <c r="AF13" s="78"/>
      <c r="AG13" s="78"/>
      <c r="AH13" s="78"/>
      <c r="AI13" s="78"/>
      <c r="AJ13" s="78"/>
      <c r="AK13" s="78"/>
      <c r="AL13" s="79"/>
      <c r="AM13" s="78"/>
      <c r="AN13" s="78"/>
      <c r="AO13" s="78"/>
      <c r="AP13" s="78"/>
      <c r="AQ13" s="78"/>
      <c r="AR13" s="78"/>
      <c r="AS13" s="78"/>
      <c r="AT13" s="78"/>
      <c r="AU13" s="78"/>
      <c r="AV13" s="78"/>
      <c r="AW13" s="78"/>
      <c r="AX13" s="78"/>
      <c r="AY13" s="78"/>
      <c r="AZ13" s="78"/>
      <c r="BA13" s="78"/>
      <c r="BB13" s="78"/>
      <c r="BC13" s="78"/>
      <c r="BD13" s="78"/>
      <c r="BE13" s="78"/>
      <c r="BF13" s="78"/>
      <c r="BG13" s="78"/>
      <c r="BH13" s="78"/>
      <c r="BI13" s="78"/>
      <c r="BJ13" s="78"/>
      <c r="BK13" s="78"/>
      <c r="BL13" s="78"/>
      <c r="BM13" s="78"/>
      <c r="BN13" s="78"/>
      <c r="BO13" s="78"/>
      <c r="BP13" s="78"/>
      <c r="BQ13" s="78"/>
      <c r="BR13" s="78"/>
      <c r="BS13" s="78"/>
      <c r="BT13" s="78"/>
      <c r="BU13" s="78"/>
      <c r="BV13" s="78"/>
      <c r="BW13" s="78"/>
      <c r="BX13" s="78"/>
      <c r="BY13" s="78"/>
      <c r="BZ13" s="78"/>
      <c r="CA13" s="78"/>
      <c r="CB13" s="78"/>
      <c r="CC13" s="78"/>
      <c r="CD13" s="78"/>
      <c r="CE13" s="78"/>
      <c r="CF13" s="78"/>
      <c r="CG13" s="78"/>
      <c r="CH13" s="78"/>
      <c r="CI13" s="78"/>
      <c r="CJ13" s="78"/>
      <c r="CK13" s="78"/>
      <c r="CL13" s="78"/>
      <c r="CM13" s="78"/>
      <c r="CN13" s="78"/>
      <c r="CO13" s="78"/>
      <c r="CP13" s="78"/>
      <c r="CQ13" s="78"/>
      <c r="CR13" s="78"/>
      <c r="CS13" s="78"/>
      <c r="CT13" s="78"/>
      <c r="CU13" s="78"/>
      <c r="CV13" s="78"/>
      <c r="CW13" s="78"/>
      <c r="CX13" s="78"/>
      <c r="CY13" s="78"/>
      <c r="CZ13" s="78"/>
      <c r="DA13" s="78"/>
      <c r="DB13" s="78"/>
      <c r="DC13" s="78"/>
      <c r="DD13" s="78"/>
      <c r="DE13" s="78"/>
      <c r="DF13" s="78"/>
      <c r="DG13" s="78"/>
      <c r="DH13" s="78"/>
      <c r="DI13" s="78"/>
      <c r="DJ13" s="78"/>
      <c r="DK13" s="78"/>
      <c r="DL13" s="78"/>
      <c r="DM13" s="78"/>
      <c r="DN13" s="78"/>
      <c r="DO13" s="78"/>
      <c r="DP13" s="78"/>
      <c r="DQ13" s="78"/>
      <c r="DR13" s="78"/>
      <c r="DS13" s="78"/>
      <c r="DT13" s="78"/>
      <c r="DU13" s="78"/>
      <c r="DV13" s="78"/>
      <c r="DW13" s="78"/>
      <c r="DX13" s="78"/>
      <c r="DY13" s="78"/>
      <c r="DZ13" s="78"/>
      <c r="EA13" s="79"/>
      <c r="EB13" s="79"/>
      <c r="EC13" s="76"/>
      <c r="EK13" s="76"/>
      <c r="EL13" s="76"/>
      <c r="EQ13" s="76"/>
      <c r="EU13" s="76"/>
      <c r="EW13" s="76"/>
      <c r="FD13" s="76"/>
      <c r="FG13" s="76"/>
      <c r="FH13" s="76"/>
      <c r="FI13" s="76"/>
      <c r="FJ13" s="76"/>
      <c r="FU13" s="76"/>
      <c r="FV13" s="76"/>
      <c r="FZ13" s="76"/>
      <c r="GA13" s="76"/>
      <c r="GD13" s="76"/>
      <c r="GF13" s="76"/>
      <c r="GG13" s="76"/>
      <c r="GN13" s="76"/>
      <c r="GR13" s="76"/>
      <c r="GS13" s="76"/>
      <c r="GT13" s="76"/>
      <c r="GX13" s="76"/>
      <c r="HA13" s="76"/>
      <c r="HH13" s="76"/>
      <c r="HP13" s="76"/>
      <c r="HQ13" s="76"/>
      <c r="HS13" s="76"/>
      <c r="HT13" s="76"/>
      <c r="HX13" s="76"/>
      <c r="ID13" s="76"/>
      <c r="IH13" s="76"/>
      <c r="IK13" s="76"/>
      <c r="IM13" s="76"/>
      <c r="IO13" s="75"/>
    </row>
    <row r="14" spans="1:249" s="74" customFormat="1" ht="17" customHeight="1">
      <c r="A14" s="2">
        <v>1961</v>
      </c>
      <c r="B14" s="165">
        <v>2580</v>
      </c>
      <c r="C14" s="165">
        <v>1349</v>
      </c>
      <c r="D14" s="165">
        <v>904</v>
      </c>
      <c r="E14" s="165">
        <v>240</v>
      </c>
      <c r="F14" s="165">
        <v>45</v>
      </c>
      <c r="G14" s="165">
        <v>42</v>
      </c>
      <c r="H14" s="166">
        <v>0.83900442521274599</v>
      </c>
      <c r="I14" s="77"/>
      <c r="J14" s="81"/>
      <c r="P14" s="78"/>
      <c r="Q14" s="78"/>
      <c r="R14" s="78"/>
      <c r="S14" s="78"/>
      <c r="T14" s="78"/>
      <c r="U14" s="78"/>
      <c r="V14" s="78"/>
      <c r="W14" s="78"/>
      <c r="X14" s="78"/>
      <c r="Y14" s="78"/>
      <c r="Z14" s="78"/>
      <c r="AA14" s="78"/>
      <c r="AB14" s="78"/>
      <c r="AC14" s="78"/>
      <c r="AD14" s="78"/>
      <c r="AE14" s="78"/>
      <c r="AF14" s="78"/>
      <c r="AG14" s="78"/>
      <c r="AH14" s="78"/>
      <c r="AI14" s="78"/>
      <c r="AJ14" s="78"/>
      <c r="AK14" s="78"/>
      <c r="AL14" s="79"/>
      <c r="AM14" s="78"/>
      <c r="AN14" s="78"/>
      <c r="AO14" s="78"/>
      <c r="AP14" s="78"/>
      <c r="AQ14" s="78"/>
      <c r="AR14" s="78"/>
      <c r="AS14" s="78"/>
      <c r="AT14" s="78"/>
      <c r="AU14" s="78"/>
      <c r="AV14" s="78"/>
      <c r="AW14" s="78"/>
      <c r="AX14" s="78"/>
      <c r="AY14" s="78"/>
      <c r="AZ14" s="78"/>
      <c r="BA14" s="78"/>
      <c r="BB14" s="78"/>
      <c r="BC14" s="78"/>
      <c r="BD14" s="78"/>
      <c r="BE14" s="78"/>
      <c r="BF14" s="78"/>
      <c r="BG14" s="78"/>
      <c r="BH14" s="78"/>
      <c r="BI14" s="78"/>
      <c r="BJ14" s="78"/>
      <c r="BK14" s="78"/>
      <c r="BL14" s="78"/>
      <c r="BM14" s="78"/>
      <c r="BN14" s="78"/>
      <c r="BO14" s="78"/>
      <c r="BP14" s="78"/>
      <c r="BQ14" s="78"/>
      <c r="BR14" s="78"/>
      <c r="BS14" s="78"/>
      <c r="BT14" s="78"/>
      <c r="BU14" s="78"/>
      <c r="BV14" s="78"/>
      <c r="BW14" s="78"/>
      <c r="BX14" s="78"/>
      <c r="BY14" s="78"/>
      <c r="BZ14" s="78"/>
      <c r="CA14" s="78"/>
      <c r="CB14" s="78"/>
      <c r="CC14" s="78"/>
      <c r="CD14" s="78"/>
      <c r="CE14" s="78"/>
      <c r="CF14" s="78"/>
      <c r="CG14" s="78"/>
      <c r="CH14" s="78"/>
      <c r="CI14" s="78"/>
      <c r="CJ14" s="78"/>
      <c r="CK14" s="78"/>
      <c r="CL14" s="78"/>
      <c r="CM14" s="78"/>
      <c r="CN14" s="78"/>
      <c r="CO14" s="78"/>
      <c r="CP14" s="78"/>
      <c r="CQ14" s="78"/>
      <c r="CR14" s="78"/>
      <c r="CS14" s="78"/>
      <c r="CT14" s="78"/>
      <c r="CU14" s="78"/>
      <c r="CV14" s="78"/>
      <c r="CW14" s="78"/>
      <c r="CX14" s="78"/>
      <c r="CY14" s="78"/>
      <c r="CZ14" s="78"/>
      <c r="DA14" s="78"/>
      <c r="DB14" s="78"/>
      <c r="DC14" s="78"/>
      <c r="DD14" s="78"/>
      <c r="DE14" s="78"/>
      <c r="DF14" s="78"/>
      <c r="DG14" s="78"/>
      <c r="DH14" s="78"/>
      <c r="DI14" s="78"/>
      <c r="DJ14" s="78"/>
      <c r="DK14" s="78"/>
      <c r="DL14" s="78"/>
      <c r="DM14" s="78"/>
      <c r="DN14" s="78"/>
      <c r="DO14" s="78"/>
      <c r="DP14" s="78"/>
      <c r="DQ14" s="78"/>
      <c r="DR14" s="78"/>
      <c r="DS14" s="78"/>
      <c r="DT14" s="78"/>
      <c r="DU14" s="78"/>
      <c r="DV14" s="78"/>
      <c r="DW14" s="78"/>
      <c r="DX14" s="78"/>
      <c r="DY14" s="78"/>
      <c r="DZ14" s="78"/>
      <c r="EA14" s="79"/>
      <c r="EB14" s="79"/>
      <c r="EC14" s="76"/>
      <c r="EK14" s="76"/>
      <c r="EL14" s="76"/>
      <c r="EQ14" s="76"/>
      <c r="EU14" s="76"/>
      <c r="EW14" s="76"/>
      <c r="FD14" s="76"/>
      <c r="FG14" s="76"/>
      <c r="FH14" s="76"/>
      <c r="FI14" s="76"/>
      <c r="FJ14" s="76"/>
      <c r="FU14" s="76"/>
      <c r="FV14" s="76"/>
      <c r="FZ14" s="76"/>
      <c r="GA14" s="76"/>
      <c r="GD14" s="76"/>
      <c r="GF14" s="76"/>
      <c r="GG14" s="76"/>
      <c r="GN14" s="76"/>
      <c r="GR14" s="76"/>
      <c r="GS14" s="76"/>
      <c r="GT14" s="76"/>
      <c r="GX14" s="76"/>
      <c r="HA14" s="76"/>
      <c r="HH14" s="76"/>
      <c r="HP14" s="76"/>
      <c r="HQ14" s="76"/>
      <c r="HS14" s="76"/>
      <c r="HT14" s="76"/>
      <c r="HX14" s="76"/>
      <c r="ID14" s="76"/>
      <c r="IH14" s="76"/>
      <c r="IK14" s="76"/>
      <c r="IM14" s="76"/>
      <c r="IO14" s="75"/>
    </row>
    <row r="15" spans="1:249" s="74" customFormat="1" ht="17" customHeight="1">
      <c r="A15" s="2">
        <v>1962</v>
      </c>
      <c r="B15" s="165">
        <v>2686</v>
      </c>
      <c r="C15" s="165">
        <v>1351</v>
      </c>
      <c r="D15" s="165">
        <v>980</v>
      </c>
      <c r="E15" s="165">
        <v>263</v>
      </c>
      <c r="F15" s="165">
        <v>49</v>
      </c>
      <c r="G15" s="165">
        <v>44</v>
      </c>
      <c r="H15" s="166">
        <v>0.85717357661721016</v>
      </c>
      <c r="I15" s="77"/>
      <c r="J15" s="81"/>
      <c r="P15" s="78"/>
      <c r="Q15" s="78"/>
      <c r="R15" s="78"/>
      <c r="S15" s="78"/>
      <c r="T15" s="78"/>
      <c r="U15" s="78"/>
      <c r="V15" s="78"/>
      <c r="W15" s="78"/>
      <c r="X15" s="78"/>
      <c r="Y15" s="78"/>
      <c r="Z15" s="78"/>
      <c r="AA15" s="78"/>
      <c r="AB15" s="78"/>
      <c r="AC15" s="78"/>
      <c r="AD15" s="78"/>
      <c r="AE15" s="78"/>
      <c r="AF15" s="78"/>
      <c r="AG15" s="78"/>
      <c r="AH15" s="78"/>
      <c r="AI15" s="78"/>
      <c r="AJ15" s="78"/>
      <c r="AK15" s="78"/>
      <c r="AL15" s="79"/>
      <c r="AM15" s="78"/>
      <c r="AN15" s="78"/>
      <c r="AO15" s="78"/>
      <c r="AP15" s="78"/>
      <c r="AQ15" s="78"/>
      <c r="AR15" s="78"/>
      <c r="AS15" s="78"/>
      <c r="AT15" s="78"/>
      <c r="AU15" s="78"/>
      <c r="AV15" s="78"/>
      <c r="AW15" s="78"/>
      <c r="AX15" s="78"/>
      <c r="AY15" s="78"/>
      <c r="AZ15" s="78"/>
      <c r="BA15" s="78"/>
      <c r="BB15" s="78"/>
      <c r="BC15" s="78"/>
      <c r="BD15" s="78"/>
      <c r="BE15" s="78"/>
      <c r="BF15" s="78"/>
      <c r="BG15" s="78"/>
      <c r="BH15" s="78"/>
      <c r="BI15" s="78"/>
      <c r="BJ15" s="78"/>
      <c r="BK15" s="78"/>
      <c r="BL15" s="78"/>
      <c r="BM15" s="78"/>
      <c r="BN15" s="78"/>
      <c r="BO15" s="78"/>
      <c r="BP15" s="78"/>
      <c r="BQ15" s="78"/>
      <c r="BR15" s="78"/>
      <c r="BS15" s="78"/>
      <c r="BT15" s="78"/>
      <c r="BU15" s="78"/>
      <c r="BV15" s="78"/>
      <c r="BW15" s="78"/>
      <c r="BX15" s="78"/>
      <c r="BY15" s="78"/>
      <c r="BZ15" s="78"/>
      <c r="CA15" s="78"/>
      <c r="CB15" s="78"/>
      <c r="CC15" s="78"/>
      <c r="CD15" s="78"/>
      <c r="CE15" s="78"/>
      <c r="CF15" s="78"/>
      <c r="CG15" s="78"/>
      <c r="CH15" s="78"/>
      <c r="CI15" s="78"/>
      <c r="CJ15" s="78"/>
      <c r="CK15" s="78"/>
      <c r="CL15" s="78"/>
      <c r="CM15" s="78"/>
      <c r="CN15" s="78"/>
      <c r="CO15" s="78"/>
      <c r="CP15" s="78"/>
      <c r="CQ15" s="78"/>
      <c r="CR15" s="78"/>
      <c r="CS15" s="78"/>
      <c r="CT15" s="78"/>
      <c r="CU15" s="78"/>
      <c r="CV15" s="78"/>
      <c r="CW15" s="78"/>
      <c r="CX15" s="78"/>
      <c r="CY15" s="78"/>
      <c r="CZ15" s="78"/>
      <c r="DA15" s="78"/>
      <c r="DB15" s="78"/>
      <c r="DC15" s="78"/>
      <c r="DD15" s="78"/>
      <c r="DE15" s="78"/>
      <c r="DF15" s="78"/>
      <c r="DG15" s="78"/>
      <c r="DH15" s="78"/>
      <c r="DI15" s="78"/>
      <c r="DJ15" s="78"/>
      <c r="DK15" s="78"/>
      <c r="DL15" s="78"/>
      <c r="DM15" s="78"/>
      <c r="DN15" s="78"/>
      <c r="DO15" s="78"/>
      <c r="DP15" s="78"/>
      <c r="DQ15" s="78"/>
      <c r="DR15" s="78"/>
      <c r="DS15" s="78"/>
      <c r="DT15" s="78"/>
      <c r="DU15" s="78"/>
      <c r="DV15" s="78"/>
      <c r="DW15" s="78"/>
      <c r="DX15" s="78"/>
      <c r="DY15" s="78"/>
      <c r="DZ15" s="78"/>
      <c r="EA15" s="79"/>
      <c r="EB15" s="79"/>
      <c r="EC15" s="76"/>
      <c r="EK15" s="76"/>
      <c r="EL15" s="76"/>
      <c r="EQ15" s="76"/>
      <c r="EU15" s="76"/>
      <c r="EW15" s="76"/>
      <c r="FD15" s="76"/>
      <c r="FG15" s="76"/>
      <c r="FH15" s="76"/>
      <c r="FI15" s="76"/>
      <c r="FJ15" s="76"/>
      <c r="FU15" s="76"/>
      <c r="FV15" s="76"/>
      <c r="FZ15" s="76"/>
      <c r="GA15" s="76"/>
      <c r="GD15" s="76"/>
      <c r="GF15" s="76"/>
      <c r="GG15" s="76"/>
      <c r="GN15" s="76"/>
      <c r="GR15" s="76"/>
      <c r="GS15" s="76"/>
      <c r="GT15" s="76"/>
      <c r="GX15" s="76"/>
      <c r="HA15" s="76"/>
      <c r="HH15" s="76"/>
      <c r="HP15" s="76"/>
      <c r="HQ15" s="76"/>
      <c r="HS15" s="76"/>
      <c r="HT15" s="76"/>
      <c r="HX15" s="76"/>
      <c r="ID15" s="76"/>
      <c r="IH15" s="76"/>
      <c r="IK15" s="76"/>
      <c r="IM15" s="76"/>
      <c r="IO15" s="75"/>
    </row>
    <row r="16" spans="1:249" s="74" customFormat="1" ht="17" customHeight="1">
      <c r="A16" s="2">
        <v>1963</v>
      </c>
      <c r="B16" s="165">
        <v>2833</v>
      </c>
      <c r="C16" s="165">
        <v>1396</v>
      </c>
      <c r="D16" s="165">
        <v>1052</v>
      </c>
      <c r="E16" s="165">
        <v>286</v>
      </c>
      <c r="F16" s="165">
        <v>51</v>
      </c>
      <c r="G16" s="165">
        <v>47</v>
      </c>
      <c r="H16" s="166">
        <v>0.88695465580073551</v>
      </c>
      <c r="I16" s="77"/>
      <c r="J16" s="81"/>
      <c r="P16" s="78"/>
      <c r="Q16" s="78"/>
      <c r="R16" s="78"/>
      <c r="S16" s="78"/>
      <c r="T16" s="78"/>
      <c r="U16" s="78"/>
      <c r="V16" s="78"/>
      <c r="W16" s="78"/>
      <c r="X16" s="78"/>
      <c r="Y16" s="78"/>
      <c r="Z16" s="78"/>
      <c r="AA16" s="78"/>
      <c r="AB16" s="78"/>
      <c r="AC16" s="78"/>
      <c r="AD16" s="78"/>
      <c r="AE16" s="78"/>
      <c r="AF16" s="78"/>
      <c r="AG16" s="78"/>
      <c r="AH16" s="78"/>
      <c r="AI16" s="78"/>
      <c r="AJ16" s="78"/>
      <c r="AK16" s="78"/>
      <c r="AL16" s="79"/>
      <c r="AM16" s="78"/>
      <c r="AN16" s="78"/>
      <c r="AO16" s="78"/>
      <c r="AP16" s="78"/>
      <c r="AQ16" s="78"/>
      <c r="AR16" s="78"/>
      <c r="AS16" s="78"/>
      <c r="AT16" s="78"/>
      <c r="AU16" s="78"/>
      <c r="AV16" s="78"/>
      <c r="AW16" s="78"/>
      <c r="AX16" s="78"/>
      <c r="AY16" s="78"/>
      <c r="AZ16" s="78"/>
      <c r="BA16" s="78"/>
      <c r="BB16" s="78"/>
      <c r="BC16" s="78"/>
      <c r="BD16" s="78"/>
      <c r="BE16" s="78"/>
      <c r="BF16" s="78"/>
      <c r="BG16" s="78"/>
      <c r="BH16" s="78"/>
      <c r="BI16" s="78"/>
      <c r="BJ16" s="78"/>
      <c r="BK16" s="78"/>
      <c r="BL16" s="78"/>
      <c r="BM16" s="78"/>
      <c r="BN16" s="78"/>
      <c r="BO16" s="78"/>
      <c r="BP16" s="78"/>
      <c r="BQ16" s="78"/>
      <c r="BR16" s="78"/>
      <c r="BS16" s="78"/>
      <c r="BT16" s="78"/>
      <c r="BU16" s="78"/>
      <c r="BV16" s="78"/>
      <c r="BW16" s="78"/>
      <c r="BX16" s="78"/>
      <c r="BY16" s="78"/>
      <c r="BZ16" s="78"/>
      <c r="CA16" s="78"/>
      <c r="CB16" s="78"/>
      <c r="CC16" s="78"/>
      <c r="CD16" s="78"/>
      <c r="CE16" s="78"/>
      <c r="CF16" s="78"/>
      <c r="CG16" s="78"/>
      <c r="CH16" s="78"/>
      <c r="CI16" s="78"/>
      <c r="CJ16" s="78"/>
      <c r="CK16" s="78"/>
      <c r="CL16" s="78"/>
      <c r="CM16" s="78"/>
      <c r="CN16" s="78"/>
      <c r="CO16" s="78"/>
      <c r="CP16" s="78"/>
      <c r="CQ16" s="78"/>
      <c r="CR16" s="78"/>
      <c r="CS16" s="78"/>
      <c r="CT16" s="78"/>
      <c r="CU16" s="78"/>
      <c r="CV16" s="78"/>
      <c r="CW16" s="78"/>
      <c r="CX16" s="78"/>
      <c r="CY16" s="78"/>
      <c r="CZ16" s="78"/>
      <c r="DA16" s="78"/>
      <c r="DB16" s="78"/>
      <c r="DC16" s="78"/>
      <c r="DD16" s="78"/>
      <c r="DE16" s="78"/>
      <c r="DF16" s="78"/>
      <c r="DG16" s="78"/>
      <c r="DH16" s="78"/>
      <c r="DI16" s="78"/>
      <c r="DJ16" s="78"/>
      <c r="DK16" s="78"/>
      <c r="DL16" s="78"/>
      <c r="DM16" s="78"/>
      <c r="DN16" s="78"/>
      <c r="DO16" s="78"/>
      <c r="DP16" s="78"/>
      <c r="DQ16" s="78"/>
      <c r="DR16" s="78"/>
      <c r="DS16" s="78"/>
      <c r="DT16" s="78"/>
      <c r="DU16" s="78"/>
      <c r="DV16" s="78"/>
      <c r="DW16" s="78"/>
      <c r="DX16" s="78"/>
      <c r="DY16" s="78"/>
      <c r="DZ16" s="78"/>
      <c r="EA16" s="79"/>
      <c r="EB16" s="79"/>
      <c r="EC16" s="76"/>
      <c r="EK16" s="76"/>
      <c r="EL16" s="76"/>
      <c r="EQ16" s="76"/>
      <c r="EU16" s="76"/>
      <c r="EW16" s="76"/>
      <c r="FD16" s="76"/>
      <c r="FG16" s="76"/>
      <c r="FH16" s="76"/>
      <c r="FI16" s="76"/>
      <c r="FJ16" s="76"/>
      <c r="FU16" s="76"/>
      <c r="FV16" s="76"/>
      <c r="FZ16" s="76"/>
      <c r="GA16" s="76"/>
      <c r="GF16" s="76"/>
      <c r="GG16" s="76"/>
      <c r="GN16" s="76"/>
      <c r="GR16" s="76"/>
      <c r="GS16" s="76"/>
      <c r="GT16" s="76"/>
      <c r="GX16" s="76"/>
      <c r="HA16" s="76"/>
      <c r="HH16" s="76"/>
      <c r="HP16" s="76"/>
      <c r="HQ16" s="76"/>
      <c r="HS16" s="76"/>
      <c r="HT16" s="76"/>
      <c r="HX16" s="76"/>
      <c r="ID16" s="76"/>
      <c r="IH16" s="76"/>
      <c r="IK16" s="76"/>
      <c r="IM16" s="76"/>
      <c r="IO16" s="75"/>
    </row>
    <row r="17" spans="1:249" s="74" customFormat="1" ht="17" customHeight="1">
      <c r="A17" s="2">
        <v>1964</v>
      </c>
      <c r="B17" s="165">
        <v>2995</v>
      </c>
      <c r="C17" s="165">
        <v>1435</v>
      </c>
      <c r="D17" s="165">
        <v>1137</v>
      </c>
      <c r="E17" s="165">
        <v>316</v>
      </c>
      <c r="F17" s="165">
        <v>57</v>
      </c>
      <c r="G17" s="165">
        <v>51</v>
      </c>
      <c r="H17" s="166">
        <v>0.91956112190154771</v>
      </c>
      <c r="I17" s="77"/>
      <c r="J17" s="81"/>
      <c r="P17" s="78"/>
      <c r="Q17" s="78"/>
      <c r="R17" s="78"/>
      <c r="S17" s="78"/>
      <c r="T17" s="78"/>
      <c r="U17" s="78"/>
      <c r="V17" s="78"/>
      <c r="W17" s="78"/>
      <c r="X17" s="78"/>
      <c r="Y17" s="78"/>
      <c r="Z17" s="78"/>
      <c r="AA17" s="78"/>
      <c r="AB17" s="78"/>
      <c r="AC17" s="78"/>
      <c r="AD17" s="78"/>
      <c r="AE17" s="78"/>
      <c r="AF17" s="78"/>
      <c r="AG17" s="78"/>
      <c r="AH17" s="78"/>
      <c r="AI17" s="78"/>
      <c r="AJ17" s="78"/>
      <c r="AK17" s="78"/>
      <c r="AL17" s="79"/>
      <c r="AM17" s="78"/>
      <c r="AN17" s="78"/>
      <c r="AO17" s="78"/>
      <c r="AP17" s="78"/>
      <c r="AQ17" s="78"/>
      <c r="AR17" s="78"/>
      <c r="AS17" s="78"/>
      <c r="AT17" s="78"/>
      <c r="AU17" s="78"/>
      <c r="AV17" s="78"/>
      <c r="AW17" s="78"/>
      <c r="AX17" s="78"/>
      <c r="AY17" s="78"/>
      <c r="AZ17" s="78"/>
      <c r="BA17" s="78"/>
      <c r="BB17" s="78"/>
      <c r="BC17" s="78"/>
      <c r="BD17" s="78"/>
      <c r="BE17" s="78"/>
      <c r="BF17" s="78"/>
      <c r="BG17" s="78"/>
      <c r="BH17" s="78"/>
      <c r="BI17" s="78"/>
      <c r="BJ17" s="78"/>
      <c r="BK17" s="78"/>
      <c r="BL17" s="78"/>
      <c r="BM17" s="78"/>
      <c r="BN17" s="78"/>
      <c r="BO17" s="78"/>
      <c r="BP17" s="78"/>
      <c r="BQ17" s="78"/>
      <c r="BR17" s="78"/>
      <c r="BS17" s="78"/>
      <c r="BT17" s="78"/>
      <c r="BU17" s="78"/>
      <c r="BV17" s="78"/>
      <c r="BW17" s="78"/>
      <c r="BX17" s="78"/>
      <c r="BY17" s="78"/>
      <c r="BZ17" s="78"/>
      <c r="CA17" s="78"/>
      <c r="CB17" s="78"/>
      <c r="CC17" s="78"/>
      <c r="CD17" s="78"/>
      <c r="CE17" s="78"/>
      <c r="CF17" s="78"/>
      <c r="CG17" s="78"/>
      <c r="CH17" s="78"/>
      <c r="CI17" s="78"/>
      <c r="CJ17" s="78"/>
      <c r="CK17" s="78"/>
      <c r="CL17" s="78"/>
      <c r="CM17" s="78"/>
      <c r="CN17" s="78"/>
      <c r="CO17" s="78"/>
      <c r="CP17" s="78"/>
      <c r="CQ17" s="78"/>
      <c r="CR17" s="78"/>
      <c r="CS17" s="78"/>
      <c r="CT17" s="78"/>
      <c r="CU17" s="78"/>
      <c r="CV17" s="78"/>
      <c r="CW17" s="78"/>
      <c r="CX17" s="78"/>
      <c r="CY17" s="78"/>
      <c r="CZ17" s="78"/>
      <c r="DA17" s="78"/>
      <c r="DB17" s="78"/>
      <c r="DC17" s="78"/>
      <c r="DD17" s="78"/>
      <c r="DE17" s="78"/>
      <c r="DF17" s="78"/>
      <c r="DG17" s="78"/>
      <c r="DH17" s="78"/>
      <c r="DI17" s="78"/>
      <c r="DJ17" s="78"/>
      <c r="DK17" s="78"/>
      <c r="DL17" s="78"/>
      <c r="DM17" s="78"/>
      <c r="DN17" s="78"/>
      <c r="DO17" s="78"/>
      <c r="DP17" s="78"/>
      <c r="DQ17" s="78"/>
      <c r="DR17" s="78"/>
      <c r="DS17" s="78"/>
      <c r="DT17" s="78"/>
      <c r="DU17" s="78"/>
      <c r="DV17" s="78"/>
      <c r="DW17" s="78"/>
      <c r="DX17" s="78"/>
      <c r="DY17" s="78"/>
      <c r="DZ17" s="78"/>
      <c r="EA17" s="79"/>
      <c r="EB17" s="79"/>
      <c r="EC17" s="76"/>
      <c r="EK17" s="76"/>
      <c r="EL17" s="76"/>
      <c r="EQ17" s="76"/>
      <c r="EU17" s="76"/>
      <c r="EW17" s="76"/>
      <c r="FD17" s="76"/>
      <c r="FG17" s="76"/>
      <c r="FH17" s="76"/>
      <c r="FI17" s="76"/>
      <c r="FJ17" s="76"/>
      <c r="FU17" s="76"/>
      <c r="FV17" s="76"/>
      <c r="FZ17" s="76"/>
      <c r="GA17" s="76"/>
      <c r="GD17" s="76"/>
      <c r="GF17" s="76"/>
      <c r="GG17" s="76"/>
      <c r="GN17" s="76"/>
      <c r="GR17" s="76"/>
      <c r="GS17" s="76"/>
      <c r="GT17" s="76"/>
      <c r="GX17" s="76"/>
      <c r="HA17" s="76"/>
      <c r="HH17" s="76"/>
      <c r="HP17" s="76"/>
      <c r="HQ17" s="76"/>
      <c r="HS17" s="76"/>
      <c r="HT17" s="76"/>
      <c r="HX17" s="76"/>
      <c r="ID17" s="76"/>
      <c r="IH17" s="76"/>
      <c r="IK17" s="76"/>
      <c r="IM17" s="76"/>
      <c r="IO17" s="75"/>
    </row>
    <row r="18" spans="1:249" s="74" customFormat="1" ht="17" customHeight="1">
      <c r="A18" s="2">
        <v>1965</v>
      </c>
      <c r="B18" s="165">
        <v>3130</v>
      </c>
      <c r="C18" s="165">
        <v>1460</v>
      </c>
      <c r="D18" s="165">
        <v>1219</v>
      </c>
      <c r="E18" s="165">
        <v>337</v>
      </c>
      <c r="F18" s="165">
        <v>59</v>
      </c>
      <c r="G18" s="165">
        <v>55</v>
      </c>
      <c r="H18" s="166">
        <v>0.94206308392047744</v>
      </c>
      <c r="I18" s="77"/>
      <c r="J18" s="81"/>
      <c r="P18" s="78"/>
      <c r="Q18" s="78"/>
      <c r="R18" s="78"/>
      <c r="S18" s="78"/>
      <c r="T18" s="78"/>
      <c r="U18" s="78"/>
      <c r="V18" s="78"/>
      <c r="W18" s="78"/>
      <c r="X18" s="78"/>
      <c r="Y18" s="78"/>
      <c r="Z18" s="78"/>
      <c r="AA18" s="78"/>
      <c r="AB18" s="78"/>
      <c r="AC18" s="78"/>
      <c r="AD18" s="78"/>
      <c r="AE18" s="78"/>
      <c r="AF18" s="78"/>
      <c r="AG18" s="78"/>
      <c r="AH18" s="78"/>
      <c r="AI18" s="78"/>
      <c r="AJ18" s="78"/>
      <c r="AK18" s="78"/>
      <c r="AL18" s="79"/>
      <c r="AM18" s="78"/>
      <c r="AN18" s="78"/>
      <c r="AO18" s="78"/>
      <c r="AP18" s="78"/>
      <c r="AQ18" s="78"/>
      <c r="AR18" s="78"/>
      <c r="AS18" s="78"/>
      <c r="AT18" s="78"/>
      <c r="AU18" s="78"/>
      <c r="AV18" s="78"/>
      <c r="AW18" s="78"/>
      <c r="AX18" s="78"/>
      <c r="AY18" s="78"/>
      <c r="AZ18" s="78"/>
      <c r="BA18" s="78"/>
      <c r="BB18" s="78"/>
      <c r="BC18" s="78"/>
      <c r="BD18" s="78"/>
      <c r="BE18" s="78"/>
      <c r="BF18" s="78"/>
      <c r="BG18" s="78"/>
      <c r="BH18" s="78"/>
      <c r="BI18" s="78"/>
      <c r="BJ18" s="78"/>
      <c r="BK18" s="78"/>
      <c r="BL18" s="78"/>
      <c r="BM18" s="78"/>
      <c r="BN18" s="78"/>
      <c r="BO18" s="78"/>
      <c r="BP18" s="78"/>
      <c r="BQ18" s="78"/>
      <c r="BR18" s="78"/>
      <c r="BS18" s="78"/>
      <c r="BT18" s="78"/>
      <c r="BU18" s="78"/>
      <c r="BV18" s="78"/>
      <c r="BW18" s="78"/>
      <c r="BX18" s="78"/>
      <c r="BY18" s="78"/>
      <c r="BZ18" s="78"/>
      <c r="CA18" s="78"/>
      <c r="CB18" s="78"/>
      <c r="CC18" s="78"/>
      <c r="CD18" s="78"/>
      <c r="CE18" s="78"/>
      <c r="CF18" s="78"/>
      <c r="CG18" s="78"/>
      <c r="CH18" s="78"/>
      <c r="CI18" s="78"/>
      <c r="CJ18" s="78"/>
      <c r="CK18" s="78"/>
      <c r="CL18" s="78"/>
      <c r="CM18" s="78"/>
      <c r="CN18" s="78"/>
      <c r="CO18" s="78"/>
      <c r="CP18" s="78"/>
      <c r="CQ18" s="78"/>
      <c r="CR18" s="78"/>
      <c r="CS18" s="78"/>
      <c r="CT18" s="78"/>
      <c r="CU18" s="78"/>
      <c r="CV18" s="78"/>
      <c r="CW18" s="78"/>
      <c r="CX18" s="78"/>
      <c r="CY18" s="78"/>
      <c r="CZ18" s="78"/>
      <c r="DA18" s="78"/>
      <c r="DB18" s="78"/>
      <c r="DC18" s="78"/>
      <c r="DD18" s="78"/>
      <c r="DE18" s="78"/>
      <c r="DF18" s="78"/>
      <c r="DG18" s="78"/>
      <c r="DH18" s="78"/>
      <c r="DI18" s="78"/>
      <c r="DJ18" s="78"/>
      <c r="DK18" s="78"/>
      <c r="DL18" s="78"/>
      <c r="DM18" s="78"/>
      <c r="DN18" s="78"/>
      <c r="DO18" s="78"/>
      <c r="DP18" s="78"/>
      <c r="DQ18" s="78"/>
      <c r="DR18" s="78"/>
      <c r="DS18" s="78"/>
      <c r="DT18" s="78"/>
      <c r="DU18" s="78"/>
      <c r="DV18" s="78"/>
      <c r="DW18" s="78"/>
      <c r="DX18" s="78"/>
      <c r="DY18" s="78"/>
      <c r="DZ18" s="78"/>
      <c r="EA18" s="79"/>
      <c r="EB18" s="79"/>
      <c r="EC18" s="76"/>
      <c r="EK18" s="76"/>
      <c r="EL18" s="76"/>
      <c r="EQ18" s="76"/>
      <c r="EU18" s="76"/>
      <c r="EW18" s="76"/>
      <c r="FG18" s="76"/>
      <c r="FH18" s="76"/>
      <c r="FI18" s="76"/>
      <c r="FJ18" s="76"/>
      <c r="FU18" s="76"/>
      <c r="FV18" s="76"/>
      <c r="FZ18" s="76"/>
      <c r="GA18" s="76"/>
      <c r="GD18" s="76"/>
      <c r="GF18" s="76"/>
      <c r="GG18" s="76"/>
      <c r="GN18" s="76"/>
      <c r="GR18" s="76"/>
      <c r="GT18" s="76"/>
      <c r="GX18" s="76"/>
      <c r="HH18" s="76"/>
      <c r="HP18" s="76"/>
      <c r="HQ18" s="76"/>
      <c r="HS18" s="76"/>
      <c r="HT18" s="76"/>
      <c r="HY18" s="76"/>
      <c r="HZ18" s="76"/>
      <c r="ID18" s="76"/>
      <c r="IF18" s="76"/>
      <c r="IG18" s="76"/>
      <c r="IH18" s="76"/>
      <c r="IK18" s="76"/>
      <c r="IM18" s="76"/>
      <c r="IO18" s="75"/>
    </row>
    <row r="19" spans="1:249" s="74" customFormat="1" ht="17" customHeight="1">
      <c r="A19" s="2">
        <v>1966</v>
      </c>
      <c r="B19" s="165">
        <v>3288</v>
      </c>
      <c r="C19" s="165">
        <v>1478</v>
      </c>
      <c r="D19" s="165">
        <v>1323</v>
      </c>
      <c r="E19" s="165">
        <v>364</v>
      </c>
      <c r="F19" s="165">
        <v>63</v>
      </c>
      <c r="G19" s="165">
        <v>60</v>
      </c>
      <c r="H19" s="166">
        <v>0.96971540937563971</v>
      </c>
      <c r="I19" s="77"/>
      <c r="J19" s="81"/>
      <c r="P19" s="78"/>
      <c r="Q19" s="78"/>
      <c r="R19" s="78"/>
      <c r="S19" s="78"/>
      <c r="T19" s="78"/>
      <c r="U19" s="78"/>
      <c r="V19" s="78"/>
      <c r="W19" s="78"/>
      <c r="X19" s="78"/>
      <c r="Y19" s="78"/>
      <c r="Z19" s="78"/>
      <c r="AA19" s="78"/>
      <c r="AB19" s="78"/>
      <c r="AC19" s="78"/>
      <c r="AD19" s="78"/>
      <c r="AE19" s="78"/>
      <c r="AF19" s="78"/>
      <c r="AG19" s="78"/>
      <c r="AH19" s="78"/>
      <c r="AI19" s="78"/>
      <c r="AJ19" s="78"/>
      <c r="AK19" s="78"/>
      <c r="AL19" s="79"/>
      <c r="AM19" s="78"/>
      <c r="AN19" s="78"/>
      <c r="AO19" s="78"/>
      <c r="AP19" s="78"/>
      <c r="AQ19" s="78"/>
      <c r="AR19" s="78"/>
      <c r="AS19" s="78"/>
      <c r="AT19" s="78"/>
      <c r="AU19" s="78"/>
      <c r="AV19" s="78"/>
      <c r="AW19" s="78"/>
      <c r="AX19" s="78"/>
      <c r="AY19" s="78"/>
      <c r="AZ19" s="78"/>
      <c r="BA19" s="78"/>
      <c r="BB19" s="78"/>
      <c r="BC19" s="78"/>
      <c r="BD19" s="78"/>
      <c r="BE19" s="78"/>
      <c r="BF19" s="78"/>
      <c r="BG19" s="78"/>
      <c r="BH19" s="78"/>
      <c r="BI19" s="78"/>
      <c r="BJ19" s="78"/>
      <c r="BK19" s="78"/>
      <c r="BL19" s="78"/>
      <c r="BM19" s="78"/>
      <c r="BN19" s="78"/>
      <c r="BO19" s="78"/>
      <c r="BP19" s="78"/>
      <c r="BQ19" s="78"/>
      <c r="BR19" s="78"/>
      <c r="BS19" s="78"/>
      <c r="BT19" s="78"/>
      <c r="BU19" s="78"/>
      <c r="BV19" s="78"/>
      <c r="BW19" s="78"/>
      <c r="BX19" s="78"/>
      <c r="BY19" s="78"/>
      <c r="BZ19" s="78"/>
      <c r="CA19" s="78"/>
      <c r="CB19" s="78"/>
      <c r="CC19" s="78"/>
      <c r="CD19" s="78"/>
      <c r="CE19" s="78"/>
      <c r="CF19" s="78"/>
      <c r="CG19" s="78"/>
      <c r="CH19" s="78"/>
      <c r="CI19" s="78"/>
      <c r="CJ19" s="78"/>
      <c r="CK19" s="78"/>
      <c r="CL19" s="78"/>
      <c r="CM19" s="78"/>
      <c r="CN19" s="78"/>
      <c r="CO19" s="78"/>
      <c r="CP19" s="78"/>
      <c r="CQ19" s="78"/>
      <c r="CR19" s="78"/>
      <c r="CS19" s="78"/>
      <c r="CT19" s="78"/>
      <c r="CU19" s="78"/>
      <c r="CV19" s="78"/>
      <c r="CW19" s="78"/>
      <c r="CX19" s="78"/>
      <c r="CY19" s="78"/>
      <c r="CZ19" s="78"/>
      <c r="DA19" s="78"/>
      <c r="DB19" s="78"/>
      <c r="DC19" s="78"/>
      <c r="DD19" s="78"/>
      <c r="DE19" s="78"/>
      <c r="DF19" s="78"/>
      <c r="DG19" s="78"/>
      <c r="DH19" s="78"/>
      <c r="DI19" s="78"/>
      <c r="DJ19" s="78"/>
      <c r="DK19" s="78"/>
      <c r="DL19" s="78"/>
      <c r="DM19" s="78"/>
      <c r="DN19" s="78"/>
      <c r="DO19" s="78"/>
      <c r="DP19" s="78"/>
      <c r="DQ19" s="78"/>
      <c r="DR19" s="78"/>
      <c r="DS19" s="78"/>
      <c r="DT19" s="78"/>
      <c r="DU19" s="78"/>
      <c r="DV19" s="78"/>
      <c r="DW19" s="78"/>
      <c r="DX19" s="78"/>
      <c r="DY19" s="78"/>
      <c r="DZ19" s="78"/>
      <c r="EA19" s="79"/>
      <c r="EB19" s="79"/>
      <c r="EK19" s="76"/>
      <c r="EL19" s="76"/>
      <c r="EQ19" s="76"/>
      <c r="EU19" s="76"/>
      <c r="EW19" s="76"/>
      <c r="FG19" s="76"/>
      <c r="FH19" s="76"/>
      <c r="FI19" s="76"/>
      <c r="FJ19" s="76"/>
      <c r="FU19" s="76"/>
      <c r="FV19" s="76"/>
      <c r="FZ19" s="76"/>
      <c r="GA19" s="76"/>
      <c r="GD19" s="76"/>
      <c r="GF19" s="76"/>
      <c r="GG19" s="76"/>
      <c r="GN19" s="76"/>
      <c r="GR19" s="76"/>
      <c r="GT19" s="76"/>
      <c r="GX19" s="76"/>
      <c r="HH19" s="76"/>
      <c r="HP19" s="76"/>
      <c r="HQ19" s="76"/>
      <c r="HS19" s="76"/>
      <c r="HT19" s="76"/>
      <c r="HY19" s="76"/>
      <c r="HZ19" s="76"/>
      <c r="ID19" s="76"/>
      <c r="IF19" s="76"/>
      <c r="IG19" s="76"/>
      <c r="IH19" s="76"/>
      <c r="IK19" s="76"/>
      <c r="IM19" s="76"/>
      <c r="IO19" s="75"/>
    </row>
    <row r="20" spans="1:249" s="74" customFormat="1" ht="17" customHeight="1">
      <c r="A20" s="2">
        <v>1967</v>
      </c>
      <c r="B20" s="165">
        <v>3393</v>
      </c>
      <c r="C20" s="165">
        <v>1448</v>
      </c>
      <c r="D20" s="165">
        <v>1423</v>
      </c>
      <c r="E20" s="165">
        <v>392</v>
      </c>
      <c r="F20" s="165">
        <v>65</v>
      </c>
      <c r="G20" s="165">
        <v>66</v>
      </c>
      <c r="H20" s="166">
        <v>0.98025530304164821</v>
      </c>
      <c r="I20" s="77"/>
      <c r="J20" s="81"/>
      <c r="P20" s="78"/>
      <c r="Q20" s="78"/>
      <c r="R20" s="78"/>
      <c r="S20" s="78"/>
      <c r="T20" s="78"/>
      <c r="U20" s="78"/>
      <c r="V20" s="78"/>
      <c r="W20" s="78"/>
      <c r="X20" s="78"/>
      <c r="Y20" s="78"/>
      <c r="Z20" s="78"/>
      <c r="AA20" s="78"/>
      <c r="AB20" s="78"/>
      <c r="AC20" s="78"/>
      <c r="AD20" s="78"/>
      <c r="AE20" s="78"/>
      <c r="AF20" s="78"/>
      <c r="AG20" s="78"/>
      <c r="AH20" s="78"/>
      <c r="AI20" s="78"/>
      <c r="AJ20" s="78"/>
      <c r="AK20" s="78"/>
      <c r="AL20" s="79"/>
      <c r="AM20" s="78"/>
      <c r="AN20" s="78"/>
      <c r="AO20" s="78"/>
      <c r="AP20" s="78"/>
      <c r="AQ20" s="78"/>
      <c r="AR20" s="78"/>
      <c r="AS20" s="78"/>
      <c r="AT20" s="78"/>
      <c r="AU20" s="78"/>
      <c r="AV20" s="78"/>
      <c r="AW20" s="78"/>
      <c r="AX20" s="78"/>
      <c r="AY20" s="78"/>
      <c r="AZ20" s="78"/>
      <c r="BA20" s="78"/>
      <c r="BB20" s="78"/>
      <c r="BC20" s="78"/>
      <c r="BD20" s="78"/>
      <c r="BE20" s="78"/>
      <c r="BF20" s="78"/>
      <c r="BG20" s="78"/>
      <c r="BH20" s="78"/>
      <c r="BI20" s="78"/>
      <c r="BJ20" s="78"/>
      <c r="BK20" s="78"/>
      <c r="BL20" s="78"/>
      <c r="BM20" s="78"/>
      <c r="BN20" s="78"/>
      <c r="BO20" s="78"/>
      <c r="BP20" s="78"/>
      <c r="BQ20" s="78"/>
      <c r="BR20" s="78"/>
      <c r="BS20" s="78"/>
      <c r="BT20" s="78"/>
      <c r="BU20" s="78"/>
      <c r="BV20" s="78"/>
      <c r="BW20" s="78"/>
      <c r="BX20" s="78"/>
      <c r="BY20" s="78"/>
      <c r="BZ20" s="78"/>
      <c r="CA20" s="78"/>
      <c r="CB20" s="78"/>
      <c r="CC20" s="78"/>
      <c r="CD20" s="78"/>
      <c r="CE20" s="78"/>
      <c r="CF20" s="78"/>
      <c r="CG20" s="78"/>
      <c r="CH20" s="78"/>
      <c r="CI20" s="78"/>
      <c r="CJ20" s="78"/>
      <c r="CK20" s="78"/>
      <c r="CL20" s="78"/>
      <c r="CM20" s="78"/>
      <c r="CN20" s="78"/>
      <c r="CO20" s="78"/>
      <c r="CP20" s="78"/>
      <c r="CQ20" s="78"/>
      <c r="CR20" s="78"/>
      <c r="CS20" s="78"/>
      <c r="CT20" s="78"/>
      <c r="CU20" s="78"/>
      <c r="CV20" s="78"/>
      <c r="CW20" s="78"/>
      <c r="CX20" s="78"/>
      <c r="CY20" s="78"/>
      <c r="CZ20" s="78"/>
      <c r="DA20" s="78"/>
      <c r="DB20" s="78"/>
      <c r="DC20" s="78"/>
      <c r="DD20" s="78"/>
      <c r="DE20" s="78"/>
      <c r="DF20" s="78"/>
      <c r="DG20" s="78"/>
      <c r="DH20" s="78"/>
      <c r="DI20" s="78"/>
      <c r="DJ20" s="78"/>
      <c r="DK20" s="78"/>
      <c r="DL20" s="78"/>
      <c r="DM20" s="78"/>
      <c r="DN20" s="78"/>
      <c r="DO20" s="78"/>
      <c r="DP20" s="78"/>
      <c r="DQ20" s="78"/>
      <c r="DR20" s="78"/>
      <c r="DS20" s="78"/>
      <c r="DT20" s="78"/>
      <c r="DU20" s="78"/>
      <c r="DV20" s="78"/>
      <c r="DW20" s="78"/>
      <c r="DX20" s="78"/>
      <c r="DY20" s="78"/>
      <c r="DZ20" s="78"/>
      <c r="EA20" s="79"/>
      <c r="EB20" s="79"/>
      <c r="EK20" s="76"/>
      <c r="EL20" s="76"/>
      <c r="EQ20" s="76"/>
      <c r="EU20" s="76"/>
      <c r="EW20" s="76"/>
      <c r="FG20" s="76"/>
      <c r="FH20" s="76"/>
      <c r="FI20" s="76"/>
      <c r="FK20" s="76"/>
      <c r="FU20" s="76"/>
      <c r="FV20" s="76"/>
      <c r="FZ20" s="76"/>
      <c r="GA20" s="76"/>
      <c r="GD20" s="76"/>
      <c r="GF20" s="76"/>
      <c r="GG20" s="76"/>
      <c r="GN20" s="76"/>
      <c r="GR20" s="76"/>
      <c r="GT20" s="76"/>
      <c r="GX20" s="76"/>
      <c r="HH20" s="76"/>
      <c r="HP20" s="76"/>
      <c r="HQ20" s="76"/>
      <c r="HS20" s="76"/>
      <c r="HT20" s="76"/>
      <c r="HY20" s="76"/>
      <c r="HZ20" s="76"/>
      <c r="ID20" s="76"/>
      <c r="IF20" s="76"/>
      <c r="IG20" s="76"/>
      <c r="IH20" s="76"/>
      <c r="IK20" s="76"/>
      <c r="IM20" s="76"/>
      <c r="IO20" s="75"/>
    </row>
    <row r="21" spans="1:249" s="74" customFormat="1" ht="17" customHeight="1">
      <c r="A21" s="2">
        <v>1968</v>
      </c>
      <c r="B21" s="165">
        <v>3566</v>
      </c>
      <c r="C21" s="165">
        <v>1448</v>
      </c>
      <c r="D21" s="165">
        <v>1551</v>
      </c>
      <c r="E21" s="165">
        <v>424</v>
      </c>
      <c r="F21" s="165">
        <v>70</v>
      </c>
      <c r="G21" s="165">
        <v>73</v>
      </c>
      <c r="H21" s="166">
        <v>1.0090643460726629</v>
      </c>
      <c r="I21" s="77"/>
      <c r="J21" s="81"/>
      <c r="P21" s="78"/>
      <c r="Q21" s="78"/>
      <c r="R21" s="78"/>
      <c r="S21" s="78"/>
      <c r="T21" s="78"/>
      <c r="U21" s="78"/>
      <c r="V21" s="78"/>
      <c r="W21" s="78"/>
      <c r="X21" s="78"/>
      <c r="Y21" s="78"/>
      <c r="Z21" s="78"/>
      <c r="AA21" s="78"/>
      <c r="AB21" s="78"/>
      <c r="AC21" s="78"/>
      <c r="AD21" s="78"/>
      <c r="AE21" s="78"/>
      <c r="AF21" s="78"/>
      <c r="AG21" s="78"/>
      <c r="AH21" s="78"/>
      <c r="AI21" s="78"/>
      <c r="AJ21" s="78"/>
      <c r="AK21" s="78"/>
      <c r="AL21" s="79"/>
      <c r="AM21" s="78"/>
      <c r="AN21" s="78"/>
      <c r="AO21" s="78"/>
      <c r="AP21" s="78"/>
      <c r="AQ21" s="78"/>
      <c r="AR21" s="78"/>
      <c r="AS21" s="78"/>
      <c r="AT21" s="78"/>
      <c r="AU21" s="78"/>
      <c r="AV21" s="78"/>
      <c r="AW21" s="78"/>
      <c r="AX21" s="78"/>
      <c r="AY21" s="78"/>
      <c r="AZ21" s="78"/>
      <c r="BA21" s="78"/>
      <c r="BB21" s="78"/>
      <c r="BC21" s="78"/>
      <c r="BD21" s="78"/>
      <c r="BE21" s="78"/>
      <c r="BF21" s="78"/>
      <c r="BG21" s="78"/>
      <c r="BH21" s="78"/>
      <c r="BI21" s="78"/>
      <c r="BJ21" s="78"/>
      <c r="BK21" s="78"/>
      <c r="BL21" s="78"/>
      <c r="BM21" s="78"/>
      <c r="BN21" s="78"/>
      <c r="BO21" s="78"/>
      <c r="BP21" s="78"/>
      <c r="BQ21" s="78"/>
      <c r="BR21" s="78"/>
      <c r="BS21" s="78"/>
      <c r="BT21" s="78"/>
      <c r="BU21" s="78"/>
      <c r="BV21" s="78"/>
      <c r="BW21" s="78"/>
      <c r="BX21" s="78"/>
      <c r="BY21" s="78"/>
      <c r="BZ21" s="78"/>
      <c r="CA21" s="78"/>
      <c r="CB21" s="78"/>
      <c r="CC21" s="78"/>
      <c r="CD21" s="78"/>
      <c r="CE21" s="78"/>
      <c r="CF21" s="78"/>
      <c r="CG21" s="78"/>
      <c r="CH21" s="78"/>
      <c r="CI21" s="78"/>
      <c r="CJ21" s="78"/>
      <c r="CK21" s="78"/>
      <c r="CL21" s="78"/>
      <c r="CM21" s="78"/>
      <c r="CN21" s="78"/>
      <c r="CO21" s="78"/>
      <c r="CP21" s="78"/>
      <c r="CQ21" s="78"/>
      <c r="CR21" s="78"/>
      <c r="CS21" s="78"/>
      <c r="CT21" s="78"/>
      <c r="CU21" s="78"/>
      <c r="CV21" s="78"/>
      <c r="CW21" s="78"/>
      <c r="CX21" s="78"/>
      <c r="CY21" s="78"/>
      <c r="CZ21" s="78"/>
      <c r="DA21" s="78"/>
      <c r="DB21" s="78"/>
      <c r="DC21" s="78"/>
      <c r="DD21" s="78"/>
      <c r="DE21" s="78"/>
      <c r="DF21" s="78"/>
      <c r="DG21" s="78"/>
      <c r="DH21" s="78"/>
      <c r="DI21" s="78"/>
      <c r="DJ21" s="78"/>
      <c r="DK21" s="78"/>
      <c r="DL21" s="78"/>
      <c r="DM21" s="78"/>
      <c r="DN21" s="78"/>
      <c r="DO21" s="78"/>
      <c r="DP21" s="78"/>
      <c r="DQ21" s="78"/>
      <c r="DR21" s="78"/>
      <c r="DS21" s="78"/>
      <c r="DT21" s="78"/>
      <c r="DU21" s="78"/>
      <c r="DV21" s="78"/>
      <c r="DW21" s="78"/>
      <c r="DX21" s="78"/>
      <c r="DY21" s="78"/>
      <c r="DZ21" s="78"/>
      <c r="EA21" s="79"/>
      <c r="EB21" s="79"/>
      <c r="EK21" s="76"/>
      <c r="EL21" s="76"/>
      <c r="EQ21" s="76"/>
      <c r="EU21" s="76"/>
      <c r="EW21" s="76"/>
      <c r="FG21" s="76"/>
      <c r="FH21" s="76"/>
      <c r="FI21" s="76"/>
      <c r="FK21" s="76"/>
      <c r="FU21" s="76"/>
      <c r="FV21" s="76"/>
      <c r="FZ21" s="76"/>
      <c r="GA21" s="76"/>
      <c r="GC21" s="76"/>
      <c r="GD21" s="76"/>
      <c r="GF21" s="76"/>
      <c r="GG21" s="76"/>
      <c r="GN21" s="76"/>
      <c r="GR21" s="76"/>
      <c r="GT21" s="76"/>
      <c r="GX21" s="76"/>
      <c r="HH21" s="76"/>
      <c r="HP21" s="76"/>
      <c r="HQ21" s="76"/>
      <c r="HS21" s="76"/>
      <c r="HT21" s="76"/>
      <c r="HY21" s="76"/>
      <c r="HZ21" s="76"/>
      <c r="ID21" s="76"/>
      <c r="IF21" s="76"/>
      <c r="IG21" s="76"/>
      <c r="IH21" s="76"/>
      <c r="IK21" s="76"/>
      <c r="IM21" s="76"/>
      <c r="IO21" s="75"/>
    </row>
    <row r="22" spans="1:249" s="74" customFormat="1" ht="17" customHeight="1">
      <c r="A22" s="2">
        <v>1969</v>
      </c>
      <c r="B22" s="165">
        <v>3780</v>
      </c>
      <c r="C22" s="165">
        <v>1486</v>
      </c>
      <c r="D22" s="165">
        <v>1673</v>
      </c>
      <c r="E22" s="165">
        <v>467</v>
      </c>
      <c r="F22" s="165">
        <v>74</v>
      </c>
      <c r="G22" s="165">
        <v>80</v>
      </c>
      <c r="H22" s="166">
        <v>1.0477108934298571</v>
      </c>
      <c r="I22" s="77"/>
      <c r="J22" s="81"/>
      <c r="P22" s="78"/>
      <c r="Q22" s="78"/>
      <c r="R22" s="78"/>
      <c r="S22" s="78"/>
      <c r="T22" s="78"/>
      <c r="U22" s="78"/>
      <c r="V22" s="78"/>
      <c r="W22" s="78"/>
      <c r="X22" s="78"/>
      <c r="Y22" s="78"/>
      <c r="Z22" s="78"/>
      <c r="AA22" s="78"/>
      <c r="AB22" s="78"/>
      <c r="AC22" s="78"/>
      <c r="AD22" s="78"/>
      <c r="AE22" s="78"/>
      <c r="AF22" s="78"/>
      <c r="AG22" s="78"/>
      <c r="AH22" s="78"/>
      <c r="AI22" s="78"/>
      <c r="AJ22" s="78"/>
      <c r="AK22" s="78"/>
      <c r="AL22" s="79"/>
      <c r="AM22" s="78"/>
      <c r="AN22" s="78"/>
      <c r="AO22" s="78"/>
      <c r="AP22" s="78"/>
      <c r="AQ22" s="78"/>
      <c r="AR22" s="78"/>
      <c r="AS22" s="78"/>
      <c r="AT22" s="78"/>
      <c r="AU22" s="78"/>
      <c r="AV22" s="78"/>
      <c r="AW22" s="78"/>
      <c r="AX22" s="78"/>
      <c r="AY22" s="78"/>
      <c r="AZ22" s="78"/>
      <c r="BA22" s="78"/>
      <c r="BB22" s="78"/>
      <c r="BC22" s="78"/>
      <c r="BD22" s="78"/>
      <c r="BE22" s="78"/>
      <c r="BF22" s="78"/>
      <c r="BG22" s="78"/>
      <c r="BH22" s="78"/>
      <c r="BI22" s="78"/>
      <c r="BJ22" s="78"/>
      <c r="BK22" s="78"/>
      <c r="BL22" s="78"/>
      <c r="BM22" s="78"/>
      <c r="BN22" s="78"/>
      <c r="BO22" s="78"/>
      <c r="BP22" s="78"/>
      <c r="BQ22" s="78"/>
      <c r="BR22" s="78"/>
      <c r="BS22" s="78"/>
      <c r="BT22" s="78"/>
      <c r="BU22" s="78"/>
      <c r="BV22" s="78"/>
      <c r="BW22" s="78"/>
      <c r="BX22" s="78"/>
      <c r="BY22" s="78"/>
      <c r="BZ22" s="78"/>
      <c r="CA22" s="78"/>
      <c r="CB22" s="78"/>
      <c r="CC22" s="78"/>
      <c r="CD22" s="78"/>
      <c r="CE22" s="78"/>
      <c r="CF22" s="78"/>
      <c r="CG22" s="78"/>
      <c r="CH22" s="78"/>
      <c r="CI22" s="78"/>
      <c r="CJ22" s="78"/>
      <c r="CK22" s="78"/>
      <c r="CL22" s="78"/>
      <c r="CM22" s="78"/>
      <c r="CN22" s="78"/>
      <c r="CO22" s="78"/>
      <c r="CP22" s="78"/>
      <c r="CQ22" s="78"/>
      <c r="CR22" s="78"/>
      <c r="CS22" s="78"/>
      <c r="CT22" s="78"/>
      <c r="CU22" s="78"/>
      <c r="CV22" s="78"/>
      <c r="CW22" s="78"/>
      <c r="CX22" s="78"/>
      <c r="CY22" s="78"/>
      <c r="CZ22" s="78"/>
      <c r="DA22" s="78"/>
      <c r="DB22" s="78"/>
      <c r="DC22" s="78"/>
      <c r="DD22" s="78"/>
      <c r="DE22" s="78"/>
      <c r="DF22" s="78"/>
      <c r="DG22" s="78"/>
      <c r="DH22" s="78"/>
      <c r="DI22" s="78"/>
      <c r="DJ22" s="78"/>
      <c r="DK22" s="78"/>
      <c r="DL22" s="78"/>
      <c r="DM22" s="78"/>
      <c r="DN22" s="78"/>
      <c r="DO22" s="78"/>
      <c r="DP22" s="78"/>
      <c r="DQ22" s="78"/>
      <c r="DR22" s="78"/>
      <c r="DS22" s="78"/>
      <c r="DT22" s="78"/>
      <c r="DU22" s="78"/>
      <c r="DV22" s="78"/>
      <c r="DW22" s="78"/>
      <c r="DX22" s="78"/>
      <c r="DY22" s="78"/>
      <c r="DZ22" s="78"/>
      <c r="EA22" s="79"/>
      <c r="EB22" s="79"/>
      <c r="EK22" s="76"/>
      <c r="EL22" s="76"/>
      <c r="EQ22" s="76"/>
      <c r="EU22" s="76"/>
      <c r="EW22" s="76"/>
      <c r="FG22" s="76"/>
      <c r="FH22" s="76"/>
      <c r="FI22" s="76"/>
      <c r="FK22" s="76"/>
      <c r="FU22" s="76"/>
      <c r="FV22" s="76"/>
      <c r="FZ22" s="76"/>
      <c r="GA22" s="76"/>
      <c r="GC22" s="76"/>
      <c r="GD22" s="76"/>
      <c r="GF22" s="76"/>
      <c r="GG22" s="76"/>
      <c r="GN22" s="76"/>
      <c r="GR22" s="76"/>
      <c r="GT22" s="76"/>
      <c r="GX22" s="76"/>
      <c r="HH22" s="76"/>
      <c r="HP22" s="76"/>
      <c r="HQ22" s="76"/>
      <c r="HS22" s="76"/>
      <c r="HT22" s="76"/>
      <c r="HY22" s="76"/>
      <c r="HZ22" s="76"/>
      <c r="ID22" s="76"/>
      <c r="IF22" s="76"/>
      <c r="IG22" s="76"/>
      <c r="IH22" s="76"/>
      <c r="IK22" s="76"/>
      <c r="IM22" s="76"/>
      <c r="IO22" s="75"/>
    </row>
    <row r="23" spans="1:249" s="74" customFormat="1" ht="17" customHeight="1">
      <c r="A23" s="2">
        <v>1970</v>
      </c>
      <c r="B23" s="165">
        <v>4053</v>
      </c>
      <c r="C23" s="165">
        <v>1556</v>
      </c>
      <c r="D23" s="165">
        <v>1839</v>
      </c>
      <c r="E23" s="165">
        <v>493</v>
      </c>
      <c r="F23" s="165">
        <v>78</v>
      </c>
      <c r="G23" s="165">
        <v>87</v>
      </c>
      <c r="H23" s="166">
        <v>1.1006146768407488</v>
      </c>
      <c r="I23" s="77"/>
      <c r="J23" s="81"/>
      <c r="P23" s="78"/>
      <c r="Q23" s="78"/>
      <c r="R23" s="78"/>
      <c r="S23" s="78"/>
      <c r="T23" s="78"/>
      <c r="U23" s="78"/>
      <c r="V23" s="78"/>
      <c r="W23" s="78"/>
      <c r="X23" s="78"/>
      <c r="Y23" s="78"/>
      <c r="Z23" s="78"/>
      <c r="AA23" s="78"/>
      <c r="AB23" s="78"/>
      <c r="AC23" s="78"/>
      <c r="AD23" s="78"/>
      <c r="AE23" s="78"/>
      <c r="AF23" s="78"/>
      <c r="AG23" s="78"/>
      <c r="AH23" s="78"/>
      <c r="AI23" s="78"/>
      <c r="AJ23" s="78"/>
      <c r="AK23" s="78"/>
      <c r="AL23" s="79"/>
      <c r="AM23" s="78"/>
      <c r="AN23" s="78"/>
      <c r="AO23" s="78"/>
      <c r="AP23" s="78"/>
      <c r="AQ23" s="78"/>
      <c r="AR23" s="78"/>
      <c r="AS23" s="78"/>
      <c r="AT23" s="78"/>
      <c r="AU23" s="78"/>
      <c r="AV23" s="78"/>
      <c r="AW23" s="78"/>
      <c r="AX23" s="78"/>
      <c r="AY23" s="78"/>
      <c r="AZ23" s="78"/>
      <c r="BA23" s="78"/>
      <c r="BB23" s="78"/>
      <c r="BC23" s="78"/>
      <c r="BD23" s="78"/>
      <c r="BE23" s="78"/>
      <c r="BF23" s="78"/>
      <c r="BG23" s="78"/>
      <c r="BH23" s="78"/>
      <c r="BI23" s="78"/>
      <c r="BJ23" s="78"/>
      <c r="BK23" s="78"/>
      <c r="BL23" s="78"/>
      <c r="BM23" s="78"/>
      <c r="BN23" s="78"/>
      <c r="BO23" s="78"/>
      <c r="BP23" s="78"/>
      <c r="BQ23" s="78"/>
      <c r="BR23" s="78"/>
      <c r="BS23" s="78"/>
      <c r="BT23" s="78"/>
      <c r="BU23" s="78"/>
      <c r="BV23" s="78"/>
      <c r="BW23" s="78"/>
      <c r="BX23" s="78"/>
      <c r="BY23" s="78"/>
      <c r="BZ23" s="78"/>
      <c r="CA23" s="78"/>
      <c r="CB23" s="78"/>
      <c r="CC23" s="78"/>
      <c r="CD23" s="78"/>
      <c r="CE23" s="78"/>
      <c r="CF23" s="78"/>
      <c r="CG23" s="78"/>
      <c r="CH23" s="78"/>
      <c r="CI23" s="78"/>
      <c r="CJ23" s="78"/>
      <c r="CK23" s="78"/>
      <c r="CL23" s="78"/>
      <c r="CM23" s="78"/>
      <c r="CN23" s="78"/>
      <c r="CO23" s="78"/>
      <c r="CP23" s="78"/>
      <c r="CQ23" s="78"/>
      <c r="CR23" s="78"/>
      <c r="CS23" s="78"/>
      <c r="CT23" s="78"/>
      <c r="CU23" s="78"/>
      <c r="CV23" s="78"/>
      <c r="CW23" s="78"/>
      <c r="CX23" s="78"/>
      <c r="CY23" s="78"/>
      <c r="CZ23" s="78"/>
      <c r="DA23" s="78"/>
      <c r="DB23" s="78"/>
      <c r="DC23" s="78"/>
      <c r="DD23" s="78"/>
      <c r="DE23" s="78"/>
      <c r="DF23" s="78"/>
      <c r="DG23" s="78"/>
      <c r="DH23" s="78"/>
      <c r="DI23" s="78"/>
      <c r="DJ23" s="78"/>
      <c r="DK23" s="78"/>
      <c r="DL23" s="78"/>
      <c r="DM23" s="78"/>
      <c r="DN23" s="78"/>
      <c r="DO23" s="78"/>
      <c r="DP23" s="78"/>
      <c r="DQ23" s="78"/>
      <c r="DR23" s="78"/>
      <c r="DS23" s="78"/>
      <c r="DT23" s="78"/>
      <c r="DU23" s="78"/>
      <c r="DV23" s="78"/>
      <c r="DW23" s="78"/>
      <c r="DX23" s="78"/>
      <c r="DY23" s="78"/>
      <c r="DZ23" s="78"/>
      <c r="EA23" s="79"/>
      <c r="EB23" s="79"/>
      <c r="EK23" s="76"/>
      <c r="EL23" s="76"/>
      <c r="EQ23" s="76"/>
      <c r="EU23" s="76"/>
      <c r="EW23" s="76"/>
      <c r="FG23" s="76"/>
      <c r="FH23" s="76"/>
      <c r="FI23" s="76"/>
      <c r="FK23" s="76"/>
      <c r="FU23" s="76"/>
      <c r="FV23" s="76"/>
      <c r="FZ23" s="76"/>
      <c r="GA23" s="76"/>
      <c r="GC23" s="76"/>
      <c r="GD23" s="76"/>
      <c r="GF23" s="76"/>
      <c r="GG23" s="76"/>
      <c r="GN23" s="76"/>
      <c r="GR23" s="76"/>
      <c r="GT23" s="76"/>
      <c r="GX23" s="76"/>
      <c r="HH23" s="76"/>
      <c r="HP23" s="76"/>
      <c r="HQ23" s="76"/>
      <c r="HS23" s="76"/>
      <c r="HT23" s="76"/>
      <c r="HY23" s="76"/>
      <c r="HZ23" s="76"/>
      <c r="ID23" s="76"/>
      <c r="IF23" s="76"/>
      <c r="IG23" s="76"/>
      <c r="IH23" s="76"/>
      <c r="IK23" s="76"/>
      <c r="IM23" s="76"/>
      <c r="IO23" s="75"/>
    </row>
    <row r="24" spans="1:249" s="74" customFormat="1" ht="17" customHeight="1">
      <c r="A24" s="2">
        <v>1971</v>
      </c>
      <c r="B24" s="165">
        <v>4208</v>
      </c>
      <c r="C24" s="165">
        <v>1559</v>
      </c>
      <c r="D24" s="165">
        <v>1947</v>
      </c>
      <c r="E24" s="165">
        <v>530</v>
      </c>
      <c r="F24" s="165">
        <v>84</v>
      </c>
      <c r="G24" s="165">
        <v>88</v>
      </c>
      <c r="H24" s="166">
        <v>1.1198236096428935</v>
      </c>
      <c r="I24" s="77"/>
      <c r="J24" s="81"/>
      <c r="P24" s="78"/>
      <c r="Q24" s="78"/>
      <c r="R24" s="78"/>
      <c r="S24" s="78"/>
      <c r="T24" s="78"/>
      <c r="U24" s="78"/>
      <c r="V24" s="78"/>
      <c r="W24" s="78"/>
      <c r="X24" s="78"/>
      <c r="Y24" s="78"/>
      <c r="Z24" s="78"/>
      <c r="AA24" s="78"/>
      <c r="AB24" s="78"/>
      <c r="AC24" s="78"/>
      <c r="AD24" s="78"/>
      <c r="AE24" s="78"/>
      <c r="AF24" s="78"/>
      <c r="AG24" s="78"/>
      <c r="AH24" s="78"/>
      <c r="AI24" s="78"/>
      <c r="AJ24" s="78"/>
      <c r="AK24" s="78"/>
      <c r="AL24" s="79"/>
      <c r="AM24" s="78"/>
      <c r="AN24" s="78"/>
      <c r="AO24" s="78"/>
      <c r="AP24" s="78"/>
      <c r="AQ24" s="78"/>
      <c r="AR24" s="78"/>
      <c r="AS24" s="78"/>
      <c r="AT24" s="78"/>
      <c r="AU24" s="78"/>
      <c r="AV24" s="78"/>
      <c r="AW24" s="78"/>
      <c r="AX24" s="78"/>
      <c r="AY24" s="78"/>
      <c r="AZ24" s="78"/>
      <c r="BA24" s="78"/>
      <c r="BB24" s="78"/>
      <c r="BC24" s="78"/>
      <c r="BD24" s="78"/>
      <c r="BE24" s="78"/>
      <c r="BF24" s="78"/>
      <c r="BG24" s="78"/>
      <c r="BH24" s="78"/>
      <c r="BI24" s="78"/>
      <c r="BJ24" s="78"/>
      <c r="BK24" s="78"/>
      <c r="BL24" s="78"/>
      <c r="BM24" s="78"/>
      <c r="BN24" s="78"/>
      <c r="BO24" s="78"/>
      <c r="BP24" s="78"/>
      <c r="BQ24" s="78"/>
      <c r="BR24" s="78"/>
      <c r="BS24" s="78"/>
      <c r="BT24" s="78"/>
      <c r="BU24" s="78"/>
      <c r="BV24" s="78"/>
      <c r="BW24" s="78"/>
      <c r="BX24" s="78"/>
      <c r="BY24" s="78"/>
      <c r="BZ24" s="78"/>
      <c r="CA24" s="78"/>
      <c r="CB24" s="78"/>
      <c r="CC24" s="78"/>
      <c r="CD24" s="78"/>
      <c r="CE24" s="78"/>
      <c r="CF24" s="78"/>
      <c r="CG24" s="78"/>
      <c r="CH24" s="78"/>
      <c r="CI24" s="78"/>
      <c r="CJ24" s="78"/>
      <c r="CK24" s="78"/>
      <c r="CL24" s="78"/>
      <c r="CM24" s="78"/>
      <c r="CN24" s="78"/>
      <c r="CO24" s="78"/>
      <c r="CP24" s="78"/>
      <c r="CQ24" s="78"/>
      <c r="CR24" s="78"/>
      <c r="CS24" s="78"/>
      <c r="CT24" s="78"/>
      <c r="CU24" s="78"/>
      <c r="CV24" s="78"/>
      <c r="CW24" s="78"/>
      <c r="CX24" s="78"/>
      <c r="CY24" s="78"/>
      <c r="CZ24" s="78"/>
      <c r="DA24" s="78"/>
      <c r="DB24" s="78"/>
      <c r="DC24" s="78"/>
      <c r="DD24" s="78"/>
      <c r="DE24" s="78"/>
      <c r="DF24" s="78"/>
      <c r="DG24" s="78"/>
      <c r="DH24" s="78"/>
      <c r="DI24" s="78"/>
      <c r="DJ24" s="78"/>
      <c r="DK24" s="78"/>
      <c r="DL24" s="78"/>
      <c r="DM24" s="78"/>
      <c r="DN24" s="78"/>
      <c r="DO24" s="78"/>
      <c r="DP24" s="78"/>
      <c r="DQ24" s="78"/>
      <c r="DR24" s="78"/>
      <c r="DS24" s="78"/>
      <c r="DT24" s="78"/>
      <c r="DU24" s="78"/>
      <c r="DV24" s="78"/>
      <c r="DW24" s="78"/>
      <c r="DX24" s="78"/>
      <c r="DY24" s="78"/>
      <c r="DZ24" s="78"/>
      <c r="EA24" s="79"/>
      <c r="EB24" s="79"/>
      <c r="EK24" s="76"/>
      <c r="EL24" s="76"/>
      <c r="EQ24" s="76"/>
      <c r="EU24" s="76"/>
      <c r="EW24" s="76"/>
      <c r="FG24" s="76"/>
      <c r="FH24" s="76"/>
      <c r="FI24" s="76"/>
      <c r="FK24" s="76"/>
      <c r="FU24" s="76"/>
      <c r="FV24" s="76"/>
      <c r="FZ24" s="76"/>
      <c r="GA24" s="76"/>
      <c r="GC24" s="76"/>
      <c r="GD24" s="76"/>
      <c r="GF24" s="76"/>
      <c r="GG24" s="76"/>
      <c r="GN24" s="76"/>
      <c r="GR24" s="76"/>
      <c r="GT24" s="76"/>
      <c r="GX24" s="76"/>
      <c r="HH24" s="76"/>
      <c r="HP24" s="76"/>
      <c r="HQ24" s="76"/>
      <c r="HS24" s="76"/>
      <c r="HT24" s="76"/>
      <c r="HY24" s="76"/>
      <c r="HZ24" s="76"/>
      <c r="ID24" s="76"/>
      <c r="IF24" s="76"/>
      <c r="IG24" s="76"/>
      <c r="IH24" s="76"/>
      <c r="IK24" s="76"/>
      <c r="IM24" s="76"/>
      <c r="IO24" s="75"/>
    </row>
    <row r="25" spans="1:249" s="74" customFormat="1" ht="17" customHeight="1">
      <c r="A25" s="2">
        <v>1972</v>
      </c>
      <c r="B25" s="165">
        <v>4376</v>
      </c>
      <c r="C25" s="165">
        <v>1576</v>
      </c>
      <c r="D25" s="165">
        <v>2057</v>
      </c>
      <c r="E25" s="165">
        <v>560</v>
      </c>
      <c r="F25" s="165">
        <v>89</v>
      </c>
      <c r="G25" s="165">
        <v>95</v>
      </c>
      <c r="H25" s="166">
        <v>1.1414873300381645</v>
      </c>
      <c r="I25" s="77"/>
      <c r="J25" s="81"/>
      <c r="P25" s="78"/>
      <c r="Q25" s="78"/>
      <c r="R25" s="78"/>
      <c r="S25" s="78"/>
      <c r="T25" s="78"/>
      <c r="U25" s="78"/>
      <c r="V25" s="78"/>
      <c r="W25" s="78"/>
      <c r="X25" s="78"/>
      <c r="Y25" s="78"/>
      <c r="Z25" s="78"/>
      <c r="AA25" s="78"/>
      <c r="AB25" s="78"/>
      <c r="AC25" s="78"/>
      <c r="AD25" s="78"/>
      <c r="AE25" s="78"/>
      <c r="AF25" s="78"/>
      <c r="AG25" s="78"/>
      <c r="AH25" s="78"/>
      <c r="AI25" s="78"/>
      <c r="AJ25" s="78"/>
      <c r="AK25" s="78"/>
      <c r="AL25" s="79"/>
      <c r="AM25" s="78"/>
      <c r="AN25" s="78"/>
      <c r="AO25" s="78"/>
      <c r="AP25" s="78"/>
      <c r="AQ25" s="78"/>
      <c r="AR25" s="78"/>
      <c r="AS25" s="78"/>
      <c r="AT25" s="78"/>
      <c r="AU25" s="78"/>
      <c r="AV25" s="78"/>
      <c r="AW25" s="78"/>
      <c r="AX25" s="78"/>
      <c r="AY25" s="78"/>
      <c r="AZ25" s="78"/>
      <c r="BA25" s="78"/>
      <c r="BB25" s="78"/>
      <c r="BC25" s="78"/>
      <c r="BD25" s="78"/>
      <c r="BE25" s="78"/>
      <c r="BF25" s="78"/>
      <c r="BG25" s="78"/>
      <c r="BH25" s="78"/>
      <c r="BI25" s="78"/>
      <c r="BJ25" s="78"/>
      <c r="BK25" s="78"/>
      <c r="BL25" s="78"/>
      <c r="BM25" s="78"/>
      <c r="BN25" s="78"/>
      <c r="BO25" s="78"/>
      <c r="BP25" s="78"/>
      <c r="BQ25" s="78"/>
      <c r="BR25" s="78"/>
      <c r="BS25" s="78"/>
      <c r="BT25" s="78"/>
      <c r="BU25" s="78"/>
      <c r="BV25" s="78"/>
      <c r="BW25" s="78"/>
      <c r="BX25" s="78"/>
      <c r="BY25" s="78"/>
      <c r="BZ25" s="78"/>
      <c r="CA25" s="78"/>
      <c r="CB25" s="78"/>
      <c r="CC25" s="78"/>
      <c r="CD25" s="78"/>
      <c r="CE25" s="78"/>
      <c r="CF25" s="78"/>
      <c r="CG25" s="78"/>
      <c r="CH25" s="78"/>
      <c r="CI25" s="78"/>
      <c r="CJ25" s="78"/>
      <c r="CK25" s="78"/>
      <c r="CL25" s="78"/>
      <c r="CM25" s="78"/>
      <c r="CN25" s="78"/>
      <c r="CO25" s="78"/>
      <c r="CP25" s="78"/>
      <c r="CQ25" s="78"/>
      <c r="CR25" s="78"/>
      <c r="CS25" s="78"/>
      <c r="CT25" s="78"/>
      <c r="CU25" s="78"/>
      <c r="CV25" s="78"/>
      <c r="CW25" s="78"/>
      <c r="CX25" s="78"/>
      <c r="CY25" s="78"/>
      <c r="CZ25" s="78"/>
      <c r="DA25" s="78"/>
      <c r="DB25" s="78"/>
      <c r="DC25" s="78"/>
      <c r="DD25" s="78"/>
      <c r="DE25" s="78"/>
      <c r="DF25" s="78"/>
      <c r="DG25" s="78"/>
      <c r="DH25" s="78"/>
      <c r="DI25" s="78"/>
      <c r="DJ25" s="78"/>
      <c r="DK25" s="78"/>
      <c r="DL25" s="78"/>
      <c r="DM25" s="78"/>
      <c r="DN25" s="78"/>
      <c r="DO25" s="78"/>
      <c r="DP25" s="78"/>
      <c r="DQ25" s="78"/>
      <c r="DR25" s="78"/>
      <c r="DS25" s="78"/>
      <c r="DT25" s="78"/>
      <c r="DU25" s="78"/>
      <c r="DV25" s="78"/>
      <c r="DW25" s="78"/>
      <c r="DX25" s="78"/>
      <c r="DY25" s="78"/>
      <c r="DZ25" s="78"/>
      <c r="EA25" s="79"/>
      <c r="EB25" s="79"/>
      <c r="EK25" s="76"/>
      <c r="EL25" s="76"/>
      <c r="EQ25" s="76"/>
      <c r="EU25" s="76"/>
      <c r="EW25" s="76"/>
      <c r="FG25" s="76"/>
      <c r="FH25" s="76"/>
      <c r="FI25" s="76"/>
      <c r="FK25" s="76"/>
      <c r="FU25" s="76"/>
      <c r="FV25" s="76"/>
      <c r="FZ25" s="76"/>
      <c r="GA25" s="76"/>
      <c r="GC25" s="76"/>
      <c r="GD25" s="76"/>
      <c r="GF25" s="76"/>
      <c r="GG25" s="76"/>
      <c r="GN25" s="76"/>
      <c r="GR25" s="76"/>
      <c r="GT25" s="76"/>
      <c r="GX25" s="76"/>
      <c r="HH25" s="76"/>
      <c r="HP25" s="76"/>
      <c r="HQ25" s="76"/>
      <c r="HS25" s="76"/>
      <c r="HT25" s="76"/>
      <c r="HY25" s="76"/>
      <c r="HZ25" s="76"/>
      <c r="ID25" s="76"/>
      <c r="IF25" s="76"/>
      <c r="IG25" s="76"/>
      <c r="IH25" s="76"/>
      <c r="IK25" s="76"/>
      <c r="IM25" s="76"/>
      <c r="IO25" s="75"/>
    </row>
    <row r="26" spans="1:249" s="74" customFormat="1" ht="17" customHeight="1">
      <c r="A26" s="2">
        <v>1973</v>
      </c>
      <c r="B26" s="165">
        <v>4614</v>
      </c>
      <c r="C26" s="165">
        <v>1581</v>
      </c>
      <c r="D26" s="165">
        <v>2241</v>
      </c>
      <c r="E26" s="165">
        <v>588</v>
      </c>
      <c r="F26" s="165">
        <v>95</v>
      </c>
      <c r="G26" s="165">
        <v>110</v>
      </c>
      <c r="H26" s="166">
        <v>1.1801350219744007</v>
      </c>
      <c r="I26" s="77"/>
      <c r="J26" s="81"/>
      <c r="P26" s="78"/>
      <c r="Q26" s="78"/>
      <c r="R26" s="78"/>
      <c r="S26" s="78"/>
      <c r="T26" s="78"/>
      <c r="U26" s="78"/>
      <c r="V26" s="78"/>
      <c r="W26" s="78"/>
      <c r="X26" s="78"/>
      <c r="Y26" s="78"/>
      <c r="Z26" s="78"/>
      <c r="AA26" s="78"/>
      <c r="AB26" s="78"/>
      <c r="AC26" s="78"/>
      <c r="AD26" s="78"/>
      <c r="AE26" s="78"/>
      <c r="AF26" s="78"/>
      <c r="AG26" s="78"/>
      <c r="AH26" s="78"/>
      <c r="AI26" s="78"/>
      <c r="AJ26" s="78"/>
      <c r="AK26" s="78"/>
      <c r="AL26" s="79"/>
      <c r="AM26" s="78"/>
      <c r="AN26" s="78"/>
      <c r="AO26" s="78"/>
      <c r="AP26" s="78"/>
      <c r="AQ26" s="78"/>
      <c r="AR26" s="78"/>
      <c r="AS26" s="78"/>
      <c r="AT26" s="78"/>
      <c r="AU26" s="78"/>
      <c r="AV26" s="78"/>
      <c r="AW26" s="78"/>
      <c r="AX26" s="78"/>
      <c r="AY26" s="78"/>
      <c r="AZ26" s="78"/>
      <c r="BA26" s="78"/>
      <c r="BB26" s="78"/>
      <c r="BC26" s="78"/>
      <c r="BD26" s="78"/>
      <c r="BE26" s="78"/>
      <c r="BF26" s="78"/>
      <c r="BG26" s="78"/>
      <c r="BH26" s="78"/>
      <c r="BI26" s="78"/>
      <c r="BJ26" s="78"/>
      <c r="BK26" s="78"/>
      <c r="BL26" s="78"/>
      <c r="BM26" s="78"/>
      <c r="BN26" s="78"/>
      <c r="BO26" s="78"/>
      <c r="BP26" s="78"/>
      <c r="BQ26" s="78"/>
      <c r="BR26" s="78"/>
      <c r="BS26" s="78"/>
      <c r="BT26" s="78"/>
      <c r="BU26" s="78"/>
      <c r="BV26" s="78"/>
      <c r="BW26" s="78"/>
      <c r="BX26" s="78"/>
      <c r="BY26" s="78"/>
      <c r="BZ26" s="78"/>
      <c r="CA26" s="78"/>
      <c r="CB26" s="78"/>
      <c r="CC26" s="78"/>
      <c r="CD26" s="78"/>
      <c r="CE26" s="78"/>
      <c r="CF26" s="78"/>
      <c r="CG26" s="78"/>
      <c r="CH26" s="78"/>
      <c r="CI26" s="78"/>
      <c r="CJ26" s="78"/>
      <c r="CK26" s="78"/>
      <c r="CL26" s="78"/>
      <c r="CM26" s="78"/>
      <c r="CN26" s="78"/>
      <c r="CO26" s="78"/>
      <c r="CP26" s="78"/>
      <c r="CQ26" s="78"/>
      <c r="CR26" s="78"/>
      <c r="CS26" s="78"/>
      <c r="CT26" s="78"/>
      <c r="CU26" s="78"/>
      <c r="CV26" s="78"/>
      <c r="CW26" s="78"/>
      <c r="CX26" s="78"/>
      <c r="CY26" s="78"/>
      <c r="CZ26" s="78"/>
      <c r="DA26" s="78"/>
      <c r="DB26" s="78"/>
      <c r="DC26" s="78"/>
      <c r="DD26" s="78"/>
      <c r="DE26" s="78"/>
      <c r="DF26" s="78"/>
      <c r="DG26" s="78"/>
      <c r="DH26" s="78"/>
      <c r="DI26" s="78"/>
      <c r="DJ26" s="78"/>
      <c r="DK26" s="78"/>
      <c r="DL26" s="78"/>
      <c r="DM26" s="78"/>
      <c r="DN26" s="78"/>
      <c r="DO26" s="78"/>
      <c r="DP26" s="78"/>
      <c r="DQ26" s="78"/>
      <c r="DR26" s="78"/>
      <c r="DS26" s="78"/>
      <c r="DT26" s="78"/>
      <c r="DU26" s="78"/>
      <c r="DV26" s="78"/>
      <c r="DW26" s="78"/>
      <c r="DX26" s="78"/>
      <c r="DY26" s="78"/>
      <c r="DZ26" s="78"/>
      <c r="EA26" s="79"/>
      <c r="EB26" s="79"/>
      <c r="EK26" s="76"/>
      <c r="EL26" s="76"/>
      <c r="EQ26" s="76"/>
      <c r="EU26" s="76"/>
      <c r="EW26" s="76"/>
      <c r="FG26" s="76"/>
      <c r="FH26" s="76"/>
      <c r="FI26" s="76"/>
      <c r="FK26" s="76"/>
      <c r="FU26" s="76"/>
      <c r="FV26" s="76"/>
      <c r="FZ26" s="76"/>
      <c r="GA26" s="76"/>
      <c r="GC26" s="76"/>
      <c r="GD26" s="76"/>
      <c r="GF26" s="76"/>
      <c r="GG26" s="76"/>
      <c r="GN26" s="76"/>
      <c r="GR26" s="76"/>
      <c r="GT26" s="76"/>
      <c r="GX26" s="76"/>
      <c r="HH26" s="76"/>
      <c r="HP26" s="76"/>
      <c r="HQ26" s="76"/>
      <c r="HS26" s="76"/>
      <c r="HT26" s="76"/>
      <c r="HY26" s="76"/>
      <c r="HZ26" s="76"/>
      <c r="ID26" s="76"/>
      <c r="IF26" s="76"/>
      <c r="IG26" s="76"/>
      <c r="IH26" s="76"/>
      <c r="IK26" s="76"/>
      <c r="IM26" s="76"/>
      <c r="IO26" s="75"/>
    </row>
    <row r="27" spans="1:249" s="74" customFormat="1" ht="17" customHeight="1">
      <c r="A27" s="2">
        <v>1974</v>
      </c>
      <c r="B27" s="165">
        <v>4623</v>
      </c>
      <c r="C27" s="165">
        <v>1579</v>
      </c>
      <c r="D27" s="165">
        <v>2245</v>
      </c>
      <c r="E27" s="165">
        <v>597</v>
      </c>
      <c r="F27" s="165">
        <v>96</v>
      </c>
      <c r="G27" s="165">
        <v>107</v>
      </c>
      <c r="H27" s="166">
        <v>1.1598868015212582</v>
      </c>
      <c r="I27" s="77"/>
      <c r="J27" s="81"/>
      <c r="P27" s="78"/>
      <c r="Q27" s="78"/>
      <c r="R27" s="78"/>
      <c r="S27" s="78"/>
      <c r="T27" s="78"/>
      <c r="U27" s="78"/>
      <c r="V27" s="78"/>
      <c r="W27" s="78"/>
      <c r="X27" s="78"/>
      <c r="Y27" s="78"/>
      <c r="Z27" s="78"/>
      <c r="AA27" s="78"/>
      <c r="AB27" s="78"/>
      <c r="AC27" s="78"/>
      <c r="AD27" s="78"/>
      <c r="AE27" s="78"/>
      <c r="AF27" s="78"/>
      <c r="AG27" s="78"/>
      <c r="AH27" s="78"/>
      <c r="AI27" s="78"/>
      <c r="AJ27" s="78"/>
      <c r="AK27" s="78"/>
      <c r="AL27" s="79"/>
      <c r="AM27" s="78"/>
      <c r="AN27" s="78"/>
      <c r="AO27" s="78"/>
      <c r="AP27" s="78"/>
      <c r="AQ27" s="78"/>
      <c r="AR27" s="78"/>
      <c r="AS27" s="78"/>
      <c r="AT27" s="78"/>
      <c r="AU27" s="78"/>
      <c r="AV27" s="78"/>
      <c r="AW27" s="78"/>
      <c r="AX27" s="78"/>
      <c r="AY27" s="78"/>
      <c r="AZ27" s="78"/>
      <c r="BA27" s="78"/>
      <c r="BB27" s="78"/>
      <c r="BC27" s="78"/>
      <c r="BD27" s="78"/>
      <c r="BE27" s="78"/>
      <c r="BF27" s="78"/>
      <c r="BG27" s="78"/>
      <c r="BH27" s="78"/>
      <c r="BI27" s="78"/>
      <c r="BJ27" s="78"/>
      <c r="BK27" s="78"/>
      <c r="BL27" s="78"/>
      <c r="BM27" s="78"/>
      <c r="BN27" s="78"/>
      <c r="BO27" s="78"/>
      <c r="BP27" s="78"/>
      <c r="BQ27" s="78"/>
      <c r="BR27" s="78"/>
      <c r="BS27" s="78"/>
      <c r="BT27" s="78"/>
      <c r="BU27" s="78"/>
      <c r="BV27" s="78"/>
      <c r="BW27" s="78"/>
      <c r="BX27" s="78"/>
      <c r="BY27" s="78"/>
      <c r="BZ27" s="78"/>
      <c r="CA27" s="78"/>
      <c r="CB27" s="78"/>
      <c r="CC27" s="78"/>
      <c r="CD27" s="78"/>
      <c r="CE27" s="78"/>
      <c r="CF27" s="78"/>
      <c r="CG27" s="78"/>
      <c r="CH27" s="78"/>
      <c r="CI27" s="78"/>
      <c r="CJ27" s="78"/>
      <c r="CK27" s="78"/>
      <c r="CL27" s="78"/>
      <c r="CM27" s="78"/>
      <c r="CN27" s="78"/>
      <c r="CO27" s="78"/>
      <c r="CP27" s="78"/>
      <c r="CQ27" s="78"/>
      <c r="CR27" s="78"/>
      <c r="CS27" s="78"/>
      <c r="CT27" s="78"/>
      <c r="CU27" s="78"/>
      <c r="CV27" s="78"/>
      <c r="CW27" s="78"/>
      <c r="CX27" s="78"/>
      <c r="CY27" s="78"/>
      <c r="CZ27" s="78"/>
      <c r="DA27" s="78"/>
      <c r="DB27" s="78"/>
      <c r="DC27" s="78"/>
      <c r="DD27" s="78"/>
      <c r="DE27" s="78"/>
      <c r="DF27" s="78"/>
      <c r="DG27" s="78"/>
      <c r="DH27" s="78"/>
      <c r="DI27" s="78"/>
      <c r="DJ27" s="78"/>
      <c r="DK27" s="78"/>
      <c r="DL27" s="78"/>
      <c r="DM27" s="78"/>
      <c r="DN27" s="78"/>
      <c r="DO27" s="78"/>
      <c r="DP27" s="78"/>
      <c r="DQ27" s="78"/>
      <c r="DR27" s="78"/>
      <c r="DS27" s="78"/>
      <c r="DT27" s="78"/>
      <c r="DU27" s="78"/>
      <c r="DV27" s="78"/>
      <c r="DW27" s="78"/>
      <c r="DX27" s="78"/>
      <c r="DY27" s="78"/>
      <c r="DZ27" s="78"/>
      <c r="EA27" s="79"/>
      <c r="EB27" s="79"/>
      <c r="EK27" s="76"/>
      <c r="EL27" s="76"/>
      <c r="EQ27" s="76"/>
      <c r="EU27" s="76"/>
      <c r="EW27" s="76"/>
      <c r="FG27" s="76"/>
      <c r="FH27" s="76"/>
      <c r="FI27" s="76"/>
      <c r="FK27" s="76"/>
      <c r="FU27" s="76"/>
      <c r="FV27" s="76"/>
      <c r="FZ27" s="76"/>
      <c r="GA27" s="76"/>
      <c r="GC27" s="76"/>
      <c r="GD27" s="76"/>
      <c r="GF27" s="76"/>
      <c r="GG27" s="76"/>
      <c r="GN27" s="76"/>
      <c r="GR27" s="76"/>
      <c r="GT27" s="76"/>
      <c r="GX27" s="76"/>
      <c r="HH27" s="76"/>
      <c r="HP27" s="76"/>
      <c r="HQ27" s="76"/>
      <c r="HS27" s="76"/>
      <c r="HT27" s="76"/>
      <c r="HY27" s="76"/>
      <c r="HZ27" s="76"/>
      <c r="ID27" s="76"/>
      <c r="IF27" s="76"/>
      <c r="IG27" s="76"/>
      <c r="IH27" s="76"/>
      <c r="IK27" s="76"/>
      <c r="IM27" s="76"/>
      <c r="IO27" s="75"/>
    </row>
    <row r="28" spans="1:249" s="74" customFormat="1" ht="17" customHeight="1">
      <c r="A28" s="2">
        <v>1975</v>
      </c>
      <c r="B28" s="165">
        <v>4596</v>
      </c>
      <c r="C28" s="165">
        <v>1673</v>
      </c>
      <c r="D28" s="165">
        <v>2132</v>
      </c>
      <c r="E28" s="165">
        <v>604</v>
      </c>
      <c r="F28" s="165">
        <v>95</v>
      </c>
      <c r="G28" s="165">
        <v>92</v>
      </c>
      <c r="H28" s="166">
        <v>1.1316297024715936</v>
      </c>
      <c r="I28" s="77"/>
      <c r="J28" s="81"/>
      <c r="P28" s="78"/>
      <c r="Q28" s="78"/>
      <c r="R28" s="78"/>
      <c r="S28" s="78"/>
      <c r="T28" s="78"/>
      <c r="U28" s="78"/>
      <c r="V28" s="78"/>
      <c r="W28" s="78"/>
      <c r="X28" s="78"/>
      <c r="Y28" s="78"/>
      <c r="Z28" s="78"/>
      <c r="AA28" s="78"/>
      <c r="AB28" s="78"/>
      <c r="AC28" s="78"/>
      <c r="AD28" s="78"/>
      <c r="AE28" s="78"/>
      <c r="AF28" s="78"/>
      <c r="AG28" s="78"/>
      <c r="AH28" s="78"/>
      <c r="AI28" s="78"/>
      <c r="AJ28" s="78"/>
      <c r="AK28" s="78"/>
      <c r="AL28" s="79"/>
      <c r="AM28" s="78"/>
      <c r="AN28" s="78"/>
      <c r="AO28" s="78"/>
      <c r="AP28" s="78"/>
      <c r="AQ28" s="78"/>
      <c r="AR28" s="78"/>
      <c r="AS28" s="78"/>
      <c r="AT28" s="78"/>
      <c r="AU28" s="78"/>
      <c r="AV28" s="78"/>
      <c r="AW28" s="78"/>
      <c r="AX28" s="78"/>
      <c r="AY28" s="78"/>
      <c r="AZ28" s="78"/>
      <c r="BA28" s="78"/>
      <c r="BB28" s="78"/>
      <c r="BC28" s="78"/>
      <c r="BD28" s="78"/>
      <c r="BE28" s="78"/>
      <c r="BF28" s="78"/>
      <c r="BG28" s="78"/>
      <c r="BH28" s="78"/>
      <c r="BI28" s="78"/>
      <c r="BJ28" s="78"/>
      <c r="BK28" s="78"/>
      <c r="BL28" s="78"/>
      <c r="BM28" s="78"/>
      <c r="BN28" s="78"/>
      <c r="BO28" s="78"/>
      <c r="BP28" s="78"/>
      <c r="BQ28" s="78"/>
      <c r="BR28" s="78"/>
      <c r="BS28" s="78"/>
      <c r="BT28" s="78"/>
      <c r="BU28" s="78"/>
      <c r="BV28" s="78"/>
      <c r="BW28" s="78"/>
      <c r="BX28" s="78"/>
      <c r="BY28" s="78"/>
      <c r="BZ28" s="78"/>
      <c r="CA28" s="78"/>
      <c r="CB28" s="78"/>
      <c r="CC28" s="78"/>
      <c r="CD28" s="78"/>
      <c r="CE28" s="78"/>
      <c r="CF28" s="78"/>
      <c r="CG28" s="78"/>
      <c r="CH28" s="78"/>
      <c r="CI28" s="78"/>
      <c r="CJ28" s="78"/>
      <c r="CK28" s="78"/>
      <c r="CL28" s="78"/>
      <c r="CM28" s="78"/>
      <c r="CN28" s="78"/>
      <c r="CO28" s="78"/>
      <c r="CP28" s="78"/>
      <c r="CQ28" s="78"/>
      <c r="CR28" s="78"/>
      <c r="CS28" s="78"/>
      <c r="CT28" s="78"/>
      <c r="CU28" s="78"/>
      <c r="CV28" s="78"/>
      <c r="CW28" s="78"/>
      <c r="CX28" s="78"/>
      <c r="CY28" s="78"/>
      <c r="CZ28" s="78"/>
      <c r="DA28" s="78"/>
      <c r="DB28" s="78"/>
      <c r="DC28" s="78"/>
      <c r="DD28" s="78"/>
      <c r="DE28" s="78"/>
      <c r="DF28" s="78"/>
      <c r="DG28" s="78"/>
      <c r="DH28" s="78"/>
      <c r="DI28" s="78"/>
      <c r="DJ28" s="78"/>
      <c r="DK28" s="78"/>
      <c r="DL28" s="78"/>
      <c r="DM28" s="78"/>
      <c r="DN28" s="78"/>
      <c r="DO28" s="78"/>
      <c r="DP28" s="78"/>
      <c r="DQ28" s="78"/>
      <c r="DR28" s="78"/>
      <c r="DS28" s="78"/>
      <c r="DT28" s="78"/>
      <c r="DU28" s="78"/>
      <c r="DV28" s="78"/>
      <c r="DW28" s="78"/>
      <c r="DX28" s="78"/>
      <c r="DY28" s="78"/>
      <c r="DZ28" s="78"/>
      <c r="EA28" s="79"/>
      <c r="EB28" s="79"/>
      <c r="EK28" s="76"/>
      <c r="EL28" s="76"/>
      <c r="EQ28" s="76"/>
      <c r="EU28" s="76"/>
      <c r="EW28" s="76"/>
      <c r="FG28" s="76"/>
      <c r="FH28" s="76"/>
      <c r="FI28" s="76"/>
      <c r="FK28" s="76"/>
      <c r="FM28" s="76"/>
      <c r="FU28" s="76"/>
      <c r="FV28" s="76"/>
      <c r="FZ28" s="76"/>
      <c r="GA28" s="76"/>
      <c r="GC28" s="76"/>
      <c r="GD28" s="76"/>
      <c r="GF28" s="76"/>
      <c r="GG28" s="76"/>
      <c r="GN28" s="76"/>
      <c r="GR28" s="76"/>
      <c r="GT28" s="76"/>
      <c r="GX28" s="76"/>
      <c r="HH28" s="76"/>
      <c r="HP28" s="76"/>
      <c r="HQ28" s="76"/>
      <c r="HS28" s="76"/>
      <c r="HT28" s="76"/>
      <c r="HY28" s="76"/>
      <c r="HZ28" s="76"/>
      <c r="ID28" s="76"/>
      <c r="IF28" s="76"/>
      <c r="IG28" s="76"/>
      <c r="IH28" s="76"/>
      <c r="IK28" s="76"/>
      <c r="IM28" s="76"/>
      <c r="IO28" s="75"/>
    </row>
    <row r="29" spans="1:249" s="74" customFormat="1" ht="17" customHeight="1">
      <c r="A29" s="2">
        <v>1976</v>
      </c>
      <c r="B29" s="165">
        <v>4864</v>
      </c>
      <c r="C29" s="165">
        <v>1710</v>
      </c>
      <c r="D29" s="165">
        <v>2314</v>
      </c>
      <c r="E29" s="165">
        <v>630</v>
      </c>
      <c r="F29" s="165">
        <v>103</v>
      </c>
      <c r="G29" s="165">
        <v>108</v>
      </c>
      <c r="H29" s="166">
        <v>1.1758613638371627</v>
      </c>
      <c r="I29" s="77"/>
      <c r="J29" s="81"/>
      <c r="P29" s="78"/>
      <c r="Q29" s="78"/>
      <c r="R29" s="78"/>
      <c r="S29" s="78"/>
      <c r="T29" s="78"/>
      <c r="U29" s="78"/>
      <c r="V29" s="78"/>
      <c r="W29" s="78"/>
      <c r="X29" s="78"/>
      <c r="Y29" s="78"/>
      <c r="Z29" s="78"/>
      <c r="AA29" s="78"/>
      <c r="AB29" s="78"/>
      <c r="AC29" s="78"/>
      <c r="AD29" s="78"/>
      <c r="AE29" s="78"/>
      <c r="AF29" s="78"/>
      <c r="AG29" s="78"/>
      <c r="AH29" s="78"/>
      <c r="AI29" s="78"/>
      <c r="AJ29" s="78"/>
      <c r="AK29" s="78"/>
      <c r="AL29" s="79"/>
      <c r="AM29" s="78"/>
      <c r="AN29" s="78"/>
      <c r="AO29" s="78"/>
      <c r="AP29" s="78"/>
      <c r="AQ29" s="78"/>
      <c r="AR29" s="78"/>
      <c r="AS29" s="78"/>
      <c r="AT29" s="78"/>
      <c r="AU29" s="78"/>
      <c r="AV29" s="78"/>
      <c r="AW29" s="78"/>
      <c r="AX29" s="78"/>
      <c r="AY29" s="78"/>
      <c r="AZ29" s="78"/>
      <c r="BA29" s="78"/>
      <c r="BB29" s="78"/>
      <c r="BC29" s="78"/>
      <c r="BD29" s="78"/>
      <c r="BE29" s="78"/>
      <c r="BF29" s="78"/>
      <c r="BG29" s="78"/>
      <c r="BH29" s="78"/>
      <c r="BI29" s="78"/>
      <c r="BJ29" s="78"/>
      <c r="BK29" s="78"/>
      <c r="BL29" s="78"/>
      <c r="BM29" s="78"/>
      <c r="BN29" s="78"/>
      <c r="BO29" s="78"/>
      <c r="BP29" s="78"/>
      <c r="BQ29" s="78"/>
      <c r="BR29" s="78"/>
      <c r="BS29" s="78"/>
      <c r="BT29" s="78"/>
      <c r="BU29" s="78"/>
      <c r="BV29" s="78"/>
      <c r="BW29" s="78"/>
      <c r="BX29" s="78"/>
      <c r="BY29" s="78"/>
      <c r="BZ29" s="78"/>
      <c r="CA29" s="78"/>
      <c r="CB29" s="78"/>
      <c r="CC29" s="78"/>
      <c r="CD29" s="78"/>
      <c r="CE29" s="78"/>
      <c r="CF29" s="78"/>
      <c r="CG29" s="78"/>
      <c r="CH29" s="78"/>
      <c r="CI29" s="78"/>
      <c r="CJ29" s="78"/>
      <c r="CK29" s="78"/>
      <c r="CL29" s="78"/>
      <c r="CM29" s="78"/>
      <c r="CN29" s="78"/>
      <c r="CO29" s="78"/>
      <c r="CP29" s="78"/>
      <c r="CQ29" s="78"/>
      <c r="CR29" s="78"/>
      <c r="CS29" s="78"/>
      <c r="CT29" s="78"/>
      <c r="CU29" s="78"/>
      <c r="CV29" s="78"/>
      <c r="CW29" s="78"/>
      <c r="CX29" s="78"/>
      <c r="CY29" s="78"/>
      <c r="CZ29" s="78"/>
      <c r="DA29" s="78"/>
      <c r="DB29" s="78"/>
      <c r="DC29" s="78"/>
      <c r="DD29" s="78"/>
      <c r="DE29" s="78"/>
      <c r="DF29" s="78"/>
      <c r="DG29" s="78"/>
      <c r="DH29" s="78"/>
      <c r="DI29" s="78"/>
      <c r="DJ29" s="78"/>
      <c r="DK29" s="78"/>
      <c r="DL29" s="78"/>
      <c r="DM29" s="78"/>
      <c r="DN29" s="78"/>
      <c r="DO29" s="78"/>
      <c r="DP29" s="78"/>
      <c r="DQ29" s="78"/>
      <c r="DR29" s="78"/>
      <c r="DS29" s="78"/>
      <c r="DT29" s="78"/>
      <c r="DU29" s="78"/>
      <c r="DV29" s="78"/>
      <c r="DW29" s="78"/>
      <c r="DX29" s="78"/>
      <c r="DY29" s="78"/>
      <c r="DZ29" s="78"/>
      <c r="EA29" s="79"/>
      <c r="EB29" s="79"/>
      <c r="EK29" s="76"/>
      <c r="EL29" s="76"/>
      <c r="EQ29" s="76"/>
      <c r="EU29" s="76"/>
      <c r="EW29" s="76"/>
      <c r="FG29" s="76"/>
      <c r="FH29" s="76"/>
      <c r="FI29" s="76"/>
      <c r="FK29" s="76"/>
      <c r="FM29" s="76"/>
      <c r="FU29" s="76"/>
      <c r="FV29" s="76"/>
      <c r="FZ29" s="76"/>
      <c r="GA29" s="76"/>
      <c r="GC29" s="76"/>
      <c r="GE29" s="76"/>
      <c r="GG29" s="76"/>
      <c r="GN29" s="76"/>
      <c r="GR29" s="76"/>
      <c r="GT29" s="76"/>
      <c r="GX29" s="76"/>
      <c r="HH29" s="76"/>
      <c r="HP29" s="76"/>
      <c r="HQ29" s="76"/>
      <c r="HS29" s="76"/>
      <c r="HT29" s="76"/>
      <c r="HY29" s="76"/>
      <c r="HZ29" s="76"/>
      <c r="ID29" s="76"/>
      <c r="IF29" s="76"/>
      <c r="IG29" s="76"/>
      <c r="IH29" s="76"/>
      <c r="IK29" s="76"/>
      <c r="IM29" s="76"/>
      <c r="IO29" s="75"/>
    </row>
    <row r="30" spans="1:249" s="74" customFormat="1" ht="17" customHeight="1">
      <c r="A30" s="2">
        <v>1977</v>
      </c>
      <c r="B30" s="165">
        <v>5026</v>
      </c>
      <c r="C30" s="165">
        <v>1765</v>
      </c>
      <c r="D30" s="165">
        <v>2398</v>
      </c>
      <c r="E30" s="165">
        <v>650</v>
      </c>
      <c r="F30" s="165">
        <v>108</v>
      </c>
      <c r="G30" s="165">
        <v>104</v>
      </c>
      <c r="H30" s="166">
        <v>1.1934493468789917</v>
      </c>
      <c r="I30" s="77"/>
      <c r="J30" s="81"/>
      <c r="P30" s="78"/>
      <c r="Q30" s="78"/>
      <c r="R30" s="78"/>
      <c r="S30" s="78"/>
      <c r="T30" s="78"/>
      <c r="U30" s="78"/>
      <c r="V30" s="78"/>
      <c r="W30" s="78"/>
      <c r="X30" s="78"/>
      <c r="Y30" s="78"/>
      <c r="Z30" s="78"/>
      <c r="AA30" s="78"/>
      <c r="AB30" s="78"/>
      <c r="AC30" s="78"/>
      <c r="AD30" s="78"/>
      <c r="AE30" s="78"/>
      <c r="AF30" s="78"/>
      <c r="AG30" s="78"/>
      <c r="AH30" s="78"/>
      <c r="AI30" s="78"/>
      <c r="AJ30" s="78"/>
      <c r="AK30" s="78"/>
      <c r="AL30" s="79"/>
      <c r="AM30" s="78"/>
      <c r="AN30" s="78"/>
      <c r="AO30" s="78"/>
      <c r="AP30" s="78"/>
      <c r="AQ30" s="78"/>
      <c r="AR30" s="78"/>
      <c r="AS30" s="78"/>
      <c r="AT30" s="78"/>
      <c r="AU30" s="78"/>
      <c r="AV30" s="78"/>
      <c r="AW30" s="78"/>
      <c r="AX30" s="78"/>
      <c r="AY30" s="78"/>
      <c r="AZ30" s="78"/>
      <c r="BA30" s="78"/>
      <c r="BB30" s="78"/>
      <c r="BC30" s="78"/>
      <c r="BD30" s="78"/>
      <c r="BE30" s="78"/>
      <c r="BF30" s="78"/>
      <c r="BG30" s="78"/>
      <c r="BH30" s="78"/>
      <c r="BI30" s="78"/>
      <c r="BJ30" s="78"/>
      <c r="BK30" s="78"/>
      <c r="BL30" s="78"/>
      <c r="BM30" s="78"/>
      <c r="BN30" s="78"/>
      <c r="BO30" s="78"/>
      <c r="BP30" s="78"/>
      <c r="BQ30" s="78"/>
      <c r="BR30" s="78"/>
      <c r="BS30" s="78"/>
      <c r="BT30" s="78"/>
      <c r="BU30" s="78"/>
      <c r="BV30" s="78"/>
      <c r="BW30" s="78"/>
      <c r="BX30" s="78"/>
      <c r="BY30" s="78"/>
      <c r="BZ30" s="78"/>
      <c r="CA30" s="78"/>
      <c r="CB30" s="78"/>
      <c r="CC30" s="78"/>
      <c r="CD30" s="78"/>
      <c r="CE30" s="78"/>
      <c r="CF30" s="78"/>
      <c r="CG30" s="78"/>
      <c r="CH30" s="78"/>
      <c r="CI30" s="78"/>
      <c r="CJ30" s="78"/>
      <c r="CK30" s="78"/>
      <c r="CL30" s="78"/>
      <c r="CM30" s="78"/>
      <c r="CN30" s="78"/>
      <c r="CO30" s="78"/>
      <c r="CP30" s="78"/>
      <c r="CQ30" s="78"/>
      <c r="CR30" s="78"/>
      <c r="CS30" s="78"/>
      <c r="CT30" s="78"/>
      <c r="CU30" s="78"/>
      <c r="CV30" s="78"/>
      <c r="CW30" s="78"/>
      <c r="CX30" s="78"/>
      <c r="CY30" s="78"/>
      <c r="CZ30" s="78"/>
      <c r="DA30" s="78"/>
      <c r="DB30" s="78"/>
      <c r="DC30" s="78"/>
      <c r="DD30" s="78"/>
      <c r="DE30" s="78"/>
      <c r="DF30" s="78"/>
      <c r="DG30" s="78"/>
      <c r="DH30" s="78"/>
      <c r="DI30" s="78"/>
      <c r="DJ30" s="78"/>
      <c r="DK30" s="78"/>
      <c r="DL30" s="78"/>
      <c r="DM30" s="78"/>
      <c r="DN30" s="78"/>
      <c r="DO30" s="78"/>
      <c r="DP30" s="78"/>
      <c r="DQ30" s="78"/>
      <c r="DR30" s="78"/>
      <c r="DS30" s="78"/>
      <c r="DT30" s="78"/>
      <c r="DU30" s="78"/>
      <c r="DV30" s="78"/>
      <c r="DW30" s="78"/>
      <c r="DX30" s="78"/>
      <c r="DY30" s="78"/>
      <c r="DZ30" s="78"/>
      <c r="EA30" s="79"/>
      <c r="EB30" s="79"/>
      <c r="EK30" s="76"/>
      <c r="EL30" s="76"/>
      <c r="EQ30" s="76"/>
      <c r="EU30" s="76"/>
      <c r="EW30" s="76"/>
      <c r="FG30" s="76"/>
      <c r="FH30" s="76"/>
      <c r="FI30" s="76"/>
      <c r="FK30" s="76"/>
      <c r="FM30" s="76"/>
      <c r="FU30" s="76"/>
      <c r="FV30" s="76"/>
      <c r="FZ30" s="76"/>
      <c r="GA30" s="76"/>
      <c r="GC30" s="76"/>
      <c r="GE30" s="76"/>
      <c r="GG30" s="76"/>
      <c r="GN30" s="76"/>
      <c r="GR30" s="76"/>
      <c r="GT30" s="76"/>
      <c r="GX30" s="76"/>
      <c r="HH30" s="76"/>
      <c r="HP30" s="76"/>
      <c r="HQ30" s="76"/>
      <c r="HS30" s="76"/>
      <c r="HT30" s="76"/>
      <c r="HY30" s="76"/>
      <c r="HZ30" s="76"/>
      <c r="ID30" s="76"/>
      <c r="IF30" s="76"/>
      <c r="IG30" s="76"/>
      <c r="IH30" s="76"/>
      <c r="IK30" s="76"/>
      <c r="IM30" s="76"/>
      <c r="IO30" s="75"/>
    </row>
    <row r="31" spans="1:249" s="74" customFormat="1" ht="17" customHeight="1">
      <c r="A31" s="2">
        <v>1978</v>
      </c>
      <c r="B31" s="165">
        <v>5087</v>
      </c>
      <c r="C31" s="165">
        <v>1793</v>
      </c>
      <c r="D31" s="165">
        <v>2392</v>
      </c>
      <c r="E31" s="165">
        <v>680</v>
      </c>
      <c r="F31" s="165">
        <v>116</v>
      </c>
      <c r="G31" s="165">
        <v>106</v>
      </c>
      <c r="H31" s="166">
        <v>1.1868093302065124</v>
      </c>
      <c r="I31" s="77"/>
      <c r="J31" s="81"/>
      <c r="P31" s="78"/>
      <c r="Q31" s="78"/>
      <c r="R31" s="78"/>
      <c r="S31" s="78"/>
      <c r="T31" s="78"/>
      <c r="U31" s="78"/>
      <c r="V31" s="78"/>
      <c r="W31" s="78"/>
      <c r="X31" s="78"/>
      <c r="Y31" s="78"/>
      <c r="Z31" s="78"/>
      <c r="AA31" s="78"/>
      <c r="AB31" s="78"/>
      <c r="AC31" s="78"/>
      <c r="AD31" s="78"/>
      <c r="AE31" s="78"/>
      <c r="AF31" s="78"/>
      <c r="AG31" s="78"/>
      <c r="AH31" s="78"/>
      <c r="AI31" s="78"/>
      <c r="AJ31" s="78"/>
      <c r="AK31" s="78"/>
      <c r="AL31" s="79"/>
      <c r="AM31" s="78"/>
      <c r="AN31" s="78"/>
      <c r="AO31" s="78"/>
      <c r="AP31" s="78"/>
      <c r="AQ31" s="78"/>
      <c r="AR31" s="78"/>
      <c r="AS31" s="78"/>
      <c r="AT31" s="78"/>
      <c r="AU31" s="78"/>
      <c r="AV31" s="78"/>
      <c r="AW31" s="78"/>
      <c r="AX31" s="78"/>
      <c r="AY31" s="78"/>
      <c r="AZ31" s="78"/>
      <c r="BA31" s="78"/>
      <c r="BB31" s="78"/>
      <c r="BC31" s="78"/>
      <c r="BD31" s="78"/>
      <c r="BE31" s="78"/>
      <c r="BF31" s="78"/>
      <c r="BG31" s="78"/>
      <c r="BH31" s="78"/>
      <c r="BI31" s="78"/>
      <c r="BJ31" s="78"/>
      <c r="BK31" s="78"/>
      <c r="BL31" s="78"/>
      <c r="BM31" s="78"/>
      <c r="BN31" s="78"/>
      <c r="BO31" s="78"/>
      <c r="BP31" s="78"/>
      <c r="BQ31" s="78"/>
      <c r="BR31" s="78"/>
      <c r="BS31" s="78"/>
      <c r="BT31" s="78"/>
      <c r="BU31" s="78"/>
      <c r="BV31" s="78"/>
      <c r="BW31" s="78"/>
      <c r="BX31" s="78"/>
      <c r="BY31" s="78"/>
      <c r="BZ31" s="78"/>
      <c r="CA31" s="78"/>
      <c r="CB31" s="78"/>
      <c r="CC31" s="78"/>
      <c r="CD31" s="78"/>
      <c r="CE31" s="78"/>
      <c r="CF31" s="78"/>
      <c r="CG31" s="78"/>
      <c r="CH31" s="78"/>
      <c r="CI31" s="78"/>
      <c r="CJ31" s="78"/>
      <c r="CK31" s="78"/>
      <c r="CL31" s="78"/>
      <c r="CM31" s="78"/>
      <c r="CN31" s="78"/>
      <c r="CO31" s="78"/>
      <c r="CP31" s="78"/>
      <c r="CQ31" s="78"/>
      <c r="CR31" s="78"/>
      <c r="CS31" s="78"/>
      <c r="CT31" s="78"/>
      <c r="CU31" s="78"/>
      <c r="CV31" s="78"/>
      <c r="CW31" s="78"/>
      <c r="CX31" s="78"/>
      <c r="CY31" s="78"/>
      <c r="CZ31" s="78"/>
      <c r="DA31" s="78"/>
      <c r="DB31" s="78"/>
      <c r="DC31" s="78"/>
      <c r="DD31" s="78"/>
      <c r="DE31" s="78"/>
      <c r="DF31" s="78"/>
      <c r="DG31" s="78"/>
      <c r="DH31" s="78"/>
      <c r="DI31" s="78"/>
      <c r="DJ31" s="78"/>
      <c r="DK31" s="78"/>
      <c r="DL31" s="78"/>
      <c r="DM31" s="78"/>
      <c r="DN31" s="78"/>
      <c r="DO31" s="78"/>
      <c r="DP31" s="78"/>
      <c r="DQ31" s="78"/>
      <c r="DR31" s="78"/>
      <c r="DS31" s="78"/>
      <c r="DT31" s="78"/>
      <c r="DU31" s="78"/>
      <c r="DV31" s="78"/>
      <c r="DW31" s="78"/>
      <c r="DX31" s="78"/>
      <c r="DY31" s="78"/>
      <c r="DZ31" s="78"/>
      <c r="EA31" s="79"/>
      <c r="EB31" s="79"/>
      <c r="EK31" s="76"/>
      <c r="EL31" s="76"/>
      <c r="EQ31" s="76"/>
      <c r="EU31" s="76"/>
      <c r="EW31" s="76"/>
      <c r="FG31" s="76"/>
      <c r="FH31" s="76"/>
      <c r="FI31" s="76"/>
      <c r="FK31" s="76"/>
      <c r="FM31" s="76"/>
      <c r="FU31" s="76"/>
      <c r="FV31" s="76"/>
      <c r="FZ31" s="76"/>
      <c r="GA31" s="76"/>
      <c r="GC31" s="76"/>
      <c r="GE31" s="76"/>
      <c r="GG31" s="76"/>
      <c r="GN31" s="76"/>
      <c r="GR31" s="76"/>
      <c r="GT31" s="76"/>
      <c r="GX31" s="76"/>
      <c r="HH31" s="76"/>
      <c r="HP31" s="76"/>
      <c r="HQ31" s="76"/>
      <c r="HS31" s="76"/>
      <c r="HT31" s="76"/>
      <c r="HY31" s="76"/>
      <c r="HZ31" s="76"/>
      <c r="ID31" s="76"/>
      <c r="IF31" s="76"/>
      <c r="IG31" s="76"/>
      <c r="IH31" s="76"/>
      <c r="IK31" s="76"/>
      <c r="IM31" s="76"/>
      <c r="IO31" s="75"/>
    </row>
    <row r="32" spans="1:249" s="74" customFormat="1" ht="17" customHeight="1">
      <c r="A32" s="2">
        <v>1979</v>
      </c>
      <c r="B32" s="165">
        <v>5369</v>
      </c>
      <c r="C32" s="165">
        <v>1887</v>
      </c>
      <c r="D32" s="165">
        <v>2544</v>
      </c>
      <c r="E32" s="165">
        <v>721</v>
      </c>
      <c r="F32" s="165">
        <v>119</v>
      </c>
      <c r="G32" s="165">
        <v>98</v>
      </c>
      <c r="H32" s="166">
        <v>1.2308039258370316</v>
      </c>
      <c r="I32" s="77"/>
      <c r="J32" s="81"/>
      <c r="P32" s="78"/>
      <c r="Q32" s="78"/>
      <c r="R32" s="78"/>
      <c r="S32" s="78"/>
      <c r="T32" s="78"/>
      <c r="U32" s="78"/>
      <c r="V32" s="78"/>
      <c r="W32" s="78"/>
      <c r="X32" s="78"/>
      <c r="Y32" s="78"/>
      <c r="Z32" s="78"/>
      <c r="AA32" s="78"/>
      <c r="AB32" s="78"/>
      <c r="AC32" s="78"/>
      <c r="AD32" s="78"/>
      <c r="AE32" s="78"/>
      <c r="AF32" s="78"/>
      <c r="AG32" s="78"/>
      <c r="AH32" s="78"/>
      <c r="AI32" s="78"/>
      <c r="AJ32" s="78"/>
      <c r="AK32" s="78"/>
      <c r="AL32" s="79"/>
      <c r="AM32" s="78"/>
      <c r="AN32" s="78"/>
      <c r="AO32" s="78"/>
      <c r="AP32" s="78"/>
      <c r="AQ32" s="78"/>
      <c r="AR32" s="78"/>
      <c r="AS32" s="78"/>
      <c r="AT32" s="78"/>
      <c r="AU32" s="78"/>
      <c r="AV32" s="78"/>
      <c r="AW32" s="78"/>
      <c r="AX32" s="78"/>
      <c r="AY32" s="78"/>
      <c r="AZ32" s="78"/>
      <c r="BA32" s="78"/>
      <c r="BB32" s="78"/>
      <c r="BC32" s="78"/>
      <c r="BD32" s="78"/>
      <c r="BE32" s="78"/>
      <c r="BF32" s="78"/>
      <c r="BG32" s="78"/>
      <c r="BH32" s="78"/>
      <c r="BI32" s="78"/>
      <c r="BJ32" s="78"/>
      <c r="BK32" s="78"/>
      <c r="BL32" s="78"/>
      <c r="BM32" s="78"/>
      <c r="BN32" s="78"/>
      <c r="BO32" s="78"/>
      <c r="BP32" s="78"/>
      <c r="BQ32" s="78"/>
      <c r="BR32" s="78"/>
      <c r="BS32" s="78"/>
      <c r="BT32" s="78"/>
      <c r="BU32" s="78"/>
      <c r="BV32" s="78"/>
      <c r="BW32" s="78"/>
      <c r="BX32" s="78"/>
      <c r="BY32" s="78"/>
      <c r="BZ32" s="78"/>
      <c r="CA32" s="78"/>
      <c r="CB32" s="78"/>
      <c r="CC32" s="78"/>
      <c r="CD32" s="78"/>
      <c r="CE32" s="78"/>
      <c r="CF32" s="78"/>
      <c r="CG32" s="78"/>
      <c r="CH32" s="78"/>
      <c r="CI32" s="78"/>
      <c r="CJ32" s="78"/>
      <c r="CK32" s="78"/>
      <c r="CL32" s="78"/>
      <c r="CM32" s="78"/>
      <c r="CN32" s="78"/>
      <c r="CO32" s="78"/>
      <c r="CP32" s="78"/>
      <c r="CQ32" s="78"/>
      <c r="CR32" s="78"/>
      <c r="CS32" s="78"/>
      <c r="CT32" s="78"/>
      <c r="CU32" s="78"/>
      <c r="CV32" s="78"/>
      <c r="CW32" s="78"/>
      <c r="CX32" s="78"/>
      <c r="CY32" s="78"/>
      <c r="CZ32" s="78"/>
      <c r="DA32" s="78"/>
      <c r="DB32" s="78"/>
      <c r="DC32" s="78"/>
      <c r="DD32" s="78"/>
      <c r="DE32" s="78"/>
      <c r="DF32" s="78"/>
      <c r="DG32" s="78"/>
      <c r="DH32" s="78"/>
      <c r="DI32" s="78"/>
      <c r="DJ32" s="78"/>
      <c r="DK32" s="78"/>
      <c r="DL32" s="78"/>
      <c r="DM32" s="78"/>
      <c r="DN32" s="78"/>
      <c r="DO32" s="78"/>
      <c r="DP32" s="78"/>
      <c r="DQ32" s="78"/>
      <c r="DR32" s="78"/>
      <c r="DS32" s="78"/>
      <c r="DT32" s="78"/>
      <c r="DU32" s="78"/>
      <c r="DV32" s="78"/>
      <c r="DW32" s="78"/>
      <c r="DX32" s="78"/>
      <c r="DY32" s="78"/>
      <c r="DZ32" s="78"/>
      <c r="EA32" s="79"/>
      <c r="EB32" s="79"/>
      <c r="EK32" s="76"/>
      <c r="EL32" s="76"/>
      <c r="EQ32" s="76"/>
      <c r="EU32" s="76"/>
      <c r="EW32" s="76"/>
      <c r="FG32" s="76"/>
      <c r="FH32" s="76"/>
      <c r="FI32" s="76"/>
      <c r="FK32" s="76"/>
      <c r="FM32" s="76"/>
      <c r="FU32" s="76"/>
      <c r="FV32" s="76"/>
      <c r="FZ32" s="76"/>
      <c r="GA32" s="76"/>
      <c r="GC32" s="76"/>
      <c r="GE32" s="76"/>
      <c r="GG32" s="76"/>
      <c r="GN32" s="76"/>
      <c r="GR32" s="76"/>
      <c r="GT32" s="76"/>
      <c r="GX32" s="76"/>
      <c r="HH32" s="76"/>
      <c r="HP32" s="76"/>
      <c r="HQ32" s="76"/>
      <c r="HS32" s="76"/>
      <c r="HT32" s="76"/>
      <c r="HY32" s="76"/>
      <c r="HZ32" s="76"/>
      <c r="ID32" s="76"/>
      <c r="IF32" s="76"/>
      <c r="IG32" s="76"/>
      <c r="IH32" s="76"/>
      <c r="IK32" s="76"/>
      <c r="IM32" s="76"/>
      <c r="IO32" s="75"/>
    </row>
    <row r="33" spans="1:249" s="74" customFormat="1" ht="17" customHeight="1">
      <c r="A33" s="2">
        <v>1980</v>
      </c>
      <c r="B33" s="165">
        <v>5313</v>
      </c>
      <c r="C33" s="165">
        <v>1947</v>
      </c>
      <c r="D33" s="165">
        <v>2422</v>
      </c>
      <c r="E33" s="165">
        <v>737</v>
      </c>
      <c r="F33" s="165">
        <v>120</v>
      </c>
      <c r="G33" s="165">
        <v>86</v>
      </c>
      <c r="H33" s="166">
        <v>1.1967206839496791</v>
      </c>
      <c r="I33" s="77"/>
      <c r="J33" s="81"/>
      <c r="P33" s="78"/>
      <c r="Q33" s="78"/>
      <c r="R33" s="78"/>
      <c r="S33" s="78"/>
      <c r="T33" s="78"/>
      <c r="U33" s="78"/>
      <c r="V33" s="78"/>
      <c r="W33" s="78"/>
      <c r="X33" s="78"/>
      <c r="Y33" s="78"/>
      <c r="Z33" s="78"/>
      <c r="AA33" s="78"/>
      <c r="AB33" s="78"/>
      <c r="AC33" s="78"/>
      <c r="AD33" s="78"/>
      <c r="AE33" s="78"/>
      <c r="AF33" s="78"/>
      <c r="AG33" s="78"/>
      <c r="AH33" s="78"/>
      <c r="AI33" s="78"/>
      <c r="AJ33" s="78"/>
      <c r="AK33" s="78"/>
      <c r="AL33" s="79"/>
      <c r="AM33" s="78"/>
      <c r="AN33" s="78"/>
      <c r="AO33" s="78"/>
      <c r="AP33" s="78"/>
      <c r="AQ33" s="78"/>
      <c r="AR33" s="78"/>
      <c r="AS33" s="78"/>
      <c r="AT33" s="78"/>
      <c r="AU33" s="78"/>
      <c r="AV33" s="78"/>
      <c r="AW33" s="78"/>
      <c r="AX33" s="78"/>
      <c r="AY33" s="78"/>
      <c r="AZ33" s="78"/>
      <c r="BA33" s="78"/>
      <c r="BB33" s="78"/>
      <c r="BC33" s="78"/>
      <c r="BD33" s="78"/>
      <c r="BE33" s="78"/>
      <c r="BF33" s="78"/>
      <c r="BG33" s="78"/>
      <c r="BH33" s="78"/>
      <c r="BI33" s="78"/>
      <c r="BJ33" s="78"/>
      <c r="BK33" s="78"/>
      <c r="BL33" s="78"/>
      <c r="BM33" s="78"/>
      <c r="BN33" s="78"/>
      <c r="BO33" s="78"/>
      <c r="BP33" s="78"/>
      <c r="BQ33" s="78"/>
      <c r="BR33" s="78"/>
      <c r="BS33" s="78"/>
      <c r="BT33" s="78"/>
      <c r="BU33" s="78"/>
      <c r="BV33" s="78"/>
      <c r="BW33" s="78"/>
      <c r="BX33" s="78"/>
      <c r="BY33" s="78"/>
      <c r="BZ33" s="78"/>
      <c r="CA33" s="78"/>
      <c r="CB33" s="78"/>
      <c r="CC33" s="78"/>
      <c r="CD33" s="78"/>
      <c r="CE33" s="78"/>
      <c r="CF33" s="78"/>
      <c r="CG33" s="78"/>
      <c r="CH33" s="78"/>
      <c r="CI33" s="78"/>
      <c r="CJ33" s="78"/>
      <c r="CK33" s="78"/>
      <c r="CL33" s="78"/>
      <c r="CM33" s="78"/>
      <c r="CN33" s="78"/>
      <c r="CO33" s="78"/>
      <c r="CP33" s="78"/>
      <c r="CQ33" s="78"/>
      <c r="CR33" s="78"/>
      <c r="CS33" s="78"/>
      <c r="CT33" s="78"/>
      <c r="CU33" s="78"/>
      <c r="CV33" s="78"/>
      <c r="CW33" s="78"/>
      <c r="CX33" s="78"/>
      <c r="CY33" s="78"/>
      <c r="CZ33" s="78"/>
      <c r="DA33" s="78"/>
      <c r="DB33" s="78"/>
      <c r="DC33" s="78"/>
      <c r="DD33" s="78"/>
      <c r="DE33" s="78"/>
      <c r="DF33" s="78"/>
      <c r="DG33" s="78"/>
      <c r="DH33" s="78"/>
      <c r="DI33" s="78"/>
      <c r="DJ33" s="78"/>
      <c r="DK33" s="78"/>
      <c r="DL33" s="78"/>
      <c r="DM33" s="78"/>
      <c r="DN33" s="78"/>
      <c r="DO33" s="78"/>
      <c r="DP33" s="78"/>
      <c r="DQ33" s="78"/>
      <c r="DR33" s="78"/>
      <c r="DS33" s="78"/>
      <c r="DT33" s="78"/>
      <c r="DU33" s="78"/>
      <c r="DV33" s="78"/>
      <c r="DW33" s="78"/>
      <c r="DX33" s="78"/>
      <c r="DY33" s="78"/>
      <c r="DZ33" s="78"/>
      <c r="EA33" s="79"/>
      <c r="EB33" s="79"/>
      <c r="EK33" s="76"/>
      <c r="EL33" s="76"/>
      <c r="EQ33" s="76"/>
      <c r="EU33" s="76"/>
      <c r="EW33" s="76"/>
      <c r="FG33" s="76"/>
      <c r="FH33" s="76"/>
      <c r="FI33" s="76"/>
      <c r="FK33" s="76"/>
      <c r="FM33" s="76"/>
      <c r="FU33" s="76"/>
      <c r="FV33" s="76"/>
      <c r="FZ33" s="76"/>
      <c r="GA33" s="76"/>
      <c r="GC33" s="76"/>
      <c r="GE33" s="76"/>
      <c r="GG33" s="76"/>
      <c r="GN33" s="76"/>
      <c r="GR33" s="76"/>
      <c r="GT33" s="76"/>
      <c r="GX33" s="76"/>
      <c r="HH33" s="76"/>
      <c r="HP33" s="76"/>
      <c r="HQ33" s="76"/>
      <c r="HS33" s="76"/>
      <c r="HT33" s="76"/>
      <c r="HY33" s="76"/>
      <c r="HZ33" s="76"/>
      <c r="ID33" s="76"/>
      <c r="IF33" s="76"/>
      <c r="IG33" s="76"/>
      <c r="IH33" s="76"/>
      <c r="IK33" s="76"/>
      <c r="IM33" s="76"/>
      <c r="IO33" s="75"/>
    </row>
    <row r="34" spans="1:249" s="74" customFormat="1" ht="17" customHeight="1">
      <c r="A34" s="2">
        <v>1981</v>
      </c>
      <c r="B34" s="165">
        <v>5151</v>
      </c>
      <c r="C34" s="165">
        <v>1921</v>
      </c>
      <c r="D34" s="165">
        <v>2289</v>
      </c>
      <c r="E34" s="165">
        <v>755</v>
      </c>
      <c r="F34" s="165">
        <v>121</v>
      </c>
      <c r="G34" s="165">
        <v>65</v>
      </c>
      <c r="H34" s="166">
        <v>1.1399543381165054</v>
      </c>
      <c r="I34" s="77"/>
      <c r="J34" s="81"/>
      <c r="P34" s="78"/>
      <c r="Q34" s="78"/>
      <c r="R34" s="78"/>
      <c r="S34" s="78"/>
      <c r="T34" s="78"/>
      <c r="U34" s="78"/>
      <c r="V34" s="78"/>
      <c r="W34" s="78"/>
      <c r="X34" s="78"/>
      <c r="Y34" s="78"/>
      <c r="Z34" s="78"/>
      <c r="AA34" s="78"/>
      <c r="AB34" s="78"/>
      <c r="AC34" s="78"/>
      <c r="AD34" s="78"/>
      <c r="AE34" s="78"/>
      <c r="AF34" s="78"/>
      <c r="AG34" s="78"/>
      <c r="AH34" s="78"/>
      <c r="AI34" s="78"/>
      <c r="AJ34" s="78"/>
      <c r="AK34" s="78"/>
      <c r="AL34" s="79"/>
      <c r="AM34" s="78"/>
      <c r="AN34" s="78"/>
      <c r="AO34" s="78"/>
      <c r="AP34" s="78"/>
      <c r="AQ34" s="78"/>
      <c r="AR34" s="78"/>
      <c r="AS34" s="78"/>
      <c r="AT34" s="78"/>
      <c r="AU34" s="78"/>
      <c r="AV34" s="78"/>
      <c r="AW34" s="78"/>
      <c r="AX34" s="78"/>
      <c r="AY34" s="78"/>
      <c r="AZ34" s="78"/>
      <c r="BA34" s="78"/>
      <c r="BB34" s="78"/>
      <c r="BC34" s="78"/>
      <c r="BD34" s="78"/>
      <c r="BE34" s="78"/>
      <c r="BF34" s="78"/>
      <c r="BG34" s="78"/>
      <c r="BH34" s="78"/>
      <c r="BI34" s="78"/>
      <c r="BJ34" s="78"/>
      <c r="BK34" s="78"/>
      <c r="BL34" s="78"/>
      <c r="BM34" s="78"/>
      <c r="BN34" s="78"/>
      <c r="BO34" s="78"/>
      <c r="BP34" s="78"/>
      <c r="BQ34" s="78"/>
      <c r="BR34" s="78"/>
      <c r="BS34" s="78"/>
      <c r="BT34" s="78"/>
      <c r="BU34" s="78"/>
      <c r="BV34" s="78"/>
      <c r="BW34" s="78"/>
      <c r="BX34" s="78"/>
      <c r="BY34" s="78"/>
      <c r="BZ34" s="78"/>
      <c r="CA34" s="78"/>
      <c r="CB34" s="78"/>
      <c r="CC34" s="78"/>
      <c r="CD34" s="78"/>
      <c r="CE34" s="78"/>
      <c r="CF34" s="78"/>
      <c r="CG34" s="78"/>
      <c r="CH34" s="78"/>
      <c r="CI34" s="78"/>
      <c r="CJ34" s="78"/>
      <c r="CK34" s="78"/>
      <c r="CL34" s="78"/>
      <c r="CM34" s="78"/>
      <c r="CN34" s="78"/>
      <c r="CO34" s="78"/>
      <c r="CP34" s="78"/>
      <c r="CQ34" s="78"/>
      <c r="CR34" s="78"/>
      <c r="CS34" s="78"/>
      <c r="CT34" s="78"/>
      <c r="CU34" s="78"/>
      <c r="CV34" s="78"/>
      <c r="CW34" s="78"/>
      <c r="CX34" s="78"/>
      <c r="CY34" s="78"/>
      <c r="CZ34" s="78"/>
      <c r="DA34" s="78"/>
      <c r="DB34" s="78"/>
      <c r="DC34" s="78"/>
      <c r="DD34" s="78"/>
      <c r="DE34" s="78"/>
      <c r="DF34" s="78"/>
      <c r="DG34" s="78"/>
      <c r="DH34" s="78"/>
      <c r="DI34" s="78"/>
      <c r="DJ34" s="78"/>
      <c r="DK34" s="78"/>
      <c r="DL34" s="78"/>
      <c r="DM34" s="78"/>
      <c r="DN34" s="78"/>
      <c r="DO34" s="78"/>
      <c r="DP34" s="78"/>
      <c r="DQ34" s="78"/>
      <c r="DR34" s="78"/>
      <c r="DS34" s="78"/>
      <c r="DT34" s="78"/>
      <c r="DU34" s="78"/>
      <c r="DV34" s="78"/>
      <c r="DW34" s="78"/>
      <c r="DX34" s="78"/>
      <c r="DY34" s="78"/>
      <c r="DZ34" s="78"/>
      <c r="EA34" s="79"/>
      <c r="EB34" s="79"/>
      <c r="EK34" s="76"/>
      <c r="EL34" s="76"/>
      <c r="EQ34" s="76"/>
      <c r="EV34" s="76"/>
      <c r="FG34" s="76"/>
      <c r="FH34" s="76"/>
      <c r="FI34" s="76"/>
      <c r="FK34" s="76"/>
      <c r="FM34" s="76"/>
      <c r="FU34" s="76"/>
      <c r="FV34" s="76"/>
      <c r="FZ34" s="76"/>
      <c r="GA34" s="76"/>
      <c r="GC34" s="76"/>
      <c r="GE34" s="76"/>
      <c r="GG34" s="76"/>
      <c r="GN34" s="76"/>
      <c r="GR34" s="76"/>
      <c r="GT34" s="76"/>
      <c r="GX34" s="76"/>
      <c r="HH34" s="76"/>
      <c r="HP34" s="76"/>
      <c r="HQ34" s="76"/>
      <c r="HS34" s="76"/>
      <c r="HT34" s="76"/>
      <c r="HY34" s="76"/>
      <c r="HZ34" s="76"/>
      <c r="ID34" s="76"/>
      <c r="IF34" s="76"/>
      <c r="IG34" s="76"/>
      <c r="IH34" s="76"/>
      <c r="IK34" s="76"/>
      <c r="IM34" s="76"/>
      <c r="IO34" s="75"/>
    </row>
    <row r="35" spans="1:249" s="74" customFormat="1" ht="17" customHeight="1">
      <c r="A35" s="2">
        <v>1982</v>
      </c>
      <c r="B35" s="165">
        <v>5111</v>
      </c>
      <c r="C35" s="165">
        <v>1992</v>
      </c>
      <c r="D35" s="165">
        <v>2196</v>
      </c>
      <c r="E35" s="165">
        <v>738</v>
      </c>
      <c r="F35" s="165">
        <v>121</v>
      </c>
      <c r="G35" s="165">
        <v>64</v>
      </c>
      <c r="H35" s="166">
        <v>1.1113277343727386</v>
      </c>
      <c r="I35" s="77"/>
      <c r="J35" s="81"/>
      <c r="P35" s="78"/>
      <c r="Q35" s="78"/>
      <c r="R35" s="78"/>
      <c r="S35" s="78"/>
      <c r="T35" s="78"/>
      <c r="U35" s="78"/>
      <c r="V35" s="78"/>
      <c r="W35" s="78"/>
      <c r="X35" s="78"/>
      <c r="Y35" s="78"/>
      <c r="Z35" s="78"/>
      <c r="AA35" s="78"/>
      <c r="AB35" s="78"/>
      <c r="AC35" s="78"/>
      <c r="AD35" s="78"/>
      <c r="AE35" s="78"/>
      <c r="AF35" s="78"/>
      <c r="AG35" s="78"/>
      <c r="AH35" s="78"/>
      <c r="AI35" s="78"/>
      <c r="AJ35" s="78"/>
      <c r="AK35" s="78"/>
      <c r="AL35" s="79"/>
      <c r="AM35" s="78"/>
      <c r="AN35" s="78"/>
      <c r="AO35" s="78"/>
      <c r="AP35" s="78"/>
      <c r="AQ35" s="78"/>
      <c r="AR35" s="78"/>
      <c r="AS35" s="78"/>
      <c r="AT35" s="78"/>
      <c r="AU35" s="78"/>
      <c r="AV35" s="78"/>
      <c r="AW35" s="78"/>
      <c r="AX35" s="78"/>
      <c r="AY35" s="78"/>
      <c r="AZ35" s="78"/>
      <c r="BA35" s="78"/>
      <c r="BB35" s="78"/>
      <c r="BC35" s="78"/>
      <c r="BD35" s="78"/>
      <c r="BE35" s="78"/>
      <c r="BF35" s="78"/>
      <c r="BG35" s="78"/>
      <c r="BH35" s="78"/>
      <c r="BI35" s="78"/>
      <c r="BJ35" s="78"/>
      <c r="BK35" s="78"/>
      <c r="BL35" s="78"/>
      <c r="BM35" s="78"/>
      <c r="BN35" s="78"/>
      <c r="BO35" s="78"/>
      <c r="BP35" s="78"/>
      <c r="BQ35" s="78"/>
      <c r="BR35" s="78"/>
      <c r="BS35" s="78"/>
      <c r="BT35" s="78"/>
      <c r="BU35" s="78"/>
      <c r="BV35" s="78"/>
      <c r="BW35" s="78"/>
      <c r="BX35" s="78"/>
      <c r="BY35" s="78"/>
      <c r="BZ35" s="78"/>
      <c r="CA35" s="78"/>
      <c r="CB35" s="78"/>
      <c r="CC35" s="78"/>
      <c r="CD35" s="78"/>
      <c r="CE35" s="78"/>
      <c r="CF35" s="78"/>
      <c r="CG35" s="78"/>
      <c r="CH35" s="78"/>
      <c r="CI35" s="78"/>
      <c r="CJ35" s="78"/>
      <c r="CK35" s="78"/>
      <c r="CL35" s="78"/>
      <c r="CM35" s="78"/>
      <c r="CN35" s="78"/>
      <c r="CO35" s="78"/>
      <c r="CP35" s="78"/>
      <c r="CQ35" s="78"/>
      <c r="CR35" s="78"/>
      <c r="CS35" s="78"/>
      <c r="CT35" s="78"/>
      <c r="CU35" s="78"/>
      <c r="CV35" s="78"/>
      <c r="CW35" s="78"/>
      <c r="CX35" s="78"/>
      <c r="CY35" s="78"/>
      <c r="CZ35" s="78"/>
      <c r="DA35" s="78"/>
      <c r="DB35" s="78"/>
      <c r="DC35" s="78"/>
      <c r="DD35" s="78"/>
      <c r="DE35" s="78"/>
      <c r="DF35" s="78"/>
      <c r="DG35" s="78"/>
      <c r="DH35" s="78"/>
      <c r="DI35" s="78"/>
      <c r="DJ35" s="78"/>
      <c r="DK35" s="78"/>
      <c r="DL35" s="78"/>
      <c r="DM35" s="78"/>
      <c r="DN35" s="78"/>
      <c r="DO35" s="78"/>
      <c r="DP35" s="78"/>
      <c r="DQ35" s="78"/>
      <c r="DR35" s="78"/>
      <c r="DS35" s="78"/>
      <c r="DT35" s="78"/>
      <c r="DU35" s="78"/>
      <c r="DV35" s="78"/>
      <c r="DW35" s="78"/>
      <c r="DX35" s="78"/>
      <c r="DY35" s="78"/>
      <c r="DZ35" s="78"/>
      <c r="EA35" s="79"/>
      <c r="EB35" s="79"/>
      <c r="EK35" s="76"/>
      <c r="EL35" s="76"/>
      <c r="EQ35" s="76"/>
      <c r="EV35" s="76"/>
      <c r="FG35" s="76"/>
      <c r="FH35" s="76"/>
      <c r="FI35" s="76"/>
      <c r="FK35" s="76"/>
      <c r="FM35" s="76"/>
      <c r="FU35" s="76"/>
      <c r="FV35" s="76"/>
      <c r="FZ35" s="76"/>
      <c r="GA35" s="76"/>
      <c r="GC35" s="76"/>
      <c r="GE35" s="76"/>
      <c r="GG35" s="76"/>
      <c r="GN35" s="76"/>
      <c r="GR35" s="76"/>
      <c r="GT35" s="76"/>
      <c r="GX35" s="76"/>
      <c r="HH35" s="76"/>
      <c r="HP35" s="76"/>
      <c r="HQ35" s="76"/>
      <c r="HS35" s="76"/>
      <c r="HT35" s="76"/>
      <c r="HY35" s="76"/>
      <c r="HZ35" s="76"/>
      <c r="ID35" s="76"/>
      <c r="IF35" s="76"/>
      <c r="IG35" s="76"/>
      <c r="IH35" s="76"/>
      <c r="IK35" s="76"/>
      <c r="IM35" s="76"/>
      <c r="IO35" s="75"/>
    </row>
    <row r="36" spans="1:249" s="74" customFormat="1" ht="17" customHeight="1">
      <c r="A36" s="2">
        <v>1983</v>
      </c>
      <c r="B36" s="165">
        <v>5093</v>
      </c>
      <c r="C36" s="165">
        <v>1995</v>
      </c>
      <c r="D36" s="165">
        <v>2176</v>
      </c>
      <c r="E36" s="165">
        <v>739</v>
      </c>
      <c r="F36" s="165">
        <v>125</v>
      </c>
      <c r="G36" s="165">
        <v>58</v>
      </c>
      <c r="H36" s="166">
        <v>1.0879664546801022</v>
      </c>
      <c r="I36" s="77"/>
      <c r="J36" s="81"/>
      <c r="P36" s="78"/>
      <c r="Q36" s="78"/>
      <c r="R36" s="78"/>
      <c r="S36" s="78"/>
      <c r="T36" s="78"/>
      <c r="U36" s="78"/>
      <c r="V36" s="78"/>
      <c r="W36" s="78"/>
      <c r="X36" s="78"/>
      <c r="Y36" s="78"/>
      <c r="Z36" s="78"/>
      <c r="AA36" s="78"/>
      <c r="AB36" s="78"/>
      <c r="AC36" s="78"/>
      <c r="AD36" s="78"/>
      <c r="AE36" s="78"/>
      <c r="AF36" s="78"/>
      <c r="AG36" s="78"/>
      <c r="AH36" s="78"/>
      <c r="AI36" s="78"/>
      <c r="AJ36" s="78"/>
      <c r="AK36" s="78"/>
      <c r="AL36" s="79"/>
      <c r="AM36" s="78"/>
      <c r="AN36" s="78"/>
      <c r="AO36" s="78"/>
      <c r="AP36" s="78"/>
      <c r="AQ36" s="78"/>
      <c r="AR36" s="78"/>
      <c r="AS36" s="78"/>
      <c r="AT36" s="78"/>
      <c r="AU36" s="78"/>
      <c r="AV36" s="78"/>
      <c r="AW36" s="78"/>
      <c r="AX36" s="78"/>
      <c r="AY36" s="78"/>
      <c r="AZ36" s="78"/>
      <c r="BA36" s="78"/>
      <c r="BB36" s="78"/>
      <c r="BC36" s="78"/>
      <c r="BD36" s="78"/>
      <c r="BE36" s="78"/>
      <c r="BF36" s="78"/>
      <c r="BG36" s="78"/>
      <c r="BH36" s="78"/>
      <c r="BI36" s="78"/>
      <c r="BJ36" s="78"/>
      <c r="BK36" s="78"/>
      <c r="BL36" s="78"/>
      <c r="BM36" s="78"/>
      <c r="BN36" s="78"/>
      <c r="BO36" s="78"/>
      <c r="BP36" s="78"/>
      <c r="BQ36" s="78"/>
      <c r="BR36" s="78"/>
      <c r="BS36" s="78"/>
      <c r="BT36" s="78"/>
      <c r="BU36" s="78"/>
      <c r="BV36" s="78"/>
      <c r="BW36" s="78"/>
      <c r="BX36" s="78"/>
      <c r="BY36" s="78"/>
      <c r="BZ36" s="78"/>
      <c r="CA36" s="78"/>
      <c r="CB36" s="78"/>
      <c r="CC36" s="78"/>
      <c r="CD36" s="78"/>
      <c r="CE36" s="78"/>
      <c r="CF36" s="78"/>
      <c r="CG36" s="78"/>
      <c r="CH36" s="78"/>
      <c r="CI36" s="78"/>
      <c r="CJ36" s="78"/>
      <c r="CK36" s="78"/>
      <c r="CL36" s="78"/>
      <c r="CM36" s="78"/>
      <c r="CN36" s="78"/>
      <c r="CO36" s="78"/>
      <c r="CP36" s="78"/>
      <c r="CQ36" s="78"/>
      <c r="CR36" s="78"/>
      <c r="CS36" s="78"/>
      <c r="CT36" s="78"/>
      <c r="CU36" s="78"/>
      <c r="CV36" s="78"/>
      <c r="CW36" s="78"/>
      <c r="CX36" s="78"/>
      <c r="CY36" s="78"/>
      <c r="CZ36" s="78"/>
      <c r="DA36" s="78"/>
      <c r="DB36" s="78"/>
      <c r="DC36" s="78"/>
      <c r="DD36" s="78"/>
      <c r="DE36" s="78"/>
      <c r="DF36" s="78"/>
      <c r="DG36" s="78"/>
      <c r="DH36" s="78"/>
      <c r="DI36" s="78"/>
      <c r="DJ36" s="78"/>
      <c r="DK36" s="78"/>
      <c r="DL36" s="78"/>
      <c r="DM36" s="78"/>
      <c r="DN36" s="78"/>
      <c r="DO36" s="78"/>
      <c r="DP36" s="78"/>
      <c r="DQ36" s="78"/>
      <c r="DR36" s="78"/>
      <c r="DS36" s="78"/>
      <c r="DT36" s="78"/>
      <c r="DU36" s="78"/>
      <c r="DV36" s="78"/>
      <c r="DW36" s="78"/>
      <c r="DX36" s="78"/>
      <c r="DY36" s="78"/>
      <c r="DZ36" s="78"/>
      <c r="EA36" s="79"/>
      <c r="EB36" s="79"/>
      <c r="EK36" s="76"/>
      <c r="EL36" s="76"/>
      <c r="EQ36" s="76"/>
      <c r="EV36" s="76"/>
      <c r="FG36" s="76"/>
      <c r="FH36" s="76"/>
      <c r="FI36" s="76"/>
      <c r="FK36" s="76"/>
      <c r="FM36" s="76"/>
      <c r="FU36" s="76"/>
      <c r="FV36" s="76"/>
      <c r="FZ36" s="76"/>
      <c r="GA36" s="76"/>
      <c r="GC36" s="76"/>
      <c r="GE36" s="76"/>
      <c r="GG36" s="76"/>
      <c r="GN36" s="76"/>
      <c r="GR36" s="76"/>
      <c r="GT36" s="76"/>
      <c r="GX36" s="76"/>
      <c r="HH36" s="76"/>
      <c r="HP36" s="76"/>
      <c r="HQ36" s="76"/>
      <c r="HS36" s="76"/>
      <c r="HT36" s="76"/>
      <c r="HY36" s="76"/>
      <c r="HZ36" s="76"/>
      <c r="ID36" s="76"/>
      <c r="IF36" s="76"/>
      <c r="IG36" s="76"/>
      <c r="IH36" s="76"/>
      <c r="IK36" s="76"/>
      <c r="IM36" s="76"/>
      <c r="IO36" s="75"/>
    </row>
    <row r="37" spans="1:249" s="74" customFormat="1" ht="17" customHeight="1">
      <c r="A37" s="2">
        <v>1984</v>
      </c>
      <c r="B37" s="165">
        <v>5278</v>
      </c>
      <c r="C37" s="165">
        <v>2094</v>
      </c>
      <c r="D37" s="165">
        <v>2199</v>
      </c>
      <c r="E37" s="165">
        <v>807</v>
      </c>
      <c r="F37" s="165">
        <v>128</v>
      </c>
      <c r="G37" s="165">
        <v>51</v>
      </c>
      <c r="H37" s="166">
        <v>1.1075071868539765</v>
      </c>
      <c r="I37" s="77"/>
      <c r="J37" s="81"/>
      <c r="P37" s="78"/>
      <c r="Q37" s="78"/>
      <c r="R37" s="78"/>
      <c r="S37" s="78"/>
      <c r="T37" s="78"/>
      <c r="U37" s="78"/>
      <c r="V37" s="78"/>
      <c r="W37" s="78"/>
      <c r="X37" s="78"/>
      <c r="Y37" s="78"/>
      <c r="Z37" s="78"/>
      <c r="AA37" s="78"/>
      <c r="AB37" s="78"/>
      <c r="AC37" s="78"/>
      <c r="AD37" s="78"/>
      <c r="AE37" s="78"/>
      <c r="AF37" s="78"/>
      <c r="AG37" s="78"/>
      <c r="AH37" s="78"/>
      <c r="AI37" s="78"/>
      <c r="AJ37" s="78"/>
      <c r="AK37" s="78"/>
      <c r="AL37" s="79"/>
      <c r="AM37" s="78"/>
      <c r="AN37" s="78"/>
      <c r="AO37" s="78"/>
      <c r="AP37" s="78"/>
      <c r="AQ37" s="78"/>
      <c r="AR37" s="78"/>
      <c r="AS37" s="78"/>
      <c r="AT37" s="78"/>
      <c r="AU37" s="78"/>
      <c r="AV37" s="78"/>
      <c r="AW37" s="78"/>
      <c r="AX37" s="78"/>
      <c r="AY37" s="78"/>
      <c r="AZ37" s="78"/>
      <c r="BA37" s="78"/>
      <c r="BB37" s="78"/>
      <c r="BC37" s="78"/>
      <c r="BD37" s="78"/>
      <c r="BE37" s="78"/>
      <c r="BF37" s="78"/>
      <c r="BG37" s="78"/>
      <c r="BH37" s="78"/>
      <c r="BI37" s="78"/>
      <c r="BJ37" s="78"/>
      <c r="BK37" s="78"/>
      <c r="BL37" s="78"/>
      <c r="BM37" s="78"/>
      <c r="BN37" s="78"/>
      <c r="BO37" s="78"/>
      <c r="BP37" s="78"/>
      <c r="BQ37" s="78"/>
      <c r="BR37" s="78"/>
      <c r="BS37" s="78"/>
      <c r="BT37" s="78"/>
      <c r="BU37" s="78"/>
      <c r="BV37" s="78"/>
      <c r="BW37" s="78"/>
      <c r="BX37" s="78"/>
      <c r="BY37" s="78"/>
      <c r="BZ37" s="78"/>
      <c r="CA37" s="78"/>
      <c r="CB37" s="78"/>
      <c r="CC37" s="78"/>
      <c r="CD37" s="78"/>
      <c r="CE37" s="78"/>
      <c r="CF37" s="78"/>
      <c r="CG37" s="78"/>
      <c r="CH37" s="78"/>
      <c r="CI37" s="78"/>
      <c r="CJ37" s="78"/>
      <c r="CK37" s="78"/>
      <c r="CL37" s="78"/>
      <c r="CM37" s="78"/>
      <c r="CN37" s="78"/>
      <c r="CO37" s="78"/>
      <c r="CP37" s="78"/>
      <c r="CQ37" s="78"/>
      <c r="CR37" s="78"/>
      <c r="CS37" s="78"/>
      <c r="CT37" s="78"/>
      <c r="CU37" s="78"/>
      <c r="CV37" s="78"/>
      <c r="CW37" s="78"/>
      <c r="CX37" s="78"/>
      <c r="CY37" s="78"/>
      <c r="CZ37" s="78"/>
      <c r="DA37" s="78"/>
      <c r="DB37" s="78"/>
      <c r="DC37" s="78"/>
      <c r="DD37" s="78"/>
      <c r="DE37" s="78"/>
      <c r="DF37" s="78"/>
      <c r="DG37" s="78"/>
      <c r="DH37" s="78"/>
      <c r="DI37" s="78"/>
      <c r="DJ37" s="78"/>
      <c r="DK37" s="78"/>
      <c r="DL37" s="78"/>
      <c r="DM37" s="78"/>
      <c r="DN37" s="78"/>
      <c r="DO37" s="78"/>
      <c r="DP37" s="78"/>
      <c r="DQ37" s="78"/>
      <c r="DR37" s="78"/>
      <c r="DS37" s="78"/>
      <c r="DT37" s="78"/>
      <c r="DU37" s="78"/>
      <c r="DV37" s="78"/>
      <c r="DW37" s="78"/>
      <c r="DX37" s="78"/>
      <c r="DY37" s="78"/>
      <c r="DZ37" s="78"/>
      <c r="EA37" s="79"/>
      <c r="EB37" s="79"/>
      <c r="EK37" s="76"/>
      <c r="EL37" s="76"/>
      <c r="EQ37" s="76"/>
      <c r="EV37" s="76"/>
      <c r="FG37" s="76"/>
      <c r="FH37" s="76"/>
      <c r="FI37" s="76"/>
      <c r="FK37" s="76"/>
      <c r="FM37" s="76"/>
      <c r="FU37" s="76"/>
      <c r="FV37" s="76"/>
      <c r="FZ37" s="76"/>
      <c r="GA37" s="76"/>
      <c r="GC37" s="76"/>
      <c r="GE37" s="76"/>
      <c r="GG37" s="76"/>
      <c r="GN37" s="76"/>
      <c r="GR37" s="76"/>
      <c r="GT37" s="76"/>
      <c r="GX37" s="76"/>
      <c r="HH37" s="76"/>
      <c r="HP37" s="76"/>
      <c r="HQ37" s="76"/>
      <c r="HS37" s="76"/>
      <c r="HT37" s="76"/>
      <c r="HY37" s="76"/>
      <c r="HZ37" s="76"/>
      <c r="ID37" s="76"/>
      <c r="IF37" s="76"/>
      <c r="IG37" s="76"/>
      <c r="IH37" s="76"/>
      <c r="IK37" s="76"/>
      <c r="IM37" s="76"/>
      <c r="IO37" s="75"/>
    </row>
    <row r="38" spans="1:249" s="74" customFormat="1" ht="17" customHeight="1">
      <c r="A38" s="2">
        <v>1985</v>
      </c>
      <c r="B38" s="165">
        <v>5438</v>
      </c>
      <c r="C38" s="165">
        <v>2237</v>
      </c>
      <c r="D38" s="165">
        <v>2186</v>
      </c>
      <c r="E38" s="165">
        <v>835</v>
      </c>
      <c r="F38" s="165">
        <v>131</v>
      </c>
      <c r="G38" s="165">
        <v>49</v>
      </c>
      <c r="H38" s="166">
        <v>1.1206500847700589</v>
      </c>
      <c r="I38" s="77"/>
      <c r="J38" s="81"/>
      <c r="P38" s="78"/>
      <c r="Q38" s="78"/>
      <c r="R38" s="78"/>
      <c r="S38" s="78"/>
      <c r="T38" s="78"/>
      <c r="U38" s="78"/>
      <c r="V38" s="78"/>
      <c r="W38" s="78"/>
      <c r="X38" s="78"/>
      <c r="Y38" s="78"/>
      <c r="Z38" s="78"/>
      <c r="AA38" s="78"/>
      <c r="AB38" s="78"/>
      <c r="AC38" s="78"/>
      <c r="AD38" s="78"/>
      <c r="AE38" s="78"/>
      <c r="AF38" s="78"/>
      <c r="AG38" s="78"/>
      <c r="AH38" s="78"/>
      <c r="AI38" s="78"/>
      <c r="AJ38" s="78"/>
      <c r="AK38" s="78"/>
      <c r="AL38" s="79"/>
      <c r="AM38" s="78"/>
      <c r="AN38" s="78"/>
      <c r="AO38" s="78"/>
      <c r="AP38" s="78"/>
      <c r="AQ38" s="78"/>
      <c r="AR38" s="78"/>
      <c r="AS38" s="78"/>
      <c r="AT38" s="78"/>
      <c r="AU38" s="78"/>
      <c r="AV38" s="78"/>
      <c r="AW38" s="78"/>
      <c r="AX38" s="78"/>
      <c r="AY38" s="78"/>
      <c r="AZ38" s="78"/>
      <c r="BA38" s="78"/>
      <c r="BB38" s="78"/>
      <c r="BC38" s="78"/>
      <c r="BD38" s="78"/>
      <c r="BE38" s="78"/>
      <c r="BF38" s="78"/>
      <c r="BG38" s="78"/>
      <c r="BH38" s="78"/>
      <c r="BI38" s="78"/>
      <c r="BJ38" s="78"/>
      <c r="BK38" s="78"/>
      <c r="BL38" s="78"/>
      <c r="BM38" s="78"/>
      <c r="BN38" s="78"/>
      <c r="BO38" s="78"/>
      <c r="BP38" s="78"/>
      <c r="BQ38" s="78"/>
      <c r="BR38" s="78"/>
      <c r="BS38" s="78"/>
      <c r="BT38" s="78"/>
      <c r="BU38" s="78"/>
      <c r="BV38" s="78"/>
      <c r="BW38" s="78"/>
      <c r="BX38" s="78"/>
      <c r="BY38" s="78"/>
      <c r="BZ38" s="78"/>
      <c r="CA38" s="78"/>
      <c r="CB38" s="78"/>
      <c r="CC38" s="78"/>
      <c r="CD38" s="78"/>
      <c r="CE38" s="78"/>
      <c r="CF38" s="78"/>
      <c r="CG38" s="78"/>
      <c r="CH38" s="78"/>
      <c r="CI38" s="78"/>
      <c r="CJ38" s="78"/>
      <c r="CK38" s="78"/>
      <c r="CL38" s="78"/>
      <c r="CM38" s="78"/>
      <c r="CN38" s="78"/>
      <c r="CO38" s="78"/>
      <c r="CP38" s="78"/>
      <c r="CQ38" s="78"/>
      <c r="CR38" s="78"/>
      <c r="CS38" s="78"/>
      <c r="CT38" s="78"/>
      <c r="CU38" s="78"/>
      <c r="CV38" s="78"/>
      <c r="CW38" s="78"/>
      <c r="CX38" s="78"/>
      <c r="CY38" s="78"/>
      <c r="CZ38" s="78"/>
      <c r="DA38" s="78"/>
      <c r="DB38" s="78"/>
      <c r="DC38" s="78"/>
      <c r="DD38" s="78"/>
      <c r="DE38" s="78"/>
      <c r="DF38" s="78"/>
      <c r="DG38" s="78"/>
      <c r="DH38" s="78"/>
      <c r="DI38" s="78"/>
      <c r="DJ38" s="78"/>
      <c r="DK38" s="78"/>
      <c r="DL38" s="78"/>
      <c r="DM38" s="78"/>
      <c r="DN38" s="78"/>
      <c r="DO38" s="78"/>
      <c r="DP38" s="78"/>
      <c r="DQ38" s="78"/>
      <c r="DR38" s="78"/>
      <c r="DS38" s="78"/>
      <c r="DT38" s="78"/>
      <c r="DU38" s="78"/>
      <c r="DV38" s="78"/>
      <c r="DW38" s="78"/>
      <c r="DX38" s="78"/>
      <c r="DY38" s="78"/>
      <c r="DZ38" s="78"/>
      <c r="EA38" s="79"/>
      <c r="EB38" s="79"/>
      <c r="EK38" s="76"/>
      <c r="EL38" s="76"/>
      <c r="EV38" s="76"/>
      <c r="FG38" s="76"/>
      <c r="FI38" s="76"/>
      <c r="FK38" s="76"/>
      <c r="FM38" s="76"/>
      <c r="FU38" s="76"/>
      <c r="FV38" s="76"/>
      <c r="FZ38" s="76"/>
      <c r="GA38" s="76"/>
      <c r="GC38" s="76"/>
      <c r="GE38" s="76"/>
      <c r="GG38" s="76"/>
      <c r="GN38" s="76"/>
      <c r="GR38" s="76"/>
      <c r="GT38" s="76"/>
      <c r="GX38" s="76"/>
      <c r="HH38" s="76"/>
      <c r="HP38" s="76"/>
      <c r="HQ38" s="76"/>
      <c r="HS38" s="76"/>
      <c r="HT38" s="76"/>
      <c r="HY38" s="76"/>
      <c r="HZ38" s="76"/>
      <c r="ID38" s="76"/>
      <c r="IF38" s="76"/>
      <c r="IG38" s="76"/>
      <c r="IH38" s="76"/>
      <c r="IM38" s="76"/>
      <c r="IO38" s="75"/>
    </row>
    <row r="39" spans="1:249" s="74" customFormat="1" ht="17" customHeight="1">
      <c r="A39" s="2">
        <v>1986</v>
      </c>
      <c r="B39" s="165">
        <v>5606</v>
      </c>
      <c r="C39" s="165">
        <v>2300</v>
      </c>
      <c r="D39" s="165">
        <v>2293</v>
      </c>
      <c r="E39" s="165">
        <v>830</v>
      </c>
      <c r="F39" s="165">
        <v>137</v>
      </c>
      <c r="G39" s="165">
        <v>46</v>
      </c>
      <c r="H39" s="166">
        <v>1.1343456784276038</v>
      </c>
      <c r="I39" s="77"/>
      <c r="J39" s="81"/>
      <c r="P39" s="78"/>
      <c r="Q39" s="78"/>
      <c r="R39" s="78"/>
      <c r="S39" s="78"/>
      <c r="T39" s="78"/>
      <c r="U39" s="78"/>
      <c r="V39" s="78"/>
      <c r="W39" s="78"/>
      <c r="X39" s="78"/>
      <c r="Y39" s="78"/>
      <c r="Z39" s="78"/>
      <c r="AA39" s="78"/>
      <c r="AB39" s="78"/>
      <c r="AC39" s="78"/>
      <c r="AD39" s="78"/>
      <c r="AE39" s="78"/>
      <c r="AF39" s="78"/>
      <c r="AG39" s="78"/>
      <c r="AH39" s="78"/>
      <c r="AI39" s="78"/>
      <c r="AJ39" s="78"/>
      <c r="AK39" s="78"/>
      <c r="AL39" s="79"/>
      <c r="AM39" s="78"/>
      <c r="AN39" s="78"/>
      <c r="AO39" s="78"/>
      <c r="AP39" s="78"/>
      <c r="AQ39" s="78"/>
      <c r="AR39" s="78"/>
      <c r="AS39" s="78"/>
      <c r="AT39" s="78"/>
      <c r="AU39" s="78"/>
      <c r="AV39" s="78"/>
      <c r="AW39" s="78"/>
      <c r="AX39" s="78"/>
      <c r="AY39" s="78"/>
      <c r="AZ39" s="78"/>
      <c r="BA39" s="78"/>
      <c r="BB39" s="78"/>
      <c r="BC39" s="78"/>
      <c r="BD39" s="78"/>
      <c r="BE39" s="78"/>
      <c r="BF39" s="78"/>
      <c r="BG39" s="78"/>
      <c r="BH39" s="78"/>
      <c r="BI39" s="78"/>
      <c r="BJ39" s="78"/>
      <c r="BK39" s="78"/>
      <c r="BL39" s="78"/>
      <c r="BM39" s="78"/>
      <c r="BN39" s="78"/>
      <c r="BO39" s="78"/>
      <c r="BP39" s="78"/>
      <c r="BQ39" s="78"/>
      <c r="BR39" s="78"/>
      <c r="BS39" s="78"/>
      <c r="BT39" s="78"/>
      <c r="BU39" s="78"/>
      <c r="BV39" s="78"/>
      <c r="BW39" s="78"/>
      <c r="BX39" s="78"/>
      <c r="BY39" s="78"/>
      <c r="BZ39" s="78"/>
      <c r="CA39" s="78"/>
      <c r="CB39" s="78"/>
      <c r="CC39" s="78"/>
      <c r="CD39" s="78"/>
      <c r="CE39" s="78"/>
      <c r="CF39" s="78"/>
      <c r="CG39" s="78"/>
      <c r="CH39" s="78"/>
      <c r="CI39" s="78"/>
      <c r="CJ39" s="78"/>
      <c r="CK39" s="78"/>
      <c r="CL39" s="78"/>
      <c r="CM39" s="78"/>
      <c r="CN39" s="78"/>
      <c r="CO39" s="78"/>
      <c r="CP39" s="78"/>
      <c r="CQ39" s="78"/>
      <c r="CR39" s="78"/>
      <c r="CS39" s="78"/>
      <c r="CT39" s="78"/>
      <c r="CU39" s="78"/>
      <c r="CV39" s="78"/>
      <c r="CW39" s="78"/>
      <c r="CX39" s="78"/>
      <c r="CY39" s="78"/>
      <c r="CZ39" s="78"/>
      <c r="DA39" s="78"/>
      <c r="DB39" s="78"/>
      <c r="DC39" s="78"/>
      <c r="DD39" s="78"/>
      <c r="DE39" s="78"/>
      <c r="DF39" s="78"/>
      <c r="DG39" s="78"/>
      <c r="DH39" s="78"/>
      <c r="DI39" s="78"/>
      <c r="DJ39" s="78"/>
      <c r="DK39" s="78"/>
      <c r="DL39" s="78"/>
      <c r="DM39" s="78"/>
      <c r="DN39" s="78"/>
      <c r="DO39" s="78"/>
      <c r="DP39" s="78"/>
      <c r="DQ39" s="78"/>
      <c r="DR39" s="78"/>
      <c r="DS39" s="78"/>
      <c r="DT39" s="78"/>
      <c r="DU39" s="78"/>
      <c r="DV39" s="78"/>
      <c r="DW39" s="78"/>
      <c r="DX39" s="78"/>
      <c r="DY39" s="78"/>
      <c r="DZ39" s="78"/>
      <c r="EA39" s="79"/>
      <c r="EB39" s="79"/>
      <c r="EK39" s="76"/>
      <c r="EL39" s="76"/>
      <c r="EV39" s="76"/>
      <c r="FG39" s="76"/>
      <c r="FI39" s="76"/>
      <c r="FK39" s="76"/>
      <c r="FM39" s="76"/>
      <c r="FU39" s="76"/>
      <c r="FV39" s="76"/>
      <c r="FZ39" s="76"/>
      <c r="GA39" s="76"/>
      <c r="GC39" s="76"/>
      <c r="GE39" s="76"/>
      <c r="GG39" s="76"/>
      <c r="GN39" s="76"/>
      <c r="GR39" s="76"/>
      <c r="GT39" s="76"/>
      <c r="GX39" s="76"/>
      <c r="GY39" s="76"/>
      <c r="HH39" s="76"/>
      <c r="HP39" s="76"/>
      <c r="HQ39" s="76"/>
      <c r="HS39" s="76"/>
      <c r="HT39" s="76"/>
      <c r="HY39" s="76"/>
      <c r="HZ39" s="76"/>
      <c r="ID39" s="76"/>
      <c r="IF39" s="76"/>
      <c r="IG39" s="76"/>
      <c r="IH39" s="76"/>
      <c r="IJ39" s="76"/>
      <c r="IM39" s="76"/>
      <c r="IO39" s="75"/>
    </row>
    <row r="40" spans="1:249" s="74" customFormat="1" ht="17" customHeight="1">
      <c r="A40" s="2">
        <v>1987</v>
      </c>
      <c r="B40" s="165">
        <v>5750</v>
      </c>
      <c r="C40" s="165">
        <v>2364</v>
      </c>
      <c r="D40" s="165">
        <v>2306</v>
      </c>
      <c r="E40" s="165">
        <v>892</v>
      </c>
      <c r="F40" s="165">
        <v>143</v>
      </c>
      <c r="G40" s="165">
        <v>44</v>
      </c>
      <c r="H40" s="166">
        <v>1.1422770774727102</v>
      </c>
      <c r="I40" s="77"/>
      <c r="J40" s="81"/>
      <c r="P40" s="78"/>
      <c r="Q40" s="78"/>
      <c r="R40" s="78"/>
      <c r="S40" s="78"/>
      <c r="T40" s="78"/>
      <c r="U40" s="78"/>
      <c r="V40" s="78"/>
      <c r="W40" s="78"/>
      <c r="X40" s="78"/>
      <c r="Y40" s="78"/>
      <c r="Z40" s="78"/>
      <c r="AA40" s="78"/>
      <c r="AB40" s="78"/>
      <c r="AC40" s="78"/>
      <c r="AD40" s="78"/>
      <c r="AE40" s="78"/>
      <c r="AF40" s="78"/>
      <c r="AG40" s="78"/>
      <c r="AH40" s="78"/>
      <c r="AI40" s="78"/>
      <c r="AJ40" s="78"/>
      <c r="AK40" s="78"/>
      <c r="AL40" s="79"/>
      <c r="AM40" s="78"/>
      <c r="AN40" s="78"/>
      <c r="AO40" s="78"/>
      <c r="AP40" s="78"/>
      <c r="AQ40" s="78"/>
      <c r="AR40" s="78"/>
      <c r="AS40" s="78"/>
      <c r="AT40" s="78"/>
      <c r="AU40" s="78"/>
      <c r="AV40" s="78"/>
      <c r="AW40" s="78"/>
      <c r="AX40" s="78"/>
      <c r="AY40" s="78"/>
      <c r="AZ40" s="78"/>
      <c r="BA40" s="78"/>
      <c r="BB40" s="78"/>
      <c r="BC40" s="78"/>
      <c r="BD40" s="78"/>
      <c r="BE40" s="78"/>
      <c r="BF40" s="78"/>
      <c r="BG40" s="78"/>
      <c r="BH40" s="78"/>
      <c r="BI40" s="78"/>
      <c r="BJ40" s="78"/>
      <c r="BK40" s="78"/>
      <c r="BL40" s="78"/>
      <c r="BM40" s="78"/>
      <c r="BN40" s="78"/>
      <c r="BO40" s="78"/>
      <c r="BP40" s="78"/>
      <c r="BQ40" s="78"/>
      <c r="BR40" s="78"/>
      <c r="BS40" s="78"/>
      <c r="BT40" s="78"/>
      <c r="BU40" s="78"/>
      <c r="BV40" s="78"/>
      <c r="BW40" s="78"/>
      <c r="BX40" s="78"/>
      <c r="BY40" s="78"/>
      <c r="BZ40" s="78"/>
      <c r="CA40" s="78"/>
      <c r="CB40" s="78"/>
      <c r="CC40" s="78"/>
      <c r="CD40" s="78"/>
      <c r="CE40" s="78"/>
      <c r="CF40" s="78"/>
      <c r="CG40" s="78"/>
      <c r="CH40" s="78"/>
      <c r="CI40" s="78"/>
      <c r="CJ40" s="78"/>
      <c r="CK40" s="78"/>
      <c r="CL40" s="78"/>
      <c r="CM40" s="78"/>
      <c r="CN40" s="78"/>
      <c r="CO40" s="78"/>
      <c r="CP40" s="78"/>
      <c r="CQ40" s="78"/>
      <c r="CR40" s="78"/>
      <c r="CS40" s="78"/>
      <c r="CT40" s="78"/>
      <c r="CU40" s="78"/>
      <c r="CV40" s="78"/>
      <c r="CW40" s="78"/>
      <c r="CX40" s="78"/>
      <c r="CY40" s="78"/>
      <c r="CZ40" s="78"/>
      <c r="DA40" s="78"/>
      <c r="DB40" s="78"/>
      <c r="DC40" s="78"/>
      <c r="DD40" s="78"/>
      <c r="DE40" s="78"/>
      <c r="DF40" s="78"/>
      <c r="DG40" s="78"/>
      <c r="DH40" s="78"/>
      <c r="DI40" s="78"/>
      <c r="DJ40" s="78"/>
      <c r="DK40" s="78"/>
      <c r="DL40" s="78"/>
      <c r="DM40" s="78"/>
      <c r="DN40" s="78"/>
      <c r="DO40" s="78"/>
      <c r="DP40" s="78"/>
      <c r="DQ40" s="78"/>
      <c r="DR40" s="78"/>
      <c r="DS40" s="78"/>
      <c r="DT40" s="78"/>
      <c r="DU40" s="78"/>
      <c r="DV40" s="78"/>
      <c r="DW40" s="78"/>
      <c r="DX40" s="78"/>
      <c r="DY40" s="78"/>
      <c r="DZ40" s="78"/>
      <c r="EA40" s="79"/>
      <c r="EB40" s="79"/>
      <c r="EL40" s="76"/>
      <c r="EV40" s="76"/>
      <c r="FF40" s="76"/>
      <c r="FG40" s="76"/>
      <c r="FK40" s="76"/>
      <c r="FM40" s="76"/>
      <c r="FU40" s="76"/>
      <c r="FV40" s="76"/>
      <c r="GA40" s="76"/>
      <c r="GC40" s="76"/>
      <c r="GE40" s="76"/>
      <c r="GG40" s="76"/>
      <c r="GN40" s="76"/>
      <c r="GX40" s="76"/>
      <c r="GY40" s="76"/>
      <c r="HQ40" s="76"/>
      <c r="HU40" s="76"/>
      <c r="HY40" s="76"/>
      <c r="HZ40" s="76"/>
      <c r="IF40" s="76"/>
      <c r="IG40" s="76"/>
      <c r="IH40" s="76"/>
      <c r="IJ40" s="76"/>
      <c r="IL40" s="76"/>
      <c r="IO40" s="75"/>
    </row>
    <row r="41" spans="1:249" s="74" customFormat="1" ht="17" customHeight="1">
      <c r="A41" s="2">
        <v>1988</v>
      </c>
      <c r="B41" s="165">
        <v>5963</v>
      </c>
      <c r="C41" s="165">
        <v>2414</v>
      </c>
      <c r="D41" s="165">
        <v>2412</v>
      </c>
      <c r="E41" s="165">
        <v>935</v>
      </c>
      <c r="F41" s="165">
        <v>152</v>
      </c>
      <c r="G41" s="165">
        <v>50</v>
      </c>
      <c r="H41" s="166">
        <v>1.163141647923958</v>
      </c>
      <c r="I41" s="77"/>
      <c r="J41" s="81"/>
      <c r="P41" s="78"/>
      <c r="Q41" s="78"/>
      <c r="R41" s="78"/>
      <c r="S41" s="78"/>
      <c r="T41" s="78"/>
      <c r="U41" s="78"/>
      <c r="V41" s="78"/>
      <c r="W41" s="78"/>
      <c r="X41" s="78"/>
      <c r="Y41" s="78"/>
      <c r="Z41" s="78"/>
      <c r="AA41" s="78"/>
      <c r="AB41" s="78"/>
      <c r="AC41" s="78"/>
      <c r="AD41" s="78"/>
      <c r="AE41" s="78"/>
      <c r="AF41" s="78"/>
      <c r="AG41" s="78"/>
      <c r="AH41" s="78"/>
      <c r="AI41" s="78"/>
      <c r="AJ41" s="78"/>
      <c r="AK41" s="78"/>
      <c r="AL41" s="79"/>
      <c r="AM41" s="78"/>
      <c r="AN41" s="78"/>
      <c r="AO41" s="78"/>
      <c r="AP41" s="78"/>
      <c r="AQ41" s="78"/>
      <c r="AR41" s="78"/>
      <c r="AS41" s="78"/>
      <c r="AT41" s="78"/>
      <c r="AU41" s="78"/>
      <c r="AV41" s="78"/>
      <c r="AW41" s="78"/>
      <c r="AX41" s="78"/>
      <c r="AY41" s="78"/>
      <c r="AZ41" s="78"/>
      <c r="BA41" s="78"/>
      <c r="BB41" s="78"/>
      <c r="BC41" s="78"/>
      <c r="BD41" s="78"/>
      <c r="BE41" s="78"/>
      <c r="BF41" s="78"/>
      <c r="BG41" s="78"/>
      <c r="BH41" s="78"/>
      <c r="BI41" s="78"/>
      <c r="BJ41" s="78"/>
      <c r="BK41" s="78"/>
      <c r="BL41" s="78"/>
      <c r="BM41" s="78"/>
      <c r="BN41" s="78"/>
      <c r="BO41" s="78"/>
      <c r="BP41" s="78"/>
      <c r="BQ41" s="78"/>
      <c r="BR41" s="78"/>
      <c r="BS41" s="78"/>
      <c r="BT41" s="78"/>
      <c r="BU41" s="78"/>
      <c r="BV41" s="78"/>
      <c r="BW41" s="78"/>
      <c r="BX41" s="78"/>
      <c r="BY41" s="78"/>
      <c r="BZ41" s="78"/>
      <c r="CA41" s="78"/>
      <c r="CB41" s="78"/>
      <c r="CC41" s="78"/>
      <c r="CD41" s="78"/>
      <c r="CE41" s="78"/>
      <c r="CF41" s="78"/>
      <c r="CG41" s="78"/>
      <c r="CH41" s="78"/>
      <c r="CI41" s="78"/>
      <c r="CJ41" s="78"/>
      <c r="CK41" s="78"/>
      <c r="CL41" s="78"/>
      <c r="CM41" s="78"/>
      <c r="CN41" s="78"/>
      <c r="CO41" s="78"/>
      <c r="CP41" s="78"/>
      <c r="CQ41" s="78"/>
      <c r="CR41" s="78"/>
      <c r="CS41" s="78"/>
      <c r="CT41" s="78"/>
      <c r="CU41" s="78"/>
      <c r="CV41" s="78"/>
      <c r="CW41" s="78"/>
      <c r="CX41" s="78"/>
      <c r="CY41" s="78"/>
      <c r="CZ41" s="78"/>
      <c r="DA41" s="78"/>
      <c r="DB41" s="78"/>
      <c r="DC41" s="78"/>
      <c r="DD41" s="78"/>
      <c r="DE41" s="78"/>
      <c r="DF41" s="78"/>
      <c r="DG41" s="78"/>
      <c r="DH41" s="78"/>
      <c r="DI41" s="78"/>
      <c r="DJ41" s="78"/>
      <c r="DK41" s="78"/>
      <c r="DL41" s="78"/>
      <c r="DM41" s="78"/>
      <c r="DN41" s="78"/>
      <c r="DO41" s="78"/>
      <c r="DP41" s="78"/>
      <c r="DQ41" s="78"/>
      <c r="DR41" s="78"/>
      <c r="DS41" s="78"/>
      <c r="DT41" s="78"/>
      <c r="DU41" s="78"/>
      <c r="DV41" s="78"/>
      <c r="DW41" s="78"/>
      <c r="DX41" s="78"/>
      <c r="DY41" s="78"/>
      <c r="DZ41" s="78"/>
      <c r="EA41" s="79"/>
      <c r="EB41" s="79"/>
      <c r="EL41" s="76"/>
      <c r="EV41" s="76"/>
      <c r="FF41" s="76"/>
      <c r="FG41" s="76"/>
      <c r="FK41" s="76"/>
      <c r="FM41" s="76"/>
      <c r="FU41" s="76"/>
      <c r="FV41" s="76"/>
      <c r="GA41" s="76"/>
      <c r="GC41" s="76"/>
      <c r="GE41" s="76"/>
      <c r="GG41" s="76"/>
      <c r="GN41" s="76"/>
      <c r="GX41" s="76"/>
      <c r="GY41" s="76"/>
      <c r="HQ41" s="76"/>
      <c r="HU41" s="76"/>
      <c r="HY41" s="76"/>
      <c r="HZ41" s="76"/>
      <c r="IF41" s="76"/>
      <c r="IG41" s="76"/>
      <c r="IH41" s="76"/>
      <c r="IJ41" s="76"/>
      <c r="IL41" s="76"/>
      <c r="IO41" s="75"/>
    </row>
    <row r="42" spans="1:249" s="74" customFormat="1" ht="17" customHeight="1">
      <c r="A42" s="2">
        <v>1989</v>
      </c>
      <c r="B42" s="165">
        <v>6094</v>
      </c>
      <c r="C42" s="165">
        <v>2457</v>
      </c>
      <c r="D42" s="165">
        <v>2459</v>
      </c>
      <c r="E42" s="165">
        <v>982</v>
      </c>
      <c r="F42" s="165">
        <v>156</v>
      </c>
      <c r="G42" s="165">
        <v>41</v>
      </c>
      <c r="H42" s="166">
        <v>1.1676615570739004</v>
      </c>
      <c r="I42" s="77"/>
      <c r="J42" s="81"/>
      <c r="P42" s="78"/>
      <c r="Q42" s="78"/>
      <c r="R42" s="78"/>
      <c r="S42" s="78"/>
      <c r="T42" s="78"/>
      <c r="U42" s="78"/>
      <c r="V42" s="78"/>
      <c r="W42" s="78"/>
      <c r="X42" s="78"/>
      <c r="Y42" s="78"/>
      <c r="Z42" s="78"/>
      <c r="AA42" s="78"/>
      <c r="AB42" s="78"/>
      <c r="AC42" s="78"/>
      <c r="AD42" s="78"/>
      <c r="AE42" s="78"/>
      <c r="AF42" s="78"/>
      <c r="AG42" s="78"/>
      <c r="AH42" s="78"/>
      <c r="AI42" s="78"/>
      <c r="AJ42" s="78"/>
      <c r="AK42" s="78"/>
      <c r="AL42" s="79"/>
      <c r="AM42" s="78"/>
      <c r="AN42" s="78"/>
      <c r="AO42" s="78"/>
      <c r="AP42" s="78"/>
      <c r="AQ42" s="78"/>
      <c r="AR42" s="78"/>
      <c r="AS42" s="78"/>
      <c r="AT42" s="78"/>
      <c r="AU42" s="78"/>
      <c r="AV42" s="78"/>
      <c r="AW42" s="78"/>
      <c r="AX42" s="78"/>
      <c r="AY42" s="78"/>
      <c r="AZ42" s="78"/>
      <c r="BA42" s="78"/>
      <c r="BB42" s="78"/>
      <c r="BC42" s="78"/>
      <c r="BD42" s="78"/>
      <c r="BE42" s="78"/>
      <c r="BF42" s="78"/>
      <c r="BG42" s="78"/>
      <c r="BH42" s="78"/>
      <c r="BI42" s="78"/>
      <c r="BJ42" s="78"/>
      <c r="BK42" s="78"/>
      <c r="BL42" s="78"/>
      <c r="BM42" s="78"/>
      <c r="BN42" s="78"/>
      <c r="BO42" s="78"/>
      <c r="BP42" s="78"/>
      <c r="BQ42" s="78"/>
      <c r="BR42" s="78"/>
      <c r="BS42" s="78"/>
      <c r="BT42" s="78"/>
      <c r="BU42" s="78"/>
      <c r="BV42" s="78"/>
      <c r="BW42" s="78"/>
      <c r="BX42" s="78"/>
      <c r="BY42" s="78"/>
      <c r="BZ42" s="78"/>
      <c r="CA42" s="78"/>
      <c r="CB42" s="78"/>
      <c r="CC42" s="78"/>
      <c r="CD42" s="78"/>
      <c r="CE42" s="78"/>
      <c r="CF42" s="78"/>
      <c r="CG42" s="78"/>
      <c r="CH42" s="78"/>
      <c r="CI42" s="78"/>
      <c r="CJ42" s="78"/>
      <c r="CK42" s="78"/>
      <c r="CL42" s="78"/>
      <c r="CM42" s="78"/>
      <c r="CN42" s="78"/>
      <c r="CO42" s="78"/>
      <c r="CP42" s="78"/>
      <c r="CQ42" s="78"/>
      <c r="CR42" s="78"/>
      <c r="CS42" s="78"/>
      <c r="CT42" s="78"/>
      <c r="CU42" s="78"/>
      <c r="CV42" s="78"/>
      <c r="CW42" s="78"/>
      <c r="CX42" s="78"/>
      <c r="CY42" s="78"/>
      <c r="CZ42" s="78"/>
      <c r="DA42" s="78"/>
      <c r="DB42" s="78"/>
      <c r="DC42" s="78"/>
      <c r="DD42" s="78"/>
      <c r="DE42" s="78"/>
      <c r="DF42" s="78"/>
      <c r="DG42" s="78"/>
      <c r="DH42" s="78"/>
      <c r="DI42" s="78"/>
      <c r="DJ42" s="78"/>
      <c r="DK42" s="78"/>
      <c r="DL42" s="78"/>
      <c r="DM42" s="78"/>
      <c r="DN42" s="78"/>
      <c r="DO42" s="78"/>
      <c r="DP42" s="78"/>
      <c r="DQ42" s="78"/>
      <c r="DR42" s="78"/>
      <c r="DS42" s="78"/>
      <c r="DT42" s="78"/>
      <c r="DU42" s="78"/>
      <c r="DV42" s="78"/>
      <c r="DW42" s="78"/>
      <c r="DX42" s="78"/>
      <c r="DY42" s="78"/>
      <c r="DZ42" s="78"/>
      <c r="EA42" s="79"/>
      <c r="EB42" s="79"/>
      <c r="EL42" s="76"/>
      <c r="EV42" s="76"/>
      <c r="FF42" s="76"/>
      <c r="FG42" s="76"/>
      <c r="FK42" s="76"/>
      <c r="FM42" s="76"/>
      <c r="FU42" s="76"/>
      <c r="FV42" s="76"/>
      <c r="GA42" s="76"/>
      <c r="GC42" s="76"/>
      <c r="GE42" s="76"/>
      <c r="GG42" s="76"/>
      <c r="GN42" s="76"/>
      <c r="GX42" s="76"/>
      <c r="GY42" s="76"/>
      <c r="HQ42" s="76"/>
      <c r="HU42" s="76"/>
      <c r="HY42" s="76"/>
      <c r="HZ42" s="76"/>
      <c r="IF42" s="76"/>
      <c r="IG42" s="76"/>
      <c r="IH42" s="76"/>
      <c r="IJ42" s="76"/>
      <c r="IL42" s="76"/>
      <c r="IO42" s="75"/>
    </row>
    <row r="43" spans="1:249" s="74" customFormat="1" ht="17" customHeight="1">
      <c r="A43" s="2">
        <v>1990</v>
      </c>
      <c r="B43" s="165">
        <v>6121</v>
      </c>
      <c r="C43" s="165">
        <v>2409</v>
      </c>
      <c r="D43" s="165">
        <v>2491</v>
      </c>
      <c r="E43" s="165">
        <v>1024</v>
      </c>
      <c r="F43" s="165">
        <v>157</v>
      </c>
      <c r="G43" s="165">
        <v>40</v>
      </c>
      <c r="H43" s="166">
        <v>1.1528028394607073</v>
      </c>
      <c r="I43" s="77"/>
      <c r="J43" s="81"/>
      <c r="P43" s="78"/>
      <c r="Q43" s="78"/>
      <c r="R43" s="78"/>
      <c r="S43" s="78"/>
      <c r="T43" s="78"/>
      <c r="U43" s="78"/>
      <c r="V43" s="78"/>
      <c r="W43" s="78"/>
      <c r="X43" s="78"/>
      <c r="Y43" s="78"/>
      <c r="Z43" s="78"/>
      <c r="AA43" s="78"/>
      <c r="AB43" s="78"/>
      <c r="AC43" s="78"/>
      <c r="AD43" s="78"/>
      <c r="AE43" s="78"/>
      <c r="AF43" s="78"/>
      <c r="AG43" s="78"/>
      <c r="AH43" s="78"/>
      <c r="AI43" s="78"/>
      <c r="AJ43" s="78"/>
      <c r="AK43" s="78"/>
      <c r="AL43" s="79"/>
      <c r="AM43" s="78"/>
      <c r="AN43" s="78"/>
      <c r="AO43" s="78"/>
      <c r="AP43" s="78"/>
      <c r="AQ43" s="78"/>
      <c r="AR43" s="78"/>
      <c r="AS43" s="78"/>
      <c r="AT43" s="78"/>
      <c r="AU43" s="78"/>
      <c r="AV43" s="78"/>
      <c r="AW43" s="78"/>
      <c r="AX43" s="78"/>
      <c r="AY43" s="78"/>
      <c r="AZ43" s="78"/>
      <c r="BA43" s="78"/>
      <c r="BB43" s="78"/>
      <c r="BC43" s="78"/>
      <c r="BD43" s="78"/>
      <c r="BE43" s="78"/>
      <c r="BF43" s="78"/>
      <c r="BG43" s="78"/>
      <c r="BH43" s="78"/>
      <c r="BI43" s="78"/>
      <c r="BJ43" s="78"/>
      <c r="BK43" s="78"/>
      <c r="BL43" s="78"/>
      <c r="BM43" s="78"/>
      <c r="BN43" s="78"/>
      <c r="BO43" s="78"/>
      <c r="BP43" s="78"/>
      <c r="BQ43" s="78"/>
      <c r="BR43" s="78"/>
      <c r="BS43" s="78"/>
      <c r="BT43" s="78"/>
      <c r="BU43" s="78"/>
      <c r="BV43" s="78"/>
      <c r="BW43" s="78"/>
      <c r="BX43" s="78"/>
      <c r="BY43" s="78"/>
      <c r="BZ43" s="78"/>
      <c r="CA43" s="78"/>
      <c r="CB43" s="78"/>
      <c r="CC43" s="78"/>
      <c r="CD43" s="78"/>
      <c r="CE43" s="78"/>
      <c r="CF43" s="78"/>
      <c r="CG43" s="78"/>
      <c r="CH43" s="78"/>
      <c r="CI43" s="78"/>
      <c r="CJ43" s="78"/>
      <c r="CK43" s="78"/>
      <c r="CL43" s="78"/>
      <c r="CM43" s="78"/>
      <c r="CN43" s="78"/>
      <c r="CO43" s="78"/>
      <c r="CP43" s="78"/>
      <c r="CQ43" s="78"/>
      <c r="CR43" s="78"/>
      <c r="CS43" s="78"/>
      <c r="CT43" s="78"/>
      <c r="CU43" s="78"/>
      <c r="CV43" s="78"/>
      <c r="CW43" s="78"/>
      <c r="CX43" s="78"/>
      <c r="CY43" s="78"/>
      <c r="CZ43" s="78"/>
      <c r="DA43" s="78"/>
      <c r="DB43" s="78"/>
      <c r="DC43" s="78"/>
      <c r="DD43" s="78"/>
      <c r="DE43" s="78"/>
      <c r="DF43" s="78"/>
      <c r="DG43" s="78"/>
      <c r="DH43" s="78"/>
      <c r="DI43" s="78"/>
      <c r="DJ43" s="78"/>
      <c r="DK43" s="78"/>
      <c r="DL43" s="78"/>
      <c r="DM43" s="78"/>
      <c r="DN43" s="78"/>
      <c r="DO43" s="78"/>
      <c r="DP43" s="78"/>
      <c r="DQ43" s="78"/>
      <c r="DR43" s="78"/>
      <c r="DS43" s="78"/>
      <c r="DT43" s="78"/>
      <c r="DU43" s="78"/>
      <c r="DV43" s="78"/>
      <c r="DW43" s="78"/>
      <c r="DX43" s="78"/>
      <c r="DY43" s="78"/>
      <c r="DZ43" s="78"/>
      <c r="EA43" s="79"/>
      <c r="EB43" s="79"/>
      <c r="EL43" s="76"/>
      <c r="EV43" s="76"/>
      <c r="FF43" s="76"/>
      <c r="FG43" s="76"/>
      <c r="FK43" s="76"/>
      <c r="FM43" s="76"/>
      <c r="FU43" s="76"/>
      <c r="FV43" s="76"/>
      <c r="GA43" s="76"/>
      <c r="GC43" s="76"/>
      <c r="GE43" s="76"/>
      <c r="GG43" s="76"/>
      <c r="GN43" s="76"/>
      <c r="GX43" s="76"/>
      <c r="GY43" s="76"/>
      <c r="HU43" s="76"/>
      <c r="HY43" s="76"/>
      <c r="HZ43" s="76"/>
      <c r="IF43" s="76"/>
      <c r="IG43" s="76"/>
      <c r="IH43" s="76"/>
      <c r="IJ43" s="76"/>
      <c r="IL43" s="76"/>
      <c r="IO43" s="75"/>
    </row>
    <row r="44" spans="1:249" s="74" customFormat="1" ht="17" customHeight="1">
      <c r="A44" s="2">
        <v>1991</v>
      </c>
      <c r="B44" s="165">
        <v>6198</v>
      </c>
      <c r="C44" s="165">
        <v>2340</v>
      </c>
      <c r="D44" s="165">
        <v>2603</v>
      </c>
      <c r="E44" s="165">
        <v>1050</v>
      </c>
      <c r="F44" s="165">
        <v>161</v>
      </c>
      <c r="G44" s="165">
        <v>44</v>
      </c>
      <c r="H44" s="166">
        <v>1.1481331137077564</v>
      </c>
      <c r="I44" s="77"/>
      <c r="J44" s="81"/>
      <c r="P44" s="78"/>
      <c r="Q44" s="78"/>
      <c r="R44" s="78"/>
      <c r="S44" s="78"/>
      <c r="T44" s="78"/>
      <c r="U44" s="78"/>
      <c r="V44" s="78"/>
      <c r="W44" s="78"/>
      <c r="X44" s="78"/>
      <c r="Y44" s="78"/>
      <c r="Z44" s="78"/>
      <c r="AA44" s="78"/>
      <c r="AB44" s="78"/>
      <c r="AC44" s="78"/>
      <c r="AD44" s="78"/>
      <c r="AE44" s="78"/>
      <c r="AF44" s="78"/>
      <c r="AG44" s="78"/>
      <c r="AH44" s="78"/>
      <c r="AI44" s="78"/>
      <c r="AJ44" s="78"/>
      <c r="AK44" s="78"/>
      <c r="AL44" s="79"/>
      <c r="AM44" s="78"/>
      <c r="AN44" s="78"/>
      <c r="AO44" s="78"/>
      <c r="AP44" s="78"/>
      <c r="AQ44" s="78"/>
      <c r="AR44" s="78"/>
      <c r="AS44" s="78"/>
      <c r="AT44" s="78"/>
      <c r="AU44" s="78"/>
      <c r="AV44" s="78"/>
      <c r="AW44" s="78"/>
      <c r="AX44" s="78"/>
      <c r="AY44" s="78"/>
      <c r="AZ44" s="78"/>
      <c r="BA44" s="78"/>
      <c r="BB44" s="78"/>
      <c r="BC44" s="78"/>
      <c r="BD44" s="78"/>
      <c r="BE44" s="78"/>
      <c r="BF44" s="78"/>
      <c r="BG44" s="78"/>
      <c r="BH44" s="78"/>
      <c r="BI44" s="78"/>
      <c r="BJ44" s="78"/>
      <c r="BK44" s="78"/>
      <c r="BL44" s="78"/>
      <c r="BM44" s="78"/>
      <c r="BN44" s="78"/>
      <c r="BO44" s="78"/>
      <c r="BP44" s="78"/>
      <c r="BQ44" s="78"/>
      <c r="BR44" s="78"/>
      <c r="BS44" s="78"/>
      <c r="BT44" s="78"/>
      <c r="BU44" s="78"/>
      <c r="BV44" s="78"/>
      <c r="BW44" s="78"/>
      <c r="BX44" s="78"/>
      <c r="BY44" s="78"/>
      <c r="BZ44" s="78"/>
      <c r="CA44" s="78"/>
      <c r="CB44" s="78"/>
      <c r="CC44" s="78"/>
      <c r="CD44" s="78"/>
      <c r="CE44" s="78"/>
      <c r="CF44" s="78"/>
      <c r="CG44" s="78"/>
      <c r="CH44" s="78"/>
      <c r="CI44" s="78"/>
      <c r="CJ44" s="78"/>
      <c r="CK44" s="78"/>
      <c r="CL44" s="78"/>
      <c r="CM44" s="78"/>
      <c r="CN44" s="78"/>
      <c r="CO44" s="78"/>
      <c r="CP44" s="78"/>
      <c r="CQ44" s="78"/>
      <c r="CR44" s="78"/>
      <c r="CS44" s="78"/>
      <c r="CT44" s="78"/>
      <c r="CU44" s="78"/>
      <c r="CV44" s="78"/>
      <c r="CW44" s="78"/>
      <c r="CX44" s="78"/>
      <c r="CY44" s="78"/>
      <c r="CZ44" s="78"/>
      <c r="DA44" s="78"/>
      <c r="DB44" s="78"/>
      <c r="DC44" s="78"/>
      <c r="DD44" s="78"/>
      <c r="DE44" s="78"/>
      <c r="DF44" s="78"/>
      <c r="DG44" s="78"/>
      <c r="DH44" s="78"/>
      <c r="DI44" s="78"/>
      <c r="DJ44" s="78"/>
      <c r="DK44" s="78"/>
      <c r="DL44" s="78"/>
      <c r="DM44" s="78"/>
      <c r="DN44" s="78"/>
      <c r="DO44" s="78"/>
      <c r="DP44" s="78"/>
      <c r="DQ44" s="78"/>
      <c r="DR44" s="78"/>
      <c r="DS44" s="78"/>
      <c r="DT44" s="78"/>
      <c r="DU44" s="78"/>
      <c r="DV44" s="78"/>
      <c r="DW44" s="78"/>
      <c r="DX44" s="78"/>
      <c r="DY44" s="78"/>
      <c r="DZ44" s="78"/>
      <c r="EA44" s="79"/>
      <c r="EB44" s="79"/>
      <c r="EL44" s="76"/>
      <c r="EV44" s="76"/>
      <c r="FF44" s="76"/>
      <c r="FG44" s="76"/>
      <c r="FK44" s="76"/>
      <c r="FM44" s="76"/>
      <c r="FU44" s="76"/>
      <c r="FV44" s="76"/>
      <c r="GA44" s="76"/>
      <c r="GC44" s="76"/>
      <c r="GE44" s="76"/>
      <c r="GG44" s="76"/>
      <c r="GN44" s="76"/>
      <c r="GU44" s="76"/>
      <c r="GX44" s="76"/>
      <c r="GY44" s="76"/>
      <c r="HU44" s="76"/>
      <c r="HY44" s="76"/>
      <c r="HZ44" s="76"/>
      <c r="IF44" s="76"/>
      <c r="IG44" s="76"/>
      <c r="IH44" s="76"/>
      <c r="IJ44" s="76"/>
      <c r="IL44" s="76"/>
      <c r="IO44" s="75"/>
    </row>
    <row r="45" spans="1:249" s="74" customFormat="1" ht="17" customHeight="1">
      <c r="A45" s="2">
        <v>1992</v>
      </c>
      <c r="B45" s="165">
        <v>6136</v>
      </c>
      <c r="C45" s="165">
        <v>2350</v>
      </c>
      <c r="D45" s="165">
        <v>2500</v>
      </c>
      <c r="E45" s="165">
        <v>1084</v>
      </c>
      <c r="F45" s="165">
        <v>167</v>
      </c>
      <c r="G45" s="165">
        <v>34</v>
      </c>
      <c r="H45" s="166">
        <v>1.1186638185796991</v>
      </c>
      <c r="I45" s="77"/>
      <c r="J45" s="81"/>
      <c r="P45" s="78"/>
      <c r="Q45" s="78"/>
      <c r="R45" s="78"/>
      <c r="S45" s="78"/>
      <c r="T45" s="78"/>
      <c r="U45" s="78"/>
      <c r="V45" s="78"/>
      <c r="W45" s="78"/>
      <c r="X45" s="78"/>
      <c r="Y45" s="78"/>
      <c r="Z45" s="78"/>
      <c r="AA45" s="78"/>
      <c r="AB45" s="78"/>
      <c r="AC45" s="78"/>
      <c r="AD45" s="78"/>
      <c r="AE45" s="78"/>
      <c r="AF45" s="78"/>
      <c r="AG45" s="78"/>
      <c r="AH45" s="78"/>
      <c r="AI45" s="78"/>
      <c r="AJ45" s="78"/>
      <c r="AK45" s="78"/>
      <c r="AL45" s="79"/>
      <c r="AM45" s="78"/>
      <c r="AN45" s="78"/>
      <c r="AO45" s="78"/>
      <c r="AP45" s="78"/>
      <c r="AQ45" s="78"/>
      <c r="AR45" s="78"/>
      <c r="AS45" s="78"/>
      <c r="AT45" s="78"/>
      <c r="AU45" s="78"/>
      <c r="AV45" s="78"/>
      <c r="AW45" s="78"/>
      <c r="AX45" s="78"/>
      <c r="AY45" s="78"/>
      <c r="AZ45" s="78"/>
      <c r="BA45" s="78"/>
      <c r="BB45" s="78"/>
      <c r="BC45" s="78"/>
      <c r="BD45" s="78"/>
      <c r="BE45" s="78"/>
      <c r="BF45" s="78"/>
      <c r="BG45" s="78"/>
      <c r="BH45" s="78"/>
      <c r="BI45" s="78"/>
      <c r="BJ45" s="78"/>
      <c r="BK45" s="78"/>
      <c r="BL45" s="78"/>
      <c r="BM45" s="78"/>
      <c r="BN45" s="78"/>
      <c r="BO45" s="78"/>
      <c r="BP45" s="78"/>
      <c r="BQ45" s="78"/>
      <c r="BR45" s="78"/>
      <c r="BS45" s="78"/>
      <c r="BT45" s="78"/>
      <c r="BU45" s="78"/>
      <c r="BV45" s="78"/>
      <c r="BW45" s="78"/>
      <c r="BX45" s="78"/>
      <c r="BY45" s="78"/>
      <c r="BZ45" s="78"/>
      <c r="CA45" s="78"/>
      <c r="CB45" s="78"/>
      <c r="CC45" s="78"/>
      <c r="CD45" s="78"/>
      <c r="CE45" s="78"/>
      <c r="CF45" s="78"/>
      <c r="CG45" s="78"/>
      <c r="CH45" s="78"/>
      <c r="CI45" s="78"/>
      <c r="CJ45" s="78"/>
      <c r="CK45" s="78"/>
      <c r="CL45" s="78"/>
      <c r="CM45" s="78"/>
      <c r="CN45" s="78"/>
      <c r="CO45" s="78"/>
      <c r="CP45" s="78"/>
      <c r="CQ45" s="78"/>
      <c r="CR45" s="78"/>
      <c r="CS45" s="78"/>
      <c r="CT45" s="78"/>
      <c r="CU45" s="78"/>
      <c r="CV45" s="78"/>
      <c r="CW45" s="78"/>
      <c r="CX45" s="78"/>
      <c r="CY45" s="78"/>
      <c r="CZ45" s="78"/>
      <c r="DA45" s="78"/>
      <c r="DB45" s="78"/>
      <c r="DC45" s="78"/>
      <c r="DD45" s="78"/>
      <c r="DE45" s="78"/>
      <c r="DF45" s="78"/>
      <c r="DG45" s="78"/>
      <c r="DH45" s="78"/>
      <c r="DI45" s="78"/>
      <c r="DJ45" s="78"/>
      <c r="DK45" s="78"/>
      <c r="DL45" s="78"/>
      <c r="DM45" s="78"/>
      <c r="DN45" s="78"/>
      <c r="DO45" s="78"/>
      <c r="DP45" s="78"/>
      <c r="DQ45" s="78"/>
      <c r="DR45" s="78"/>
      <c r="DS45" s="78"/>
      <c r="DT45" s="78"/>
      <c r="DU45" s="78"/>
      <c r="DV45" s="78"/>
      <c r="DW45" s="78"/>
      <c r="DX45" s="78"/>
      <c r="DY45" s="78"/>
      <c r="DZ45" s="78"/>
      <c r="EA45" s="79"/>
      <c r="EB45" s="79"/>
      <c r="EL45" s="76"/>
      <c r="EV45" s="76"/>
      <c r="FF45" s="76"/>
      <c r="FG45" s="76"/>
      <c r="FK45" s="76"/>
      <c r="FM45" s="76"/>
      <c r="FU45" s="76"/>
      <c r="FV45" s="76"/>
      <c r="GA45" s="76"/>
      <c r="GC45" s="76"/>
      <c r="GE45" s="76"/>
      <c r="GN45" s="76"/>
      <c r="GU45" s="76"/>
      <c r="GX45" s="76"/>
      <c r="GY45" s="76"/>
      <c r="HU45" s="76"/>
      <c r="HY45" s="76"/>
      <c r="HZ45" s="76"/>
      <c r="IF45" s="76"/>
      <c r="IG45" s="76"/>
      <c r="IH45" s="76"/>
      <c r="IJ45" s="76"/>
      <c r="IL45" s="76"/>
      <c r="IO45" s="75"/>
    </row>
    <row r="46" spans="1:249" s="74" customFormat="1" ht="17" customHeight="1">
      <c r="A46" s="2">
        <v>1993</v>
      </c>
      <c r="B46" s="165">
        <v>6133</v>
      </c>
      <c r="C46" s="165">
        <v>2291</v>
      </c>
      <c r="D46" s="165">
        <v>2513</v>
      </c>
      <c r="E46" s="165">
        <v>1117</v>
      </c>
      <c r="F46" s="165">
        <v>176</v>
      </c>
      <c r="G46" s="165">
        <v>36</v>
      </c>
      <c r="H46" s="166">
        <v>1.1010682286398177</v>
      </c>
      <c r="I46" s="77"/>
      <c r="J46" s="81"/>
      <c r="P46" s="78"/>
      <c r="Q46" s="78"/>
      <c r="R46" s="78"/>
      <c r="S46" s="78"/>
      <c r="T46" s="78"/>
      <c r="U46" s="78"/>
      <c r="V46" s="78"/>
      <c r="W46" s="78"/>
      <c r="X46" s="78"/>
      <c r="Y46" s="78"/>
      <c r="Z46" s="78"/>
      <c r="AA46" s="78"/>
      <c r="AB46" s="78"/>
      <c r="AC46" s="78"/>
      <c r="AD46" s="78"/>
      <c r="AE46" s="78"/>
      <c r="AF46" s="78"/>
      <c r="AG46" s="78"/>
      <c r="AH46" s="78"/>
      <c r="AI46" s="78"/>
      <c r="AJ46" s="78"/>
      <c r="AK46" s="78"/>
      <c r="AL46" s="79"/>
      <c r="AM46" s="78"/>
      <c r="AN46" s="78"/>
      <c r="AO46" s="78"/>
      <c r="AP46" s="78"/>
      <c r="AQ46" s="78"/>
      <c r="AR46" s="78"/>
      <c r="AS46" s="78"/>
      <c r="AT46" s="78"/>
      <c r="AU46" s="78"/>
      <c r="AV46" s="78"/>
      <c r="AW46" s="78"/>
      <c r="AX46" s="78"/>
      <c r="AY46" s="78"/>
      <c r="AZ46" s="78"/>
      <c r="BA46" s="78"/>
      <c r="BB46" s="78"/>
      <c r="BC46" s="78"/>
      <c r="BD46" s="78"/>
      <c r="BE46" s="78"/>
      <c r="BF46" s="78"/>
      <c r="BG46" s="78"/>
      <c r="BH46" s="78"/>
      <c r="BI46" s="78"/>
      <c r="BJ46" s="78"/>
      <c r="BK46" s="78"/>
      <c r="BL46" s="78"/>
      <c r="BM46" s="78"/>
      <c r="BN46" s="78"/>
      <c r="BO46" s="78"/>
      <c r="BP46" s="78"/>
      <c r="BQ46" s="78"/>
      <c r="BR46" s="78"/>
      <c r="BS46" s="78"/>
      <c r="BT46" s="78"/>
      <c r="BU46" s="78"/>
      <c r="BV46" s="78"/>
      <c r="BW46" s="78"/>
      <c r="BX46" s="78"/>
      <c r="BY46" s="78"/>
      <c r="BZ46" s="78"/>
      <c r="CA46" s="78"/>
      <c r="CB46" s="78"/>
      <c r="CC46" s="78"/>
      <c r="CD46" s="78"/>
      <c r="CE46" s="78"/>
      <c r="CF46" s="78"/>
      <c r="CG46" s="78"/>
      <c r="CH46" s="78"/>
      <c r="CI46" s="78"/>
      <c r="CJ46" s="78"/>
      <c r="CK46" s="78"/>
      <c r="CL46" s="78"/>
      <c r="CM46" s="78"/>
      <c r="CN46" s="78"/>
      <c r="CO46" s="78"/>
      <c r="CP46" s="78"/>
      <c r="CQ46" s="78"/>
      <c r="CR46" s="78"/>
      <c r="CS46" s="78"/>
      <c r="CT46" s="78"/>
      <c r="CU46" s="78"/>
      <c r="CV46" s="78"/>
      <c r="CW46" s="78"/>
      <c r="CX46" s="78"/>
      <c r="CY46" s="78"/>
      <c r="CZ46" s="78"/>
      <c r="DA46" s="78"/>
      <c r="DB46" s="78"/>
      <c r="DC46" s="78"/>
      <c r="DD46" s="78"/>
      <c r="DE46" s="78"/>
      <c r="DF46" s="78"/>
      <c r="DG46" s="78"/>
      <c r="DH46" s="78"/>
      <c r="DI46" s="78"/>
      <c r="DJ46" s="78"/>
      <c r="DK46" s="78"/>
      <c r="DL46" s="78"/>
      <c r="DM46" s="78"/>
      <c r="DN46" s="78"/>
      <c r="DO46" s="78"/>
      <c r="DP46" s="78"/>
      <c r="DQ46" s="78"/>
      <c r="DR46" s="78"/>
      <c r="DS46" s="78"/>
      <c r="DT46" s="78"/>
      <c r="DU46" s="78"/>
      <c r="DV46" s="78"/>
      <c r="DW46" s="78"/>
      <c r="DX46" s="78"/>
      <c r="DY46" s="78"/>
      <c r="DZ46" s="78"/>
      <c r="EA46" s="79"/>
      <c r="EB46" s="79"/>
      <c r="EL46" s="76"/>
      <c r="EV46" s="76"/>
      <c r="FF46" s="76"/>
      <c r="FG46" s="76"/>
      <c r="FK46" s="76"/>
      <c r="FM46" s="76"/>
      <c r="FU46" s="76"/>
      <c r="FV46" s="76"/>
      <c r="GA46" s="76"/>
      <c r="GC46" s="76"/>
      <c r="GE46" s="76"/>
      <c r="GN46" s="76"/>
      <c r="GU46" s="76"/>
      <c r="GX46" s="76"/>
      <c r="GY46" s="76"/>
      <c r="HU46" s="76"/>
      <c r="HY46" s="76"/>
      <c r="HZ46" s="76"/>
      <c r="IF46" s="76"/>
      <c r="IG46" s="76"/>
      <c r="IH46" s="76"/>
      <c r="IJ46" s="76"/>
      <c r="IL46" s="76"/>
      <c r="IO46" s="75"/>
    </row>
    <row r="47" spans="1:249" s="74" customFormat="1" ht="17" customHeight="1">
      <c r="A47" s="2">
        <v>1994</v>
      </c>
      <c r="B47" s="165">
        <v>6241</v>
      </c>
      <c r="C47" s="165">
        <v>2349</v>
      </c>
      <c r="D47" s="165">
        <v>2535</v>
      </c>
      <c r="E47" s="165">
        <v>1133</v>
      </c>
      <c r="F47" s="165">
        <v>186</v>
      </c>
      <c r="G47" s="165">
        <v>38</v>
      </c>
      <c r="H47" s="166">
        <v>1.1039538773567699</v>
      </c>
      <c r="I47" s="77"/>
      <c r="J47" s="81"/>
      <c r="P47" s="78"/>
      <c r="Q47" s="78"/>
      <c r="R47" s="78"/>
      <c r="S47" s="78"/>
      <c r="T47" s="78"/>
      <c r="U47" s="78"/>
      <c r="V47" s="78"/>
      <c r="W47" s="78"/>
      <c r="X47" s="78"/>
      <c r="Y47" s="78"/>
      <c r="Z47" s="78"/>
      <c r="AA47" s="78"/>
      <c r="AB47" s="78"/>
      <c r="AC47" s="78"/>
      <c r="AD47" s="78"/>
      <c r="AE47" s="78"/>
      <c r="AF47" s="78"/>
      <c r="AG47" s="78"/>
      <c r="AH47" s="78"/>
      <c r="AI47" s="78"/>
      <c r="AJ47" s="78"/>
      <c r="AK47" s="78"/>
      <c r="AL47" s="79"/>
      <c r="AM47" s="78"/>
      <c r="AN47" s="78"/>
      <c r="AO47" s="78"/>
      <c r="AP47" s="78"/>
      <c r="AQ47" s="78"/>
      <c r="AR47" s="78"/>
      <c r="AS47" s="78"/>
      <c r="AT47" s="78"/>
      <c r="AU47" s="78"/>
      <c r="AV47" s="78"/>
      <c r="AW47" s="78"/>
      <c r="AX47" s="78"/>
      <c r="AY47" s="78"/>
      <c r="AZ47" s="78"/>
      <c r="BA47" s="78"/>
      <c r="BB47" s="78"/>
      <c r="BC47" s="78"/>
      <c r="BD47" s="78"/>
      <c r="BE47" s="78"/>
      <c r="BF47" s="78"/>
      <c r="BG47" s="78"/>
      <c r="BH47" s="78"/>
      <c r="BI47" s="78"/>
      <c r="BJ47" s="78"/>
      <c r="BK47" s="78"/>
      <c r="BL47" s="78"/>
      <c r="BM47" s="78"/>
      <c r="BN47" s="78"/>
      <c r="BO47" s="78"/>
      <c r="BP47" s="78"/>
      <c r="BQ47" s="78"/>
      <c r="BR47" s="78"/>
      <c r="BS47" s="78"/>
      <c r="BT47" s="78"/>
      <c r="BU47" s="78"/>
      <c r="BV47" s="78"/>
      <c r="BW47" s="78"/>
      <c r="BX47" s="78"/>
      <c r="BY47" s="78"/>
      <c r="BZ47" s="78"/>
      <c r="CA47" s="78"/>
      <c r="CB47" s="78"/>
      <c r="CC47" s="78"/>
      <c r="CD47" s="78"/>
      <c r="CE47" s="78"/>
      <c r="CF47" s="78"/>
      <c r="CG47" s="78"/>
      <c r="CH47" s="78"/>
      <c r="CI47" s="78"/>
      <c r="CJ47" s="78"/>
      <c r="CK47" s="78"/>
      <c r="CL47" s="78"/>
      <c r="CM47" s="78"/>
      <c r="CN47" s="78"/>
      <c r="CO47" s="78"/>
      <c r="CP47" s="78"/>
      <c r="CQ47" s="78"/>
      <c r="CR47" s="78"/>
      <c r="CS47" s="78"/>
      <c r="CT47" s="78"/>
      <c r="CU47" s="78"/>
      <c r="CV47" s="78"/>
      <c r="CW47" s="78"/>
      <c r="CX47" s="78"/>
      <c r="CY47" s="78"/>
      <c r="CZ47" s="78"/>
      <c r="DA47" s="78"/>
      <c r="DB47" s="78"/>
      <c r="DC47" s="78"/>
      <c r="DD47" s="78"/>
      <c r="DE47" s="78"/>
      <c r="DF47" s="78"/>
      <c r="DG47" s="78"/>
      <c r="DH47" s="78"/>
      <c r="DI47" s="78"/>
      <c r="DJ47" s="78"/>
      <c r="DK47" s="78"/>
      <c r="DL47" s="78"/>
      <c r="DM47" s="78"/>
      <c r="DN47" s="78"/>
      <c r="DO47" s="78"/>
      <c r="DP47" s="78"/>
      <c r="DQ47" s="78"/>
      <c r="DR47" s="78"/>
      <c r="DS47" s="78"/>
      <c r="DT47" s="78"/>
      <c r="DU47" s="78"/>
      <c r="DV47" s="78"/>
      <c r="DW47" s="78"/>
      <c r="DX47" s="78"/>
      <c r="DY47" s="78"/>
      <c r="DZ47" s="78"/>
      <c r="EA47" s="79"/>
      <c r="EB47" s="79"/>
      <c r="EL47" s="76"/>
      <c r="EV47" s="76"/>
      <c r="FF47" s="76"/>
      <c r="FK47" s="76"/>
      <c r="FM47" s="76"/>
      <c r="FU47" s="76"/>
      <c r="FV47" s="76"/>
      <c r="GA47" s="76"/>
      <c r="GC47" s="76"/>
      <c r="GE47" s="76"/>
      <c r="GN47" s="76"/>
      <c r="GU47" s="76"/>
      <c r="GX47" s="76"/>
      <c r="GY47" s="76"/>
      <c r="HU47" s="76"/>
      <c r="HY47" s="76"/>
      <c r="HZ47" s="76"/>
      <c r="IF47" s="76"/>
      <c r="IG47" s="76"/>
      <c r="IH47" s="76"/>
      <c r="IJ47" s="76"/>
      <c r="IL47" s="76"/>
      <c r="IO47" s="75"/>
    </row>
    <row r="48" spans="1:249" s="74" customFormat="1" ht="17" customHeight="1">
      <c r="A48" s="2">
        <v>1995</v>
      </c>
      <c r="B48" s="165">
        <v>6374</v>
      </c>
      <c r="C48" s="165">
        <v>2430</v>
      </c>
      <c r="D48" s="165">
        <v>2559</v>
      </c>
      <c r="E48" s="165">
        <v>1152</v>
      </c>
      <c r="F48" s="165">
        <v>197</v>
      </c>
      <c r="G48" s="165">
        <v>36</v>
      </c>
      <c r="H48" s="166">
        <v>1.1113972458206443</v>
      </c>
      <c r="I48" s="77"/>
      <c r="J48" s="81"/>
      <c r="P48" s="78"/>
      <c r="Q48" s="78"/>
      <c r="R48" s="78"/>
      <c r="S48" s="78"/>
      <c r="T48" s="78"/>
      <c r="U48" s="78"/>
      <c r="V48" s="78"/>
      <c r="W48" s="78"/>
      <c r="X48" s="78"/>
      <c r="Y48" s="78"/>
      <c r="Z48" s="78"/>
      <c r="AA48" s="78"/>
      <c r="AB48" s="78"/>
      <c r="AC48" s="78"/>
      <c r="AD48" s="78"/>
      <c r="AE48" s="78"/>
      <c r="AF48" s="78"/>
      <c r="AG48" s="78"/>
      <c r="AH48" s="78"/>
      <c r="AI48" s="78"/>
      <c r="AJ48" s="78"/>
      <c r="AK48" s="78"/>
      <c r="AL48" s="79"/>
      <c r="AM48" s="78"/>
      <c r="AN48" s="78"/>
      <c r="AO48" s="78"/>
      <c r="AP48" s="78"/>
      <c r="AQ48" s="78"/>
      <c r="AR48" s="78"/>
      <c r="AS48" s="78"/>
      <c r="AT48" s="78"/>
      <c r="AU48" s="78"/>
      <c r="AV48" s="78"/>
      <c r="AW48" s="78"/>
      <c r="AX48" s="78"/>
      <c r="AY48" s="78"/>
      <c r="AZ48" s="78"/>
      <c r="BA48" s="78"/>
      <c r="BB48" s="78"/>
      <c r="BC48" s="78"/>
      <c r="BD48" s="78"/>
      <c r="BE48" s="78"/>
      <c r="BF48" s="78"/>
      <c r="BG48" s="78"/>
      <c r="BH48" s="78"/>
      <c r="BI48" s="78"/>
      <c r="BJ48" s="78"/>
      <c r="BK48" s="78"/>
      <c r="BL48" s="78"/>
      <c r="BM48" s="78"/>
      <c r="BN48" s="78"/>
      <c r="BO48" s="78"/>
      <c r="BP48" s="78"/>
      <c r="BQ48" s="78"/>
      <c r="BR48" s="78"/>
      <c r="BS48" s="78"/>
      <c r="BT48" s="78"/>
      <c r="BU48" s="78"/>
      <c r="BV48" s="78"/>
      <c r="BW48" s="78"/>
      <c r="BX48" s="78"/>
      <c r="BY48" s="78"/>
      <c r="BZ48" s="78"/>
      <c r="CA48" s="78"/>
      <c r="CB48" s="78"/>
      <c r="CC48" s="78"/>
      <c r="CD48" s="78"/>
      <c r="CE48" s="78"/>
      <c r="CF48" s="78"/>
      <c r="CG48" s="78"/>
      <c r="CH48" s="78"/>
      <c r="CI48" s="78"/>
      <c r="CJ48" s="78"/>
      <c r="CK48" s="78"/>
      <c r="CL48" s="78"/>
      <c r="CM48" s="78"/>
      <c r="CN48" s="78"/>
      <c r="CO48" s="78"/>
      <c r="CP48" s="78"/>
      <c r="CQ48" s="78"/>
      <c r="CR48" s="78"/>
      <c r="CS48" s="78"/>
      <c r="CT48" s="78"/>
      <c r="CU48" s="78"/>
      <c r="CV48" s="78"/>
      <c r="CW48" s="78"/>
      <c r="CX48" s="78"/>
      <c r="CY48" s="78"/>
      <c r="CZ48" s="78"/>
      <c r="DA48" s="78"/>
      <c r="DB48" s="78"/>
      <c r="DC48" s="78"/>
      <c r="DD48" s="78"/>
      <c r="DE48" s="78"/>
      <c r="DF48" s="78"/>
      <c r="DG48" s="78"/>
      <c r="DH48" s="78"/>
      <c r="DI48" s="78"/>
      <c r="DJ48" s="78"/>
      <c r="DK48" s="78"/>
      <c r="DL48" s="78"/>
      <c r="DM48" s="78"/>
      <c r="DN48" s="78"/>
      <c r="DO48" s="78"/>
      <c r="DP48" s="78"/>
      <c r="DQ48" s="78"/>
      <c r="DR48" s="78"/>
      <c r="DS48" s="78"/>
      <c r="DT48" s="78"/>
      <c r="DU48" s="78"/>
      <c r="DV48" s="78"/>
      <c r="DW48" s="78"/>
      <c r="DX48" s="78"/>
      <c r="DY48" s="78"/>
      <c r="DZ48" s="78"/>
      <c r="EA48" s="79"/>
      <c r="EB48" s="79"/>
      <c r="EL48" s="76"/>
      <c r="EV48" s="76"/>
      <c r="FF48" s="76"/>
      <c r="FK48" s="76"/>
      <c r="FM48" s="76"/>
      <c r="FU48" s="76"/>
      <c r="FV48" s="76"/>
      <c r="GA48" s="76"/>
      <c r="GC48" s="76"/>
      <c r="GE48" s="76"/>
      <c r="GN48" s="76"/>
      <c r="GX48" s="76"/>
      <c r="GY48" s="76"/>
      <c r="HU48" s="76"/>
      <c r="HY48" s="76"/>
      <c r="HZ48" s="76"/>
      <c r="IF48" s="76"/>
      <c r="IG48" s="76"/>
      <c r="IH48" s="76"/>
      <c r="IJ48" s="76"/>
      <c r="IL48" s="76"/>
      <c r="IO48" s="75"/>
    </row>
    <row r="49" spans="1:249" s="74" customFormat="1" ht="17" customHeight="1">
      <c r="A49" s="2">
        <v>1996</v>
      </c>
      <c r="B49" s="165">
        <v>6524</v>
      </c>
      <c r="C49" s="165">
        <v>2458</v>
      </c>
      <c r="D49" s="165">
        <v>2626</v>
      </c>
      <c r="E49" s="165">
        <v>1200</v>
      </c>
      <c r="F49" s="165">
        <v>203</v>
      </c>
      <c r="G49" s="165">
        <v>37</v>
      </c>
      <c r="H49" s="166">
        <v>1.1218503684421683</v>
      </c>
      <c r="I49" s="77"/>
      <c r="J49" s="81"/>
      <c r="P49" s="78"/>
      <c r="Q49" s="78"/>
      <c r="R49" s="78"/>
      <c r="S49" s="78"/>
      <c r="T49" s="78"/>
      <c r="U49" s="78"/>
      <c r="V49" s="78"/>
      <c r="W49" s="78"/>
      <c r="X49" s="78"/>
      <c r="Y49" s="78"/>
      <c r="Z49" s="78"/>
      <c r="AA49" s="78"/>
      <c r="AB49" s="78"/>
      <c r="AC49" s="78"/>
      <c r="AD49" s="78"/>
      <c r="AE49" s="78"/>
      <c r="AF49" s="78"/>
      <c r="AG49" s="78"/>
      <c r="AH49" s="78"/>
      <c r="AI49" s="78"/>
      <c r="AJ49" s="78"/>
      <c r="AK49" s="78"/>
      <c r="AL49" s="79"/>
      <c r="AM49" s="78"/>
      <c r="AN49" s="78"/>
      <c r="AO49" s="78"/>
      <c r="AP49" s="78"/>
      <c r="AQ49" s="78"/>
      <c r="AR49" s="78"/>
      <c r="AS49" s="78"/>
      <c r="AT49" s="78"/>
      <c r="AU49" s="78"/>
      <c r="AV49" s="78"/>
      <c r="AW49" s="78"/>
      <c r="AX49" s="78"/>
      <c r="AY49" s="78"/>
      <c r="AZ49" s="78"/>
      <c r="BA49" s="78"/>
      <c r="BB49" s="78"/>
      <c r="BC49" s="78"/>
      <c r="BD49" s="78"/>
      <c r="BE49" s="78"/>
      <c r="BF49" s="78"/>
      <c r="BG49" s="78"/>
      <c r="BH49" s="78"/>
      <c r="BI49" s="78"/>
      <c r="BJ49" s="78"/>
      <c r="BK49" s="78"/>
      <c r="BL49" s="78"/>
      <c r="BM49" s="78"/>
      <c r="BN49" s="78"/>
      <c r="BO49" s="78"/>
      <c r="BP49" s="78"/>
      <c r="BQ49" s="78"/>
      <c r="BR49" s="78"/>
      <c r="BS49" s="78"/>
      <c r="BT49" s="78"/>
      <c r="BU49" s="78"/>
      <c r="BV49" s="78"/>
      <c r="BW49" s="78"/>
      <c r="BX49" s="78"/>
      <c r="BY49" s="78"/>
      <c r="BZ49" s="78"/>
      <c r="CA49" s="78"/>
      <c r="CB49" s="78"/>
      <c r="CC49" s="78"/>
      <c r="CD49" s="78"/>
      <c r="CE49" s="78"/>
      <c r="CF49" s="78"/>
      <c r="CG49" s="78"/>
      <c r="CH49" s="78"/>
      <c r="CI49" s="78"/>
      <c r="CJ49" s="78"/>
      <c r="CK49" s="78"/>
      <c r="CL49" s="78"/>
      <c r="CM49" s="78"/>
      <c r="CN49" s="78"/>
      <c r="CO49" s="78"/>
      <c r="CP49" s="78"/>
      <c r="CQ49" s="78"/>
      <c r="CR49" s="78"/>
      <c r="CS49" s="78"/>
      <c r="CT49" s="78"/>
      <c r="CU49" s="78"/>
      <c r="CV49" s="78"/>
      <c r="CW49" s="78"/>
      <c r="CX49" s="78"/>
      <c r="CY49" s="78"/>
      <c r="CZ49" s="78"/>
      <c r="DA49" s="78"/>
      <c r="DB49" s="78"/>
      <c r="DC49" s="78"/>
      <c r="DD49" s="78"/>
      <c r="DE49" s="78"/>
      <c r="DF49" s="78"/>
      <c r="DG49" s="78"/>
      <c r="DH49" s="78"/>
      <c r="DI49" s="78"/>
      <c r="DJ49" s="78"/>
      <c r="DK49" s="78"/>
      <c r="DL49" s="78"/>
      <c r="DM49" s="78"/>
      <c r="DN49" s="78"/>
      <c r="DO49" s="78"/>
      <c r="DP49" s="78"/>
      <c r="DQ49" s="78"/>
      <c r="DR49" s="78"/>
      <c r="DS49" s="78"/>
      <c r="DT49" s="78"/>
      <c r="DU49" s="78"/>
      <c r="DV49" s="78"/>
      <c r="DW49" s="78"/>
      <c r="DX49" s="78"/>
      <c r="DY49" s="78"/>
      <c r="DZ49" s="78"/>
      <c r="EA49" s="79"/>
      <c r="EB49" s="79"/>
      <c r="EL49" s="76"/>
      <c r="EV49" s="76"/>
      <c r="FF49" s="76"/>
      <c r="FK49" s="76"/>
      <c r="FM49" s="76"/>
      <c r="FU49" s="76"/>
      <c r="FV49" s="76"/>
      <c r="GA49" s="76"/>
      <c r="GC49" s="76"/>
      <c r="GE49" s="76"/>
      <c r="GN49" s="76"/>
      <c r="GX49" s="76"/>
      <c r="GY49" s="76"/>
      <c r="HU49" s="76"/>
      <c r="HY49" s="76"/>
      <c r="HZ49" s="76"/>
      <c r="IF49" s="76"/>
      <c r="IG49" s="76"/>
      <c r="IJ49" s="76"/>
      <c r="IL49" s="76"/>
      <c r="IO49" s="75"/>
    </row>
    <row r="50" spans="1:249" s="74" customFormat="1" ht="17" customHeight="1">
      <c r="A50" s="2">
        <v>1997</v>
      </c>
      <c r="B50" s="165">
        <v>6624</v>
      </c>
      <c r="C50" s="165">
        <v>2483</v>
      </c>
      <c r="D50" s="165">
        <v>2698</v>
      </c>
      <c r="E50" s="165">
        <v>1196</v>
      </c>
      <c r="F50" s="165">
        <v>209</v>
      </c>
      <c r="G50" s="165">
        <v>38</v>
      </c>
      <c r="H50" s="166">
        <v>1.1238251932632166</v>
      </c>
      <c r="I50" s="77"/>
      <c r="J50" s="81"/>
      <c r="P50" s="78"/>
      <c r="Q50" s="78"/>
      <c r="R50" s="78"/>
      <c r="S50" s="78"/>
      <c r="T50" s="78"/>
      <c r="U50" s="78"/>
      <c r="V50" s="78"/>
      <c r="W50" s="78"/>
      <c r="X50" s="78"/>
      <c r="Y50" s="78"/>
      <c r="Z50" s="78"/>
      <c r="AA50" s="78"/>
      <c r="AB50" s="78"/>
      <c r="AC50" s="78"/>
      <c r="AD50" s="78"/>
      <c r="AE50" s="78"/>
      <c r="AF50" s="78"/>
      <c r="AG50" s="78"/>
      <c r="AH50" s="78"/>
      <c r="AI50" s="78"/>
      <c r="AJ50" s="78"/>
      <c r="AK50" s="78"/>
      <c r="AL50" s="79"/>
      <c r="AM50" s="78"/>
      <c r="AN50" s="78"/>
      <c r="AO50" s="78"/>
      <c r="AP50" s="78"/>
      <c r="AQ50" s="78"/>
      <c r="AR50" s="78"/>
      <c r="AS50" s="78"/>
      <c r="AT50" s="78"/>
      <c r="AU50" s="78"/>
      <c r="AV50" s="78"/>
      <c r="AW50" s="78"/>
      <c r="AX50" s="78"/>
      <c r="AY50" s="78"/>
      <c r="AZ50" s="78"/>
      <c r="BA50" s="78"/>
      <c r="BB50" s="78"/>
      <c r="BC50" s="78"/>
      <c r="BD50" s="78"/>
      <c r="BE50" s="78"/>
      <c r="BF50" s="78"/>
      <c r="BG50" s="78"/>
      <c r="BH50" s="78"/>
      <c r="BI50" s="78"/>
      <c r="BJ50" s="78"/>
      <c r="BK50" s="78"/>
      <c r="BL50" s="78"/>
      <c r="BM50" s="78"/>
      <c r="BN50" s="78"/>
      <c r="BO50" s="78"/>
      <c r="BP50" s="78"/>
      <c r="BQ50" s="78"/>
      <c r="BR50" s="78"/>
      <c r="BS50" s="78"/>
      <c r="BT50" s="78"/>
      <c r="BU50" s="78"/>
      <c r="BV50" s="78"/>
      <c r="BW50" s="78"/>
      <c r="BX50" s="78"/>
      <c r="BY50" s="78"/>
      <c r="BZ50" s="78"/>
      <c r="CA50" s="78"/>
      <c r="CB50" s="78"/>
      <c r="CC50" s="78"/>
      <c r="CD50" s="78"/>
      <c r="CE50" s="78"/>
      <c r="CF50" s="78"/>
      <c r="CG50" s="78"/>
      <c r="CH50" s="78"/>
      <c r="CI50" s="78"/>
      <c r="CJ50" s="78"/>
      <c r="CK50" s="78"/>
      <c r="CL50" s="78"/>
      <c r="CM50" s="78"/>
      <c r="CN50" s="78"/>
      <c r="CO50" s="78"/>
      <c r="CP50" s="78"/>
      <c r="CQ50" s="78"/>
      <c r="CR50" s="78"/>
      <c r="CS50" s="78"/>
      <c r="CT50" s="78"/>
      <c r="CU50" s="78"/>
      <c r="CV50" s="78"/>
      <c r="CW50" s="78"/>
      <c r="CX50" s="78"/>
      <c r="CY50" s="78"/>
      <c r="CZ50" s="78"/>
      <c r="DA50" s="78"/>
      <c r="DB50" s="78"/>
      <c r="DC50" s="78"/>
      <c r="DD50" s="78"/>
      <c r="DE50" s="78"/>
      <c r="DF50" s="78"/>
      <c r="DG50" s="78"/>
      <c r="DH50" s="78"/>
      <c r="DI50" s="78"/>
      <c r="DJ50" s="78"/>
      <c r="DK50" s="78"/>
      <c r="DL50" s="78"/>
      <c r="DM50" s="78"/>
      <c r="DN50" s="78"/>
      <c r="DO50" s="78"/>
      <c r="DP50" s="78"/>
      <c r="DQ50" s="78"/>
      <c r="DR50" s="78"/>
      <c r="DS50" s="78"/>
      <c r="DT50" s="78"/>
      <c r="DU50" s="78"/>
      <c r="DV50" s="78"/>
      <c r="DW50" s="78"/>
      <c r="DX50" s="78"/>
      <c r="DY50" s="78"/>
      <c r="DZ50" s="78"/>
      <c r="EA50" s="79"/>
      <c r="EB50" s="79"/>
      <c r="EL50" s="76"/>
      <c r="EV50" s="76"/>
      <c r="FF50" s="76"/>
      <c r="FK50" s="76"/>
      <c r="FM50" s="76"/>
      <c r="FV50" s="76"/>
      <c r="GA50" s="76"/>
      <c r="GC50" s="76"/>
      <c r="GE50" s="76"/>
      <c r="GN50" s="76"/>
      <c r="GX50" s="76"/>
      <c r="GY50" s="76"/>
      <c r="HU50" s="76"/>
      <c r="HY50" s="76"/>
      <c r="HZ50" s="76"/>
      <c r="IF50" s="76"/>
      <c r="IG50" s="76"/>
      <c r="IJ50" s="76"/>
      <c r="IL50" s="76"/>
      <c r="IO50" s="75"/>
    </row>
    <row r="51" spans="1:249" s="74" customFormat="1" ht="17" customHeight="1">
      <c r="A51" s="2">
        <v>1998</v>
      </c>
      <c r="B51" s="165">
        <v>6610</v>
      </c>
      <c r="C51" s="165">
        <v>2379</v>
      </c>
      <c r="D51" s="165">
        <v>2762</v>
      </c>
      <c r="E51" s="165">
        <v>1225</v>
      </c>
      <c r="F51" s="165">
        <v>209</v>
      </c>
      <c r="G51" s="165">
        <v>35</v>
      </c>
      <c r="H51" s="166">
        <v>1.1068535993922486</v>
      </c>
      <c r="I51" s="77"/>
      <c r="J51" s="81"/>
      <c r="P51" s="78"/>
      <c r="Q51" s="78"/>
      <c r="R51" s="78"/>
      <c r="S51" s="78"/>
      <c r="T51" s="78"/>
      <c r="U51" s="78"/>
      <c r="V51" s="78"/>
      <c r="W51" s="78"/>
      <c r="X51" s="78"/>
      <c r="Y51" s="78"/>
      <c r="Z51" s="78"/>
      <c r="AA51" s="78"/>
      <c r="AB51" s="78"/>
      <c r="AC51" s="78"/>
      <c r="AD51" s="78"/>
      <c r="AE51" s="78"/>
      <c r="AF51" s="78"/>
      <c r="AG51" s="78"/>
      <c r="AH51" s="78"/>
      <c r="AI51" s="78"/>
      <c r="AJ51" s="78"/>
      <c r="AK51" s="78"/>
      <c r="AL51" s="79"/>
      <c r="AM51" s="78"/>
      <c r="AN51" s="78"/>
      <c r="AO51" s="78"/>
      <c r="AP51" s="78"/>
      <c r="AQ51" s="78"/>
      <c r="AR51" s="78"/>
      <c r="AS51" s="78"/>
      <c r="AT51" s="78"/>
      <c r="AU51" s="78"/>
      <c r="AV51" s="78"/>
      <c r="AW51" s="78"/>
      <c r="AX51" s="78"/>
      <c r="AY51" s="78"/>
      <c r="AZ51" s="78"/>
      <c r="BA51" s="78"/>
      <c r="BB51" s="78"/>
      <c r="BC51" s="78"/>
      <c r="BD51" s="78"/>
      <c r="BE51" s="78"/>
      <c r="BF51" s="78"/>
      <c r="BG51" s="78"/>
      <c r="BH51" s="78"/>
      <c r="BI51" s="78"/>
      <c r="BJ51" s="78"/>
      <c r="BK51" s="78"/>
      <c r="BL51" s="78"/>
      <c r="BM51" s="78"/>
      <c r="BN51" s="78"/>
      <c r="BO51" s="78"/>
      <c r="BP51" s="78"/>
      <c r="BQ51" s="78"/>
      <c r="BR51" s="78"/>
      <c r="BS51" s="78"/>
      <c r="BT51" s="78"/>
      <c r="BU51" s="78"/>
      <c r="BV51" s="78"/>
      <c r="BW51" s="78"/>
      <c r="BX51" s="78"/>
      <c r="BY51" s="78"/>
      <c r="BZ51" s="78"/>
      <c r="CA51" s="78"/>
      <c r="CB51" s="78"/>
      <c r="CC51" s="78"/>
      <c r="CD51" s="78"/>
      <c r="CE51" s="78"/>
      <c r="CF51" s="78"/>
      <c r="CG51" s="78"/>
      <c r="CH51" s="78"/>
      <c r="CI51" s="78"/>
      <c r="CJ51" s="78"/>
      <c r="CK51" s="78"/>
      <c r="CL51" s="78"/>
      <c r="CM51" s="78"/>
      <c r="CN51" s="78"/>
      <c r="CO51" s="78"/>
      <c r="CP51" s="78"/>
      <c r="CQ51" s="78"/>
      <c r="CR51" s="78"/>
      <c r="CS51" s="78"/>
      <c r="CT51" s="78"/>
      <c r="CU51" s="78"/>
      <c r="CV51" s="78"/>
      <c r="CW51" s="78"/>
      <c r="CX51" s="78"/>
      <c r="CY51" s="78"/>
      <c r="CZ51" s="78"/>
      <c r="DA51" s="78"/>
      <c r="DB51" s="78"/>
      <c r="DC51" s="78"/>
      <c r="DD51" s="78"/>
      <c r="DE51" s="78"/>
      <c r="DF51" s="78"/>
      <c r="DG51" s="78"/>
      <c r="DH51" s="78"/>
      <c r="DI51" s="78"/>
      <c r="DJ51" s="78"/>
      <c r="DK51" s="78"/>
      <c r="DL51" s="78"/>
      <c r="DM51" s="78"/>
      <c r="DN51" s="78"/>
      <c r="DO51" s="78"/>
      <c r="DP51" s="78"/>
      <c r="DQ51" s="78"/>
      <c r="DR51" s="78"/>
      <c r="DS51" s="78"/>
      <c r="DT51" s="78"/>
      <c r="DU51" s="78"/>
      <c r="DV51" s="78"/>
      <c r="DW51" s="78"/>
      <c r="DX51" s="78"/>
      <c r="DY51" s="78"/>
      <c r="DZ51" s="78"/>
      <c r="EA51" s="79"/>
      <c r="EB51" s="79"/>
      <c r="EL51" s="76"/>
      <c r="EV51" s="76"/>
      <c r="FF51" s="76"/>
      <c r="FK51" s="76"/>
      <c r="FM51" s="76"/>
      <c r="FV51" s="76"/>
      <c r="GA51" s="76"/>
      <c r="GC51" s="76"/>
      <c r="GE51" s="76"/>
      <c r="GN51" s="76"/>
      <c r="GX51" s="76"/>
      <c r="GY51" s="76"/>
      <c r="HU51" s="76"/>
      <c r="HY51" s="76"/>
      <c r="HZ51" s="76"/>
      <c r="IF51" s="76"/>
      <c r="IG51" s="76"/>
      <c r="IJ51" s="76"/>
      <c r="IL51" s="76"/>
      <c r="IO51" s="75"/>
    </row>
    <row r="52" spans="1:249" s="74" customFormat="1" ht="17" customHeight="1">
      <c r="A52" s="2">
        <v>1999</v>
      </c>
      <c r="B52" s="165">
        <v>6597</v>
      </c>
      <c r="C52" s="165">
        <v>2349</v>
      </c>
      <c r="D52" s="165">
        <v>2740</v>
      </c>
      <c r="E52" s="165">
        <v>1258</v>
      </c>
      <c r="F52" s="165">
        <v>217</v>
      </c>
      <c r="G52" s="165">
        <v>33</v>
      </c>
      <c r="H52" s="166">
        <v>1.0905564910789156</v>
      </c>
      <c r="I52" s="77"/>
      <c r="J52" s="81"/>
      <c r="P52" s="78"/>
      <c r="Q52" s="78"/>
      <c r="R52" s="78"/>
      <c r="S52" s="78"/>
      <c r="T52" s="78"/>
      <c r="U52" s="78"/>
      <c r="V52" s="78"/>
      <c r="W52" s="78"/>
      <c r="X52" s="78"/>
      <c r="Y52" s="78"/>
      <c r="Z52" s="78"/>
      <c r="AA52" s="78"/>
      <c r="AB52" s="78"/>
      <c r="AC52" s="78"/>
      <c r="AD52" s="78"/>
      <c r="AE52" s="78"/>
      <c r="AF52" s="78"/>
      <c r="AG52" s="78"/>
      <c r="AH52" s="78"/>
      <c r="AI52" s="78"/>
      <c r="AJ52" s="78"/>
      <c r="AK52" s="78"/>
      <c r="AL52" s="79"/>
      <c r="AM52" s="78"/>
      <c r="AN52" s="78"/>
      <c r="AO52" s="78"/>
      <c r="AP52" s="78"/>
      <c r="AQ52" s="78"/>
      <c r="AR52" s="78"/>
      <c r="AS52" s="78"/>
      <c r="AT52" s="78"/>
      <c r="AU52" s="78"/>
      <c r="AV52" s="78"/>
      <c r="AW52" s="78"/>
      <c r="AX52" s="78"/>
      <c r="AY52" s="78"/>
      <c r="AZ52" s="78"/>
      <c r="BA52" s="78"/>
      <c r="BB52" s="78"/>
      <c r="BC52" s="78"/>
      <c r="BD52" s="78"/>
      <c r="BE52" s="78"/>
      <c r="BF52" s="78"/>
      <c r="BG52" s="78"/>
      <c r="BH52" s="78"/>
      <c r="BI52" s="78"/>
      <c r="BJ52" s="78"/>
      <c r="BK52" s="78"/>
      <c r="BL52" s="78"/>
      <c r="BM52" s="78"/>
      <c r="BN52" s="78"/>
      <c r="BO52" s="78"/>
      <c r="BP52" s="78"/>
      <c r="BQ52" s="78"/>
      <c r="BR52" s="78"/>
      <c r="BS52" s="78"/>
      <c r="BT52" s="78"/>
      <c r="BU52" s="78"/>
      <c r="BV52" s="78"/>
      <c r="BW52" s="78"/>
      <c r="BX52" s="78"/>
      <c r="BY52" s="78"/>
      <c r="BZ52" s="78"/>
      <c r="CA52" s="78"/>
      <c r="CB52" s="78"/>
      <c r="CC52" s="78"/>
      <c r="CD52" s="78"/>
      <c r="CE52" s="78"/>
      <c r="CF52" s="78"/>
      <c r="CG52" s="78"/>
      <c r="CH52" s="78"/>
      <c r="CI52" s="78"/>
      <c r="CJ52" s="78"/>
      <c r="CK52" s="78"/>
      <c r="CL52" s="78"/>
      <c r="CM52" s="78"/>
      <c r="CN52" s="78"/>
      <c r="CO52" s="78"/>
      <c r="CP52" s="78"/>
      <c r="CQ52" s="78"/>
      <c r="CR52" s="78"/>
      <c r="CS52" s="78"/>
      <c r="CT52" s="78"/>
      <c r="CU52" s="78"/>
      <c r="CV52" s="78"/>
      <c r="CW52" s="78"/>
      <c r="CX52" s="78"/>
      <c r="CY52" s="78"/>
      <c r="CZ52" s="78"/>
      <c r="DA52" s="78"/>
      <c r="DB52" s="78"/>
      <c r="DC52" s="78"/>
      <c r="DD52" s="78"/>
      <c r="DE52" s="78"/>
      <c r="DF52" s="78"/>
      <c r="DG52" s="78"/>
      <c r="DH52" s="78"/>
      <c r="DI52" s="78"/>
      <c r="DJ52" s="78"/>
      <c r="DK52" s="78"/>
      <c r="DL52" s="78"/>
      <c r="DM52" s="78"/>
      <c r="DN52" s="78"/>
      <c r="DO52" s="78"/>
      <c r="DP52" s="78"/>
      <c r="DQ52" s="78"/>
      <c r="DR52" s="78"/>
      <c r="DS52" s="78"/>
      <c r="DT52" s="78"/>
      <c r="DU52" s="78"/>
      <c r="DV52" s="78"/>
      <c r="DW52" s="78"/>
      <c r="DX52" s="78"/>
      <c r="DY52" s="78"/>
      <c r="DZ52" s="78"/>
      <c r="EA52" s="79"/>
      <c r="EB52" s="79"/>
      <c r="EL52" s="76"/>
      <c r="EV52" s="76"/>
      <c r="FF52" s="76"/>
      <c r="FK52" s="76"/>
      <c r="FM52" s="76"/>
      <c r="FV52" s="76"/>
      <c r="GA52" s="76"/>
      <c r="GC52" s="76"/>
      <c r="GE52" s="76"/>
      <c r="GN52" s="76"/>
      <c r="GX52" s="76"/>
      <c r="GY52" s="76"/>
      <c r="HU52" s="76"/>
      <c r="HY52" s="76"/>
      <c r="HZ52" s="76"/>
      <c r="IF52" s="76"/>
      <c r="IG52" s="76"/>
      <c r="IJ52" s="76"/>
      <c r="IL52" s="76"/>
      <c r="IO52" s="75"/>
    </row>
    <row r="53" spans="1:249" s="74" customFormat="1" ht="17" customHeight="1">
      <c r="A53" s="2">
        <v>2000</v>
      </c>
      <c r="B53" s="165">
        <v>6763</v>
      </c>
      <c r="C53" s="165">
        <v>2363</v>
      </c>
      <c r="D53" s="165">
        <v>2843</v>
      </c>
      <c r="E53" s="165">
        <v>1285</v>
      </c>
      <c r="F53" s="165">
        <v>226</v>
      </c>
      <c r="G53" s="165">
        <v>45</v>
      </c>
      <c r="H53" s="166">
        <v>1.1038709204569204</v>
      </c>
      <c r="I53" s="77"/>
      <c r="J53" s="81"/>
      <c r="P53" s="78"/>
      <c r="Q53" s="78"/>
      <c r="R53" s="78"/>
      <c r="S53" s="78"/>
      <c r="T53" s="78"/>
      <c r="U53" s="78"/>
      <c r="V53" s="78"/>
      <c r="W53" s="78"/>
      <c r="X53" s="78"/>
      <c r="Y53" s="78"/>
      <c r="Z53" s="78"/>
      <c r="AA53" s="78"/>
      <c r="AB53" s="78"/>
      <c r="AC53" s="78"/>
      <c r="AD53" s="78"/>
      <c r="AE53" s="78"/>
      <c r="AF53" s="78"/>
      <c r="AG53" s="78"/>
      <c r="AH53" s="78"/>
      <c r="AI53" s="78"/>
      <c r="AJ53" s="78"/>
      <c r="AK53" s="78"/>
      <c r="AL53" s="79"/>
      <c r="AM53" s="78"/>
      <c r="AN53" s="78"/>
      <c r="AO53" s="78"/>
      <c r="AP53" s="78"/>
      <c r="AQ53" s="78"/>
      <c r="AR53" s="78"/>
      <c r="AS53" s="78"/>
      <c r="AT53" s="78"/>
      <c r="AU53" s="78"/>
      <c r="AV53" s="78"/>
      <c r="AW53" s="78"/>
      <c r="AX53" s="78"/>
      <c r="AY53" s="78"/>
      <c r="AZ53" s="78"/>
      <c r="BA53" s="78"/>
      <c r="BB53" s="78"/>
      <c r="BC53" s="78"/>
      <c r="BD53" s="78"/>
      <c r="BE53" s="78"/>
      <c r="BF53" s="78"/>
      <c r="BG53" s="78"/>
      <c r="BH53" s="78"/>
      <c r="BI53" s="78"/>
      <c r="BJ53" s="78"/>
      <c r="BK53" s="78"/>
      <c r="BL53" s="78"/>
      <c r="BM53" s="78"/>
      <c r="BN53" s="78"/>
      <c r="BO53" s="78"/>
      <c r="BP53" s="78"/>
      <c r="BQ53" s="78"/>
      <c r="BR53" s="78"/>
      <c r="BS53" s="78"/>
      <c r="BT53" s="78"/>
      <c r="BU53" s="78"/>
      <c r="BV53" s="78"/>
      <c r="BW53" s="78"/>
      <c r="BX53" s="78"/>
      <c r="BY53" s="78"/>
      <c r="BZ53" s="78"/>
      <c r="CA53" s="78"/>
      <c r="CB53" s="78"/>
      <c r="CC53" s="78"/>
      <c r="CD53" s="78"/>
      <c r="CE53" s="78"/>
      <c r="CF53" s="78"/>
      <c r="CG53" s="78"/>
      <c r="CH53" s="78"/>
      <c r="CI53" s="78"/>
      <c r="CJ53" s="78"/>
      <c r="CK53" s="78"/>
      <c r="CL53" s="78"/>
      <c r="CM53" s="78"/>
      <c r="CN53" s="78"/>
      <c r="CO53" s="78"/>
      <c r="CP53" s="78"/>
      <c r="CQ53" s="78"/>
      <c r="CR53" s="78"/>
      <c r="CS53" s="78"/>
      <c r="CT53" s="78"/>
      <c r="CU53" s="78"/>
      <c r="CV53" s="78"/>
      <c r="CW53" s="78"/>
      <c r="CX53" s="78"/>
      <c r="CY53" s="78"/>
      <c r="CZ53" s="78"/>
      <c r="DA53" s="78"/>
      <c r="DB53" s="78"/>
      <c r="DC53" s="78"/>
      <c r="DD53" s="78"/>
      <c r="DE53" s="78"/>
      <c r="DF53" s="78"/>
      <c r="DG53" s="78"/>
      <c r="DH53" s="78"/>
      <c r="DI53" s="78"/>
      <c r="DJ53" s="78"/>
      <c r="DK53" s="78"/>
      <c r="DL53" s="78"/>
      <c r="DM53" s="78"/>
      <c r="DN53" s="78"/>
      <c r="DO53" s="78"/>
      <c r="DP53" s="78"/>
      <c r="DQ53" s="78"/>
      <c r="DR53" s="78"/>
      <c r="DS53" s="78"/>
      <c r="DT53" s="78"/>
      <c r="DU53" s="78"/>
      <c r="DV53" s="78"/>
      <c r="DW53" s="78"/>
      <c r="DX53" s="78"/>
      <c r="DY53" s="78"/>
      <c r="DZ53" s="78"/>
      <c r="EA53" s="79"/>
      <c r="EB53" s="79"/>
      <c r="EV53" s="76"/>
      <c r="FF53" s="76"/>
      <c r="FK53" s="76"/>
      <c r="FM53" s="76"/>
      <c r="FV53" s="76"/>
      <c r="GA53" s="76"/>
      <c r="GC53" s="76"/>
      <c r="GE53" s="76"/>
      <c r="GX53" s="76"/>
      <c r="GY53" s="76"/>
      <c r="HU53" s="76"/>
      <c r="HY53" s="76"/>
      <c r="HZ53" s="76"/>
      <c r="IF53" s="76"/>
      <c r="IG53" s="76"/>
      <c r="IJ53" s="76"/>
      <c r="IL53" s="76"/>
      <c r="IM53" s="76"/>
      <c r="IO53" s="75"/>
    </row>
    <row r="54" spans="1:249" s="74" customFormat="1" ht="17" customHeight="1">
      <c r="A54" s="2">
        <v>2001</v>
      </c>
      <c r="B54" s="165">
        <v>6929</v>
      </c>
      <c r="C54" s="165">
        <v>2489</v>
      </c>
      <c r="D54" s="165">
        <v>2845</v>
      </c>
      <c r="E54" s="165">
        <v>1312</v>
      </c>
      <c r="F54" s="165">
        <v>237</v>
      </c>
      <c r="G54" s="165">
        <v>46</v>
      </c>
      <c r="H54" s="166">
        <v>1.1168041530293829</v>
      </c>
      <c r="I54" s="77"/>
      <c r="J54" s="81"/>
      <c r="P54" s="78"/>
      <c r="Q54" s="78"/>
      <c r="R54" s="78"/>
      <c r="S54" s="78"/>
      <c r="T54" s="78"/>
      <c r="U54" s="78"/>
      <c r="V54" s="78"/>
      <c r="W54" s="78"/>
      <c r="X54" s="78"/>
      <c r="Y54" s="78"/>
      <c r="Z54" s="78"/>
      <c r="AA54" s="78"/>
      <c r="AB54" s="78"/>
      <c r="AC54" s="78"/>
      <c r="AD54" s="78"/>
      <c r="AE54" s="78"/>
      <c r="AF54" s="78"/>
      <c r="AG54" s="78"/>
      <c r="AH54" s="78"/>
      <c r="AI54" s="78"/>
      <c r="AJ54" s="78"/>
      <c r="AK54" s="78"/>
      <c r="AL54" s="79"/>
      <c r="AM54" s="78"/>
      <c r="AN54" s="78"/>
      <c r="AO54" s="78"/>
      <c r="AP54" s="78"/>
      <c r="AQ54" s="78"/>
      <c r="AR54" s="78"/>
      <c r="AS54" s="78"/>
      <c r="AT54" s="78"/>
      <c r="AU54" s="78"/>
      <c r="AV54" s="78"/>
      <c r="AW54" s="78"/>
      <c r="AX54" s="78"/>
      <c r="AY54" s="78"/>
      <c r="AZ54" s="78"/>
      <c r="BA54" s="78"/>
      <c r="BB54" s="78"/>
      <c r="BC54" s="78"/>
      <c r="BD54" s="78"/>
      <c r="BE54" s="78"/>
      <c r="BF54" s="78"/>
      <c r="BG54" s="78"/>
      <c r="BH54" s="78"/>
      <c r="BI54" s="78"/>
      <c r="BJ54" s="78"/>
      <c r="BK54" s="78"/>
      <c r="BL54" s="78"/>
      <c r="BM54" s="78"/>
      <c r="BN54" s="78"/>
      <c r="BO54" s="78"/>
      <c r="BP54" s="78"/>
      <c r="BQ54" s="78"/>
      <c r="BR54" s="78"/>
      <c r="BS54" s="78"/>
      <c r="BT54" s="78"/>
      <c r="BU54" s="78"/>
      <c r="BV54" s="78"/>
      <c r="BW54" s="78"/>
      <c r="BX54" s="78"/>
      <c r="BY54" s="78"/>
      <c r="BZ54" s="78"/>
      <c r="CA54" s="78"/>
      <c r="CB54" s="78"/>
      <c r="CC54" s="78"/>
      <c r="CD54" s="78"/>
      <c r="CE54" s="78"/>
      <c r="CF54" s="78"/>
      <c r="CG54" s="78"/>
      <c r="CH54" s="78"/>
      <c r="CI54" s="78"/>
      <c r="CJ54" s="78"/>
      <c r="CK54" s="78"/>
      <c r="CL54" s="78"/>
      <c r="CM54" s="78"/>
      <c r="CN54" s="78"/>
      <c r="CO54" s="78"/>
      <c r="CP54" s="78"/>
      <c r="CQ54" s="78"/>
      <c r="CR54" s="78"/>
      <c r="CS54" s="78"/>
      <c r="CT54" s="78"/>
      <c r="CU54" s="78"/>
      <c r="CV54" s="78"/>
      <c r="CW54" s="78"/>
      <c r="CX54" s="78"/>
      <c r="CY54" s="78"/>
      <c r="CZ54" s="78"/>
      <c r="DA54" s="78"/>
      <c r="DB54" s="78"/>
      <c r="DC54" s="78"/>
      <c r="DD54" s="78"/>
      <c r="DE54" s="78"/>
      <c r="DF54" s="78"/>
      <c r="DG54" s="78"/>
      <c r="DH54" s="78"/>
      <c r="DI54" s="78"/>
      <c r="DJ54" s="78"/>
      <c r="DK54" s="78"/>
      <c r="DL54" s="78"/>
      <c r="DM54" s="78"/>
      <c r="DN54" s="78"/>
      <c r="DO54" s="78"/>
      <c r="DP54" s="78"/>
      <c r="DQ54" s="78"/>
      <c r="DR54" s="78"/>
      <c r="DS54" s="78"/>
      <c r="DT54" s="78"/>
      <c r="DU54" s="78"/>
      <c r="DV54" s="78"/>
      <c r="DW54" s="78"/>
      <c r="DX54" s="78"/>
      <c r="DY54" s="78"/>
      <c r="DZ54" s="78"/>
      <c r="EA54" s="79"/>
      <c r="EB54" s="79"/>
      <c r="EV54" s="76"/>
      <c r="FF54" s="76"/>
      <c r="FK54" s="76"/>
      <c r="FM54" s="76"/>
      <c r="FV54" s="76"/>
      <c r="GA54" s="76"/>
      <c r="GC54" s="76"/>
      <c r="GE54" s="76"/>
      <c r="GX54" s="76"/>
      <c r="GY54" s="76"/>
      <c r="HU54" s="76"/>
      <c r="HY54" s="76"/>
      <c r="HZ54" s="76"/>
      <c r="IF54" s="76"/>
      <c r="IG54" s="76"/>
      <c r="IJ54" s="76"/>
      <c r="IL54" s="76"/>
      <c r="IM54" s="76"/>
      <c r="IO54" s="75"/>
    </row>
    <row r="55" spans="1:249" s="74" customFormat="1" ht="17" customHeight="1">
      <c r="A55" s="2">
        <v>2002</v>
      </c>
      <c r="B55" s="165">
        <v>6992</v>
      </c>
      <c r="C55" s="165">
        <v>2516</v>
      </c>
      <c r="D55" s="165">
        <v>2831</v>
      </c>
      <c r="E55" s="165">
        <v>1345</v>
      </c>
      <c r="F55" s="165">
        <v>252</v>
      </c>
      <c r="G55" s="165">
        <v>48</v>
      </c>
      <c r="H55" s="166">
        <v>1.1129678674029859</v>
      </c>
      <c r="I55" s="77"/>
      <c r="J55" s="81"/>
      <c r="P55" s="78"/>
      <c r="Q55" s="78"/>
      <c r="R55" s="78"/>
      <c r="S55" s="78"/>
      <c r="T55" s="78"/>
      <c r="U55" s="78"/>
      <c r="V55" s="78"/>
      <c r="W55" s="78"/>
      <c r="X55" s="78"/>
      <c r="Y55" s="78"/>
      <c r="Z55" s="78"/>
      <c r="AA55" s="78"/>
      <c r="AB55" s="78"/>
      <c r="AC55" s="78"/>
      <c r="AD55" s="78"/>
      <c r="AE55" s="78"/>
      <c r="AF55" s="78"/>
      <c r="AG55" s="78"/>
      <c r="AH55" s="78"/>
      <c r="AI55" s="78"/>
      <c r="AJ55" s="78"/>
      <c r="AK55" s="78"/>
      <c r="AL55" s="79"/>
      <c r="AM55" s="78"/>
      <c r="AN55" s="78"/>
      <c r="AO55" s="78"/>
      <c r="AP55" s="78"/>
      <c r="AQ55" s="78"/>
      <c r="AR55" s="78"/>
      <c r="AS55" s="78"/>
      <c r="AT55" s="78"/>
      <c r="AU55" s="78"/>
      <c r="AV55" s="78"/>
      <c r="AW55" s="78"/>
      <c r="AX55" s="78"/>
      <c r="AY55" s="78"/>
      <c r="AZ55" s="78"/>
      <c r="BA55" s="78"/>
      <c r="BB55" s="78"/>
      <c r="BC55" s="78"/>
      <c r="BD55" s="78"/>
      <c r="BE55" s="78"/>
      <c r="BF55" s="78"/>
      <c r="BG55" s="78"/>
      <c r="BH55" s="78"/>
      <c r="BI55" s="78"/>
      <c r="BJ55" s="78"/>
      <c r="BK55" s="78"/>
      <c r="BL55" s="78"/>
      <c r="BM55" s="78"/>
      <c r="BN55" s="78"/>
      <c r="BO55" s="78"/>
      <c r="BP55" s="78"/>
      <c r="BQ55" s="78"/>
      <c r="BR55" s="78"/>
      <c r="BS55" s="78"/>
      <c r="BT55" s="78"/>
      <c r="BU55" s="78"/>
      <c r="BV55" s="78"/>
      <c r="BW55" s="78"/>
      <c r="BX55" s="78"/>
      <c r="BY55" s="78"/>
      <c r="BZ55" s="78"/>
      <c r="CA55" s="78"/>
      <c r="CB55" s="78"/>
      <c r="CC55" s="78"/>
      <c r="CD55" s="78"/>
      <c r="CE55" s="78"/>
      <c r="CF55" s="78"/>
      <c r="CG55" s="78"/>
      <c r="CH55" s="78"/>
      <c r="CI55" s="78"/>
      <c r="CJ55" s="78"/>
      <c r="CK55" s="78"/>
      <c r="CL55" s="78"/>
      <c r="CM55" s="78"/>
      <c r="CN55" s="78"/>
      <c r="CO55" s="78"/>
      <c r="CP55" s="78"/>
      <c r="CQ55" s="78"/>
      <c r="CR55" s="78"/>
      <c r="CS55" s="78"/>
      <c r="CT55" s="78"/>
      <c r="CU55" s="78"/>
      <c r="CV55" s="78"/>
      <c r="CW55" s="78"/>
      <c r="CX55" s="78"/>
      <c r="CY55" s="78"/>
      <c r="CZ55" s="78"/>
      <c r="DA55" s="78"/>
      <c r="DB55" s="78"/>
      <c r="DC55" s="78"/>
      <c r="DD55" s="78"/>
      <c r="DE55" s="78"/>
      <c r="DF55" s="78"/>
      <c r="DG55" s="78"/>
      <c r="DH55" s="78"/>
      <c r="DI55" s="78"/>
      <c r="DJ55" s="78"/>
      <c r="DK55" s="78"/>
      <c r="DL55" s="78"/>
      <c r="DM55" s="78"/>
      <c r="DN55" s="78"/>
      <c r="DO55" s="78"/>
      <c r="DP55" s="78"/>
      <c r="DQ55" s="78"/>
      <c r="DR55" s="78"/>
      <c r="DS55" s="78"/>
      <c r="DT55" s="78"/>
      <c r="DU55" s="78"/>
      <c r="DV55" s="78"/>
      <c r="DW55" s="78"/>
      <c r="DX55" s="78"/>
      <c r="DY55" s="78"/>
      <c r="DZ55" s="78"/>
      <c r="EA55" s="79"/>
      <c r="EB55" s="79"/>
      <c r="EV55" s="76"/>
      <c r="FF55" s="76"/>
      <c r="FK55" s="76"/>
      <c r="FM55" s="76"/>
      <c r="FV55" s="76"/>
      <c r="GA55" s="76"/>
      <c r="GC55" s="76"/>
      <c r="GE55" s="76"/>
      <c r="GX55" s="76"/>
      <c r="GY55" s="76"/>
      <c r="HU55" s="76"/>
      <c r="HY55" s="76"/>
      <c r="HZ55" s="76"/>
      <c r="IF55" s="76"/>
      <c r="IG55" s="76"/>
      <c r="IJ55" s="76"/>
      <c r="IL55" s="76"/>
      <c r="IM55" s="76"/>
      <c r="IO55" s="75"/>
    </row>
    <row r="56" spans="1:249" s="74" customFormat="1" ht="17" customHeight="1">
      <c r="A56" s="2">
        <v>2003</v>
      </c>
      <c r="B56" s="165">
        <v>7405</v>
      </c>
      <c r="C56" s="165">
        <v>2735</v>
      </c>
      <c r="D56" s="165">
        <v>2957</v>
      </c>
      <c r="E56" s="165">
        <v>1390</v>
      </c>
      <c r="F56" s="165">
        <v>276</v>
      </c>
      <c r="G56" s="165">
        <v>47</v>
      </c>
      <c r="H56" s="166">
        <v>1.164168204276868</v>
      </c>
      <c r="I56" s="77"/>
      <c r="J56" s="81"/>
      <c r="P56" s="78"/>
      <c r="Q56" s="78"/>
      <c r="R56" s="78"/>
      <c r="S56" s="78"/>
      <c r="T56" s="78"/>
      <c r="U56" s="78"/>
      <c r="V56" s="78"/>
      <c r="W56" s="78"/>
      <c r="X56" s="78"/>
      <c r="Y56" s="78"/>
      <c r="Z56" s="78"/>
      <c r="AA56" s="78"/>
      <c r="AB56" s="78"/>
      <c r="AC56" s="78"/>
      <c r="AD56" s="78"/>
      <c r="AE56" s="78"/>
      <c r="AF56" s="78"/>
      <c r="AG56" s="78"/>
      <c r="AH56" s="78"/>
      <c r="AI56" s="78"/>
      <c r="AJ56" s="78"/>
      <c r="AK56" s="78"/>
      <c r="AL56" s="79"/>
      <c r="AM56" s="78"/>
      <c r="AN56" s="78"/>
      <c r="AO56" s="78"/>
      <c r="AP56" s="78"/>
      <c r="AQ56" s="78"/>
      <c r="AR56" s="78"/>
      <c r="AS56" s="78"/>
      <c r="AT56" s="78"/>
      <c r="AU56" s="78"/>
      <c r="AV56" s="78"/>
      <c r="AW56" s="78"/>
      <c r="AX56" s="78"/>
      <c r="AY56" s="78"/>
      <c r="AZ56" s="78"/>
      <c r="BA56" s="78"/>
      <c r="BB56" s="78"/>
      <c r="BC56" s="78"/>
      <c r="BD56" s="78"/>
      <c r="BE56" s="78"/>
      <c r="BF56" s="78"/>
      <c r="BG56" s="78"/>
      <c r="BH56" s="78"/>
      <c r="BI56" s="78"/>
      <c r="BJ56" s="78"/>
      <c r="BK56" s="78"/>
      <c r="BL56" s="78"/>
      <c r="BM56" s="78"/>
      <c r="BN56" s="78"/>
      <c r="BO56" s="78"/>
      <c r="BP56" s="78"/>
      <c r="BQ56" s="78"/>
      <c r="BR56" s="78"/>
      <c r="BS56" s="78"/>
      <c r="BT56" s="78"/>
      <c r="BU56" s="78"/>
      <c r="BV56" s="78"/>
      <c r="BW56" s="78"/>
      <c r="BX56" s="78"/>
      <c r="BY56" s="78"/>
      <c r="BZ56" s="78"/>
      <c r="CA56" s="78"/>
      <c r="CB56" s="78"/>
      <c r="CC56" s="78"/>
      <c r="CD56" s="78"/>
      <c r="CE56" s="78"/>
      <c r="CF56" s="78"/>
      <c r="CG56" s="78"/>
      <c r="CH56" s="78"/>
      <c r="CI56" s="78"/>
      <c r="CJ56" s="78"/>
      <c r="CK56" s="78"/>
      <c r="CL56" s="78"/>
      <c r="CM56" s="78"/>
      <c r="CN56" s="78"/>
      <c r="CO56" s="78"/>
      <c r="CP56" s="78"/>
      <c r="CQ56" s="78"/>
      <c r="CR56" s="78"/>
      <c r="CS56" s="78"/>
      <c r="CT56" s="78"/>
      <c r="CU56" s="78"/>
      <c r="CV56" s="78"/>
      <c r="CW56" s="78"/>
      <c r="CX56" s="78"/>
      <c r="CY56" s="78"/>
      <c r="CZ56" s="78"/>
      <c r="DA56" s="78"/>
      <c r="DB56" s="78"/>
      <c r="DC56" s="78"/>
      <c r="DD56" s="78"/>
      <c r="DE56" s="78"/>
      <c r="DF56" s="78"/>
      <c r="DG56" s="78"/>
      <c r="DH56" s="78"/>
      <c r="DI56" s="78"/>
      <c r="DJ56" s="78"/>
      <c r="DK56" s="78"/>
      <c r="DL56" s="78"/>
      <c r="DM56" s="78"/>
      <c r="DN56" s="78"/>
      <c r="DO56" s="78"/>
      <c r="DP56" s="78"/>
      <c r="DQ56" s="78"/>
      <c r="DR56" s="78"/>
      <c r="DS56" s="78"/>
      <c r="DT56" s="78"/>
      <c r="DU56" s="78"/>
      <c r="DV56" s="78"/>
      <c r="DW56" s="78"/>
      <c r="DX56" s="78"/>
      <c r="DY56" s="78"/>
      <c r="DZ56" s="78"/>
      <c r="EA56" s="79"/>
      <c r="EB56" s="79"/>
      <c r="EV56" s="76"/>
      <c r="FF56" s="76"/>
      <c r="FK56" s="76"/>
      <c r="FM56" s="76"/>
      <c r="FV56" s="76"/>
      <c r="GA56" s="76"/>
      <c r="GC56" s="76"/>
      <c r="GE56" s="76"/>
      <c r="GX56" s="76"/>
      <c r="GY56" s="76"/>
      <c r="HU56" s="76"/>
      <c r="HY56" s="76"/>
      <c r="HZ56" s="76"/>
      <c r="IF56" s="76"/>
      <c r="IG56" s="76"/>
      <c r="IJ56" s="76"/>
      <c r="IL56" s="76"/>
      <c r="IM56" s="76"/>
      <c r="IO56" s="75"/>
    </row>
    <row r="57" spans="1:249" s="74" customFormat="1" ht="17" customHeight="1">
      <c r="A57" s="2">
        <v>2004</v>
      </c>
      <c r="B57" s="165">
        <v>7784</v>
      </c>
      <c r="C57" s="165">
        <v>2948</v>
      </c>
      <c r="D57" s="165">
        <v>3050</v>
      </c>
      <c r="E57" s="165">
        <v>1435</v>
      </c>
      <c r="F57" s="165">
        <v>298</v>
      </c>
      <c r="G57" s="165">
        <v>53</v>
      </c>
      <c r="H57" s="166">
        <v>1.2087252306562966</v>
      </c>
      <c r="I57" s="77"/>
      <c r="J57" s="81"/>
      <c r="P57" s="78"/>
      <c r="Q57" s="78"/>
      <c r="R57" s="78"/>
      <c r="S57" s="78"/>
      <c r="T57" s="78"/>
      <c r="U57" s="78"/>
      <c r="V57" s="78"/>
      <c r="W57" s="78"/>
      <c r="X57" s="78"/>
      <c r="Y57" s="78"/>
      <c r="Z57" s="78"/>
      <c r="AA57" s="78"/>
      <c r="AB57" s="78"/>
      <c r="AC57" s="78"/>
      <c r="AD57" s="78"/>
      <c r="AE57" s="78"/>
      <c r="AF57" s="78"/>
      <c r="AG57" s="78"/>
      <c r="AH57" s="78"/>
      <c r="AI57" s="78"/>
      <c r="AJ57" s="78"/>
      <c r="AK57" s="78"/>
      <c r="AL57" s="79"/>
      <c r="AM57" s="78"/>
      <c r="AN57" s="78"/>
      <c r="AO57" s="78"/>
      <c r="AP57" s="78"/>
      <c r="AQ57" s="78"/>
      <c r="AR57" s="78"/>
      <c r="AS57" s="78"/>
      <c r="AT57" s="78"/>
      <c r="AU57" s="78"/>
      <c r="AV57" s="78"/>
      <c r="AW57" s="78"/>
      <c r="AX57" s="78"/>
      <c r="AY57" s="78"/>
      <c r="AZ57" s="78"/>
      <c r="BA57" s="78"/>
      <c r="BB57" s="78"/>
      <c r="BC57" s="78"/>
      <c r="BD57" s="78"/>
      <c r="BE57" s="78"/>
      <c r="BF57" s="78"/>
      <c r="BG57" s="78"/>
      <c r="BH57" s="78"/>
      <c r="BI57" s="78"/>
      <c r="BJ57" s="78"/>
      <c r="BK57" s="78"/>
      <c r="BL57" s="78"/>
      <c r="BM57" s="78"/>
      <c r="BN57" s="78"/>
      <c r="BO57" s="78"/>
      <c r="BP57" s="78"/>
      <c r="BQ57" s="78"/>
      <c r="BR57" s="78"/>
      <c r="BS57" s="78"/>
      <c r="BT57" s="78"/>
      <c r="BU57" s="78"/>
      <c r="BV57" s="78"/>
      <c r="BW57" s="78"/>
      <c r="BX57" s="78"/>
      <c r="BY57" s="78"/>
      <c r="BZ57" s="78"/>
      <c r="CA57" s="78"/>
      <c r="CB57" s="78"/>
      <c r="CC57" s="78"/>
      <c r="CD57" s="78"/>
      <c r="CE57" s="78"/>
      <c r="CF57" s="78"/>
      <c r="CG57" s="78"/>
      <c r="CH57" s="78"/>
      <c r="CI57" s="78"/>
      <c r="CJ57" s="78"/>
      <c r="CK57" s="78"/>
      <c r="CL57" s="78"/>
      <c r="CM57" s="78"/>
      <c r="CN57" s="78"/>
      <c r="CO57" s="78"/>
      <c r="CP57" s="78"/>
      <c r="CQ57" s="78"/>
      <c r="CR57" s="78"/>
      <c r="CS57" s="78"/>
      <c r="CT57" s="78"/>
      <c r="CU57" s="78"/>
      <c r="CV57" s="78"/>
      <c r="CW57" s="78"/>
      <c r="CX57" s="78"/>
      <c r="CY57" s="78"/>
      <c r="CZ57" s="78"/>
      <c r="DA57" s="78"/>
      <c r="DB57" s="78"/>
      <c r="DC57" s="78"/>
      <c r="DD57" s="78"/>
      <c r="DE57" s="78"/>
      <c r="DF57" s="78"/>
      <c r="DG57" s="78"/>
      <c r="DH57" s="78"/>
      <c r="DI57" s="78"/>
      <c r="DJ57" s="78"/>
      <c r="DK57" s="78"/>
      <c r="DL57" s="78"/>
      <c r="DM57" s="78"/>
      <c r="DN57" s="78"/>
      <c r="DO57" s="78"/>
      <c r="DP57" s="78"/>
      <c r="DQ57" s="78"/>
      <c r="DR57" s="78"/>
      <c r="DS57" s="78"/>
      <c r="DT57" s="78"/>
      <c r="DU57" s="78"/>
      <c r="DV57" s="78"/>
      <c r="DW57" s="78"/>
      <c r="DX57" s="78"/>
      <c r="DY57" s="78"/>
      <c r="DZ57" s="78"/>
      <c r="EA57" s="79"/>
      <c r="EB57" s="79"/>
      <c r="EC57" s="76"/>
      <c r="ED57" s="76"/>
      <c r="EE57" s="76"/>
      <c r="EF57" s="76"/>
      <c r="EG57" s="76"/>
      <c r="EH57" s="76"/>
      <c r="EJ57" s="76"/>
      <c r="EK57" s="76"/>
      <c r="EL57" s="76"/>
      <c r="EM57" s="76"/>
      <c r="EN57" s="76"/>
      <c r="EO57" s="76"/>
      <c r="EP57" s="76"/>
      <c r="EQ57" s="76"/>
      <c r="ER57" s="76"/>
      <c r="ES57" s="76"/>
      <c r="EU57" s="76"/>
      <c r="EV57" s="76"/>
      <c r="EW57" s="76"/>
      <c r="EX57" s="76"/>
      <c r="EY57" s="76"/>
      <c r="FA57" s="76"/>
      <c r="FB57" s="76"/>
      <c r="FC57" s="76"/>
      <c r="FD57" s="76"/>
      <c r="FF57" s="76"/>
      <c r="FG57" s="76"/>
      <c r="FH57" s="76"/>
      <c r="FI57" s="76"/>
      <c r="FK57" s="76"/>
      <c r="FL57" s="76"/>
      <c r="FM57" s="76"/>
      <c r="FN57" s="76"/>
      <c r="FO57" s="76"/>
      <c r="FT57" s="76"/>
      <c r="FU57" s="76"/>
      <c r="FV57" s="76"/>
      <c r="FX57" s="76"/>
      <c r="GA57" s="76"/>
      <c r="GB57" s="76"/>
      <c r="GC57" s="76"/>
      <c r="GD57" s="76"/>
      <c r="GE57" s="76"/>
      <c r="GF57" s="76"/>
      <c r="GG57" s="76"/>
      <c r="GH57" s="76"/>
      <c r="GI57" s="76"/>
      <c r="GJ57" s="76"/>
      <c r="GK57" s="76"/>
      <c r="GM57" s="76"/>
      <c r="GN57" s="76"/>
      <c r="GO57" s="76"/>
      <c r="GP57" s="76"/>
      <c r="GT57" s="76"/>
      <c r="GU57" s="76"/>
      <c r="GW57" s="76"/>
      <c r="GX57" s="76"/>
      <c r="GY57" s="76"/>
      <c r="HA57" s="76"/>
      <c r="HB57" s="76"/>
      <c r="HC57" s="76"/>
      <c r="HD57" s="76"/>
      <c r="HG57" s="76"/>
      <c r="HH57" s="76"/>
      <c r="HJ57" s="76"/>
      <c r="HK57" s="76"/>
      <c r="HN57" s="76"/>
      <c r="HQ57" s="76"/>
      <c r="HR57" s="76"/>
      <c r="HT57" s="76"/>
      <c r="HU57" s="76"/>
      <c r="HX57" s="76"/>
      <c r="HY57" s="76"/>
      <c r="HZ57" s="76"/>
      <c r="IB57" s="76"/>
      <c r="IC57" s="76"/>
      <c r="IF57" s="76"/>
      <c r="IG57" s="76"/>
      <c r="IH57" s="76"/>
      <c r="II57" s="76"/>
      <c r="IJ57" s="76"/>
      <c r="IK57" s="76"/>
      <c r="IL57" s="76"/>
      <c r="IM57" s="76"/>
      <c r="IN57" s="76"/>
      <c r="IO57" s="75"/>
    </row>
    <row r="58" spans="1:249" s="74" customFormat="1" ht="17" customHeight="1">
      <c r="A58" s="2">
        <v>2005</v>
      </c>
      <c r="B58" s="165">
        <v>8076</v>
      </c>
      <c r="C58" s="165">
        <v>3146</v>
      </c>
      <c r="D58" s="165">
        <v>3075</v>
      </c>
      <c r="E58" s="165">
        <v>1477</v>
      </c>
      <c r="F58" s="165">
        <v>320</v>
      </c>
      <c r="G58" s="165">
        <v>59</v>
      </c>
      <c r="H58" s="166">
        <v>1.2387194907519259</v>
      </c>
      <c r="I58" s="77"/>
      <c r="J58" s="81"/>
      <c r="P58" s="78"/>
      <c r="Q58" s="78"/>
      <c r="R58" s="78"/>
      <c r="S58" s="78"/>
      <c r="T58" s="78"/>
      <c r="U58" s="78"/>
      <c r="V58" s="78"/>
      <c r="W58" s="78"/>
      <c r="X58" s="78"/>
      <c r="Y58" s="78"/>
      <c r="Z58" s="78"/>
      <c r="AA58" s="78"/>
      <c r="AB58" s="78"/>
      <c r="AC58" s="78"/>
      <c r="AD58" s="78"/>
      <c r="AE58" s="78"/>
      <c r="AF58" s="78"/>
      <c r="AG58" s="78"/>
      <c r="AH58" s="78"/>
      <c r="AI58" s="78"/>
      <c r="AJ58" s="78"/>
      <c r="AK58" s="78"/>
      <c r="AL58" s="79"/>
      <c r="AM58" s="78"/>
      <c r="AN58" s="78"/>
      <c r="AO58" s="78"/>
      <c r="AP58" s="78"/>
      <c r="AQ58" s="78"/>
      <c r="AR58" s="78"/>
      <c r="AS58" s="78"/>
      <c r="AT58" s="78"/>
      <c r="AU58" s="78"/>
      <c r="AV58" s="78"/>
      <c r="AW58" s="78"/>
      <c r="AX58" s="78"/>
      <c r="AY58" s="78"/>
      <c r="AZ58" s="78"/>
      <c r="BA58" s="78"/>
      <c r="BB58" s="78"/>
      <c r="BC58" s="78"/>
      <c r="BD58" s="78"/>
      <c r="BE58" s="78"/>
      <c r="BF58" s="78"/>
      <c r="BG58" s="78"/>
      <c r="BH58" s="78"/>
      <c r="BI58" s="78"/>
      <c r="BJ58" s="78"/>
      <c r="BK58" s="78"/>
      <c r="BL58" s="78"/>
      <c r="BM58" s="78"/>
      <c r="BN58" s="78"/>
      <c r="BO58" s="78"/>
      <c r="BP58" s="78"/>
      <c r="BQ58" s="78"/>
      <c r="BR58" s="78"/>
      <c r="BS58" s="78"/>
      <c r="BT58" s="78"/>
      <c r="BU58" s="78"/>
      <c r="BV58" s="78"/>
      <c r="BW58" s="78"/>
      <c r="BX58" s="78"/>
      <c r="BY58" s="78"/>
      <c r="BZ58" s="78"/>
      <c r="CA58" s="78"/>
      <c r="CB58" s="78"/>
      <c r="CC58" s="78"/>
      <c r="CD58" s="78"/>
      <c r="CE58" s="78"/>
      <c r="CF58" s="78"/>
      <c r="CG58" s="78"/>
      <c r="CH58" s="78"/>
      <c r="CI58" s="78"/>
      <c r="CJ58" s="78"/>
      <c r="CK58" s="78"/>
      <c r="CL58" s="78"/>
      <c r="CM58" s="78"/>
      <c r="CN58" s="78"/>
      <c r="CO58" s="78"/>
      <c r="CP58" s="78"/>
      <c r="CQ58" s="78"/>
      <c r="CR58" s="78"/>
      <c r="CS58" s="78"/>
      <c r="CT58" s="78"/>
      <c r="CU58" s="78"/>
      <c r="CV58" s="78"/>
      <c r="CW58" s="78"/>
      <c r="CX58" s="78"/>
      <c r="CY58" s="78"/>
      <c r="CZ58" s="78"/>
      <c r="DA58" s="78"/>
      <c r="DB58" s="78"/>
      <c r="DC58" s="78"/>
      <c r="DD58" s="78"/>
      <c r="DE58" s="78"/>
      <c r="DF58" s="78"/>
      <c r="DG58" s="78"/>
      <c r="DH58" s="78"/>
      <c r="DI58" s="78"/>
      <c r="DJ58" s="78"/>
      <c r="DK58" s="78"/>
      <c r="DL58" s="78"/>
      <c r="DM58" s="78"/>
      <c r="DN58" s="78"/>
      <c r="DO58" s="78"/>
      <c r="DP58" s="78"/>
      <c r="DQ58" s="78"/>
      <c r="DR58" s="78"/>
      <c r="DS58" s="78"/>
      <c r="DT58" s="78"/>
      <c r="DU58" s="78"/>
      <c r="DV58" s="78"/>
      <c r="DW58" s="78"/>
      <c r="DX58" s="78"/>
      <c r="DY58" s="78"/>
      <c r="DZ58" s="78"/>
      <c r="EA58" s="79"/>
      <c r="EB58" s="79"/>
      <c r="EC58" s="76"/>
      <c r="ED58" s="76"/>
      <c r="EE58" s="76"/>
      <c r="EF58" s="76"/>
      <c r="EG58" s="76"/>
      <c r="EH58" s="76"/>
      <c r="EJ58" s="76"/>
      <c r="EK58" s="76"/>
      <c r="EL58" s="76"/>
      <c r="EM58" s="76"/>
      <c r="EN58" s="76"/>
      <c r="EO58" s="76"/>
      <c r="EP58" s="76"/>
      <c r="EQ58" s="76"/>
      <c r="ER58" s="76"/>
      <c r="ES58" s="76"/>
      <c r="EU58" s="76"/>
      <c r="EV58" s="76"/>
      <c r="EW58" s="76"/>
      <c r="EX58" s="76"/>
      <c r="EY58" s="76"/>
      <c r="FA58" s="76"/>
      <c r="FB58" s="76"/>
      <c r="FC58" s="76"/>
      <c r="FD58" s="76"/>
      <c r="FF58" s="76"/>
      <c r="FG58" s="76"/>
      <c r="FH58" s="76"/>
      <c r="FI58" s="76"/>
      <c r="FK58" s="76"/>
      <c r="FL58" s="76"/>
      <c r="FM58" s="76"/>
      <c r="FN58" s="76"/>
      <c r="FO58" s="76"/>
      <c r="FT58" s="76"/>
      <c r="FU58" s="76"/>
      <c r="FV58" s="76"/>
      <c r="FX58" s="76"/>
      <c r="GA58" s="76"/>
      <c r="GB58" s="76"/>
      <c r="GC58" s="76"/>
      <c r="GD58" s="76"/>
      <c r="GE58" s="76"/>
      <c r="GF58" s="76"/>
      <c r="GG58" s="76"/>
      <c r="GH58" s="76"/>
      <c r="GI58" s="76"/>
      <c r="GJ58" s="76"/>
      <c r="GK58" s="76"/>
      <c r="GM58" s="76"/>
      <c r="GN58" s="76"/>
      <c r="GO58" s="76"/>
      <c r="GP58" s="76"/>
      <c r="GT58" s="76"/>
      <c r="GU58" s="76"/>
      <c r="GW58" s="76"/>
      <c r="GX58" s="76"/>
      <c r="GY58" s="76"/>
      <c r="HA58" s="76"/>
      <c r="HB58" s="76"/>
      <c r="HC58" s="76"/>
      <c r="HD58" s="76"/>
      <c r="HG58" s="76"/>
      <c r="HH58" s="76"/>
      <c r="HJ58" s="76"/>
      <c r="HK58" s="76"/>
      <c r="HN58" s="76"/>
      <c r="HQ58" s="76"/>
      <c r="HR58" s="76"/>
      <c r="HT58" s="76"/>
      <c r="HU58" s="76"/>
      <c r="HX58" s="76"/>
      <c r="HY58" s="76"/>
      <c r="HZ58" s="76"/>
      <c r="IB58" s="76"/>
      <c r="IC58" s="76"/>
      <c r="IF58" s="76"/>
      <c r="IG58" s="76"/>
      <c r="IH58" s="76"/>
      <c r="II58" s="76"/>
      <c r="IJ58" s="76"/>
      <c r="IK58" s="76"/>
      <c r="IL58" s="76"/>
      <c r="IM58" s="76"/>
      <c r="IN58" s="76"/>
      <c r="IO58" s="75"/>
    </row>
    <row r="59" spans="1:249" s="74" customFormat="1" ht="17" customHeight="1">
      <c r="A59" s="2">
        <v>2006</v>
      </c>
      <c r="B59" s="165">
        <v>8363</v>
      </c>
      <c r="C59" s="165">
        <v>3319</v>
      </c>
      <c r="D59" s="165">
        <v>3099</v>
      </c>
      <c r="E59" s="165">
        <v>1529</v>
      </c>
      <c r="F59" s="165">
        <v>356</v>
      </c>
      <c r="G59" s="165">
        <v>61</v>
      </c>
      <c r="H59" s="166">
        <v>1.267078928737452</v>
      </c>
      <c r="I59" s="77"/>
      <c r="J59" s="81"/>
      <c r="P59" s="78"/>
      <c r="Q59" s="78"/>
      <c r="R59" s="78"/>
      <c r="S59" s="78"/>
      <c r="T59" s="78"/>
      <c r="U59" s="78"/>
      <c r="V59" s="78"/>
      <c r="W59" s="78"/>
      <c r="X59" s="78"/>
      <c r="Y59" s="78"/>
      <c r="Z59" s="78"/>
      <c r="AA59" s="78"/>
      <c r="AB59" s="78"/>
      <c r="AC59" s="78"/>
      <c r="AD59" s="78"/>
      <c r="AE59" s="78"/>
      <c r="AF59" s="78"/>
      <c r="AG59" s="78"/>
      <c r="AH59" s="78"/>
      <c r="AI59" s="78"/>
      <c r="AJ59" s="78"/>
      <c r="AK59" s="78"/>
      <c r="AL59" s="79"/>
      <c r="AM59" s="78"/>
      <c r="AN59" s="78"/>
      <c r="AO59" s="78"/>
      <c r="AP59" s="78"/>
      <c r="AQ59" s="78"/>
      <c r="AR59" s="78"/>
      <c r="AS59" s="78"/>
      <c r="AT59" s="78"/>
      <c r="AU59" s="78"/>
      <c r="AV59" s="78"/>
      <c r="AW59" s="78"/>
      <c r="AX59" s="78"/>
      <c r="AY59" s="78"/>
      <c r="AZ59" s="78"/>
      <c r="BA59" s="78"/>
      <c r="BB59" s="78"/>
      <c r="BC59" s="78"/>
      <c r="BD59" s="78"/>
      <c r="BE59" s="78"/>
      <c r="BF59" s="78"/>
      <c r="BG59" s="78"/>
      <c r="BH59" s="78"/>
      <c r="BI59" s="78"/>
      <c r="BJ59" s="78"/>
      <c r="BK59" s="78"/>
      <c r="BL59" s="78"/>
      <c r="BM59" s="78"/>
      <c r="BN59" s="78"/>
      <c r="BO59" s="78"/>
      <c r="BP59" s="78"/>
      <c r="BQ59" s="78"/>
      <c r="BR59" s="78"/>
      <c r="BS59" s="78"/>
      <c r="BT59" s="78"/>
      <c r="BU59" s="78"/>
      <c r="BV59" s="78"/>
      <c r="BW59" s="78"/>
      <c r="BX59" s="78"/>
      <c r="BY59" s="78"/>
      <c r="BZ59" s="78"/>
      <c r="CA59" s="78"/>
      <c r="CB59" s="78"/>
      <c r="CC59" s="78"/>
      <c r="CD59" s="78"/>
      <c r="CE59" s="78"/>
      <c r="CF59" s="78"/>
      <c r="CG59" s="78"/>
      <c r="CH59" s="78"/>
      <c r="CI59" s="78"/>
      <c r="CJ59" s="78"/>
      <c r="CK59" s="78"/>
      <c r="CL59" s="78"/>
      <c r="CM59" s="78"/>
      <c r="CN59" s="78"/>
      <c r="CO59" s="78"/>
      <c r="CP59" s="78"/>
      <c r="CQ59" s="78"/>
      <c r="CR59" s="78"/>
      <c r="CS59" s="78"/>
      <c r="CT59" s="78"/>
      <c r="CU59" s="78"/>
      <c r="CV59" s="78"/>
      <c r="CW59" s="78"/>
      <c r="CX59" s="78"/>
      <c r="CY59" s="78"/>
      <c r="CZ59" s="78"/>
      <c r="DA59" s="78"/>
      <c r="DB59" s="78"/>
      <c r="DC59" s="78"/>
      <c r="DD59" s="78"/>
      <c r="DE59" s="78"/>
      <c r="DF59" s="78"/>
      <c r="DG59" s="78"/>
      <c r="DH59" s="78"/>
      <c r="DI59" s="78"/>
      <c r="DJ59" s="78"/>
      <c r="DK59" s="78"/>
      <c r="DL59" s="78"/>
      <c r="DM59" s="78"/>
      <c r="DN59" s="78"/>
      <c r="DO59" s="78"/>
      <c r="DP59" s="78"/>
      <c r="DQ59" s="78"/>
      <c r="DR59" s="78"/>
      <c r="DS59" s="78"/>
      <c r="DT59" s="78"/>
      <c r="DU59" s="78"/>
      <c r="DV59" s="78"/>
      <c r="DW59" s="78"/>
      <c r="DX59" s="78"/>
      <c r="DY59" s="78"/>
      <c r="DZ59" s="78"/>
      <c r="EA59" s="79"/>
      <c r="EB59" s="79"/>
      <c r="EC59" s="76"/>
      <c r="ED59" s="76"/>
      <c r="EE59" s="76"/>
      <c r="EF59" s="76"/>
      <c r="EG59" s="76"/>
      <c r="EH59" s="76"/>
      <c r="EI59" s="76"/>
      <c r="EJ59" s="76"/>
      <c r="EK59" s="76"/>
      <c r="EL59" s="76"/>
      <c r="EM59" s="76"/>
      <c r="EN59" s="76"/>
      <c r="EO59" s="76"/>
      <c r="EP59" s="76"/>
      <c r="EQ59" s="76"/>
      <c r="ER59" s="76"/>
      <c r="ES59" s="76"/>
      <c r="ET59" s="76"/>
      <c r="EU59" s="76"/>
      <c r="EV59" s="76"/>
      <c r="EW59" s="76"/>
      <c r="EX59" s="76"/>
      <c r="EY59" s="76"/>
      <c r="EZ59" s="76"/>
      <c r="FA59" s="76"/>
      <c r="FB59" s="76"/>
      <c r="FC59" s="76"/>
      <c r="FD59" s="76"/>
      <c r="FE59" s="76"/>
      <c r="FF59" s="76"/>
      <c r="FG59" s="76"/>
      <c r="FH59" s="76"/>
      <c r="FI59" s="76"/>
      <c r="FJ59" s="76"/>
      <c r="FK59" s="76"/>
      <c r="FL59" s="76"/>
      <c r="FM59" s="76"/>
      <c r="FN59" s="76"/>
      <c r="FO59" s="76"/>
      <c r="FP59" s="76"/>
      <c r="FQ59" s="76"/>
      <c r="FR59" s="76"/>
      <c r="FS59" s="76"/>
      <c r="FT59" s="76"/>
      <c r="FU59" s="76"/>
      <c r="FV59" s="76"/>
      <c r="FW59" s="76"/>
      <c r="FX59" s="76"/>
      <c r="FY59" s="76"/>
      <c r="FZ59" s="76"/>
      <c r="GA59" s="76"/>
      <c r="GB59" s="76"/>
      <c r="GC59" s="76"/>
      <c r="GD59" s="76"/>
      <c r="GE59" s="76"/>
      <c r="GF59" s="76"/>
      <c r="GG59" s="76"/>
      <c r="GH59" s="76"/>
      <c r="GI59" s="76"/>
      <c r="GJ59" s="76"/>
      <c r="GK59" s="76"/>
      <c r="GL59" s="76"/>
      <c r="GM59" s="76"/>
      <c r="GN59" s="76"/>
      <c r="GO59" s="76"/>
      <c r="GP59" s="76"/>
      <c r="GQ59" s="76"/>
      <c r="GR59" s="76"/>
      <c r="GS59" s="76"/>
      <c r="GT59" s="76"/>
      <c r="GU59" s="76"/>
      <c r="GV59" s="76"/>
      <c r="GW59" s="76"/>
      <c r="GX59" s="76"/>
      <c r="GY59" s="76"/>
      <c r="GZ59" s="76"/>
      <c r="HA59" s="76"/>
      <c r="HB59" s="76"/>
      <c r="HC59" s="76"/>
      <c r="HD59" s="76"/>
      <c r="HE59" s="76"/>
      <c r="HF59" s="76"/>
      <c r="HG59" s="76"/>
      <c r="HH59" s="76"/>
      <c r="HI59" s="76"/>
      <c r="HJ59" s="76"/>
      <c r="HK59" s="76"/>
      <c r="HL59" s="76"/>
      <c r="HM59" s="76"/>
      <c r="HN59" s="76"/>
      <c r="HO59" s="76"/>
      <c r="HP59" s="76"/>
      <c r="HQ59" s="76"/>
      <c r="HR59" s="76"/>
      <c r="HS59" s="76"/>
      <c r="HT59" s="76"/>
      <c r="HU59" s="76"/>
      <c r="HV59" s="76"/>
      <c r="HW59" s="76"/>
      <c r="HX59" s="76"/>
      <c r="HY59" s="76"/>
      <c r="HZ59" s="76"/>
      <c r="IA59" s="76"/>
      <c r="IB59" s="76"/>
      <c r="IC59" s="76"/>
      <c r="ID59" s="76"/>
      <c r="IE59" s="76"/>
      <c r="IF59" s="76"/>
      <c r="IG59" s="76"/>
      <c r="IH59" s="76"/>
      <c r="II59" s="76"/>
      <c r="IJ59" s="76"/>
      <c r="IK59" s="76"/>
      <c r="IL59" s="76"/>
      <c r="IM59" s="76"/>
      <c r="IN59" s="76"/>
      <c r="IO59" s="80"/>
    </row>
    <row r="60" spans="1:249" s="74" customFormat="1" ht="17" customHeight="1">
      <c r="A60" s="2">
        <v>2007</v>
      </c>
      <c r="B60" s="165">
        <v>8532</v>
      </c>
      <c r="C60" s="165">
        <v>3442</v>
      </c>
      <c r="D60" s="165">
        <v>3080</v>
      </c>
      <c r="E60" s="165">
        <v>1563</v>
      </c>
      <c r="F60" s="165">
        <v>382</v>
      </c>
      <c r="G60" s="165">
        <v>65</v>
      </c>
      <c r="H60" s="166">
        <v>1.2769382562278442</v>
      </c>
      <c r="I60" s="77"/>
      <c r="J60" s="81"/>
      <c r="P60" s="2"/>
      <c r="AB60" s="2"/>
      <c r="AE60" s="2"/>
      <c r="AF60" s="2"/>
      <c r="AH60" s="78"/>
      <c r="AI60" s="78"/>
      <c r="AJ60" s="78"/>
      <c r="AK60" s="78"/>
      <c r="AL60" s="79"/>
      <c r="AM60" s="78"/>
      <c r="AN60" s="78"/>
      <c r="AO60" s="78"/>
      <c r="AP60" s="78"/>
      <c r="AQ60" s="78"/>
      <c r="AR60" s="78"/>
      <c r="AS60" s="78"/>
      <c r="AT60" s="78"/>
      <c r="AU60" s="78"/>
      <c r="AV60" s="78"/>
      <c r="AW60" s="78"/>
      <c r="AX60" s="78"/>
      <c r="AY60" s="78"/>
      <c r="AZ60" s="78"/>
      <c r="BA60" s="78"/>
      <c r="BB60" s="78"/>
      <c r="BC60" s="78"/>
      <c r="BD60" s="78"/>
      <c r="BE60" s="78"/>
      <c r="BF60" s="78"/>
      <c r="BG60" s="78"/>
      <c r="BH60" s="78"/>
      <c r="BI60" s="78"/>
      <c r="BJ60" s="78"/>
      <c r="BK60" s="78"/>
      <c r="BL60" s="78"/>
      <c r="BM60" s="78"/>
      <c r="BN60" s="78"/>
      <c r="BO60" s="78"/>
      <c r="BP60" s="78"/>
      <c r="BQ60" s="78"/>
      <c r="BR60" s="78"/>
      <c r="BS60" s="78"/>
      <c r="BT60" s="78"/>
      <c r="BU60" s="78"/>
      <c r="BV60" s="78"/>
      <c r="BW60" s="78"/>
      <c r="BX60" s="78"/>
      <c r="BY60" s="78"/>
      <c r="BZ60" s="78"/>
      <c r="CA60" s="78"/>
      <c r="CB60" s="78"/>
      <c r="CC60" s="78"/>
      <c r="CD60" s="78"/>
      <c r="CE60" s="78"/>
      <c r="CF60" s="78"/>
      <c r="CG60" s="78"/>
      <c r="CH60" s="78"/>
      <c r="CI60" s="78"/>
      <c r="CJ60" s="78"/>
      <c r="CK60" s="78"/>
      <c r="CL60" s="78"/>
      <c r="CM60" s="78"/>
      <c r="CN60" s="78"/>
      <c r="CO60" s="78"/>
      <c r="CP60" s="78"/>
      <c r="CQ60" s="78"/>
      <c r="CR60" s="78"/>
      <c r="CS60" s="78"/>
      <c r="CT60" s="78"/>
      <c r="CU60" s="78"/>
      <c r="CV60" s="78"/>
      <c r="CW60" s="78"/>
      <c r="CX60" s="78"/>
      <c r="CY60" s="78"/>
      <c r="CZ60" s="78"/>
      <c r="DA60" s="78"/>
      <c r="DB60" s="78"/>
      <c r="DC60" s="78"/>
      <c r="DD60" s="78"/>
      <c r="DE60" s="78"/>
      <c r="DF60" s="78"/>
      <c r="DG60" s="78"/>
      <c r="DH60" s="78"/>
      <c r="DI60" s="78"/>
      <c r="DJ60" s="78"/>
      <c r="DK60" s="78"/>
      <c r="DL60" s="78"/>
      <c r="DM60" s="78"/>
      <c r="DN60" s="78"/>
      <c r="DO60" s="78"/>
      <c r="DP60" s="78"/>
      <c r="DQ60" s="78"/>
      <c r="DR60" s="78"/>
      <c r="DS60" s="78"/>
      <c r="DT60" s="78"/>
      <c r="DU60" s="78"/>
      <c r="DV60" s="78"/>
      <c r="DW60" s="78"/>
      <c r="DX60" s="78"/>
      <c r="DY60" s="78"/>
      <c r="DZ60" s="78"/>
      <c r="EA60" s="79"/>
      <c r="EB60" s="79"/>
      <c r="IO60" s="75"/>
    </row>
    <row r="61" spans="1:249" s="74" customFormat="1" ht="17" customHeight="1">
      <c r="A61" s="2">
        <v>2008</v>
      </c>
      <c r="B61" s="165">
        <v>8740</v>
      </c>
      <c r="C61" s="165">
        <v>3552</v>
      </c>
      <c r="D61" s="165">
        <v>3107</v>
      </c>
      <c r="E61" s="165">
        <v>1625</v>
      </c>
      <c r="F61" s="165">
        <v>387</v>
      </c>
      <c r="G61" s="165">
        <v>68</v>
      </c>
      <c r="H61" s="166">
        <v>1.2921858619130131</v>
      </c>
      <c r="I61" s="77"/>
      <c r="J61" s="81"/>
      <c r="P61" s="2"/>
      <c r="AB61" s="2"/>
      <c r="AF61" s="2"/>
      <c r="AJ61" s="2"/>
      <c r="AK61" s="2" t="s">
        <v>19</v>
      </c>
      <c r="AL61" s="79"/>
      <c r="AM61" s="78"/>
      <c r="AN61" s="78"/>
      <c r="AO61" s="78"/>
      <c r="AP61" s="78"/>
      <c r="AQ61" s="78"/>
      <c r="AR61" s="78"/>
      <c r="AS61" s="78"/>
      <c r="AT61" s="78"/>
      <c r="AU61" s="78"/>
      <c r="AV61" s="78"/>
      <c r="AW61" s="78"/>
      <c r="AX61" s="78"/>
      <c r="AY61" s="78"/>
      <c r="AZ61" s="78"/>
      <c r="BA61" s="78"/>
      <c r="BB61" s="78"/>
      <c r="BC61" s="78"/>
      <c r="BD61" s="78"/>
      <c r="BE61" s="78"/>
      <c r="BF61" s="78"/>
      <c r="BG61" s="78"/>
      <c r="BH61" s="78"/>
      <c r="BI61" s="78"/>
      <c r="BJ61" s="78"/>
      <c r="BK61" s="78"/>
      <c r="BL61" s="78"/>
      <c r="BM61" s="78"/>
      <c r="BN61" s="78"/>
      <c r="BO61" s="78"/>
      <c r="BP61" s="78"/>
      <c r="BQ61" s="78"/>
      <c r="BR61" s="78"/>
      <c r="BS61" s="78"/>
      <c r="BT61" s="78"/>
      <c r="BU61" s="78"/>
      <c r="BV61" s="78"/>
      <c r="BW61" s="78"/>
      <c r="BX61" s="78"/>
      <c r="BY61" s="78"/>
      <c r="BZ61" s="78"/>
      <c r="CA61" s="78"/>
      <c r="CB61" s="78"/>
      <c r="CC61" s="78"/>
      <c r="CD61" s="78"/>
      <c r="CE61" s="78"/>
      <c r="CF61" s="78"/>
      <c r="CG61" s="78"/>
      <c r="CH61" s="78"/>
      <c r="CI61" s="78"/>
      <c r="CJ61" s="78"/>
      <c r="CK61" s="78"/>
      <c r="CL61" s="78"/>
      <c r="CM61" s="78"/>
      <c r="CN61" s="78"/>
      <c r="CO61" s="78"/>
      <c r="CP61" s="78"/>
      <c r="CQ61" s="78"/>
      <c r="CR61" s="78"/>
      <c r="CS61" s="78"/>
      <c r="CT61" s="78"/>
      <c r="CU61" s="78"/>
      <c r="CV61" s="78"/>
      <c r="CW61" s="78"/>
      <c r="CX61" s="78"/>
      <c r="CY61" s="78"/>
      <c r="CZ61" s="78"/>
      <c r="DA61" s="78"/>
      <c r="DB61" s="78"/>
      <c r="DC61" s="78"/>
      <c r="DD61" s="78"/>
      <c r="DE61" s="78"/>
      <c r="DF61" s="78"/>
      <c r="DG61" s="78"/>
      <c r="DH61" s="78"/>
      <c r="DI61" s="78"/>
      <c r="DJ61" s="78"/>
      <c r="DK61" s="78"/>
      <c r="DL61" s="78"/>
      <c r="DM61" s="78"/>
      <c r="DN61" s="78"/>
      <c r="DO61" s="78"/>
      <c r="DP61" s="78"/>
      <c r="DQ61" s="78"/>
      <c r="DR61" s="78"/>
      <c r="DS61" s="78"/>
      <c r="DT61" s="78"/>
      <c r="DU61" s="78"/>
      <c r="DV61" s="78"/>
      <c r="DW61" s="78"/>
      <c r="DX61" s="78"/>
      <c r="DY61" s="78"/>
      <c r="DZ61" s="78"/>
      <c r="EA61" s="79"/>
      <c r="EB61" s="79"/>
      <c r="IO61" s="75"/>
    </row>
    <row r="62" spans="1:249" s="74" customFormat="1" ht="17" customHeight="1">
      <c r="A62" s="2">
        <v>2009</v>
      </c>
      <c r="B62" s="165">
        <v>8700</v>
      </c>
      <c r="C62" s="165">
        <v>3604</v>
      </c>
      <c r="D62" s="165">
        <v>3039</v>
      </c>
      <c r="E62" s="165">
        <v>1582</v>
      </c>
      <c r="F62" s="165">
        <v>412</v>
      </c>
      <c r="G62" s="165">
        <v>63</v>
      </c>
      <c r="H62" s="166">
        <v>1.2707260678009409</v>
      </c>
      <c r="I62" s="77"/>
      <c r="J62" s="81"/>
      <c r="P62" s="78"/>
      <c r="AB62" s="78"/>
      <c r="AE62" s="78"/>
      <c r="AF62" s="78"/>
      <c r="AH62" s="78"/>
      <c r="AI62" s="78"/>
      <c r="AJ62" s="78"/>
      <c r="AK62" s="78"/>
      <c r="AL62" s="79"/>
      <c r="AM62" s="78"/>
      <c r="AN62" s="78"/>
      <c r="AO62" s="78"/>
      <c r="AP62" s="78"/>
      <c r="AQ62" s="78"/>
      <c r="AR62" s="78"/>
      <c r="AS62" s="78"/>
      <c r="AT62" s="78"/>
      <c r="AU62" s="78"/>
      <c r="AV62" s="78"/>
      <c r="AW62" s="78"/>
      <c r="AX62" s="78"/>
      <c r="AY62" s="78"/>
      <c r="AZ62" s="78"/>
      <c r="BA62" s="78"/>
      <c r="BB62" s="78"/>
      <c r="BC62" s="78"/>
      <c r="BD62" s="78"/>
      <c r="BE62" s="78"/>
      <c r="BF62" s="78"/>
      <c r="BG62" s="78"/>
      <c r="BH62" s="78"/>
      <c r="BI62" s="78"/>
      <c r="BJ62" s="78"/>
      <c r="BK62" s="78"/>
      <c r="BL62" s="78"/>
      <c r="BM62" s="78"/>
      <c r="BN62" s="78"/>
      <c r="BO62" s="78"/>
      <c r="BP62" s="78"/>
      <c r="BQ62" s="78"/>
      <c r="BR62" s="78"/>
      <c r="BS62" s="78"/>
      <c r="BT62" s="78"/>
      <c r="BU62" s="78"/>
      <c r="BV62" s="78"/>
      <c r="BW62" s="78"/>
      <c r="BX62" s="78"/>
      <c r="BY62" s="78"/>
      <c r="BZ62" s="78"/>
      <c r="CA62" s="78"/>
      <c r="CB62" s="78"/>
      <c r="CC62" s="78"/>
      <c r="CD62" s="78"/>
      <c r="CE62" s="78"/>
      <c r="CF62" s="78"/>
      <c r="CG62" s="78"/>
      <c r="CH62" s="78"/>
      <c r="CI62" s="78"/>
      <c r="CJ62" s="78"/>
      <c r="CK62" s="78"/>
      <c r="CL62" s="78"/>
      <c r="CM62" s="78"/>
      <c r="CN62" s="78"/>
      <c r="CO62" s="78"/>
      <c r="CP62" s="78"/>
      <c r="CQ62" s="78"/>
      <c r="CR62" s="78"/>
      <c r="CS62" s="78"/>
      <c r="CT62" s="78"/>
      <c r="CU62" s="78"/>
      <c r="CV62" s="78"/>
      <c r="CW62" s="78"/>
      <c r="CX62" s="78"/>
      <c r="CY62" s="78"/>
      <c r="CZ62" s="78"/>
      <c r="DA62" s="78"/>
      <c r="DB62" s="78"/>
      <c r="DC62" s="78"/>
      <c r="DD62" s="78"/>
      <c r="DE62" s="78"/>
      <c r="DF62" s="78"/>
      <c r="DG62" s="78"/>
      <c r="DH62" s="78"/>
      <c r="DI62" s="78"/>
      <c r="DJ62" s="78"/>
      <c r="DK62" s="78"/>
      <c r="DL62" s="78"/>
      <c r="DM62" s="78"/>
      <c r="DN62" s="78"/>
      <c r="DO62" s="78"/>
      <c r="DP62" s="78"/>
      <c r="DQ62" s="78"/>
      <c r="DR62" s="78"/>
      <c r="DS62" s="78"/>
      <c r="DT62" s="78"/>
      <c r="DU62" s="78"/>
      <c r="DV62" s="78"/>
      <c r="DW62" s="78"/>
      <c r="DX62" s="78"/>
      <c r="DY62" s="78"/>
      <c r="DZ62" s="78"/>
      <c r="EA62" s="79"/>
      <c r="EB62" s="79"/>
      <c r="IO62" s="75"/>
    </row>
    <row r="63" spans="1:249" s="74" customFormat="1" ht="17" customHeight="1">
      <c r="A63" s="2">
        <v>2010</v>
      </c>
      <c r="B63" s="165">
        <v>9140</v>
      </c>
      <c r="C63" s="165">
        <v>3832</v>
      </c>
      <c r="D63" s="165">
        <v>3100</v>
      </c>
      <c r="E63" s="165">
        <v>1698</v>
      </c>
      <c r="F63" s="165">
        <v>445</v>
      </c>
      <c r="G63" s="165">
        <v>65</v>
      </c>
      <c r="H63" s="166">
        <v>1.3189556502292508</v>
      </c>
      <c r="I63" s="77"/>
      <c r="J63" s="81"/>
      <c r="L63" s="81"/>
      <c r="P63" s="78"/>
      <c r="AB63" s="78"/>
      <c r="AE63" s="78"/>
      <c r="AF63" s="78"/>
      <c r="AH63" s="78"/>
      <c r="AI63" s="78"/>
      <c r="AJ63" s="78"/>
      <c r="AK63" s="78"/>
      <c r="AL63" s="79"/>
      <c r="AM63" s="78"/>
      <c r="AN63" s="78"/>
      <c r="AO63" s="78"/>
      <c r="AP63" s="78"/>
      <c r="AQ63" s="78"/>
      <c r="AR63" s="78"/>
      <c r="AS63" s="78"/>
      <c r="AT63" s="78"/>
      <c r="AU63" s="78"/>
      <c r="AV63" s="78"/>
      <c r="AW63" s="78"/>
      <c r="AX63" s="78"/>
      <c r="AY63" s="78"/>
      <c r="AZ63" s="78"/>
      <c r="BA63" s="78"/>
      <c r="BB63" s="78"/>
      <c r="BC63" s="78"/>
      <c r="BD63" s="78"/>
      <c r="BE63" s="78"/>
      <c r="BF63" s="78"/>
      <c r="BG63" s="78"/>
      <c r="BH63" s="78"/>
      <c r="BI63" s="78"/>
      <c r="BJ63" s="78"/>
      <c r="BK63" s="78"/>
      <c r="BL63" s="78"/>
      <c r="BM63" s="78"/>
      <c r="BN63" s="78"/>
      <c r="BO63" s="78"/>
      <c r="BP63" s="78"/>
      <c r="BQ63" s="78"/>
      <c r="BR63" s="78"/>
      <c r="BS63" s="78"/>
      <c r="BT63" s="78"/>
      <c r="BU63" s="78"/>
      <c r="BV63" s="78"/>
      <c r="BW63" s="78"/>
      <c r="BX63" s="78"/>
      <c r="BY63" s="78"/>
      <c r="BZ63" s="78"/>
      <c r="CA63" s="78"/>
      <c r="CB63" s="78"/>
      <c r="CC63" s="78"/>
      <c r="CD63" s="78"/>
      <c r="CE63" s="78"/>
      <c r="CF63" s="78"/>
      <c r="CG63" s="78"/>
      <c r="CH63" s="78"/>
      <c r="CI63" s="78"/>
      <c r="CJ63" s="78"/>
      <c r="CK63" s="78"/>
      <c r="CL63" s="78"/>
      <c r="CM63" s="78"/>
      <c r="CN63" s="78"/>
      <c r="CO63" s="78"/>
      <c r="CP63" s="78"/>
      <c r="CQ63" s="78"/>
      <c r="CR63" s="78"/>
      <c r="CS63" s="78"/>
      <c r="CT63" s="78"/>
      <c r="CU63" s="78"/>
      <c r="CV63" s="78"/>
      <c r="CW63" s="78"/>
      <c r="CX63" s="78"/>
      <c r="CY63" s="78"/>
      <c r="CZ63" s="78"/>
      <c r="DA63" s="78"/>
      <c r="DB63" s="78"/>
      <c r="DC63" s="78"/>
      <c r="DD63" s="78"/>
      <c r="DE63" s="78"/>
      <c r="DF63" s="78"/>
      <c r="DG63" s="78"/>
      <c r="DH63" s="78"/>
      <c r="DI63" s="78"/>
      <c r="DJ63" s="78"/>
      <c r="DK63" s="78"/>
      <c r="DL63" s="78"/>
      <c r="DM63" s="78"/>
      <c r="DN63" s="78"/>
      <c r="DO63" s="78"/>
      <c r="DP63" s="78"/>
      <c r="DQ63" s="78"/>
      <c r="DR63" s="78"/>
      <c r="DS63" s="78"/>
      <c r="DT63" s="78"/>
      <c r="DU63" s="78"/>
      <c r="DV63" s="78"/>
      <c r="DW63" s="78"/>
      <c r="DX63" s="78"/>
      <c r="DY63" s="78"/>
      <c r="DZ63" s="78"/>
      <c r="EA63" s="79"/>
      <c r="EB63" s="79"/>
      <c r="IO63" s="75"/>
    </row>
    <row r="64" spans="1:249" s="74" customFormat="1" ht="17" customHeight="1">
      <c r="A64" s="2">
        <v>2011</v>
      </c>
      <c r="B64" s="167">
        <v>9449</v>
      </c>
      <c r="C64" s="167">
        <v>3997</v>
      </c>
      <c r="D64" s="167">
        <v>3137</v>
      </c>
      <c r="E64" s="167">
        <v>1760</v>
      </c>
      <c r="F64" s="167">
        <v>491</v>
      </c>
      <c r="G64" s="167">
        <v>63</v>
      </c>
      <c r="H64" s="168">
        <v>1.3472728710146709</v>
      </c>
      <c r="I64" s="77"/>
      <c r="J64" s="81"/>
      <c r="P64" s="78"/>
      <c r="Q64" s="78"/>
      <c r="R64" s="78"/>
      <c r="S64" s="78"/>
      <c r="T64" s="78"/>
      <c r="U64" s="78"/>
      <c r="V64" s="78"/>
      <c r="W64" s="78"/>
      <c r="X64" s="78"/>
      <c r="Y64" s="78"/>
      <c r="Z64" s="78"/>
      <c r="AA64" s="78"/>
      <c r="AB64" s="78"/>
      <c r="AC64" s="78"/>
      <c r="AD64" s="78"/>
      <c r="AE64" s="78"/>
      <c r="AF64" s="78"/>
      <c r="AG64" s="78"/>
      <c r="AH64" s="78"/>
      <c r="AI64" s="78"/>
      <c r="AJ64" s="78"/>
      <c r="AK64" s="78"/>
      <c r="AL64" s="79"/>
      <c r="AM64" s="78"/>
      <c r="AN64" s="78"/>
      <c r="AO64" s="78"/>
      <c r="AP64" s="78"/>
      <c r="AQ64" s="78"/>
      <c r="AR64" s="78"/>
      <c r="AS64" s="78"/>
      <c r="AT64" s="78"/>
      <c r="AU64" s="78"/>
      <c r="AV64" s="78"/>
      <c r="AW64" s="78"/>
      <c r="AX64" s="78"/>
      <c r="AY64" s="78"/>
      <c r="AZ64" s="78"/>
      <c r="BA64" s="78"/>
      <c r="BB64" s="78"/>
      <c r="BC64" s="78"/>
      <c r="BD64" s="78"/>
      <c r="BE64" s="78"/>
      <c r="BF64" s="78"/>
      <c r="BG64" s="78"/>
      <c r="BH64" s="78"/>
      <c r="BI64" s="78"/>
      <c r="BJ64" s="78"/>
      <c r="BK64" s="78"/>
      <c r="BL64" s="78"/>
      <c r="BM64" s="78"/>
      <c r="BN64" s="78"/>
      <c r="BO64" s="78"/>
      <c r="BP64" s="78"/>
      <c r="BQ64" s="78"/>
      <c r="BR64" s="78"/>
      <c r="BS64" s="78"/>
      <c r="BT64" s="78"/>
      <c r="BU64" s="78"/>
      <c r="BV64" s="78"/>
      <c r="BW64" s="78"/>
      <c r="BX64" s="78"/>
      <c r="BY64" s="78"/>
      <c r="BZ64" s="78"/>
      <c r="CA64" s="78"/>
      <c r="CB64" s="78"/>
      <c r="CC64" s="78"/>
      <c r="CD64" s="78"/>
      <c r="CE64" s="78"/>
      <c r="CF64" s="78"/>
      <c r="CG64" s="78"/>
      <c r="CH64" s="78"/>
      <c r="CI64" s="78"/>
      <c r="CJ64" s="78"/>
      <c r="CK64" s="78"/>
      <c r="CL64" s="78"/>
      <c r="CM64" s="78"/>
      <c r="CN64" s="78"/>
      <c r="CO64" s="78"/>
      <c r="CP64" s="78"/>
      <c r="CQ64" s="78"/>
      <c r="CR64" s="78"/>
      <c r="CS64" s="78"/>
      <c r="CT64" s="78"/>
      <c r="CU64" s="78"/>
      <c r="CV64" s="78"/>
      <c r="CW64" s="78"/>
      <c r="CX64" s="78"/>
      <c r="CY64" s="78"/>
      <c r="CZ64" s="78"/>
      <c r="DA64" s="78"/>
      <c r="DB64" s="78"/>
      <c r="DC64" s="78"/>
      <c r="DD64" s="78"/>
      <c r="DE64" s="78"/>
      <c r="DF64" s="78"/>
      <c r="DG64" s="78"/>
      <c r="DH64" s="78"/>
      <c r="DI64" s="78"/>
      <c r="DJ64" s="78"/>
      <c r="DK64" s="78"/>
      <c r="DL64" s="78"/>
      <c r="DM64" s="78"/>
      <c r="DN64" s="78"/>
      <c r="DO64" s="78"/>
      <c r="DP64" s="78"/>
      <c r="DQ64" s="78"/>
      <c r="DR64" s="78"/>
      <c r="DS64" s="78"/>
      <c r="DT64" s="78"/>
      <c r="DU64" s="78"/>
      <c r="DV64" s="78"/>
      <c r="DW64" s="78"/>
      <c r="DX64" s="78"/>
      <c r="DY64" s="78"/>
      <c r="DZ64" s="78"/>
      <c r="EA64" s="79"/>
      <c r="EB64" s="79"/>
      <c r="IO64" s="75"/>
    </row>
    <row r="65" spans="1:250" s="74" customFormat="1" ht="17" customHeight="1">
      <c r="A65" s="82">
        <v>2012</v>
      </c>
      <c r="B65" s="169">
        <v>9575.0255059644096</v>
      </c>
      <c r="C65" s="169">
        <v>4019.6912683403807</v>
      </c>
      <c r="D65" s="169">
        <v>3173.7350466384505</v>
      </c>
      <c r="E65" s="169">
        <v>1803.3854923554413</v>
      </c>
      <c r="F65" s="169">
        <v>515.21369863013695</v>
      </c>
      <c r="G65" s="169">
        <v>63</v>
      </c>
      <c r="H65" s="170">
        <v>1.3490700802868141</v>
      </c>
      <c r="I65" s="73"/>
      <c r="J65" s="81"/>
      <c r="IP65" s="75"/>
    </row>
    <row r="66" spans="1:250" s="117" customFormat="1" ht="17" customHeight="1">
      <c r="A66" s="115">
        <v>2013</v>
      </c>
      <c r="B66" s="171">
        <v>9735.0339577255399</v>
      </c>
      <c r="C66" s="171">
        <v>4091.8396191601369</v>
      </c>
      <c r="D66" s="171">
        <v>3209.0017243192769</v>
      </c>
      <c r="E66" s="171">
        <v>1822.3487786296876</v>
      </c>
      <c r="F66" s="171">
        <v>548.84383561643835</v>
      </c>
      <c r="G66" s="172">
        <v>63</v>
      </c>
      <c r="H66" s="173">
        <v>1.355530506196194</v>
      </c>
      <c r="I66" s="116"/>
      <c r="J66" s="81"/>
      <c r="IP66" s="118"/>
    </row>
    <row r="67" spans="1:250" ht="17" customHeight="1">
      <c r="A67" s="1">
        <v>2014</v>
      </c>
      <c r="B67" s="174">
        <v>9795.2113815963075</v>
      </c>
      <c r="C67" s="174">
        <v>4107.5453899864715</v>
      </c>
      <c r="D67" s="174">
        <v>3233.5499328702381</v>
      </c>
      <c r="E67" s="174">
        <v>1828.8201683286391</v>
      </c>
      <c r="F67" s="174">
        <v>562.2958904109588</v>
      </c>
      <c r="G67" s="174">
        <v>63</v>
      </c>
      <c r="H67" s="92">
        <v>1.3481282622960866</v>
      </c>
      <c r="J67" s="81"/>
    </row>
    <row r="71" spans="1:250" ht="17" customHeight="1">
      <c r="A71" s="11"/>
    </row>
    <row r="72" spans="1:250" ht="17" customHeight="1">
      <c r="A72" s="11"/>
    </row>
    <row r="73" spans="1:250" ht="17" customHeight="1">
      <c r="A73" s="10"/>
    </row>
    <row r="76" spans="1:250" ht="17" customHeight="1">
      <c r="A76" s="11"/>
      <c r="B76" s="15"/>
      <c r="C76" s="15"/>
      <c r="D76" s="15"/>
      <c r="E76" s="15"/>
      <c r="F76" s="15"/>
      <c r="G76" s="15"/>
    </row>
    <row r="77" spans="1:250" ht="17" customHeight="1">
      <c r="A77" s="11"/>
      <c r="B77" s="15"/>
      <c r="C77" s="15"/>
      <c r="D77" s="15"/>
      <c r="E77" s="15"/>
      <c r="F77" s="15"/>
      <c r="G77" s="15"/>
    </row>
    <row r="78" spans="1:250" ht="17" customHeight="1">
      <c r="A78" s="10"/>
      <c r="B78" s="15"/>
      <c r="C78" s="15"/>
      <c r="D78" s="15"/>
      <c r="E78" s="15"/>
      <c r="F78" s="15"/>
      <c r="G78" s="15"/>
    </row>
  </sheetData>
  <mergeCells count="1">
    <mergeCell ref="B7:Q7"/>
  </mergeCells>
  <phoneticPr fontId="4"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00000"/>
  </sheetPr>
  <dimension ref="A1:Y99"/>
  <sheetViews>
    <sheetView workbookViewId="0">
      <pane xSplit="1" ySplit="22" topLeftCell="B49" activePane="bottomRight" state="frozen"/>
      <selection pane="topRight" activeCell="B1" sqref="B1"/>
      <selection pane="bottomLeft" activeCell="A4" sqref="A4"/>
      <selection pane="bottomRight" activeCell="B6" sqref="B6"/>
    </sheetView>
  </sheetViews>
  <sheetFormatPr baseColWidth="10" defaultColWidth="11" defaultRowHeight="17" customHeight="1" x14ac:dyDescent="0"/>
  <cols>
    <col min="1" max="1" width="11" style="2"/>
    <col min="2" max="2" width="12.33203125" style="1" customWidth="1"/>
    <col min="3" max="3" width="27" style="2" customWidth="1"/>
    <col min="4" max="4" width="15" style="1" customWidth="1"/>
    <col min="5" max="6" width="11" style="1"/>
    <col min="7" max="13" width="11.1640625" style="1" customWidth="1"/>
    <col min="14" max="14" width="9.5" style="1" customWidth="1"/>
    <col min="15" max="16" width="11.33203125" style="1" customWidth="1"/>
    <col min="17" max="17" width="12.1640625" style="1" customWidth="1"/>
    <col min="18" max="18" width="11.1640625" style="1" customWidth="1"/>
    <col min="19" max="19" width="17.83203125" style="1" customWidth="1"/>
    <col min="20" max="16384" width="11" style="1"/>
  </cols>
  <sheetData>
    <row r="1" spans="1:20" ht="17" customHeight="1">
      <c r="A1" s="1"/>
      <c r="B1" s="27" t="s">
        <v>48</v>
      </c>
      <c r="C1" s="28"/>
      <c r="D1" s="28"/>
      <c r="E1" s="28"/>
      <c r="F1" s="28"/>
      <c r="G1" s="28"/>
      <c r="H1" s="28"/>
      <c r="I1" s="28"/>
      <c r="J1" s="28"/>
      <c r="K1" s="28"/>
      <c r="L1" s="28"/>
      <c r="M1" s="28"/>
      <c r="N1" s="28"/>
      <c r="O1" s="28"/>
      <c r="P1" s="28"/>
      <c r="Q1" s="28"/>
      <c r="R1" s="28"/>
      <c r="S1" s="28"/>
      <c r="T1" s="28"/>
    </row>
    <row r="2" spans="1:20" ht="17" customHeight="1">
      <c r="A2" s="1"/>
      <c r="B2" s="29" t="s">
        <v>58</v>
      </c>
      <c r="C2" s="29"/>
      <c r="D2" s="29"/>
      <c r="E2" s="29"/>
      <c r="F2" s="29"/>
      <c r="G2" s="29"/>
      <c r="H2" s="29"/>
      <c r="I2" s="29"/>
      <c r="J2" s="29"/>
      <c r="K2" s="29"/>
      <c r="L2" s="29"/>
      <c r="M2" s="29"/>
      <c r="N2" s="29"/>
      <c r="O2" s="29"/>
      <c r="P2" s="29"/>
      <c r="Q2" s="29"/>
      <c r="R2" s="29"/>
      <c r="S2" s="29"/>
      <c r="T2" s="29"/>
    </row>
    <row r="3" spans="1:20" ht="17" customHeight="1">
      <c r="A3" s="1"/>
      <c r="B3" s="47" t="s">
        <v>59</v>
      </c>
      <c r="C3" s="47"/>
      <c r="D3" s="30"/>
      <c r="E3" s="30"/>
      <c r="F3" s="30"/>
      <c r="G3" s="30"/>
      <c r="H3" s="30"/>
      <c r="I3" s="30"/>
      <c r="J3" s="30"/>
      <c r="K3" s="30"/>
      <c r="L3" s="30"/>
      <c r="M3" s="30"/>
      <c r="N3" s="30"/>
      <c r="O3" s="30"/>
      <c r="P3" s="30"/>
      <c r="Q3" s="30"/>
      <c r="R3" s="30"/>
      <c r="S3" s="30"/>
      <c r="T3" s="30"/>
    </row>
    <row r="4" spans="1:20" ht="17" customHeight="1">
      <c r="A4" s="1"/>
      <c r="B4" s="94" t="s">
        <v>11</v>
      </c>
      <c r="C4" s="93"/>
      <c r="D4" s="93"/>
      <c r="E4" s="93"/>
      <c r="F4" s="93"/>
      <c r="G4" s="93"/>
      <c r="H4" s="93"/>
      <c r="I4" s="93"/>
      <c r="J4" s="93"/>
      <c r="K4" s="93"/>
      <c r="L4" s="93"/>
      <c r="M4" s="93"/>
      <c r="N4" s="93"/>
      <c r="O4" s="93"/>
      <c r="P4" s="93"/>
      <c r="Q4" s="93"/>
      <c r="R4" s="93"/>
      <c r="S4" s="93"/>
      <c r="T4" s="93"/>
    </row>
    <row r="5" spans="1:20" ht="17" customHeight="1">
      <c r="A5" s="1"/>
      <c r="B5" s="94" t="s">
        <v>147</v>
      </c>
      <c r="C5" s="93"/>
      <c r="D5" s="93"/>
      <c r="E5" s="93"/>
      <c r="F5" s="93"/>
      <c r="G5" s="93"/>
      <c r="H5" s="93"/>
      <c r="I5" s="93"/>
      <c r="J5" s="93"/>
      <c r="K5" s="93"/>
      <c r="L5" s="93"/>
      <c r="M5" s="93"/>
      <c r="N5" s="93"/>
      <c r="O5" s="93"/>
      <c r="P5" s="93"/>
      <c r="Q5" s="93"/>
      <c r="R5" s="93"/>
      <c r="S5" s="93"/>
      <c r="T5" s="93"/>
    </row>
    <row r="6" spans="1:20" ht="17" customHeight="1">
      <c r="A6" s="1"/>
      <c r="B6" s="32" t="s">
        <v>61</v>
      </c>
      <c r="C6" s="93"/>
      <c r="D6" s="31"/>
      <c r="E6" s="31"/>
      <c r="F6" s="31"/>
      <c r="G6" s="31"/>
      <c r="H6" s="31"/>
      <c r="I6" s="31"/>
      <c r="J6" s="31"/>
      <c r="K6" s="31"/>
      <c r="L6" s="31"/>
      <c r="M6" s="31"/>
      <c r="N6" s="31"/>
      <c r="O6" s="31"/>
      <c r="P6" s="31"/>
      <c r="Q6" s="31"/>
      <c r="R6" s="31"/>
      <c r="S6" s="31"/>
      <c r="T6" s="31"/>
    </row>
    <row r="7" spans="1:20" s="53" customFormat="1" ht="17" customHeight="1">
      <c r="B7" s="34" t="s">
        <v>13</v>
      </c>
      <c r="C7" s="100" t="s">
        <v>103</v>
      </c>
      <c r="D7" s="34"/>
      <c r="E7" s="34"/>
      <c r="F7" s="34"/>
      <c r="G7" s="34"/>
      <c r="H7" s="34"/>
      <c r="I7" s="34"/>
      <c r="J7" s="34"/>
      <c r="K7" s="34"/>
      <c r="L7" s="34"/>
      <c r="M7" s="34"/>
      <c r="N7" s="34"/>
      <c r="O7" s="34"/>
      <c r="P7" s="34"/>
      <c r="Q7" s="34"/>
      <c r="R7" s="34"/>
      <c r="S7" s="34"/>
      <c r="T7" s="34"/>
    </row>
    <row r="8" spans="1:20" ht="17" customHeight="1">
      <c r="A8" s="1"/>
      <c r="B8" s="103" t="s">
        <v>71</v>
      </c>
      <c r="C8" s="100" t="s">
        <v>111</v>
      </c>
      <c r="D8" s="31"/>
      <c r="E8" s="31"/>
      <c r="F8" s="31"/>
      <c r="G8" s="31"/>
      <c r="H8" s="31"/>
      <c r="I8" s="31"/>
      <c r="J8" s="31"/>
      <c r="K8" s="31"/>
      <c r="L8" s="31"/>
      <c r="M8" s="31"/>
      <c r="N8" s="31"/>
      <c r="O8" s="31"/>
      <c r="P8" s="31"/>
      <c r="Q8" s="31"/>
      <c r="R8" s="31"/>
      <c r="S8" s="31"/>
      <c r="T8" s="31"/>
    </row>
    <row r="9" spans="1:20" ht="17" customHeight="1">
      <c r="A9" s="1"/>
      <c r="B9" s="50" t="s">
        <v>55</v>
      </c>
      <c r="C9" s="31" t="s">
        <v>94</v>
      </c>
      <c r="D9" s="31"/>
      <c r="E9" s="31"/>
      <c r="F9" s="31"/>
      <c r="G9" s="31"/>
      <c r="H9" s="31"/>
      <c r="I9" s="31"/>
      <c r="J9" s="31"/>
      <c r="K9" s="31"/>
      <c r="L9" s="32"/>
      <c r="M9" s="31"/>
      <c r="N9" s="31"/>
      <c r="O9" s="31"/>
      <c r="P9" s="31"/>
      <c r="Q9" s="31"/>
      <c r="R9" s="31"/>
      <c r="S9" s="31"/>
      <c r="T9" s="31"/>
    </row>
    <row r="10" spans="1:20" ht="17" customHeight="1">
      <c r="A10" s="1"/>
      <c r="B10" s="50" t="s">
        <v>139</v>
      </c>
      <c r="C10" s="37" t="s">
        <v>140</v>
      </c>
      <c r="D10" s="31"/>
      <c r="E10" s="31"/>
      <c r="F10" s="31"/>
      <c r="G10" s="31"/>
      <c r="H10" s="31"/>
      <c r="I10" s="31"/>
      <c r="J10" s="31"/>
      <c r="K10" s="31"/>
      <c r="L10" s="32"/>
      <c r="M10" s="31"/>
      <c r="N10" s="31"/>
      <c r="O10" s="31"/>
      <c r="P10" s="31"/>
      <c r="Q10" s="31"/>
      <c r="R10" s="31"/>
      <c r="S10" s="31"/>
      <c r="T10" s="31"/>
    </row>
    <row r="11" spans="1:20" ht="17" customHeight="1">
      <c r="A11" s="1"/>
      <c r="B11" s="31" t="s">
        <v>127</v>
      </c>
      <c r="C11" s="37" t="s">
        <v>131</v>
      </c>
      <c r="D11" s="31"/>
      <c r="E11" s="31"/>
      <c r="F11" s="31"/>
      <c r="G11" s="31"/>
      <c r="H11" s="31"/>
      <c r="I11" s="31"/>
      <c r="J11" s="31"/>
      <c r="K11" s="31"/>
      <c r="L11" s="31"/>
      <c r="M11" s="31"/>
      <c r="N11" s="31"/>
      <c r="O11" s="31"/>
      <c r="P11" s="31"/>
      <c r="Q11" s="31"/>
      <c r="R11" s="31"/>
      <c r="S11" s="31"/>
      <c r="T11" s="31"/>
    </row>
    <row r="12" spans="1:20" ht="17" customHeight="1">
      <c r="A12" s="1"/>
      <c r="B12" s="50" t="s">
        <v>38</v>
      </c>
      <c r="C12" s="31" t="s">
        <v>95</v>
      </c>
      <c r="D12" s="31"/>
      <c r="E12" s="31"/>
      <c r="F12" s="31"/>
      <c r="G12" s="31"/>
      <c r="H12" s="31"/>
      <c r="I12" s="31"/>
      <c r="J12" s="31"/>
      <c r="K12" s="31"/>
      <c r="L12" s="32"/>
      <c r="M12" s="31"/>
      <c r="N12" s="31"/>
      <c r="O12" s="31"/>
      <c r="P12" s="31"/>
      <c r="Q12" s="31"/>
      <c r="R12" s="31"/>
      <c r="S12" s="31"/>
      <c r="T12" s="31"/>
    </row>
    <row r="13" spans="1:20" ht="17" customHeight="1">
      <c r="A13" s="1"/>
      <c r="B13" s="50" t="s">
        <v>65</v>
      </c>
      <c r="C13" s="31" t="s">
        <v>130</v>
      </c>
      <c r="D13" s="31"/>
      <c r="E13" s="31"/>
      <c r="F13" s="31"/>
      <c r="G13" s="31"/>
      <c r="H13" s="31"/>
      <c r="I13" s="31"/>
      <c r="J13" s="31"/>
      <c r="K13" s="31"/>
      <c r="L13" s="32"/>
      <c r="M13" s="31"/>
      <c r="N13" s="31"/>
      <c r="O13" s="31"/>
      <c r="P13" s="31"/>
      <c r="Q13" s="31"/>
      <c r="R13" s="31"/>
      <c r="S13" s="31"/>
      <c r="T13" s="31"/>
    </row>
    <row r="14" spans="1:20" ht="17" customHeight="1">
      <c r="A14" s="1"/>
      <c r="B14" s="50" t="s">
        <v>37</v>
      </c>
      <c r="C14" s="31" t="s">
        <v>96</v>
      </c>
      <c r="D14" s="31"/>
      <c r="E14" s="31"/>
      <c r="F14" s="31"/>
      <c r="G14" s="31"/>
      <c r="H14" s="31"/>
      <c r="I14" s="31"/>
      <c r="J14" s="31"/>
      <c r="K14" s="31"/>
      <c r="L14" s="32"/>
      <c r="M14" s="31"/>
      <c r="N14" s="31"/>
      <c r="O14" s="31"/>
      <c r="P14" s="31"/>
      <c r="Q14" s="31"/>
      <c r="R14" s="31"/>
      <c r="S14" s="31"/>
      <c r="T14" s="31"/>
    </row>
    <row r="15" spans="1:20" ht="17" customHeight="1">
      <c r="A15" s="1"/>
      <c r="B15" s="50" t="s">
        <v>36</v>
      </c>
      <c r="C15" s="31" t="s">
        <v>97</v>
      </c>
      <c r="D15" s="31"/>
      <c r="E15" s="31"/>
      <c r="F15" s="31"/>
      <c r="G15" s="31"/>
      <c r="H15" s="31"/>
      <c r="I15" s="31"/>
      <c r="J15" s="31"/>
      <c r="K15" s="31"/>
      <c r="L15" s="32"/>
      <c r="M15" s="31"/>
      <c r="N15" s="31"/>
      <c r="O15" s="31"/>
      <c r="P15" s="31"/>
      <c r="Q15" s="31"/>
      <c r="R15" s="31"/>
      <c r="S15" s="31"/>
      <c r="T15" s="31"/>
    </row>
    <row r="16" spans="1:20" ht="17" customHeight="1">
      <c r="B16" s="95" t="s">
        <v>138</v>
      </c>
      <c r="C16" s="93" t="s">
        <v>132</v>
      </c>
      <c r="D16" s="31"/>
      <c r="E16" s="31"/>
      <c r="F16" s="31"/>
      <c r="G16" s="31"/>
      <c r="H16" s="31"/>
      <c r="I16" s="31"/>
      <c r="J16" s="31"/>
      <c r="K16" s="31"/>
      <c r="L16" s="32"/>
      <c r="M16" s="31"/>
      <c r="N16" s="31"/>
      <c r="O16" s="31"/>
      <c r="P16" s="31"/>
      <c r="Q16" s="31"/>
      <c r="R16" s="31"/>
      <c r="S16" s="31"/>
      <c r="T16" s="31"/>
    </row>
    <row r="17" spans="1:25" ht="17" customHeight="1">
      <c r="B17" s="95" t="s">
        <v>109</v>
      </c>
      <c r="C17" s="93" t="s">
        <v>110</v>
      </c>
      <c r="D17" s="31"/>
      <c r="E17" s="51"/>
      <c r="F17" s="31"/>
      <c r="G17" s="31"/>
      <c r="H17" s="31"/>
      <c r="I17" s="31"/>
      <c r="J17" s="31"/>
      <c r="K17" s="31"/>
      <c r="L17" s="32"/>
      <c r="M17" s="31"/>
      <c r="N17" s="31"/>
      <c r="O17" s="31"/>
      <c r="P17" s="31"/>
      <c r="Q17" s="31"/>
      <c r="R17" s="31"/>
      <c r="S17" s="31"/>
      <c r="T17" s="31"/>
    </row>
    <row r="18" spans="1:25" ht="17" customHeight="1">
      <c r="B18" s="95" t="s">
        <v>7</v>
      </c>
      <c r="C18" s="91" t="s">
        <v>98</v>
      </c>
      <c r="D18" s="31"/>
      <c r="E18" s="31"/>
      <c r="F18" s="31"/>
      <c r="G18" s="31"/>
      <c r="H18" s="31"/>
      <c r="I18" s="31"/>
      <c r="J18" s="31"/>
      <c r="K18" s="31"/>
      <c r="L18" s="31"/>
      <c r="M18" s="31"/>
      <c r="N18" s="31"/>
      <c r="O18" s="31"/>
      <c r="P18" s="31"/>
      <c r="Q18" s="31"/>
      <c r="R18" s="31"/>
      <c r="S18" s="31"/>
      <c r="T18" s="31"/>
    </row>
    <row r="19" spans="1:25" ht="17" customHeight="1">
      <c r="D19" s="2"/>
      <c r="E19" s="2"/>
      <c r="F19" s="2"/>
      <c r="G19" s="2"/>
      <c r="H19" s="2"/>
      <c r="I19" s="2"/>
      <c r="J19" s="2"/>
      <c r="K19" s="2"/>
      <c r="L19" s="2"/>
    </row>
    <row r="20" spans="1:25" ht="17" customHeight="1">
      <c r="B20" s="2"/>
      <c r="U20" s="2"/>
      <c r="V20" s="2"/>
      <c r="W20" s="2"/>
      <c r="X20" s="2"/>
      <c r="Y20" s="2"/>
    </row>
    <row r="21" spans="1:25" s="2" customFormat="1" ht="17" customHeight="1">
      <c r="A21" s="21"/>
      <c r="B21" s="52" t="s">
        <v>30</v>
      </c>
      <c r="C21" s="21"/>
      <c r="F21" s="21"/>
      <c r="G21" s="22" t="s">
        <v>41</v>
      </c>
      <c r="H21" s="22"/>
      <c r="I21" s="106"/>
      <c r="J21" s="106"/>
      <c r="K21" s="106"/>
      <c r="L21" s="107"/>
      <c r="M21" s="107"/>
      <c r="N21" s="107"/>
      <c r="O21" s="107"/>
      <c r="P21" s="107"/>
      <c r="Q21" s="107"/>
      <c r="R21" s="85" t="s">
        <v>52</v>
      </c>
      <c r="S21" s="119"/>
    </row>
    <row r="22" spans="1:25" s="2" customFormat="1" ht="17" customHeight="1">
      <c r="A22" s="2" t="s">
        <v>39</v>
      </c>
      <c r="B22" s="21" t="s">
        <v>21</v>
      </c>
      <c r="C22" s="21"/>
      <c r="D22" s="86" t="s">
        <v>26</v>
      </c>
      <c r="E22" s="156" t="s">
        <v>129</v>
      </c>
      <c r="F22" s="22"/>
      <c r="G22" s="157" t="s">
        <v>81</v>
      </c>
      <c r="H22" s="157" t="s">
        <v>139</v>
      </c>
      <c r="I22" s="157" t="s">
        <v>127</v>
      </c>
      <c r="J22" s="157" t="s">
        <v>38</v>
      </c>
      <c r="K22" s="157" t="s">
        <v>37</v>
      </c>
      <c r="L22" s="157" t="s">
        <v>36</v>
      </c>
      <c r="M22" s="157" t="s">
        <v>128</v>
      </c>
      <c r="N22" s="157" t="s">
        <v>109</v>
      </c>
      <c r="O22" s="157" t="s">
        <v>65</v>
      </c>
      <c r="P22" s="158" t="s">
        <v>80</v>
      </c>
      <c r="Q22" s="120"/>
      <c r="R22" s="120" t="s">
        <v>104</v>
      </c>
    </row>
    <row r="23" spans="1:25" s="2" customFormat="1" ht="17" customHeight="1">
      <c r="A23" s="2">
        <v>1959</v>
      </c>
      <c r="B23" s="52">
        <f t="shared" ref="B23:B60" si="0">D23</f>
        <v>1.4727759</v>
      </c>
      <c r="C23" s="23"/>
      <c r="D23" s="23">
        <v>1.4727759</v>
      </c>
      <c r="E23" s="52"/>
      <c r="F23" s="54"/>
      <c r="G23" s="159">
        <v>1.179491165282845</v>
      </c>
      <c r="H23" s="159">
        <v>1.7063828999999999</v>
      </c>
      <c r="I23" s="159">
        <v>1.5300819999999999</v>
      </c>
      <c r="J23" s="159">
        <v>1.6059000000000001</v>
      </c>
      <c r="K23" s="159">
        <v>2.021226</v>
      </c>
      <c r="L23" s="159">
        <v>2.1084707092573409</v>
      </c>
      <c r="M23" s="162">
        <v>2.3010000000000002</v>
      </c>
      <c r="N23" s="159">
        <v>2.2861346999999999</v>
      </c>
      <c r="O23" s="159">
        <v>1.8369999999999997</v>
      </c>
      <c r="P23" s="159">
        <v>2.0460000000000003</v>
      </c>
      <c r="Q23" s="153"/>
      <c r="R23" s="121">
        <f t="shared" ref="R23:R54" si="1">AVERAGE(G23:P23)</f>
        <v>1.8621687474540187</v>
      </c>
      <c r="T23" s="153"/>
    </row>
    <row r="24" spans="1:25" s="2" customFormat="1" ht="17" customHeight="1">
      <c r="A24" s="2">
        <v>1960</v>
      </c>
      <c r="B24" s="52">
        <f t="shared" si="0"/>
        <v>1.4606344999999998</v>
      </c>
      <c r="C24" s="23"/>
      <c r="D24" s="23">
        <v>1.4606344999999998</v>
      </c>
      <c r="E24" s="52"/>
      <c r="F24" s="54"/>
      <c r="G24" s="159">
        <v>0.17018030970906461</v>
      </c>
      <c r="H24" s="159">
        <v>1.7469832999999999</v>
      </c>
      <c r="I24" s="159">
        <v>0.9446540000000001</v>
      </c>
      <c r="J24" s="159">
        <v>1.6892560000000003</v>
      </c>
      <c r="K24" s="159">
        <v>1.6369320000000001</v>
      </c>
      <c r="L24" s="159">
        <v>1.8527061846399109</v>
      </c>
      <c r="M24" s="162">
        <v>2.052</v>
      </c>
      <c r="N24" s="159">
        <v>2.1178674000000002</v>
      </c>
      <c r="O24" s="159">
        <v>1.2530000000000001</v>
      </c>
      <c r="P24" s="159">
        <v>1.5739999999999998</v>
      </c>
      <c r="Q24" s="153"/>
      <c r="R24" s="121">
        <f t="shared" si="1"/>
        <v>1.5037579194348976</v>
      </c>
      <c r="T24" s="153"/>
    </row>
    <row r="25" spans="1:25" s="2" customFormat="1" ht="17" customHeight="1">
      <c r="A25" s="2">
        <v>1961</v>
      </c>
      <c r="B25" s="52">
        <f t="shared" si="0"/>
        <v>1.5302309999999999</v>
      </c>
      <c r="C25" s="23"/>
      <c r="D25" s="23">
        <v>1.5302309999999999</v>
      </c>
      <c r="E25" s="52"/>
      <c r="F25" s="54"/>
      <c r="G25" s="159">
        <v>0.66668583757558797</v>
      </c>
      <c r="H25" s="159">
        <v>1.0281709000000001</v>
      </c>
      <c r="I25" s="159">
        <v>0.83100700000000005</v>
      </c>
      <c r="J25" s="159">
        <v>1.503979</v>
      </c>
      <c r="K25" s="159">
        <v>0.720495</v>
      </c>
      <c r="L25" s="159">
        <v>0.91127098866260703</v>
      </c>
      <c r="M25" s="162">
        <v>1.6390000000000002</v>
      </c>
      <c r="N25" s="159">
        <v>1.4036887</v>
      </c>
      <c r="O25" s="159">
        <v>0.48099999999999998</v>
      </c>
      <c r="P25" s="159">
        <v>1.5580000000000001</v>
      </c>
      <c r="Q25" s="153"/>
      <c r="R25" s="121">
        <f t="shared" si="1"/>
        <v>1.0743297426238194</v>
      </c>
      <c r="T25" s="153"/>
    </row>
    <row r="26" spans="1:25" s="2" customFormat="1" ht="17" customHeight="1">
      <c r="A26" s="2">
        <v>1962</v>
      </c>
      <c r="B26" s="52">
        <f t="shared" si="0"/>
        <v>1.5198038</v>
      </c>
      <c r="C26" s="23"/>
      <c r="D26" s="23">
        <v>1.5198038</v>
      </c>
      <c r="E26" s="52"/>
      <c r="F26" s="54"/>
      <c r="G26" s="159">
        <v>0.38025359394685904</v>
      </c>
      <c r="H26" s="159">
        <v>0.99925710000000001</v>
      </c>
      <c r="I26" s="159">
        <v>0.76500000000000012</v>
      </c>
      <c r="J26" s="159">
        <v>1.4443099999999998</v>
      </c>
      <c r="K26" s="159">
        <v>0.47912010000000005</v>
      </c>
      <c r="L26" s="159">
        <v>0.68993821283707701</v>
      </c>
      <c r="M26" s="162">
        <v>1.522</v>
      </c>
      <c r="N26" s="159">
        <v>1.4233119000000001</v>
      </c>
      <c r="O26" s="159">
        <v>1.599</v>
      </c>
      <c r="P26" s="159">
        <v>1.708</v>
      </c>
      <c r="Q26" s="153"/>
      <c r="R26" s="121">
        <f t="shared" si="1"/>
        <v>1.1010190906783937</v>
      </c>
      <c r="T26" s="153"/>
    </row>
    <row r="27" spans="1:25" s="2" customFormat="1" ht="17" customHeight="1">
      <c r="A27" s="2">
        <v>1963</v>
      </c>
      <c r="B27" s="52">
        <f t="shared" si="0"/>
        <v>1.5262845</v>
      </c>
      <c r="C27" s="23"/>
      <c r="D27" s="23">
        <v>1.5262845</v>
      </c>
      <c r="E27" s="52"/>
      <c r="F27" s="54"/>
      <c r="G27" s="159">
        <v>-1.5149079225882045E-2</v>
      </c>
      <c r="H27" s="159">
        <v>0.87521530000000003</v>
      </c>
      <c r="I27" s="159">
        <v>0.61365000000000003</v>
      </c>
      <c r="J27" s="159">
        <v>1.405851</v>
      </c>
      <c r="K27" s="159">
        <v>0.44730200000000003</v>
      </c>
      <c r="L27" s="159">
        <v>0.853939970546993</v>
      </c>
      <c r="M27" s="162">
        <v>1.4990000000000001</v>
      </c>
      <c r="N27" s="159">
        <v>1.2689609000000002</v>
      </c>
      <c r="O27" s="159">
        <v>2.375</v>
      </c>
      <c r="P27" s="159">
        <v>1.52</v>
      </c>
      <c r="Q27" s="153"/>
      <c r="R27" s="121">
        <f t="shared" si="1"/>
        <v>1.084377009132111</v>
      </c>
      <c r="T27" s="153"/>
    </row>
    <row r="28" spans="1:25" s="2" customFormat="1" ht="17" customHeight="1">
      <c r="A28" s="2">
        <v>1964</v>
      </c>
      <c r="B28" s="52">
        <f t="shared" si="0"/>
        <v>1.5173336999999998</v>
      </c>
      <c r="C28" s="23"/>
      <c r="D28" s="23">
        <v>1.5173336999999998</v>
      </c>
      <c r="E28" s="52"/>
      <c r="F28" s="54"/>
      <c r="G28" s="159">
        <v>0.26189031303217991</v>
      </c>
      <c r="H28" s="159">
        <v>1.0414352</v>
      </c>
      <c r="I28" s="159">
        <v>0.67320999999999986</v>
      </c>
      <c r="J28" s="159">
        <v>1.3763700000000001</v>
      </c>
      <c r="K28" s="159">
        <v>0.7441859999999999</v>
      </c>
      <c r="L28" s="159">
        <v>0.92499951759088406</v>
      </c>
      <c r="M28" s="162">
        <v>1.7950000000000002</v>
      </c>
      <c r="N28" s="159">
        <v>1.2770321</v>
      </c>
      <c r="O28" s="159">
        <v>2.1140000000000003</v>
      </c>
      <c r="P28" s="159">
        <v>1.5359999999999998</v>
      </c>
      <c r="Q28" s="153"/>
      <c r="R28" s="121">
        <f t="shared" si="1"/>
        <v>1.1744123130623065</v>
      </c>
      <c r="T28" s="153"/>
    </row>
    <row r="29" spans="1:25" s="2" customFormat="1" ht="17" customHeight="1">
      <c r="A29" s="2">
        <v>1965</v>
      </c>
      <c r="B29" s="52">
        <f t="shared" si="0"/>
        <v>1.5484721000000001</v>
      </c>
      <c r="C29" s="23"/>
      <c r="D29" s="23">
        <v>1.5484721000000001</v>
      </c>
      <c r="E29" s="52"/>
      <c r="F29" s="54"/>
      <c r="G29" s="159">
        <v>0.4809870764227</v>
      </c>
      <c r="H29" s="159">
        <v>0.9908785</v>
      </c>
      <c r="I29" s="159">
        <v>0.94475450000000005</v>
      </c>
      <c r="J29" s="159">
        <v>1.4860200000000001</v>
      </c>
      <c r="K29" s="159">
        <v>0.83569100000000007</v>
      </c>
      <c r="L29" s="159">
        <v>0.58993907792407185</v>
      </c>
      <c r="M29" s="162">
        <v>1.343</v>
      </c>
      <c r="N29" s="159">
        <v>1.2662795</v>
      </c>
      <c r="O29" s="159">
        <v>1.512</v>
      </c>
      <c r="P29" s="159">
        <v>1.611</v>
      </c>
      <c r="Q29" s="153"/>
      <c r="R29" s="121">
        <f t="shared" si="1"/>
        <v>1.1060549654346772</v>
      </c>
      <c r="T29" s="153"/>
    </row>
    <row r="30" spans="1:25" s="2" customFormat="1" ht="17" customHeight="1">
      <c r="A30" s="2">
        <v>1966</v>
      </c>
      <c r="B30" s="52">
        <f t="shared" si="0"/>
        <v>1.5508256</v>
      </c>
      <c r="C30" s="23"/>
      <c r="D30" s="23">
        <v>1.5508256</v>
      </c>
      <c r="E30" s="52"/>
      <c r="F30" s="54"/>
      <c r="G30" s="159">
        <v>0.33925307630821999</v>
      </c>
      <c r="H30" s="159">
        <v>0.89759659999999997</v>
      </c>
      <c r="I30" s="159">
        <v>0.83365210000000001</v>
      </c>
      <c r="J30" s="159">
        <v>1.369542</v>
      </c>
      <c r="K30" s="159">
        <v>0.75814000000000004</v>
      </c>
      <c r="L30" s="159">
        <v>0.89787788343640751</v>
      </c>
      <c r="M30" s="162">
        <v>1.444</v>
      </c>
      <c r="N30" s="159">
        <v>1.1362364999999999</v>
      </c>
      <c r="O30" s="159">
        <v>1.7290000000000001</v>
      </c>
      <c r="P30" s="159">
        <v>1.587</v>
      </c>
      <c r="Q30" s="153"/>
      <c r="R30" s="121">
        <f t="shared" si="1"/>
        <v>1.0992298159744629</v>
      </c>
      <c r="T30" s="153"/>
    </row>
    <row r="31" spans="1:25" s="2" customFormat="1" ht="17" customHeight="1">
      <c r="A31" s="2">
        <v>1967</v>
      </c>
      <c r="B31" s="52">
        <f t="shared" si="0"/>
        <v>1.5948990000000001</v>
      </c>
      <c r="C31" s="23"/>
      <c r="D31" s="23">
        <v>1.5948990000000001</v>
      </c>
      <c r="E31" s="52"/>
      <c r="F31" s="54"/>
      <c r="G31" s="159">
        <v>0.29274190134244404</v>
      </c>
      <c r="H31" s="159">
        <v>0.95119960000000003</v>
      </c>
      <c r="I31" s="159">
        <v>0.66284999999999972</v>
      </c>
      <c r="J31" s="159">
        <v>1.37175</v>
      </c>
      <c r="K31" s="159">
        <v>0.96771200000000013</v>
      </c>
      <c r="L31" s="159">
        <v>1.09986088391301</v>
      </c>
      <c r="M31" s="162">
        <v>1.476</v>
      </c>
      <c r="N31" s="159">
        <v>1.2712459</v>
      </c>
      <c r="O31" s="159">
        <v>2.3660000000000001</v>
      </c>
      <c r="P31" s="159">
        <v>1.621</v>
      </c>
      <c r="Q31" s="153"/>
      <c r="R31" s="121">
        <f t="shared" si="1"/>
        <v>1.2080360285255454</v>
      </c>
      <c r="T31" s="153"/>
    </row>
    <row r="32" spans="1:25" s="2" customFormat="1" ht="17" customHeight="1">
      <c r="A32" s="2">
        <v>1968</v>
      </c>
      <c r="B32" s="52">
        <f t="shared" si="0"/>
        <v>1.5460563</v>
      </c>
      <c r="C32" s="23"/>
      <c r="D32" s="23">
        <v>1.5460563</v>
      </c>
      <c r="E32" s="52"/>
      <c r="F32" s="54"/>
      <c r="G32" s="159">
        <v>0.43063328988297311</v>
      </c>
      <c r="H32" s="159">
        <v>0.98486130000000005</v>
      </c>
      <c r="I32" s="159">
        <v>0.79869000000000012</v>
      </c>
      <c r="J32" s="159">
        <v>1.4891200000000002</v>
      </c>
      <c r="K32" s="159">
        <v>0.99594000000000005</v>
      </c>
      <c r="L32" s="159">
        <v>1.1964695979436999</v>
      </c>
      <c r="M32" s="162">
        <v>1.907</v>
      </c>
      <c r="N32" s="159">
        <v>1.1244597999999999</v>
      </c>
      <c r="O32" s="159">
        <v>2.0580000000000003</v>
      </c>
      <c r="P32" s="159">
        <v>1.5009999999999999</v>
      </c>
      <c r="Q32" s="153"/>
      <c r="R32" s="121">
        <f t="shared" si="1"/>
        <v>1.2486173987826672</v>
      </c>
      <c r="T32" s="153"/>
    </row>
    <row r="33" spans="1:20" s="2" customFormat="1" ht="17" customHeight="1">
      <c r="A33" s="2">
        <v>1969</v>
      </c>
      <c r="B33" s="52">
        <f t="shared" si="0"/>
        <v>1.5427741000000001</v>
      </c>
      <c r="C33" s="23"/>
      <c r="D33" s="23">
        <v>1.5427741000000001</v>
      </c>
      <c r="E33" s="52"/>
      <c r="F33" s="54"/>
      <c r="G33" s="159">
        <v>0.2571253101374576</v>
      </c>
      <c r="H33" s="159">
        <v>1.0323586</v>
      </c>
      <c r="I33" s="159">
        <v>0.90170000000000006</v>
      </c>
      <c r="J33" s="159">
        <v>1.440051</v>
      </c>
      <c r="K33" s="159">
        <v>1.164965</v>
      </c>
      <c r="L33" s="159">
        <v>1.2122689157429423</v>
      </c>
      <c r="M33" s="162">
        <v>1.724</v>
      </c>
      <c r="N33" s="159">
        <v>1.0645430999999999</v>
      </c>
      <c r="O33" s="159">
        <v>1.3140000000000001</v>
      </c>
      <c r="P33" s="159">
        <v>1.456</v>
      </c>
      <c r="Q33" s="153"/>
      <c r="R33" s="121">
        <f t="shared" si="1"/>
        <v>1.1567011925880399</v>
      </c>
      <c r="T33" s="153"/>
    </row>
    <row r="34" spans="1:20" s="2" customFormat="1" ht="17" customHeight="1">
      <c r="A34" s="2">
        <v>1970</v>
      </c>
      <c r="B34" s="52">
        <f t="shared" si="0"/>
        <v>1.5310014000000001</v>
      </c>
      <c r="C34" s="23"/>
      <c r="D34" s="23">
        <v>1.5310014000000001</v>
      </c>
      <c r="E34" s="52"/>
      <c r="F34" s="54"/>
      <c r="G34" s="159">
        <v>0.50282955183168909</v>
      </c>
      <c r="H34" s="159">
        <v>0.98529100000000003</v>
      </c>
      <c r="I34" s="159">
        <v>0.89405099999999993</v>
      </c>
      <c r="J34" s="159">
        <v>1.4336990000000001</v>
      </c>
      <c r="K34" s="159">
        <v>0.73043500000000006</v>
      </c>
      <c r="L34" s="159">
        <v>0.96031109050559982</v>
      </c>
      <c r="M34" s="162">
        <v>1.012</v>
      </c>
      <c r="N34" s="159">
        <v>1.1102639999999999</v>
      </c>
      <c r="O34" s="159">
        <v>1.3939999999999999</v>
      </c>
      <c r="P34" s="159">
        <v>1.6040000000000001</v>
      </c>
      <c r="Q34" s="153"/>
      <c r="R34" s="121">
        <f t="shared" si="1"/>
        <v>1.0626880642337286</v>
      </c>
      <c r="T34" s="153"/>
    </row>
    <row r="35" spans="1:20" s="2" customFormat="1" ht="17" customHeight="1">
      <c r="A35" s="2">
        <v>1971</v>
      </c>
      <c r="B35" s="52">
        <f t="shared" si="0"/>
        <v>1.4047030999999999</v>
      </c>
      <c r="C35" s="23"/>
      <c r="D35" s="23">
        <v>1.4047030999999999</v>
      </c>
      <c r="E35" s="52"/>
      <c r="F35" s="54"/>
      <c r="G35" s="159">
        <v>0.29686299817488027</v>
      </c>
      <c r="H35" s="159">
        <v>1.0478896</v>
      </c>
      <c r="I35" s="159">
        <v>0.66898100000000005</v>
      </c>
      <c r="J35" s="159">
        <v>1.4668599999999998</v>
      </c>
      <c r="K35" s="159">
        <v>0.97391000000000005</v>
      </c>
      <c r="L35" s="159">
        <v>1.1336253081136833</v>
      </c>
      <c r="M35" s="162">
        <v>1.8290000000000002</v>
      </c>
      <c r="N35" s="159">
        <v>1.1654764</v>
      </c>
      <c r="O35" s="159">
        <v>1.0150000000000001</v>
      </c>
      <c r="P35" s="159">
        <v>1.6040000000000001</v>
      </c>
      <c r="Q35" s="153"/>
      <c r="R35" s="121">
        <f t="shared" si="1"/>
        <v>1.1201605306288562</v>
      </c>
      <c r="T35" s="153"/>
    </row>
    <row r="36" spans="1:20" s="2" customFormat="1" ht="17" customHeight="1">
      <c r="A36" s="2">
        <v>1972</v>
      </c>
      <c r="B36" s="52">
        <f t="shared" si="0"/>
        <v>1.3261335999999999</v>
      </c>
      <c r="C36" s="23"/>
      <c r="D36" s="23">
        <v>1.3261335999999999</v>
      </c>
      <c r="E36" s="52"/>
      <c r="F36" s="54"/>
      <c r="G36" s="159">
        <v>0.59501043617209859</v>
      </c>
      <c r="H36" s="159">
        <v>0.86154030000000004</v>
      </c>
      <c r="I36" s="159">
        <v>0.82311500000000004</v>
      </c>
      <c r="J36" s="159">
        <v>1.3799190000000001</v>
      </c>
      <c r="K36" s="159">
        <v>1.0924399999999999</v>
      </c>
      <c r="L36" s="159">
        <v>1.3371966653299592</v>
      </c>
      <c r="M36" s="162">
        <v>1.847</v>
      </c>
      <c r="N36" s="159">
        <v>1.1852422</v>
      </c>
      <c r="O36" s="159">
        <v>1.849</v>
      </c>
      <c r="P36" s="159">
        <v>1.504</v>
      </c>
      <c r="Q36" s="153"/>
      <c r="R36" s="121">
        <f t="shared" si="1"/>
        <v>1.2474463601502057</v>
      </c>
      <c r="T36" s="153"/>
    </row>
    <row r="37" spans="1:20" s="2" customFormat="1" ht="17" customHeight="1">
      <c r="A37" s="2">
        <v>1973</v>
      </c>
      <c r="B37" s="52">
        <f t="shared" si="0"/>
        <v>1.3175873000000002</v>
      </c>
      <c r="C37" s="23"/>
      <c r="D37" s="23">
        <v>1.3175873000000002</v>
      </c>
      <c r="E37" s="52"/>
      <c r="F37" s="54"/>
      <c r="G37" s="159">
        <v>0.27114590876007982</v>
      </c>
      <c r="H37" s="159">
        <v>0.9785391</v>
      </c>
      <c r="I37" s="159">
        <v>0.97524299999999997</v>
      </c>
      <c r="J37" s="159">
        <v>1.4209420000000001</v>
      </c>
      <c r="K37" s="159">
        <v>1.0791300000000001</v>
      </c>
      <c r="L37" s="159">
        <v>1.180275031077443</v>
      </c>
      <c r="M37" s="162">
        <v>1.8890000000000002</v>
      </c>
      <c r="N37" s="159">
        <v>0.9016936000000001</v>
      </c>
      <c r="O37" s="159">
        <v>1.071</v>
      </c>
      <c r="P37" s="159">
        <v>1.569</v>
      </c>
      <c r="Q37" s="153"/>
      <c r="R37" s="121">
        <f t="shared" si="1"/>
        <v>1.1335968639837524</v>
      </c>
      <c r="T37" s="153"/>
    </row>
    <row r="38" spans="1:20" s="2" customFormat="1" ht="17" customHeight="1">
      <c r="A38" s="2">
        <v>1974</v>
      </c>
      <c r="B38" s="52">
        <f t="shared" si="0"/>
        <v>1.2897675</v>
      </c>
      <c r="C38" s="23"/>
      <c r="D38" s="23">
        <v>1.2897675</v>
      </c>
      <c r="E38" s="52"/>
      <c r="F38" s="54"/>
      <c r="G38" s="159">
        <v>0.33148640703453003</v>
      </c>
      <c r="H38" s="159">
        <v>0.94921699999999998</v>
      </c>
      <c r="I38" s="159">
        <v>0.87055000000000016</v>
      </c>
      <c r="J38" s="159">
        <v>1.8605999999999998</v>
      </c>
      <c r="K38" s="159">
        <v>1.4592699999999996</v>
      </c>
      <c r="L38" s="159">
        <v>1.7220852580055399</v>
      </c>
      <c r="M38" s="162">
        <v>2.2699999999999996</v>
      </c>
      <c r="N38" s="159">
        <v>1.3719739</v>
      </c>
      <c r="O38" s="159">
        <v>1.9450000000000003</v>
      </c>
      <c r="P38" s="159">
        <v>1.6729999999999996</v>
      </c>
      <c r="Q38" s="153"/>
      <c r="R38" s="121">
        <f t="shared" si="1"/>
        <v>1.445318256504007</v>
      </c>
      <c r="T38" s="153"/>
    </row>
    <row r="39" spans="1:20" s="2" customFormat="1" ht="17" customHeight="1">
      <c r="A39" s="2">
        <v>1975</v>
      </c>
      <c r="B39" s="52">
        <f t="shared" si="0"/>
        <v>1.3024157999999999</v>
      </c>
      <c r="C39" s="23"/>
      <c r="D39" s="23">
        <v>1.3024157999999999</v>
      </c>
      <c r="E39" s="52"/>
      <c r="F39" s="54"/>
      <c r="G39" s="159">
        <v>0.81298338573822793</v>
      </c>
      <c r="H39" s="159">
        <v>0.91663439999999996</v>
      </c>
      <c r="I39" s="159">
        <v>0.90801999999999994</v>
      </c>
      <c r="J39" s="159">
        <v>1.6838900000000001</v>
      </c>
      <c r="K39" s="159">
        <v>0.74499999999999966</v>
      </c>
      <c r="L39" s="159">
        <v>1.2964920685576042</v>
      </c>
      <c r="M39" s="162">
        <v>2.0699999999999998</v>
      </c>
      <c r="N39" s="159">
        <v>1.5549329000000001</v>
      </c>
      <c r="O39" s="159">
        <v>1.1930000000000001</v>
      </c>
      <c r="P39" s="159">
        <v>1.6180000000000001</v>
      </c>
      <c r="Q39" s="153"/>
      <c r="R39" s="121">
        <f t="shared" si="1"/>
        <v>1.2798952754295834</v>
      </c>
      <c r="T39" s="153"/>
    </row>
    <row r="40" spans="1:20" s="2" customFormat="1" ht="17" customHeight="1">
      <c r="A40" s="2">
        <v>1976</v>
      </c>
      <c r="B40" s="52">
        <f t="shared" si="0"/>
        <v>1.3194059</v>
      </c>
      <c r="C40" s="23"/>
      <c r="D40" s="23">
        <v>1.3194059</v>
      </c>
      <c r="E40" s="52"/>
      <c r="F40" s="54"/>
      <c r="G40" s="159">
        <v>0.40535144592395</v>
      </c>
      <c r="H40" s="159">
        <v>0.91696470000000008</v>
      </c>
      <c r="I40" s="159">
        <v>0.56690000000000018</v>
      </c>
      <c r="J40" s="159">
        <v>1.7090999999999998</v>
      </c>
      <c r="K40" s="159">
        <v>0.45958999999999994</v>
      </c>
      <c r="L40" s="159">
        <v>1.4481257564888503</v>
      </c>
      <c r="M40" s="162">
        <v>2.1840000000000002</v>
      </c>
      <c r="N40" s="159">
        <v>1.5723890999999999</v>
      </c>
      <c r="O40" s="159">
        <v>1.8820000000000001</v>
      </c>
      <c r="P40" s="159">
        <v>1.7310000000000003</v>
      </c>
      <c r="Q40" s="153"/>
      <c r="R40" s="121">
        <f t="shared" si="1"/>
        <v>1.2875421002412799</v>
      </c>
      <c r="T40" s="153"/>
    </row>
    <row r="41" spans="1:20" s="2" customFormat="1" ht="17" customHeight="1">
      <c r="A41" s="2">
        <v>1977</v>
      </c>
      <c r="B41" s="52">
        <f t="shared" si="0"/>
        <v>1.3512792000000002</v>
      </c>
      <c r="C41" s="23"/>
      <c r="D41" s="23">
        <v>1.3512792000000002</v>
      </c>
      <c r="E41" s="52"/>
      <c r="F41" s="54"/>
      <c r="G41" s="159">
        <v>0.52473285455983998</v>
      </c>
      <c r="H41" s="159">
        <v>1.0446398000000001</v>
      </c>
      <c r="I41" s="159">
        <v>0.78650100000000001</v>
      </c>
      <c r="J41" s="159">
        <v>1.3993720000000001</v>
      </c>
      <c r="K41" s="159">
        <v>0.26349800000000001</v>
      </c>
      <c r="L41" s="159">
        <v>1.054462509391521</v>
      </c>
      <c r="M41" s="162">
        <v>1.4490000000000001</v>
      </c>
      <c r="N41" s="159">
        <v>1.1308201</v>
      </c>
      <c r="O41" s="159">
        <v>1.0290000000000001</v>
      </c>
      <c r="P41" s="159">
        <v>1.677</v>
      </c>
      <c r="Q41" s="153"/>
      <c r="R41" s="121">
        <f t="shared" si="1"/>
        <v>1.0359026263951361</v>
      </c>
      <c r="T41" s="153"/>
    </row>
    <row r="42" spans="1:20" s="2" customFormat="1" ht="17" customHeight="1">
      <c r="A42" s="2">
        <v>1978</v>
      </c>
      <c r="B42" s="52">
        <f t="shared" si="0"/>
        <v>1.2985151000000001</v>
      </c>
      <c r="C42" s="23"/>
      <c r="D42" s="23">
        <v>1.2985151000000001</v>
      </c>
      <c r="E42" s="52"/>
      <c r="F42" s="54"/>
      <c r="G42" s="159">
        <v>0.37142566342633998</v>
      </c>
      <c r="H42" s="159">
        <v>1.1162136999999999</v>
      </c>
      <c r="I42" s="159">
        <v>0.90624000000000038</v>
      </c>
      <c r="J42" s="159">
        <v>1.3785600000000002</v>
      </c>
      <c r="K42" s="159">
        <v>1.0767999999999998</v>
      </c>
      <c r="L42" s="159">
        <v>1.2473632833505861</v>
      </c>
      <c r="M42" s="162">
        <v>2.0060000000000002</v>
      </c>
      <c r="N42" s="159">
        <v>0.95534479999999999</v>
      </c>
      <c r="O42" s="159">
        <v>1.159</v>
      </c>
      <c r="P42" s="159">
        <v>1.7470000000000001</v>
      </c>
      <c r="Q42" s="153"/>
      <c r="R42" s="121">
        <f t="shared" si="1"/>
        <v>1.1963947446776928</v>
      </c>
      <c r="T42" s="153"/>
    </row>
    <row r="43" spans="1:20" s="2" customFormat="1" ht="17" customHeight="1">
      <c r="A43" s="2">
        <v>1979</v>
      </c>
      <c r="B43" s="52">
        <f t="shared" si="0"/>
        <v>1.2515592999999998</v>
      </c>
      <c r="C43" s="23"/>
      <c r="D43" s="23">
        <v>1.2515592999999998</v>
      </c>
      <c r="E43" s="52"/>
      <c r="F43" s="54"/>
      <c r="G43" s="159">
        <v>0.26118819290818407</v>
      </c>
      <c r="H43" s="159">
        <v>1.2214094</v>
      </c>
      <c r="I43" s="159">
        <v>0.93527399999999994</v>
      </c>
      <c r="J43" s="159">
        <v>1.5543819999999999</v>
      </c>
      <c r="K43" s="159">
        <v>0.92630599999999985</v>
      </c>
      <c r="L43" s="159">
        <v>0.882385537410874</v>
      </c>
      <c r="M43" s="162">
        <v>1.3270000000000002</v>
      </c>
      <c r="N43" s="159">
        <v>1.1964708000000002</v>
      </c>
      <c r="O43" s="159">
        <v>1.196</v>
      </c>
      <c r="P43" s="159">
        <v>1.73</v>
      </c>
      <c r="Q43" s="153"/>
      <c r="R43" s="121">
        <f t="shared" si="1"/>
        <v>1.1230415930319058</v>
      </c>
      <c r="T43" s="153"/>
    </row>
    <row r="44" spans="1:20" s="2" customFormat="1" ht="17" customHeight="1">
      <c r="A44" s="2">
        <v>1980</v>
      </c>
      <c r="B44" s="52">
        <f t="shared" si="0"/>
        <v>1.2433824</v>
      </c>
      <c r="C44" s="23"/>
      <c r="D44" s="23">
        <v>1.2433824</v>
      </c>
      <c r="E44" s="52"/>
      <c r="F44" s="54"/>
      <c r="G44" s="159">
        <v>0.39691440432611014</v>
      </c>
      <c r="H44" s="159">
        <v>1.1493192000000001</v>
      </c>
      <c r="I44" s="159">
        <v>0.93735400000000002</v>
      </c>
      <c r="J44" s="159">
        <v>1.3361830000000001</v>
      </c>
      <c r="K44" s="159">
        <v>0.33294599999999996</v>
      </c>
      <c r="L44" s="159">
        <v>0.53028603889371206</v>
      </c>
      <c r="M44" s="162">
        <v>0.63100000000000001</v>
      </c>
      <c r="N44" s="159">
        <v>1.1403166</v>
      </c>
      <c r="O44" s="159">
        <v>0.73899999999999988</v>
      </c>
      <c r="P44" s="159">
        <v>1.921</v>
      </c>
      <c r="Q44" s="153"/>
      <c r="R44" s="121">
        <f t="shared" si="1"/>
        <v>0.91143192432198228</v>
      </c>
      <c r="T44" s="153"/>
    </row>
    <row r="45" spans="1:20" s="2" customFormat="1" ht="17" customHeight="1">
      <c r="A45" s="2">
        <v>1981</v>
      </c>
      <c r="B45" s="52">
        <f t="shared" si="0"/>
        <v>1.2520548999999999</v>
      </c>
      <c r="C45" s="23"/>
      <c r="D45" s="23">
        <v>1.2520548999999999</v>
      </c>
      <c r="E45" s="52"/>
      <c r="F45" s="54"/>
      <c r="G45" s="159">
        <v>0.72186803183528969</v>
      </c>
      <c r="H45" s="159">
        <v>1.3231039</v>
      </c>
      <c r="I45" s="159">
        <v>1.33938</v>
      </c>
      <c r="J45" s="159">
        <v>1.295356</v>
      </c>
      <c r="K45" s="159">
        <v>0.94014500000000001</v>
      </c>
      <c r="L45" s="159">
        <v>1.1096082461745249</v>
      </c>
      <c r="M45" s="162">
        <v>1.9189999999999998</v>
      </c>
      <c r="N45" s="159">
        <v>1.2666537999999998</v>
      </c>
      <c r="O45" s="159">
        <v>1.0020000000000002</v>
      </c>
      <c r="P45" s="159">
        <v>1.8560000000000001</v>
      </c>
      <c r="Q45" s="153"/>
      <c r="R45" s="121">
        <f t="shared" si="1"/>
        <v>1.2773114978009814</v>
      </c>
      <c r="T45" s="153"/>
    </row>
    <row r="46" spans="1:20" s="2" customFormat="1" ht="17" customHeight="1">
      <c r="A46" s="2">
        <v>1982</v>
      </c>
      <c r="B46" s="52">
        <f t="shared" si="0"/>
        <v>1.2573835999999998</v>
      </c>
      <c r="C46" s="23"/>
      <c r="D46" s="23">
        <v>1.2573835999999998</v>
      </c>
      <c r="E46" s="52"/>
      <c r="F46" s="54"/>
      <c r="G46" s="159">
        <v>0.91250659510721999</v>
      </c>
      <c r="H46" s="159">
        <v>1.3147728000000001</v>
      </c>
      <c r="I46" s="159">
        <v>1.3269799999999998</v>
      </c>
      <c r="J46" s="159">
        <v>1.3985685000000001</v>
      </c>
      <c r="K46" s="159">
        <v>0.70667100000000005</v>
      </c>
      <c r="L46" s="159">
        <v>1.1113663959078659</v>
      </c>
      <c r="M46" s="162">
        <v>1.464</v>
      </c>
      <c r="N46" s="159">
        <v>1.4246451000000002</v>
      </c>
      <c r="O46" s="159">
        <v>0.98199999999999998</v>
      </c>
      <c r="P46" s="159">
        <v>1.8989999999999998</v>
      </c>
      <c r="Q46" s="153"/>
      <c r="R46" s="121">
        <f t="shared" si="1"/>
        <v>1.2540510391015085</v>
      </c>
      <c r="T46" s="153"/>
    </row>
    <row r="47" spans="1:20" s="2" customFormat="1" ht="17" customHeight="1">
      <c r="A47" s="2">
        <v>1983</v>
      </c>
      <c r="B47" s="52">
        <f t="shared" si="0"/>
        <v>1.4321564</v>
      </c>
      <c r="C47" s="23"/>
      <c r="D47" s="23">
        <v>1.4321564</v>
      </c>
      <c r="E47" s="52"/>
      <c r="F47" s="54"/>
      <c r="G47" s="159">
        <v>0.50873898158612607</v>
      </c>
      <c r="H47" s="159">
        <v>1.3080297999999999</v>
      </c>
      <c r="I47" s="159">
        <v>1.2279188000000001</v>
      </c>
      <c r="J47" s="159">
        <v>1.4245110000000001</v>
      </c>
      <c r="K47" s="159">
        <v>0.54220499999999994</v>
      </c>
      <c r="L47" s="159">
        <v>0.86545640889361808</v>
      </c>
      <c r="M47" s="162">
        <v>1.2550000000000003</v>
      </c>
      <c r="N47" s="159">
        <v>1.1726654999999999</v>
      </c>
      <c r="O47" s="159">
        <v>0.57899999999999996</v>
      </c>
      <c r="P47" s="159">
        <v>1.9990000000000001</v>
      </c>
      <c r="Q47" s="153"/>
      <c r="R47" s="121">
        <f t="shared" si="1"/>
        <v>1.0882525490479744</v>
      </c>
      <c r="T47" s="153"/>
    </row>
    <row r="48" spans="1:20" s="2" customFormat="1" ht="17" customHeight="1">
      <c r="A48" s="2">
        <v>1984</v>
      </c>
      <c r="B48" s="52">
        <f t="shared" si="0"/>
        <v>1.46034</v>
      </c>
      <c r="C48" s="23"/>
      <c r="D48" s="23">
        <v>1.46034</v>
      </c>
      <c r="E48" s="52"/>
      <c r="F48" s="54"/>
      <c r="G48" s="159">
        <v>0.57798340352469002</v>
      </c>
      <c r="H48" s="159">
        <v>1.3704731999999999</v>
      </c>
      <c r="I48" s="159">
        <v>1.2152104791</v>
      </c>
      <c r="J48" s="159">
        <v>1.3800700000000001</v>
      </c>
      <c r="K48" s="159">
        <v>1.3068199999999999</v>
      </c>
      <c r="L48" s="159">
        <v>1.3107974147282597</v>
      </c>
      <c r="M48" s="162">
        <v>1.9710000000000001</v>
      </c>
      <c r="N48" s="159">
        <v>1.6168765</v>
      </c>
      <c r="O48" s="159">
        <v>1.58</v>
      </c>
      <c r="P48" s="159">
        <v>1.9709999999999999</v>
      </c>
      <c r="Q48" s="153"/>
      <c r="R48" s="121">
        <f t="shared" si="1"/>
        <v>1.430023099735295</v>
      </c>
      <c r="T48" s="153"/>
    </row>
    <row r="49" spans="1:20" s="2" customFormat="1" ht="17" customHeight="1">
      <c r="A49" s="2">
        <v>1985</v>
      </c>
      <c r="B49" s="52">
        <f t="shared" si="0"/>
        <v>1.4988355999999998</v>
      </c>
      <c r="C49" s="23"/>
      <c r="D49" s="23">
        <v>1.4988355999999998</v>
      </c>
      <c r="E49" s="52"/>
      <c r="F49" s="54"/>
      <c r="G49" s="159">
        <v>0.97335220982346016</v>
      </c>
      <c r="H49" s="159">
        <v>1.4101339000000002</v>
      </c>
      <c r="I49" s="159">
        <v>1.26152</v>
      </c>
      <c r="J49" s="159">
        <v>1.3700700000000001</v>
      </c>
      <c r="K49" s="159">
        <v>1.0888799999999998</v>
      </c>
      <c r="L49" s="159">
        <v>1.04271315581251</v>
      </c>
      <c r="M49" s="162">
        <v>1.831</v>
      </c>
      <c r="N49" s="159">
        <v>1.3536720999999998</v>
      </c>
      <c r="O49" s="159">
        <v>1.0190000000000001</v>
      </c>
      <c r="P49" s="159">
        <v>2.0499999999999998</v>
      </c>
      <c r="Q49" s="153"/>
      <c r="R49" s="121">
        <f t="shared" si="1"/>
        <v>1.3400341365635966</v>
      </c>
      <c r="T49" s="153"/>
    </row>
    <row r="50" spans="1:20" s="2" customFormat="1" ht="17" customHeight="1">
      <c r="A50" s="2">
        <v>1986</v>
      </c>
      <c r="B50" s="52">
        <f t="shared" si="0"/>
        <v>1.5291869999999999</v>
      </c>
      <c r="C50" s="23"/>
      <c r="D50" s="23">
        <v>1.5291869999999999</v>
      </c>
      <c r="E50" s="52"/>
      <c r="F50" s="54"/>
      <c r="G50" s="159">
        <v>0.8056802180906899</v>
      </c>
      <c r="H50" s="159">
        <v>1.5319072999999999</v>
      </c>
      <c r="I50" s="159">
        <v>1.3262529999999999</v>
      </c>
      <c r="J50" s="159">
        <v>1.291096</v>
      </c>
      <c r="K50" s="159">
        <v>0.94447999999999999</v>
      </c>
      <c r="L50" s="159">
        <v>1.2162960355512451</v>
      </c>
      <c r="M50" s="162">
        <v>1.976</v>
      </c>
      <c r="N50" s="159">
        <v>1.4965318999999999</v>
      </c>
      <c r="O50" s="159">
        <v>0.82199999999999995</v>
      </c>
      <c r="P50" s="159">
        <v>1.944</v>
      </c>
      <c r="Q50" s="153"/>
      <c r="R50" s="121">
        <f t="shared" si="1"/>
        <v>1.3354244453641932</v>
      </c>
      <c r="T50" s="153"/>
    </row>
    <row r="51" spans="1:20" s="2" customFormat="1" ht="17" customHeight="1">
      <c r="A51" s="2">
        <v>1987</v>
      </c>
      <c r="B51" s="52">
        <f t="shared" si="0"/>
        <v>1.5147714999999999</v>
      </c>
      <c r="C51" s="23"/>
      <c r="D51" s="23">
        <v>1.5147714999999999</v>
      </c>
      <c r="E51" s="52"/>
      <c r="F51" s="54"/>
      <c r="G51" s="159">
        <v>0.95627227406938309</v>
      </c>
      <c r="H51" s="159">
        <v>1.3465077999999999</v>
      </c>
      <c r="I51" s="159">
        <v>1.369073</v>
      </c>
      <c r="J51" s="159">
        <v>1.3998539999999999</v>
      </c>
      <c r="K51" s="159">
        <v>0.76363300000000001</v>
      </c>
      <c r="L51" s="159">
        <v>1.0145191343702531</v>
      </c>
      <c r="M51" s="162">
        <v>1.3460000000000001</v>
      </c>
      <c r="N51" s="159">
        <v>1.1408720999999999</v>
      </c>
      <c r="O51" s="159">
        <v>0.93799999999999994</v>
      </c>
      <c r="P51" s="159">
        <v>1.7989999999999999</v>
      </c>
      <c r="Q51" s="153"/>
      <c r="R51" s="121">
        <f t="shared" si="1"/>
        <v>1.2073731308439637</v>
      </c>
      <c r="T51" s="153"/>
    </row>
    <row r="52" spans="1:20" s="2" customFormat="1" ht="17" customHeight="1">
      <c r="A52" s="2">
        <v>1988</v>
      </c>
      <c r="B52" s="52">
        <f t="shared" si="0"/>
        <v>1.5141772999999998</v>
      </c>
      <c r="C52" s="23"/>
      <c r="D52" s="23">
        <v>1.5141772999999998</v>
      </c>
      <c r="E52" s="52"/>
      <c r="F52" s="54"/>
      <c r="G52" s="159">
        <v>0.16038928366980998</v>
      </c>
      <c r="H52" s="159">
        <v>1.5585974</v>
      </c>
      <c r="I52" s="159">
        <v>1.2379799999999999</v>
      </c>
      <c r="J52" s="159">
        <v>1.3752309999999999</v>
      </c>
      <c r="K52" s="159">
        <v>0.21983299999999995</v>
      </c>
      <c r="L52" s="159">
        <v>0.85022543200553669</v>
      </c>
      <c r="M52" s="162">
        <v>1.276</v>
      </c>
      <c r="N52" s="159">
        <v>1.4970295</v>
      </c>
      <c r="O52" s="159">
        <v>1.5680000000000001</v>
      </c>
      <c r="P52" s="159">
        <v>2.157</v>
      </c>
      <c r="Q52" s="153"/>
      <c r="R52" s="121">
        <f t="shared" si="1"/>
        <v>1.1900285615675346</v>
      </c>
      <c r="T52" s="153"/>
    </row>
    <row r="53" spans="1:20" s="2" customFormat="1" ht="17" customHeight="1">
      <c r="A53" s="2">
        <v>1989</v>
      </c>
      <c r="B53" s="52">
        <f t="shared" si="0"/>
        <v>1.5312021000000002</v>
      </c>
      <c r="C53" s="23"/>
      <c r="D53" s="23">
        <v>1.5312021000000002</v>
      </c>
      <c r="E53" s="52"/>
      <c r="F53" s="54"/>
      <c r="G53" s="159">
        <v>0.90836304645082011</v>
      </c>
      <c r="H53" s="159">
        <v>1.4553540000000003</v>
      </c>
      <c r="I53" s="159">
        <v>1.3334359999999998</v>
      </c>
      <c r="J53" s="159">
        <v>1.2481800000000001</v>
      </c>
      <c r="K53" s="159">
        <v>0.92385000000000028</v>
      </c>
      <c r="L53" s="159">
        <v>1.0288324983472501</v>
      </c>
      <c r="M53" s="162">
        <v>2.0150000000000001</v>
      </c>
      <c r="N53" s="159">
        <v>1.7602179000000002</v>
      </c>
      <c r="O53" s="159">
        <v>1.4739999999999998</v>
      </c>
      <c r="P53" s="159">
        <v>2.1590000000000003</v>
      </c>
      <c r="Q53" s="153"/>
      <c r="R53" s="121">
        <f t="shared" si="1"/>
        <v>1.4306233444798071</v>
      </c>
      <c r="T53" s="153"/>
    </row>
    <row r="54" spans="1:20" s="2" customFormat="1" ht="17" customHeight="1">
      <c r="A54" s="2">
        <v>1990</v>
      </c>
      <c r="B54" s="52">
        <f t="shared" si="0"/>
        <v>1.4442218</v>
      </c>
      <c r="C54" s="23"/>
      <c r="D54" s="23">
        <v>1.4442218</v>
      </c>
      <c r="E54" s="52"/>
      <c r="F54" s="54"/>
      <c r="G54" s="159">
        <v>0.67658872547331983</v>
      </c>
      <c r="H54" s="159">
        <v>1.4642298999999999</v>
      </c>
      <c r="I54" s="159">
        <v>1.1362049999999999</v>
      </c>
      <c r="J54" s="159">
        <v>1.3788289999999999</v>
      </c>
      <c r="K54" s="159">
        <v>0.9938800000000001</v>
      </c>
      <c r="L54" s="159">
        <v>1.2134384570592069</v>
      </c>
      <c r="M54" s="162">
        <v>1.9419999999999999</v>
      </c>
      <c r="N54" s="159">
        <v>1.4466312000000001</v>
      </c>
      <c r="O54" s="159">
        <v>0.93500000000000028</v>
      </c>
      <c r="P54" s="159">
        <v>1.643</v>
      </c>
      <c r="Q54" s="153"/>
      <c r="R54" s="121">
        <f t="shared" si="1"/>
        <v>1.2829802282532528</v>
      </c>
      <c r="T54" s="153"/>
    </row>
    <row r="55" spans="1:20" s="2" customFormat="1" ht="17" customHeight="1">
      <c r="A55" s="2">
        <v>1991</v>
      </c>
      <c r="B55" s="52">
        <f t="shared" si="0"/>
        <v>1.6358689</v>
      </c>
      <c r="C55" s="23"/>
      <c r="D55" s="23">
        <v>1.6358689</v>
      </c>
      <c r="E55" s="52"/>
      <c r="F55" s="54"/>
      <c r="G55" s="159">
        <v>0.57679881503974006</v>
      </c>
      <c r="H55" s="159">
        <v>1.2927488999999999</v>
      </c>
      <c r="I55" s="159">
        <v>0.97435999999999989</v>
      </c>
      <c r="J55" s="159">
        <v>1.25959</v>
      </c>
      <c r="K55" s="159">
        <v>0.62373200000000006</v>
      </c>
      <c r="L55" s="159">
        <v>0.69819018027148194</v>
      </c>
      <c r="M55" s="162">
        <v>1.5369999999999999</v>
      </c>
      <c r="N55" s="159">
        <v>1.317944</v>
      </c>
      <c r="O55" s="159">
        <v>0.26600000000000024</v>
      </c>
      <c r="P55" s="159">
        <v>1.6449999999999998</v>
      </c>
      <c r="Q55" s="153"/>
      <c r="R55" s="121">
        <f t="shared" ref="R55:R78" si="2">AVERAGE(G55:P55)</f>
        <v>1.0191363895311221</v>
      </c>
      <c r="T55" s="153"/>
    </row>
    <row r="56" spans="1:20" s="2" customFormat="1" ht="17" customHeight="1">
      <c r="A56" s="2">
        <v>1992</v>
      </c>
      <c r="B56" s="52">
        <f t="shared" si="0"/>
        <v>1.6820379000000001</v>
      </c>
      <c r="C56" s="23"/>
      <c r="D56" s="23">
        <v>1.6820379000000001</v>
      </c>
      <c r="E56" s="52"/>
      <c r="F56" s="54"/>
      <c r="G56" s="159">
        <v>0.57925531694999011</v>
      </c>
      <c r="H56" s="159">
        <v>1.3653509000000001</v>
      </c>
      <c r="I56" s="159">
        <v>0.84097999999999984</v>
      </c>
      <c r="J56" s="159">
        <v>1.2241650000000002</v>
      </c>
      <c r="K56" s="159">
        <v>0.95076000000000027</v>
      </c>
      <c r="L56" s="159">
        <v>1.0791619863345498</v>
      </c>
      <c r="M56" s="162">
        <v>1.992</v>
      </c>
      <c r="N56" s="159">
        <v>1.2729231999999999</v>
      </c>
      <c r="O56" s="159">
        <v>1.1840000000000002</v>
      </c>
      <c r="P56" s="159">
        <v>1.732</v>
      </c>
      <c r="Q56" s="153"/>
      <c r="R56" s="121">
        <f t="shared" si="2"/>
        <v>1.2220596403284538</v>
      </c>
      <c r="T56" s="153"/>
    </row>
    <row r="57" spans="1:20" s="2" customFormat="1" ht="17" customHeight="1">
      <c r="A57" s="2">
        <v>1993</v>
      </c>
      <c r="B57" s="52">
        <f t="shared" si="0"/>
        <v>1.5457908000000002</v>
      </c>
      <c r="C57" s="23"/>
      <c r="D57" s="23">
        <v>1.5457908000000002</v>
      </c>
      <c r="E57" s="52"/>
      <c r="F57" s="54"/>
      <c r="G57" s="159">
        <v>0.8701585241538905</v>
      </c>
      <c r="H57" s="159">
        <v>1.2819849000000001</v>
      </c>
      <c r="I57" s="159">
        <v>1.0162599999999999</v>
      </c>
      <c r="J57" s="159">
        <v>1.3300599999999998</v>
      </c>
      <c r="K57" s="159">
        <v>0.94696999999999987</v>
      </c>
      <c r="L57" s="159">
        <v>0.98523170953610029</v>
      </c>
      <c r="M57" s="162">
        <v>2.0459999999999998</v>
      </c>
      <c r="N57" s="159">
        <v>0.87406940000000022</v>
      </c>
      <c r="O57" s="159">
        <v>1.3820000000000001</v>
      </c>
      <c r="P57" s="159">
        <v>1.6900000000000002</v>
      </c>
      <c r="Q57" s="153"/>
      <c r="R57" s="121">
        <f t="shared" si="2"/>
        <v>1.2422734533689987</v>
      </c>
      <c r="T57" s="153"/>
    </row>
    <row r="58" spans="1:20" s="2" customFormat="1" ht="17" customHeight="1">
      <c r="A58" s="2">
        <v>1994</v>
      </c>
      <c r="B58" s="52">
        <f t="shared" si="0"/>
        <v>1.5028060999999999</v>
      </c>
      <c r="C58" s="23"/>
      <c r="D58" s="23">
        <v>1.5028060999999999</v>
      </c>
      <c r="E58" s="52"/>
      <c r="F58" s="54"/>
      <c r="G58" s="159">
        <v>0.42176547065270009</v>
      </c>
      <c r="H58" s="159">
        <v>1.3812542000000001</v>
      </c>
      <c r="I58" s="159">
        <v>0.9058750000000001</v>
      </c>
      <c r="J58" s="159">
        <v>1.15072</v>
      </c>
      <c r="K58" s="159">
        <v>0.28928779999999998</v>
      </c>
      <c r="L58" s="159">
        <v>0.68272968186590099</v>
      </c>
      <c r="M58" s="162">
        <v>1.1179999999999999</v>
      </c>
      <c r="N58" s="159">
        <v>1.3409006000000001</v>
      </c>
      <c r="O58" s="159">
        <v>0.62200000000000011</v>
      </c>
      <c r="P58" s="159">
        <v>1.5719999999999998</v>
      </c>
      <c r="Q58" s="153"/>
      <c r="R58" s="121">
        <f t="shared" si="2"/>
        <v>0.94845327525186018</v>
      </c>
      <c r="T58" s="153"/>
    </row>
    <row r="59" spans="1:20" s="2" customFormat="1" ht="17" customHeight="1">
      <c r="A59" s="2">
        <v>1995</v>
      </c>
      <c r="B59" s="52">
        <f t="shared" si="0"/>
        <v>1.4851805999999999</v>
      </c>
      <c r="C59" s="23"/>
      <c r="D59" s="23">
        <v>1.4851805999999999</v>
      </c>
      <c r="E59" s="52"/>
      <c r="F59" s="54"/>
      <c r="G59" s="159">
        <v>0.52278141564691993</v>
      </c>
      <c r="H59" s="159">
        <v>1.4357157</v>
      </c>
      <c r="I59" s="159">
        <v>1.1435800000000003</v>
      </c>
      <c r="J59" s="159">
        <v>1.193457</v>
      </c>
      <c r="K59" s="159">
        <v>0.5990700000000001</v>
      </c>
      <c r="L59" s="159">
        <v>0.77633875861977208</v>
      </c>
      <c r="M59" s="162">
        <v>1.4060000000000001</v>
      </c>
      <c r="N59" s="159">
        <v>0.80891840000000004</v>
      </c>
      <c r="O59" s="159">
        <v>0.79100000000000004</v>
      </c>
      <c r="P59" s="159">
        <v>1.5590000000000002</v>
      </c>
      <c r="Q59" s="153"/>
      <c r="R59" s="121">
        <f t="shared" si="2"/>
        <v>1.0235861274266693</v>
      </c>
      <c r="T59" s="153"/>
    </row>
    <row r="60" spans="1:20" s="2" customFormat="1" ht="17" customHeight="1">
      <c r="A60" s="2">
        <v>1996</v>
      </c>
      <c r="B60" s="52">
        <f t="shared" si="0"/>
        <v>1.4693037</v>
      </c>
      <c r="C60" s="23"/>
      <c r="D60" s="23">
        <v>1.4693037</v>
      </c>
      <c r="E60" s="52"/>
      <c r="F60" s="54"/>
      <c r="G60" s="159">
        <v>0.7378362815581001</v>
      </c>
      <c r="H60" s="159">
        <v>1.5656402000000003</v>
      </c>
      <c r="I60" s="159">
        <v>1.1407400000000003</v>
      </c>
      <c r="J60" s="159">
        <v>1.2375000000000003</v>
      </c>
      <c r="K60" s="159">
        <v>1.3695500000000003</v>
      </c>
      <c r="L60" s="159">
        <v>1.0420887920327202</v>
      </c>
      <c r="M60" s="162">
        <v>1.992</v>
      </c>
      <c r="N60" s="159">
        <v>1.2797669</v>
      </c>
      <c r="O60" s="159">
        <v>1.3130000000000002</v>
      </c>
      <c r="P60" s="159">
        <v>1.6869999999999998</v>
      </c>
      <c r="Q60" s="153"/>
      <c r="R60" s="121">
        <f t="shared" si="2"/>
        <v>1.3365122173590822</v>
      </c>
      <c r="T60" s="153"/>
    </row>
    <row r="61" spans="1:20" s="2" customFormat="1" ht="17" customHeight="1">
      <c r="A61" s="2">
        <v>1997</v>
      </c>
      <c r="B61" s="92">
        <f t="shared" ref="B61:B74" si="3">E61-AVERAGE($E$61:$E$74)+D61</f>
        <v>2.1863490142857138</v>
      </c>
      <c r="C61" s="23"/>
      <c r="D61" s="23">
        <v>1.4470632999999997</v>
      </c>
      <c r="E61" s="121">
        <v>1.17</v>
      </c>
      <c r="F61" s="55"/>
      <c r="G61" s="159">
        <v>0.98409302649185992</v>
      </c>
      <c r="H61" s="159">
        <v>1.4646474</v>
      </c>
      <c r="I61" s="159">
        <v>1.0626600000000002</v>
      </c>
      <c r="J61" s="159">
        <v>1.3239400000000001</v>
      </c>
      <c r="K61" s="159">
        <v>0.7565599999999999</v>
      </c>
      <c r="L61" s="159">
        <v>1.0559195729284301</v>
      </c>
      <c r="M61" s="162">
        <v>1.794</v>
      </c>
      <c r="N61" s="159">
        <v>0.89912540000000019</v>
      </c>
      <c r="O61" s="159">
        <v>1.0859999999999999</v>
      </c>
      <c r="P61" s="159">
        <v>1.6179999999999999</v>
      </c>
      <c r="Q61" s="153"/>
      <c r="R61" s="121">
        <f t="shared" si="2"/>
        <v>1.204494539942029</v>
      </c>
      <c r="T61" s="153"/>
    </row>
    <row r="62" spans="1:20" s="2" customFormat="1" ht="17" customHeight="1">
      <c r="A62" s="2">
        <v>1998</v>
      </c>
      <c r="B62" s="92">
        <f t="shared" si="3"/>
        <v>1.5436691142857142</v>
      </c>
      <c r="C62" s="23"/>
      <c r="D62" s="23">
        <v>1.4343834</v>
      </c>
      <c r="E62" s="121">
        <v>0.54</v>
      </c>
      <c r="F62" s="55"/>
      <c r="G62" s="159">
        <v>0.45812601875848991</v>
      </c>
      <c r="H62" s="159">
        <v>1.4432770000000001</v>
      </c>
      <c r="I62" s="159">
        <v>1.0981300000000001</v>
      </c>
      <c r="J62" s="159">
        <v>1.0402879999999999</v>
      </c>
      <c r="K62" s="159">
        <v>0.60146600000000006</v>
      </c>
      <c r="L62" s="159">
        <v>1.1126321165234361</v>
      </c>
      <c r="M62" s="162">
        <v>1.665</v>
      </c>
      <c r="N62" s="159">
        <v>1.0991254000000001</v>
      </c>
      <c r="O62" s="159">
        <v>0.64500000000000002</v>
      </c>
      <c r="P62" s="159">
        <v>1.5</v>
      </c>
      <c r="Q62" s="153"/>
      <c r="R62" s="121">
        <f t="shared" si="2"/>
        <v>1.0663044535281927</v>
      </c>
      <c r="T62" s="153"/>
    </row>
    <row r="63" spans="1:20" s="2" customFormat="1" ht="17" customHeight="1">
      <c r="A63" s="2">
        <v>1999</v>
      </c>
      <c r="B63" s="92">
        <f t="shared" si="3"/>
        <v>1.3059983142857141</v>
      </c>
      <c r="C63" s="23"/>
      <c r="D63" s="23">
        <v>1.3967125999999999</v>
      </c>
      <c r="E63" s="121">
        <v>0.34</v>
      </c>
      <c r="F63" s="55"/>
      <c r="G63" s="159">
        <v>0.30238652956792</v>
      </c>
      <c r="H63" s="159">
        <v>1.3216973000000001</v>
      </c>
      <c r="I63" s="159">
        <v>1.0085300000000001</v>
      </c>
      <c r="J63" s="159">
        <v>1.4103599999999998</v>
      </c>
      <c r="K63" s="159">
        <v>0.71692</v>
      </c>
      <c r="L63" s="159">
        <v>1.2697038788720301</v>
      </c>
      <c r="M63" s="162">
        <v>1.968</v>
      </c>
      <c r="N63" s="159">
        <v>1.3468312999999998</v>
      </c>
      <c r="O63" s="159">
        <v>1.2749999999999999</v>
      </c>
      <c r="P63" s="159">
        <v>1.7389999999999999</v>
      </c>
      <c r="Q63" s="153"/>
      <c r="R63" s="121">
        <f t="shared" si="2"/>
        <v>1.2358429008439948</v>
      </c>
      <c r="T63" s="153"/>
    </row>
    <row r="64" spans="1:20" s="2" customFormat="1" ht="17" customHeight="1">
      <c r="A64" s="2">
        <v>2000</v>
      </c>
      <c r="B64" s="92">
        <f t="shared" si="3"/>
        <v>1.2009677142857145</v>
      </c>
      <c r="C64" s="23"/>
      <c r="D64" s="23">
        <v>1.4116820000000001</v>
      </c>
      <c r="E64" s="121">
        <v>0.22</v>
      </c>
      <c r="F64" s="55"/>
      <c r="G64" s="159">
        <v>0.90642120121077996</v>
      </c>
      <c r="H64" s="159">
        <v>1.3970788000000001</v>
      </c>
      <c r="I64" s="159">
        <v>1.2728199999999998</v>
      </c>
      <c r="J64" s="159">
        <v>1.3759299999999999</v>
      </c>
      <c r="K64" s="159">
        <v>0.72167000000000003</v>
      </c>
      <c r="L64" s="159">
        <v>1.0453846575489196</v>
      </c>
      <c r="M64" s="162">
        <v>1.9910000000000001</v>
      </c>
      <c r="N64" s="159">
        <v>1.3005309999999999</v>
      </c>
      <c r="O64" s="159">
        <v>1.1259999999999999</v>
      </c>
      <c r="P64" s="159">
        <v>2.0419999999999998</v>
      </c>
      <c r="Q64" s="153"/>
      <c r="R64" s="121">
        <f t="shared" si="2"/>
        <v>1.3178835658759698</v>
      </c>
      <c r="T64" s="153"/>
    </row>
    <row r="65" spans="1:22" s="2" customFormat="1" ht="17" customHeight="1">
      <c r="A65" s="2">
        <v>2001</v>
      </c>
      <c r="B65" s="92">
        <f t="shared" si="3"/>
        <v>0.95757681428571417</v>
      </c>
      <c r="C65" s="23"/>
      <c r="D65" s="23">
        <v>1.2282910999999999</v>
      </c>
      <c r="E65" s="121">
        <v>0.16</v>
      </c>
      <c r="F65" s="55"/>
      <c r="G65" s="159">
        <v>0.9090973727686702</v>
      </c>
      <c r="H65" s="159">
        <v>1.2207926</v>
      </c>
      <c r="I65" s="159">
        <v>0.6130199999999999</v>
      </c>
      <c r="J65" s="159">
        <v>1.229371</v>
      </c>
      <c r="K65" s="159">
        <v>1.1331050000000003</v>
      </c>
      <c r="L65" s="159">
        <v>1.3635217151880201</v>
      </c>
      <c r="M65" s="162">
        <v>1.6579999999999999</v>
      </c>
      <c r="N65" s="159">
        <v>1.5598555000000001</v>
      </c>
      <c r="O65" s="159">
        <v>0.125</v>
      </c>
      <c r="P65" s="159">
        <v>1.591</v>
      </c>
      <c r="Q65" s="153"/>
      <c r="R65" s="121">
        <f>AVERAGE(G65:P65)</f>
        <v>1.1402763187956688</v>
      </c>
      <c r="T65" s="153"/>
    </row>
    <row r="66" spans="1:22" s="2" customFormat="1" ht="17" customHeight="1">
      <c r="A66" s="2">
        <v>2002</v>
      </c>
      <c r="B66" s="92">
        <f t="shared" si="3"/>
        <v>1.0683613142857142</v>
      </c>
      <c r="C66" s="23"/>
      <c r="D66" s="23">
        <v>1.0590755999999999</v>
      </c>
      <c r="E66" s="121">
        <v>0.44</v>
      </c>
      <c r="F66" s="55"/>
      <c r="G66" s="159">
        <v>1.1554938369759311</v>
      </c>
      <c r="H66" s="159">
        <v>1.2879971000000001</v>
      </c>
      <c r="I66" s="159">
        <v>1.0349144000000001</v>
      </c>
      <c r="J66" s="159">
        <v>1.1198767999999999</v>
      </c>
      <c r="K66" s="159">
        <v>0.13928299999999999</v>
      </c>
      <c r="L66" s="159">
        <v>0.63691173242608501</v>
      </c>
      <c r="M66" s="162">
        <v>1.155</v>
      </c>
      <c r="N66" s="159">
        <v>1.0001171000000002</v>
      </c>
      <c r="O66" s="159">
        <v>0.78199999999999992</v>
      </c>
      <c r="P66" s="159">
        <v>1.9209999999999998</v>
      </c>
      <c r="Q66" s="153"/>
      <c r="R66" s="121">
        <f t="shared" si="2"/>
        <v>1.0232593969402015</v>
      </c>
      <c r="T66" s="153"/>
    </row>
    <row r="67" spans="1:22" s="2" customFormat="1" ht="17" customHeight="1">
      <c r="A67" s="2">
        <v>2003</v>
      </c>
      <c r="B67" s="92">
        <f t="shared" si="3"/>
        <v>0.9008534142857143</v>
      </c>
      <c r="C67" s="23"/>
      <c r="D67" s="23">
        <v>1.0315677000000001</v>
      </c>
      <c r="E67" s="121">
        <v>0.3</v>
      </c>
      <c r="F67" s="55"/>
      <c r="G67" s="159">
        <v>0.40244542724618992</v>
      </c>
      <c r="H67" s="159">
        <v>1.2351981999999999</v>
      </c>
      <c r="I67" s="159">
        <v>1.4485000000000001</v>
      </c>
      <c r="J67" s="159">
        <v>1.1330019999999998</v>
      </c>
      <c r="K67" s="159">
        <v>0.95396100000000006</v>
      </c>
      <c r="L67" s="159">
        <v>0.87839165764455496</v>
      </c>
      <c r="M67" s="162">
        <v>1.6999999999999997</v>
      </c>
      <c r="N67" s="159">
        <v>1.2401437000000002</v>
      </c>
      <c r="O67" s="159">
        <v>1.1090000000000002</v>
      </c>
      <c r="P67" s="159">
        <v>1.9599999999999997</v>
      </c>
      <c r="Q67" s="153"/>
      <c r="R67" s="121">
        <f t="shared" si="2"/>
        <v>1.2060641984890743</v>
      </c>
      <c r="T67" s="153"/>
    </row>
    <row r="68" spans="1:22" s="2" customFormat="1" ht="17" customHeight="1">
      <c r="A68" s="2">
        <v>2004</v>
      </c>
      <c r="B68" s="92">
        <f t="shared" si="3"/>
        <v>1.0339416142857143</v>
      </c>
      <c r="C68" s="23"/>
      <c r="D68" s="23">
        <v>1.0046558999999999</v>
      </c>
      <c r="E68" s="121">
        <v>0.46</v>
      </c>
      <c r="F68" s="55"/>
      <c r="G68" s="159">
        <v>0.74024874321894973</v>
      </c>
      <c r="H68" s="159">
        <v>1.2834007000000001</v>
      </c>
      <c r="I68" s="159">
        <v>1.0129299999999999</v>
      </c>
      <c r="J68" s="159">
        <v>1.1275700000000004</v>
      </c>
      <c r="K68" s="159">
        <v>1.5983399999999999</v>
      </c>
      <c r="L68" s="159">
        <v>1.3886180590587398</v>
      </c>
      <c r="M68" s="162">
        <v>2.1790000000000003</v>
      </c>
      <c r="N68" s="159">
        <v>1.3192583999999998</v>
      </c>
      <c r="O68" s="159">
        <v>1.7130000000000001</v>
      </c>
      <c r="P68" s="159">
        <v>1.8340000000000001</v>
      </c>
      <c r="Q68" s="153"/>
      <c r="R68" s="121">
        <f t="shared" si="2"/>
        <v>1.419636590227769</v>
      </c>
      <c r="T68" s="153"/>
    </row>
    <row r="69" spans="1:22" s="2" customFormat="1" ht="17" customHeight="1">
      <c r="A69" s="2">
        <v>2005</v>
      </c>
      <c r="B69" s="92">
        <f t="shared" si="3"/>
        <v>1.0203932142857144</v>
      </c>
      <c r="C69" s="23"/>
      <c r="D69" s="23">
        <v>0.99110750000000003</v>
      </c>
      <c r="E69" s="121">
        <v>0.46</v>
      </c>
      <c r="F69" s="55"/>
      <c r="G69" s="159">
        <v>0.7110660112842897</v>
      </c>
      <c r="H69" s="159">
        <v>1.1545472999999999</v>
      </c>
      <c r="I69" s="159">
        <v>0.84746999999999995</v>
      </c>
      <c r="J69" s="159">
        <v>1.1698619999999997</v>
      </c>
      <c r="K69" s="159">
        <v>0.81306800000000001</v>
      </c>
      <c r="L69" s="159">
        <v>1.0379231743297179</v>
      </c>
      <c r="M69" s="162">
        <v>1.645</v>
      </c>
      <c r="N69" s="159">
        <v>1.0937300000000001</v>
      </c>
      <c r="O69" s="159">
        <v>1.2060000000000002</v>
      </c>
      <c r="P69" s="159">
        <v>1.6679999999999999</v>
      </c>
      <c r="Q69" s="153"/>
      <c r="R69" s="121">
        <f t="shared" si="2"/>
        <v>1.1346666485614008</v>
      </c>
      <c r="T69" s="153"/>
    </row>
    <row r="70" spans="1:22" s="2" customFormat="1" ht="17" customHeight="1">
      <c r="A70" s="2">
        <v>2006</v>
      </c>
      <c r="B70" s="92">
        <f t="shared" si="3"/>
        <v>1.0913383142857143</v>
      </c>
      <c r="C70" s="23"/>
      <c r="D70" s="23">
        <v>0.99205259999999995</v>
      </c>
      <c r="E70" s="121">
        <v>0.53</v>
      </c>
      <c r="F70" s="55"/>
      <c r="G70" s="159">
        <v>0.38788720078284999</v>
      </c>
      <c r="H70" s="159">
        <v>1.3035245999999998</v>
      </c>
      <c r="I70" s="159">
        <v>0.77706000000000031</v>
      </c>
      <c r="J70" s="159">
        <v>1.2094400000000001</v>
      </c>
      <c r="K70" s="159">
        <v>4.8799999999999955E-2</v>
      </c>
      <c r="L70" s="159">
        <v>0.78627650014607009</v>
      </c>
      <c r="M70" s="162">
        <v>1.843</v>
      </c>
      <c r="N70" s="159">
        <v>1.3332595999999999</v>
      </c>
      <c r="O70" s="159">
        <v>1.349</v>
      </c>
      <c r="P70" s="159">
        <v>1.8920000000000001</v>
      </c>
      <c r="Q70" s="153"/>
      <c r="R70" s="121">
        <f t="shared" si="2"/>
        <v>1.0930247900928918</v>
      </c>
      <c r="T70" s="153"/>
    </row>
    <row r="71" spans="1:22" s="2" customFormat="1" ht="17" customHeight="1">
      <c r="A71" s="2">
        <v>2007</v>
      </c>
      <c r="B71" s="92">
        <f t="shared" si="3"/>
        <v>0.96898401428571423</v>
      </c>
      <c r="C71" s="23"/>
      <c r="D71" s="23">
        <v>0.93969829999999999</v>
      </c>
      <c r="E71" s="121">
        <v>0.46</v>
      </c>
      <c r="F71" s="55"/>
      <c r="G71" s="159">
        <v>4.4557648933210015E-2</v>
      </c>
      <c r="H71" s="159">
        <v>1.482127</v>
      </c>
      <c r="I71" s="159">
        <v>0.71138000000000012</v>
      </c>
      <c r="J71" s="159">
        <v>1.1572800000000001</v>
      </c>
      <c r="K71" s="159">
        <v>0.60200000000000009</v>
      </c>
      <c r="L71" s="159">
        <v>0.62216022960009509</v>
      </c>
      <c r="M71" s="162">
        <v>1.6659999999999999</v>
      </c>
      <c r="N71" s="159">
        <v>1.0075444</v>
      </c>
      <c r="O71" s="159">
        <v>1.9159999999999999</v>
      </c>
      <c r="P71" s="159">
        <v>1.9469999999999998</v>
      </c>
      <c r="Q71" s="153"/>
      <c r="R71" s="121">
        <f t="shared" si="2"/>
        <v>1.1156049278533307</v>
      </c>
      <c r="T71" s="153"/>
    </row>
    <row r="72" spans="1:22" s="2" customFormat="1" ht="17" customHeight="1">
      <c r="A72" s="2">
        <v>2008</v>
      </c>
      <c r="B72" s="92">
        <f t="shared" si="3"/>
        <v>0.66529041428571445</v>
      </c>
      <c r="C72" s="23"/>
      <c r="D72" s="23">
        <v>0.92600470000000012</v>
      </c>
      <c r="E72" s="121">
        <v>0.17</v>
      </c>
      <c r="F72" s="55"/>
      <c r="G72" s="159">
        <v>0.63216889537617993</v>
      </c>
      <c r="H72" s="159">
        <v>1.3651707</v>
      </c>
      <c r="I72" s="159">
        <v>1.0087699999999999</v>
      </c>
      <c r="J72" s="159">
        <v>1.09666</v>
      </c>
      <c r="K72" s="159">
        <v>0.33109000000000011</v>
      </c>
      <c r="L72" s="159">
        <v>0.75658791228149003</v>
      </c>
      <c r="M72" s="162">
        <v>1.9109999999999996</v>
      </c>
      <c r="N72" s="159">
        <v>1.4029031000000005</v>
      </c>
      <c r="O72" s="159">
        <v>1.984</v>
      </c>
      <c r="P72" s="159">
        <v>1.9509999999999996</v>
      </c>
      <c r="Q72" s="153"/>
      <c r="R72" s="121">
        <f t="shared" si="2"/>
        <v>1.2439350607657669</v>
      </c>
      <c r="T72" s="153"/>
    </row>
    <row r="73" spans="1:22" s="2" customFormat="1" ht="17" customHeight="1">
      <c r="A73" s="2">
        <v>2009</v>
      </c>
      <c r="B73" s="92">
        <f t="shared" si="3"/>
        <v>0.75676331428571442</v>
      </c>
      <c r="C73" s="23"/>
      <c r="D73" s="23">
        <v>0.86747760000000007</v>
      </c>
      <c r="E73" s="121">
        <v>0.32</v>
      </c>
      <c r="F73" s="55"/>
      <c r="G73" s="159">
        <v>2.1743922152463204</v>
      </c>
      <c r="H73" s="159">
        <v>1.5072776999999999</v>
      </c>
      <c r="I73" s="159">
        <v>2.1915469999999999</v>
      </c>
      <c r="J73" s="159">
        <v>1.06867</v>
      </c>
      <c r="K73" s="159">
        <v>0.58681000000000005</v>
      </c>
      <c r="L73" s="159">
        <v>0.50942455929416974</v>
      </c>
      <c r="M73" s="162">
        <v>1.7879999999999998</v>
      </c>
      <c r="N73" s="159">
        <v>1.1524538</v>
      </c>
      <c r="O73" s="159">
        <v>1.637</v>
      </c>
      <c r="P73" s="159">
        <v>2.5299999999999998</v>
      </c>
      <c r="Q73" s="153"/>
      <c r="R73" s="121">
        <f t="shared" si="2"/>
        <v>1.514557527454049</v>
      </c>
      <c r="T73" s="153"/>
    </row>
    <row r="74" spans="1:22" s="2" customFormat="1" ht="17" customHeight="1">
      <c r="A74" s="2">
        <v>2010</v>
      </c>
      <c r="B74" s="92">
        <f t="shared" si="3"/>
        <v>0.88393121428571431</v>
      </c>
      <c r="C74" s="23"/>
      <c r="D74" s="23">
        <v>0.85464549999999995</v>
      </c>
      <c r="E74" s="121">
        <v>0.46</v>
      </c>
      <c r="F74" s="55"/>
      <c r="G74" s="159">
        <v>0.2520042229743098</v>
      </c>
      <c r="H74" s="159">
        <v>1.4889054000000002</v>
      </c>
      <c r="I74" s="159">
        <v>1.2039600000000004</v>
      </c>
      <c r="J74" s="159">
        <v>0.97014</v>
      </c>
      <c r="K74" s="159">
        <v>2.1222399999999997</v>
      </c>
      <c r="L74" s="159">
        <v>2.7028287834494402</v>
      </c>
      <c r="M74" s="162">
        <v>3.3210000000000002</v>
      </c>
      <c r="N74" s="159">
        <v>1.8209244</v>
      </c>
      <c r="O74" s="159">
        <v>1.2909999999999999</v>
      </c>
      <c r="P74" s="159">
        <v>2.16</v>
      </c>
      <c r="Q74" s="153"/>
      <c r="R74" s="121">
        <f t="shared" si="2"/>
        <v>1.733300280642375</v>
      </c>
      <c r="T74" s="153"/>
    </row>
    <row r="75" spans="1:22" s="2" customFormat="1" ht="17" customHeight="1">
      <c r="A75" s="2">
        <v>2011</v>
      </c>
      <c r="B75" s="92">
        <f>E75-AVERAGE($E$61:$E$74)+AVERAGE($D$61:$D$74)</f>
        <v>0.91245841428571428</v>
      </c>
      <c r="C75" s="23"/>
      <c r="D75" s="54"/>
      <c r="E75" s="121">
        <v>0.23</v>
      </c>
      <c r="F75" s="55"/>
      <c r="G75" s="159">
        <v>0.88987880000831998</v>
      </c>
      <c r="H75" s="159">
        <v>1.6479012999999998</v>
      </c>
      <c r="I75" s="159">
        <v>1.3016100000000002</v>
      </c>
      <c r="J75" s="159">
        <v>1.43018</v>
      </c>
      <c r="K75" s="159">
        <v>1.2165399999999997</v>
      </c>
      <c r="L75" s="159">
        <v>1.54179402985126</v>
      </c>
      <c r="M75" s="162">
        <v>2.2519999999999998</v>
      </c>
      <c r="N75" s="159">
        <v>1.5012254000000005</v>
      </c>
      <c r="O75" s="159">
        <v>2.1350000000000002</v>
      </c>
      <c r="P75" s="159">
        <v>2.0129999999999999</v>
      </c>
      <c r="Q75" s="153"/>
      <c r="R75" s="121">
        <f t="shared" si="2"/>
        <v>1.5929129529859583</v>
      </c>
      <c r="T75" s="153"/>
    </row>
    <row r="76" spans="1:22" s="2" customFormat="1" ht="17" customHeight="1">
      <c r="A76" s="2">
        <v>2012</v>
      </c>
      <c r="B76" s="92">
        <f>E76-AVERAGE($E$61:$E$74)+AVERAGE($D$61:$D$74)</f>
        <v>0.97245841428571422</v>
      </c>
      <c r="C76" s="52"/>
      <c r="D76" s="52"/>
      <c r="E76" s="121">
        <v>0.28999999999999998</v>
      </c>
      <c r="F76" s="52"/>
      <c r="G76" s="159">
        <v>0.69219873116450692</v>
      </c>
      <c r="H76" s="159">
        <v>1.4515270999999998</v>
      </c>
      <c r="I76" s="159">
        <v>1.3884479999999999</v>
      </c>
      <c r="J76" s="159">
        <v>1.1004476000000001</v>
      </c>
      <c r="K76" s="159">
        <v>-8.464499999999997E-2</v>
      </c>
      <c r="L76" s="159">
        <v>0.82102676827347598</v>
      </c>
      <c r="M76" s="162">
        <v>1.43</v>
      </c>
      <c r="N76" s="159">
        <v>1.6313629000000001</v>
      </c>
      <c r="O76" s="159">
        <v>1.75</v>
      </c>
      <c r="P76" s="159">
        <v>2.1970000000000001</v>
      </c>
      <c r="Q76" s="153"/>
      <c r="R76" s="121">
        <f t="shared" si="2"/>
        <v>1.2377366099437981</v>
      </c>
      <c r="T76" s="153"/>
    </row>
    <row r="77" spans="1:22" s="2" customFormat="1" ht="17" customHeight="1">
      <c r="A77" s="2">
        <v>2013</v>
      </c>
      <c r="B77" s="92">
        <f>E77-AVERAGE($E$61:$E$74)+AVERAGE($D$61:$D$74)</f>
        <v>0.92245841428571429</v>
      </c>
      <c r="E77" s="121">
        <v>0.24</v>
      </c>
      <c r="F77" s="52"/>
      <c r="G77" s="159">
        <v>1.2521038097552797</v>
      </c>
      <c r="H77" s="159">
        <v>1.5858716999999998</v>
      </c>
      <c r="I77" s="159">
        <v>1.4341000000000002</v>
      </c>
      <c r="J77" s="159">
        <v>0.96836999999999995</v>
      </c>
      <c r="K77" s="159">
        <v>0.96516999999999964</v>
      </c>
      <c r="L77" s="159">
        <v>1.29169157648102</v>
      </c>
      <c r="M77" s="162">
        <v>2.2890000000000001</v>
      </c>
      <c r="N77" s="159">
        <v>1.4370680999999998</v>
      </c>
      <c r="O77" s="159">
        <v>1.6370000000000002</v>
      </c>
      <c r="P77" s="159">
        <v>2.1020000000000003</v>
      </c>
      <c r="Q77" s="153"/>
      <c r="R77" s="121">
        <f t="shared" si="2"/>
        <v>1.4962375186236299</v>
      </c>
      <c r="T77" s="153"/>
    </row>
    <row r="78" spans="1:22" s="2" customFormat="1" ht="17" customHeight="1">
      <c r="A78" s="2">
        <v>2014</v>
      </c>
      <c r="B78" s="92">
        <f>E78-AVERAGE($E$61:$E$74)+AVERAGE($D$61:$D$74)</f>
        <v>1.0924584142857143</v>
      </c>
      <c r="C78" s="52"/>
      <c r="D78" s="90"/>
      <c r="E78" s="121">
        <v>0.41</v>
      </c>
      <c r="F78" s="52"/>
      <c r="G78" s="159">
        <v>0.2478026358142702</v>
      </c>
      <c r="H78" s="159">
        <v>1.4384112</v>
      </c>
      <c r="I78" s="159">
        <v>1.1319499999999998</v>
      </c>
      <c r="J78" s="159">
        <v>0.99182999999999977</v>
      </c>
      <c r="K78" s="159">
        <v>1.2682600000000002</v>
      </c>
      <c r="L78" s="159">
        <v>1.3346964150851002</v>
      </c>
      <c r="M78" s="162">
        <v>2.3780000000000001</v>
      </c>
      <c r="N78" s="159">
        <v>1.2766184999999997</v>
      </c>
      <c r="O78" s="159">
        <v>1.8180000000000001</v>
      </c>
      <c r="P78" s="159">
        <v>1.8389999999999995</v>
      </c>
      <c r="Q78" s="153"/>
      <c r="R78" s="121">
        <f t="shared" si="2"/>
        <v>1.3724568750899369</v>
      </c>
      <c r="T78" s="153"/>
    </row>
    <row r="79" spans="1:22" s="2" customFormat="1" ht="17" customHeight="1">
      <c r="B79" s="90"/>
      <c r="C79" s="52"/>
      <c r="D79" s="90"/>
      <c r="E79" s="90"/>
      <c r="F79" s="52"/>
      <c r="T79" s="90"/>
    </row>
    <row r="80" spans="1:22" s="2" customFormat="1" ht="17" customHeight="1">
      <c r="A80" s="114"/>
      <c r="B80" s="90"/>
      <c r="D80" s="90"/>
      <c r="E80" s="90"/>
      <c r="F80" s="23"/>
      <c r="S80" s="114"/>
      <c r="T80" s="90"/>
      <c r="U80" s="153"/>
      <c r="V80" s="90"/>
    </row>
    <row r="81" spans="1:22" s="2" customFormat="1" ht="17" customHeight="1">
      <c r="A81" s="114"/>
      <c r="B81" s="90"/>
      <c r="D81" s="90"/>
      <c r="E81" s="90"/>
      <c r="F81" s="98"/>
      <c r="S81" s="114"/>
      <c r="T81" s="90"/>
      <c r="U81" s="153"/>
      <c r="V81" s="90"/>
    </row>
    <row r="82" spans="1:22" s="2" customFormat="1" ht="17" customHeight="1">
      <c r="A82" s="114"/>
      <c r="B82" s="90"/>
      <c r="D82" s="153"/>
      <c r="E82" s="90"/>
      <c r="F82" s="98"/>
      <c r="T82" s="90"/>
      <c r="U82" s="153"/>
      <c r="V82" s="153"/>
    </row>
    <row r="83" spans="1:22" s="2" customFormat="1" ht="17" customHeight="1">
      <c r="A83" s="114"/>
      <c r="B83" s="90"/>
      <c r="D83" s="90"/>
      <c r="E83" s="90"/>
      <c r="F83" s="98"/>
      <c r="S83" s="114"/>
      <c r="T83" s="90"/>
    </row>
    <row r="84" spans="1:22" s="2" customFormat="1" ht="17" customHeight="1">
      <c r="B84" s="90"/>
      <c r="D84" s="90"/>
      <c r="E84" s="90"/>
      <c r="F84" s="98"/>
      <c r="S84" s="114"/>
      <c r="T84" s="90"/>
    </row>
    <row r="85" spans="1:22" s="2" customFormat="1" ht="17" customHeight="1">
      <c r="B85" s="90"/>
      <c r="D85" s="90"/>
      <c r="E85" s="90"/>
      <c r="F85" s="98"/>
      <c r="S85" s="114"/>
      <c r="T85" s="90"/>
    </row>
    <row r="86" spans="1:22" s="2" customFormat="1" ht="17" customHeight="1">
      <c r="B86" s="90"/>
      <c r="E86" s="98"/>
      <c r="F86" s="98"/>
      <c r="S86" s="114"/>
      <c r="T86" s="90"/>
    </row>
    <row r="87" spans="1:22" s="2" customFormat="1" ht="17" customHeight="1">
      <c r="E87" s="98"/>
      <c r="F87" s="98"/>
      <c r="T87" s="90"/>
    </row>
    <row r="88" spans="1:22" s="2" customFormat="1" ht="17" customHeight="1">
      <c r="E88" s="98"/>
      <c r="F88" s="98"/>
      <c r="T88" s="90"/>
    </row>
    <row r="89" spans="1:22" s="2" customFormat="1" ht="17" customHeight="1">
      <c r="E89" s="98"/>
      <c r="F89" s="98"/>
    </row>
    <row r="90" spans="1:22" ht="17" customHeight="1">
      <c r="D90" s="2"/>
      <c r="E90" s="98"/>
      <c r="F90" s="98"/>
    </row>
    <row r="91" spans="1:22" ht="17" customHeight="1">
      <c r="D91" s="2"/>
      <c r="E91" s="98"/>
      <c r="F91" s="98"/>
    </row>
    <row r="92" spans="1:22" ht="17" customHeight="1">
      <c r="D92" s="2"/>
      <c r="E92" s="98"/>
      <c r="F92" s="98"/>
    </row>
    <row r="93" spans="1:22" ht="17" customHeight="1">
      <c r="D93" s="2"/>
      <c r="E93" s="98"/>
      <c r="F93" s="98"/>
    </row>
    <row r="94" spans="1:22" ht="17" customHeight="1">
      <c r="D94" s="2"/>
      <c r="E94" s="2"/>
      <c r="F94" s="2"/>
    </row>
    <row r="95" spans="1:22" ht="17" customHeight="1">
      <c r="D95" s="2"/>
      <c r="E95" s="2"/>
      <c r="F95" s="2"/>
    </row>
    <row r="96" spans="1:22" ht="17" customHeight="1">
      <c r="D96" s="2"/>
      <c r="E96" s="2"/>
      <c r="F96" s="2"/>
    </row>
    <row r="97" spans="4:6" ht="17" customHeight="1">
      <c r="D97" s="2"/>
      <c r="E97" s="2"/>
      <c r="F97" s="2"/>
    </row>
    <row r="98" spans="4:6" ht="17" customHeight="1">
      <c r="D98" s="2"/>
      <c r="E98" s="2"/>
      <c r="F98" s="2"/>
    </row>
    <row r="99" spans="4:6" ht="17" customHeight="1">
      <c r="D99" s="2"/>
      <c r="E99" s="2"/>
      <c r="F99" s="2"/>
    </row>
  </sheetData>
  <dataConsolidate/>
  <phoneticPr fontId="4" type="noConversion"/>
  <pageMargins left="0.75" right="0.75" top="1" bottom="1" header="0.5" footer="0.5"/>
  <pageSetup paperSize="10"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3399FF"/>
  </sheetPr>
  <dimension ref="A1:IR98"/>
  <sheetViews>
    <sheetView workbookViewId="0">
      <pane xSplit="1" ySplit="26" topLeftCell="B62" activePane="bottomRight" state="frozen"/>
      <selection pane="topRight" activeCell="B1" sqref="B1"/>
      <selection pane="bottomLeft" activeCell="A24" sqref="A24"/>
      <selection pane="bottomRight" activeCell="A26" sqref="A26:XFD82"/>
    </sheetView>
  </sheetViews>
  <sheetFormatPr baseColWidth="10" defaultColWidth="11" defaultRowHeight="15" customHeight="1" x14ac:dyDescent="0"/>
  <cols>
    <col min="1" max="1" width="11" style="1"/>
    <col min="2" max="3" width="21.5" style="1" customWidth="1"/>
    <col min="4" max="4" width="16.83203125" style="1" customWidth="1"/>
    <col min="5" max="5" width="19.33203125" style="1" customWidth="1"/>
    <col min="6" max="6" width="10.83203125" style="1" customWidth="1"/>
    <col min="7" max="7" width="18.33203125" style="1" customWidth="1"/>
    <col min="8" max="8" width="16.6640625" style="1" customWidth="1"/>
    <col min="9" max="9" width="20.1640625" style="1" customWidth="1"/>
    <col min="10" max="11" width="14.6640625" style="1" customWidth="1"/>
    <col min="12" max="12" width="15.5" style="2" customWidth="1"/>
    <col min="13" max="15" width="15.5" style="1" customWidth="1"/>
    <col min="16" max="16384" width="11" style="1"/>
  </cols>
  <sheetData>
    <row r="1" spans="1:252" ht="17">
      <c r="B1" s="27" t="s">
        <v>5</v>
      </c>
      <c r="C1" s="27"/>
      <c r="D1" s="28"/>
      <c r="E1" s="28"/>
      <c r="F1" s="28"/>
      <c r="G1" s="28"/>
      <c r="H1" s="28"/>
      <c r="I1" s="28"/>
      <c r="J1" s="28"/>
      <c r="K1" s="28"/>
      <c r="L1" s="28"/>
      <c r="M1" s="28"/>
      <c r="N1" s="28"/>
      <c r="O1" s="28"/>
      <c r="P1" s="28"/>
      <c r="Q1" s="28"/>
    </row>
    <row r="2" spans="1:252" ht="17">
      <c r="B2" s="29" t="s">
        <v>58</v>
      </c>
      <c r="C2" s="29"/>
      <c r="D2" s="29"/>
      <c r="E2" s="29"/>
      <c r="F2" s="29"/>
      <c r="G2" s="29"/>
      <c r="H2" s="29"/>
      <c r="I2" s="29"/>
      <c r="J2" s="29"/>
      <c r="K2" s="29"/>
      <c r="L2" s="29"/>
      <c r="M2" s="29"/>
      <c r="N2" s="29"/>
      <c r="O2" s="29"/>
      <c r="P2" s="29"/>
      <c r="Q2" s="29"/>
    </row>
    <row r="3" spans="1:252">
      <c r="A3" s="67"/>
      <c r="B3" s="47" t="s">
        <v>59</v>
      </c>
      <c r="C3" s="47"/>
      <c r="D3" s="30"/>
      <c r="E3" s="30"/>
      <c r="F3" s="30"/>
      <c r="G3" s="30"/>
      <c r="H3" s="30"/>
      <c r="I3" s="30"/>
      <c r="J3" s="30"/>
      <c r="K3" s="30"/>
      <c r="L3" s="30"/>
      <c r="M3" s="30"/>
      <c r="N3" s="30"/>
      <c r="O3" s="30"/>
      <c r="P3" s="30"/>
      <c r="Q3" s="30"/>
      <c r="R3" s="2"/>
    </row>
    <row r="4" spans="1:252">
      <c r="B4" s="35" t="s">
        <v>10</v>
      </c>
      <c r="C4" s="36"/>
      <c r="D4" s="36"/>
      <c r="E4" s="36"/>
      <c r="F4" s="36"/>
      <c r="G4" s="36"/>
      <c r="H4" s="36"/>
      <c r="I4" s="99"/>
      <c r="J4" s="99"/>
      <c r="K4" s="134"/>
      <c r="L4" s="36"/>
      <c r="M4" s="36"/>
      <c r="N4" s="31"/>
      <c r="O4" s="31"/>
      <c r="P4" s="31"/>
      <c r="Q4" s="31"/>
      <c r="R4" s="2"/>
      <c r="IR4" s="3"/>
    </row>
    <row r="5" spans="1:252">
      <c r="B5" s="31" t="s">
        <v>9</v>
      </c>
      <c r="C5" s="32"/>
      <c r="D5" s="31"/>
      <c r="E5" s="48"/>
      <c r="F5" s="48"/>
      <c r="G5" s="48"/>
      <c r="H5" s="49"/>
      <c r="I5" s="49"/>
      <c r="J5" s="49"/>
      <c r="K5" s="49"/>
      <c r="L5" s="31"/>
      <c r="M5" s="31"/>
      <c r="N5" s="31"/>
      <c r="O5" s="31"/>
      <c r="P5" s="31"/>
      <c r="Q5" s="31"/>
      <c r="R5" s="2"/>
    </row>
    <row r="6" spans="1:252">
      <c r="B6" s="32" t="s">
        <v>61</v>
      </c>
      <c r="C6" s="32"/>
      <c r="D6" s="31"/>
      <c r="E6" s="48"/>
      <c r="F6" s="48"/>
      <c r="G6" s="48"/>
      <c r="H6" s="49"/>
      <c r="I6" s="49"/>
      <c r="J6" s="49"/>
      <c r="K6" s="49"/>
      <c r="L6" s="31"/>
      <c r="M6" s="31"/>
      <c r="N6" s="31"/>
      <c r="O6" s="31"/>
      <c r="P6" s="31"/>
      <c r="Q6" s="31"/>
    </row>
    <row r="7" spans="1:252">
      <c r="B7" s="32" t="s">
        <v>0</v>
      </c>
      <c r="C7" s="32"/>
      <c r="D7" s="31"/>
      <c r="E7" s="48"/>
      <c r="F7" s="48"/>
      <c r="G7" s="48"/>
      <c r="H7" s="49"/>
      <c r="I7" s="49"/>
      <c r="J7" s="49"/>
      <c r="K7" s="49"/>
      <c r="L7" s="31"/>
      <c r="M7" s="31"/>
      <c r="N7" s="31"/>
      <c r="O7" s="31"/>
      <c r="P7" s="31"/>
      <c r="Q7" s="31"/>
    </row>
    <row r="8" spans="1:252">
      <c r="B8" s="31" t="s">
        <v>43</v>
      </c>
      <c r="C8" s="32"/>
      <c r="D8" s="31"/>
      <c r="E8" s="48"/>
      <c r="F8" s="48"/>
      <c r="G8" s="48"/>
      <c r="H8" s="49"/>
      <c r="I8" s="49"/>
      <c r="J8" s="49"/>
      <c r="K8" s="49"/>
      <c r="L8" s="31"/>
      <c r="M8" s="31"/>
      <c r="N8" s="31"/>
      <c r="O8" s="31"/>
      <c r="P8" s="31"/>
      <c r="Q8" s="31"/>
    </row>
    <row r="9" spans="1:252">
      <c r="B9" s="31" t="s">
        <v>44</v>
      </c>
      <c r="C9" s="32"/>
      <c r="D9" s="31"/>
      <c r="E9" s="48"/>
      <c r="F9" s="48"/>
      <c r="G9" s="48"/>
      <c r="H9" s="49"/>
      <c r="I9" s="49"/>
      <c r="J9" s="49"/>
      <c r="K9" s="49"/>
      <c r="L9" s="31"/>
      <c r="M9" s="31"/>
      <c r="N9" s="31"/>
      <c r="O9" s="31"/>
      <c r="P9" s="31"/>
      <c r="Q9" s="31"/>
    </row>
    <row r="10" spans="1:252">
      <c r="B10" s="31" t="s">
        <v>45</v>
      </c>
      <c r="C10" s="32"/>
      <c r="D10" s="31"/>
      <c r="E10" s="48"/>
      <c r="F10" s="48"/>
      <c r="G10" s="48"/>
      <c r="H10" s="49"/>
      <c r="I10" s="49"/>
      <c r="J10" s="49"/>
      <c r="K10" s="49"/>
      <c r="L10" s="31"/>
      <c r="M10" s="31"/>
      <c r="N10" s="31"/>
      <c r="O10" s="31"/>
      <c r="P10" s="31"/>
      <c r="Q10" s="31"/>
    </row>
    <row r="11" spans="1:252">
      <c r="B11" s="32" t="s">
        <v>1</v>
      </c>
      <c r="C11" s="32"/>
      <c r="D11" s="31"/>
      <c r="E11" s="48"/>
      <c r="F11" s="48"/>
      <c r="G11" s="48"/>
      <c r="H11" s="49"/>
      <c r="I11" s="49"/>
      <c r="J11" s="49"/>
      <c r="K11" s="49"/>
      <c r="L11" s="31"/>
      <c r="M11" s="31"/>
      <c r="N11" s="31"/>
      <c r="O11" s="31"/>
      <c r="P11" s="31"/>
      <c r="Q11" s="31"/>
    </row>
    <row r="12" spans="1:252">
      <c r="B12" s="31" t="s">
        <v>22</v>
      </c>
      <c r="C12" s="31"/>
      <c r="D12" s="37" t="s">
        <v>88</v>
      </c>
      <c r="E12" s="31"/>
      <c r="F12" s="31"/>
      <c r="G12" s="31"/>
      <c r="H12" s="31"/>
      <c r="I12" s="31"/>
      <c r="J12" s="31"/>
      <c r="K12" s="31"/>
      <c r="L12" s="31"/>
      <c r="M12" s="31"/>
      <c r="N12" s="31"/>
      <c r="O12" s="31"/>
      <c r="P12" s="31"/>
      <c r="Q12" s="31"/>
    </row>
    <row r="13" spans="1:252">
      <c r="B13" s="136" t="s">
        <v>113</v>
      </c>
      <c r="C13" s="31"/>
      <c r="D13" s="31" t="s">
        <v>83</v>
      </c>
      <c r="E13" s="31"/>
      <c r="F13" s="31"/>
      <c r="G13" s="31"/>
      <c r="H13" s="31"/>
      <c r="I13" s="31"/>
      <c r="J13" s="31"/>
      <c r="K13" s="31"/>
      <c r="L13" s="31"/>
      <c r="M13" s="31"/>
      <c r="N13" s="31"/>
      <c r="O13" s="31"/>
      <c r="P13" s="31"/>
      <c r="Q13" s="31"/>
    </row>
    <row r="14" spans="1:252" ht="17">
      <c r="B14" s="93" t="s">
        <v>8</v>
      </c>
      <c r="C14" s="31"/>
      <c r="D14" s="31" t="s">
        <v>87</v>
      </c>
      <c r="E14" s="31"/>
      <c r="F14" s="31"/>
      <c r="G14" s="31"/>
      <c r="H14" s="31"/>
      <c r="I14" s="31"/>
      <c r="J14" s="31"/>
      <c r="K14" s="31"/>
      <c r="L14" s="31"/>
      <c r="M14" s="31"/>
      <c r="N14" s="31"/>
      <c r="O14" s="31"/>
      <c r="P14" s="31"/>
      <c r="Q14" s="31"/>
    </row>
    <row r="15" spans="1:252">
      <c r="B15" s="93" t="s">
        <v>20</v>
      </c>
      <c r="C15" s="93"/>
      <c r="D15" s="31" t="s">
        <v>84</v>
      </c>
      <c r="E15" s="31"/>
      <c r="F15" s="31"/>
      <c r="G15" s="31"/>
      <c r="H15" s="31"/>
      <c r="I15" s="31"/>
      <c r="J15" s="31"/>
      <c r="K15" s="31"/>
      <c r="L15" s="31"/>
      <c r="M15" s="31"/>
      <c r="N15" s="31"/>
      <c r="O15" s="31"/>
      <c r="P15" s="31"/>
      <c r="Q15" s="31"/>
    </row>
    <row r="16" spans="1:252">
      <c r="B16" s="105" t="s">
        <v>91</v>
      </c>
      <c r="C16" s="93"/>
      <c r="D16" s="93" t="s">
        <v>85</v>
      </c>
      <c r="E16" s="31"/>
      <c r="F16" s="31"/>
      <c r="G16" s="31"/>
      <c r="H16" s="31"/>
      <c r="I16" s="31"/>
      <c r="J16" s="31"/>
      <c r="K16" s="31"/>
      <c r="L16" s="31"/>
      <c r="M16" s="31"/>
      <c r="N16" s="31"/>
      <c r="O16" s="31"/>
      <c r="P16" s="31"/>
      <c r="Q16" s="31"/>
    </row>
    <row r="17" spans="1:19">
      <c r="B17" s="128" t="s">
        <v>114</v>
      </c>
      <c r="C17" s="93"/>
      <c r="D17" s="93" t="s">
        <v>89</v>
      </c>
      <c r="E17" s="31"/>
      <c r="F17" s="31"/>
      <c r="G17" s="31"/>
      <c r="H17" s="31"/>
      <c r="I17" s="31"/>
      <c r="J17" s="31"/>
      <c r="K17" s="31"/>
      <c r="L17" s="31"/>
      <c r="M17" s="31"/>
      <c r="N17" s="31"/>
      <c r="O17" s="31"/>
      <c r="P17" s="31"/>
      <c r="Q17" s="31"/>
    </row>
    <row r="18" spans="1:19">
      <c r="B18" s="128" t="s">
        <v>72</v>
      </c>
      <c r="C18" s="93"/>
      <c r="D18" s="93" t="s">
        <v>90</v>
      </c>
      <c r="E18" s="31"/>
      <c r="F18" s="31"/>
      <c r="G18" s="31"/>
      <c r="H18" s="31"/>
      <c r="I18" s="31"/>
      <c r="J18" s="31"/>
      <c r="K18" s="31"/>
      <c r="L18" s="31"/>
      <c r="M18" s="31"/>
      <c r="N18" s="31"/>
      <c r="O18" s="31"/>
      <c r="P18" s="31"/>
      <c r="Q18" s="31"/>
    </row>
    <row r="19" spans="1:19">
      <c r="B19" s="128" t="s">
        <v>125</v>
      </c>
      <c r="C19" s="93"/>
      <c r="D19" s="93" t="s">
        <v>137</v>
      </c>
      <c r="E19" s="31"/>
      <c r="F19" s="31"/>
      <c r="G19" s="31"/>
      <c r="H19" s="31"/>
      <c r="I19" s="31"/>
      <c r="J19" s="31"/>
      <c r="K19" s="31"/>
      <c r="L19" s="31"/>
      <c r="M19" s="31"/>
      <c r="N19" s="31"/>
      <c r="O19" s="31"/>
      <c r="P19" s="31"/>
      <c r="Q19" s="31"/>
    </row>
    <row r="20" spans="1:19">
      <c r="A20" s="2"/>
      <c r="B20" s="69" t="s">
        <v>50</v>
      </c>
      <c r="C20" s="129"/>
      <c r="D20" s="93"/>
      <c r="E20" s="48"/>
      <c r="F20" s="48"/>
      <c r="G20" s="48"/>
      <c r="H20" s="49"/>
      <c r="I20" s="49"/>
      <c r="J20" s="49"/>
      <c r="K20" s="49"/>
      <c r="L20" s="31"/>
      <c r="M20" s="31"/>
      <c r="N20" s="31"/>
      <c r="O20" s="31"/>
      <c r="P20" s="31"/>
      <c r="Q20" s="31"/>
    </row>
    <row r="21" spans="1:19">
      <c r="A21" s="2"/>
      <c r="B21" s="130" t="s">
        <v>73</v>
      </c>
      <c r="C21" s="129"/>
      <c r="D21" s="131" t="s">
        <v>79</v>
      </c>
      <c r="E21" s="48"/>
      <c r="F21" s="48"/>
      <c r="G21" s="48"/>
      <c r="H21" s="49"/>
      <c r="I21" s="49"/>
      <c r="J21" s="49"/>
      <c r="K21" s="49"/>
      <c r="L21" s="31"/>
      <c r="M21" s="31"/>
      <c r="N21" s="31"/>
      <c r="O21" s="31"/>
      <c r="P21" s="31"/>
      <c r="Q21" s="31"/>
    </row>
    <row r="22" spans="1:19">
      <c r="B22" s="93" t="s">
        <v>4</v>
      </c>
      <c r="C22" s="93"/>
      <c r="D22" s="131" t="s">
        <v>86</v>
      </c>
      <c r="E22" s="31"/>
      <c r="F22" s="31"/>
      <c r="G22" s="31"/>
      <c r="H22" s="31"/>
      <c r="I22" s="31"/>
      <c r="J22" s="31"/>
      <c r="K22" s="31"/>
      <c r="L22" s="31"/>
      <c r="M22" s="31"/>
      <c r="N22" s="31"/>
      <c r="O22" s="31"/>
      <c r="P22" s="31"/>
      <c r="Q22" s="31"/>
    </row>
    <row r="23" spans="1:19" ht="15" customHeight="1">
      <c r="B23" s="52"/>
    </row>
    <row r="24" spans="1:19" ht="15" customHeight="1">
      <c r="B24" s="52"/>
    </row>
    <row r="25" spans="1:19" ht="15" customHeight="1">
      <c r="A25" s="2"/>
      <c r="B25" s="2" t="s">
        <v>107</v>
      </c>
      <c r="C25" s="2"/>
      <c r="D25" s="87" t="s">
        <v>24</v>
      </c>
      <c r="E25" s="2"/>
      <c r="F25" s="2"/>
      <c r="G25" s="2"/>
      <c r="H25" s="2"/>
      <c r="I25" s="2"/>
      <c r="J25" s="2"/>
      <c r="K25" s="2"/>
      <c r="M25" s="2" t="s">
        <v>51</v>
      </c>
      <c r="N25" s="2"/>
      <c r="O25" s="2"/>
    </row>
    <row r="26" spans="1:19" s="2" customFormat="1" ht="16" customHeight="1">
      <c r="A26" s="2" t="s">
        <v>34</v>
      </c>
      <c r="B26" s="132" t="s">
        <v>108</v>
      </c>
      <c r="C26" s="52"/>
      <c r="D26" s="52" t="s">
        <v>22</v>
      </c>
      <c r="E26" s="52" t="s">
        <v>113</v>
      </c>
      <c r="F26" s="25" t="s">
        <v>6</v>
      </c>
      <c r="G26" s="52" t="s">
        <v>126</v>
      </c>
      <c r="H26" s="114" t="s">
        <v>91</v>
      </c>
      <c r="I26" s="26" t="s">
        <v>114</v>
      </c>
      <c r="J26" s="26" t="s">
        <v>72</v>
      </c>
      <c r="K26" s="26" t="s">
        <v>125</v>
      </c>
      <c r="M26" s="122" t="s">
        <v>73</v>
      </c>
      <c r="N26" s="88" t="s">
        <v>49</v>
      </c>
      <c r="P26" s="88"/>
      <c r="Q26" s="25"/>
      <c r="R26" s="52"/>
      <c r="S26" s="26"/>
    </row>
    <row r="27" spans="1:19" s="2" customFormat="1" ht="15" customHeight="1">
      <c r="A27" s="2">
        <v>1959</v>
      </c>
      <c r="B27" s="52">
        <f t="shared" ref="B27:B58" si="0">(D27/$D$84 + E27/$E$84 +F27/$F$84 + G27/$G$84 + H27/$H$84 + I27/ $I$84 + J27/$J$84 + K27/$K$84) * 2.2/8</f>
        <v>0.89518811576963819</v>
      </c>
      <c r="C27" s="52"/>
      <c r="D27" s="101">
        <v>0.88700000000000001</v>
      </c>
      <c r="E27" s="175">
        <v>0.498</v>
      </c>
      <c r="F27" s="101">
        <v>1.071909</v>
      </c>
      <c r="G27" s="101">
        <v>0.84309999999999996</v>
      </c>
      <c r="H27" s="101">
        <v>0.63339480000000004</v>
      </c>
      <c r="I27" s="162">
        <v>0.56999999999999995</v>
      </c>
      <c r="J27" s="101">
        <v>0.64900000000000002</v>
      </c>
      <c r="K27" s="101">
        <v>1.1000000000000001</v>
      </c>
      <c r="L27" s="162"/>
    </row>
    <row r="28" spans="1:19" s="2" customFormat="1" ht="15" customHeight="1">
      <c r="A28" s="2">
        <v>1960</v>
      </c>
      <c r="B28" s="52">
        <f t="shared" si="0"/>
        <v>0.89419655380698926</v>
      </c>
      <c r="C28" s="52"/>
      <c r="D28" s="101">
        <v>0.92</v>
      </c>
      <c r="E28" s="175">
        <v>0.50700000000000001</v>
      </c>
      <c r="F28" s="101">
        <v>0.82195799999999997</v>
      </c>
      <c r="G28" s="101">
        <v>0.82879999999999998</v>
      </c>
      <c r="H28" s="101">
        <v>0.61523380000000005</v>
      </c>
      <c r="I28" s="162">
        <v>0.76</v>
      </c>
      <c r="J28" s="101">
        <v>0.65600000000000003</v>
      </c>
      <c r="K28" s="101">
        <v>1.1499999999999999</v>
      </c>
      <c r="L28" s="162"/>
    </row>
    <row r="29" spans="1:19" s="2" customFormat="1" ht="15" customHeight="1">
      <c r="A29" s="2">
        <v>1961</v>
      </c>
      <c r="B29" s="52">
        <f t="shared" si="0"/>
        <v>0.75651086603337347</v>
      </c>
      <c r="C29" s="52"/>
      <c r="D29" s="101">
        <v>0.878</v>
      </c>
      <c r="E29" s="175">
        <v>0.41399999999999998</v>
      </c>
      <c r="F29" s="101">
        <v>0.74098600000000003</v>
      </c>
      <c r="G29" s="101">
        <v>0.75900000000000001</v>
      </c>
      <c r="H29" s="101">
        <v>0.4578586</v>
      </c>
      <c r="I29" s="162">
        <v>0.52</v>
      </c>
      <c r="J29" s="101">
        <v>0.49399999999999999</v>
      </c>
      <c r="K29" s="101">
        <v>1.08</v>
      </c>
      <c r="L29" s="162"/>
    </row>
    <row r="30" spans="1:19" s="2" customFormat="1" ht="15" customHeight="1">
      <c r="A30" s="2">
        <v>1962</v>
      </c>
      <c r="B30" s="52">
        <f t="shared" si="0"/>
        <v>0.8250730239687355</v>
      </c>
      <c r="C30" s="52"/>
      <c r="D30" s="101">
        <v>0.97399999999999998</v>
      </c>
      <c r="E30" s="175">
        <v>0.38200000000000001</v>
      </c>
      <c r="F30" s="101">
        <v>0.69000499999999998</v>
      </c>
      <c r="G30" s="101">
        <v>0.93859999999999999</v>
      </c>
      <c r="H30" s="101">
        <v>0.52689989999999998</v>
      </c>
      <c r="I30" s="162">
        <v>0.61</v>
      </c>
      <c r="J30" s="101">
        <v>0.64200000000000002</v>
      </c>
      <c r="K30" s="101">
        <v>1.08</v>
      </c>
      <c r="L30" s="162"/>
    </row>
    <row r="31" spans="1:19" s="2" customFormat="1" ht="15" customHeight="1">
      <c r="A31" s="2">
        <v>1963</v>
      </c>
      <c r="B31" s="52">
        <f t="shared" si="0"/>
        <v>1.013559988963636</v>
      </c>
      <c r="C31" s="52"/>
      <c r="D31" s="101">
        <v>1.1140000000000001</v>
      </c>
      <c r="E31" s="175">
        <v>0.57799999999999996</v>
      </c>
      <c r="F31" s="101">
        <v>0.87382099999999996</v>
      </c>
      <c r="G31" s="101">
        <v>1.1175999999999999</v>
      </c>
      <c r="H31" s="101">
        <v>0.75400400000000001</v>
      </c>
      <c r="I31" s="162">
        <v>0.64</v>
      </c>
      <c r="J31" s="101">
        <v>0.878</v>
      </c>
      <c r="K31" s="101">
        <v>1.19</v>
      </c>
      <c r="L31" s="162"/>
    </row>
    <row r="32" spans="1:19" s="2" customFormat="1" ht="15" customHeight="1">
      <c r="A32" s="2">
        <v>1964</v>
      </c>
      <c r="B32" s="52">
        <f t="shared" si="0"/>
        <v>1.2806581653533049</v>
      </c>
      <c r="C32" s="52"/>
      <c r="D32" s="101">
        <v>1.337</v>
      </c>
      <c r="E32" s="175">
        <v>0.93700000000000006</v>
      </c>
      <c r="F32" s="101">
        <v>1.187994</v>
      </c>
      <c r="G32" s="101">
        <v>1.2315</v>
      </c>
      <c r="H32" s="101">
        <v>0.98454790000000003</v>
      </c>
      <c r="I32" s="162">
        <v>0.95</v>
      </c>
      <c r="J32" s="101">
        <v>0.85899999999999999</v>
      </c>
      <c r="K32" s="101">
        <v>1.47</v>
      </c>
      <c r="L32" s="162"/>
    </row>
    <row r="33" spans="1:12" s="2" customFormat="1" ht="15" customHeight="1">
      <c r="A33" s="2">
        <v>1965</v>
      </c>
      <c r="B33" s="52">
        <f t="shared" si="0"/>
        <v>1.5112150416596968</v>
      </c>
      <c r="C33" s="52"/>
      <c r="D33" s="101">
        <v>1.5289999999999999</v>
      </c>
      <c r="E33" s="175">
        <v>0.95799999999999996</v>
      </c>
      <c r="F33" s="101">
        <v>1.4202300000000001</v>
      </c>
      <c r="G33" s="101">
        <v>1.4237</v>
      </c>
      <c r="H33" s="101">
        <v>1.161</v>
      </c>
      <c r="I33" s="162">
        <v>1.21</v>
      </c>
      <c r="J33" s="101">
        <v>1.234</v>
      </c>
      <c r="K33" s="101">
        <v>1.6</v>
      </c>
      <c r="L33" s="162"/>
    </row>
    <row r="34" spans="1:12" s="2" customFormat="1" ht="15" customHeight="1">
      <c r="A34" s="2">
        <v>1966</v>
      </c>
      <c r="B34" s="52">
        <f t="shared" si="0"/>
        <v>1.4787872126683501</v>
      </c>
      <c r="C34" s="52"/>
      <c r="D34" s="101">
        <v>1.5820000000000001</v>
      </c>
      <c r="E34" s="175">
        <v>0.94799999999999995</v>
      </c>
      <c r="F34" s="101">
        <v>1.367324</v>
      </c>
      <c r="G34" s="101">
        <v>1.4396</v>
      </c>
      <c r="H34" s="101">
        <v>1.067302</v>
      </c>
      <c r="I34" s="162">
        <v>1.2</v>
      </c>
      <c r="J34" s="101">
        <v>1.242</v>
      </c>
      <c r="K34" s="101">
        <v>1.49</v>
      </c>
      <c r="L34" s="162"/>
    </row>
    <row r="35" spans="1:12" s="2" customFormat="1" ht="15" customHeight="1">
      <c r="A35" s="2">
        <v>1967</v>
      </c>
      <c r="B35" s="52">
        <f t="shared" si="0"/>
        <v>1.204558714604318</v>
      </c>
      <c r="C35" s="52"/>
      <c r="D35" s="101">
        <v>1.2789999999999999</v>
      </c>
      <c r="E35" s="175">
        <v>0.76900000000000002</v>
      </c>
      <c r="F35" s="101">
        <v>1.145575</v>
      </c>
      <c r="G35" s="101">
        <v>1.2525999999999999</v>
      </c>
      <c r="H35" s="101">
        <v>0.75599150000000004</v>
      </c>
      <c r="I35" s="162">
        <v>0.98</v>
      </c>
      <c r="J35" s="101">
        <v>0.92500000000000004</v>
      </c>
      <c r="K35" s="101">
        <v>1.36</v>
      </c>
      <c r="L35" s="162"/>
    </row>
    <row r="36" spans="1:12" s="2" customFormat="1" ht="15" customHeight="1">
      <c r="A36" s="2">
        <v>1968</v>
      </c>
      <c r="B36" s="52">
        <f t="shared" si="0"/>
        <v>1.1984759827819267</v>
      </c>
      <c r="C36" s="52"/>
      <c r="D36" s="101">
        <v>1.26</v>
      </c>
      <c r="E36" s="175">
        <v>0.69599999999999995</v>
      </c>
      <c r="F36" s="101">
        <v>1.053083</v>
      </c>
      <c r="G36" s="101">
        <v>1.3183</v>
      </c>
      <c r="H36" s="101">
        <v>0.80870960000000003</v>
      </c>
      <c r="I36" s="162">
        <v>0.93</v>
      </c>
      <c r="J36" s="101">
        <v>1.0589999999999999</v>
      </c>
      <c r="K36" s="101">
        <v>1.31</v>
      </c>
      <c r="L36" s="162"/>
    </row>
    <row r="37" spans="1:12" s="2" customFormat="1" ht="15" customHeight="1">
      <c r="A37" s="2">
        <v>1969</v>
      </c>
      <c r="B37" s="52">
        <f t="shared" si="0"/>
        <v>1.2793987175213413</v>
      </c>
      <c r="C37" s="52"/>
      <c r="D37" s="101">
        <v>1.3839999999999999</v>
      </c>
      <c r="E37" s="175">
        <v>0.95499999999999996</v>
      </c>
      <c r="F37" s="101">
        <v>1.0964529999999999</v>
      </c>
      <c r="G37" s="101">
        <v>1.4214</v>
      </c>
      <c r="H37" s="101">
        <v>0.79359869999999999</v>
      </c>
      <c r="I37" s="162">
        <v>0.76</v>
      </c>
      <c r="J37" s="101">
        <v>1.19</v>
      </c>
      <c r="K37" s="101">
        <v>1.47</v>
      </c>
      <c r="L37" s="162"/>
    </row>
    <row r="38" spans="1:12" s="2" customFormat="1" ht="15" customHeight="1">
      <c r="A38" s="2">
        <v>1970</v>
      </c>
      <c r="B38" s="52">
        <f t="shared" si="0"/>
        <v>1.1734134273376258</v>
      </c>
      <c r="D38" s="101">
        <v>1.175</v>
      </c>
      <c r="E38" s="175">
        <v>0.86</v>
      </c>
      <c r="F38" s="101">
        <v>1.0290630000000001</v>
      </c>
      <c r="G38" s="101">
        <v>1.3131999999999999</v>
      </c>
      <c r="H38" s="101">
        <v>0.75610719999999998</v>
      </c>
      <c r="I38" s="162">
        <v>1.01</v>
      </c>
      <c r="J38" s="101">
        <v>0.752</v>
      </c>
      <c r="K38" s="101">
        <v>1.37</v>
      </c>
      <c r="L38" s="162"/>
    </row>
    <row r="39" spans="1:12" s="2" customFormat="1" ht="15" customHeight="1">
      <c r="A39" s="2">
        <v>1971</v>
      </c>
      <c r="B39" s="52">
        <f t="shared" si="0"/>
        <v>1.2978524803377012</v>
      </c>
      <c r="C39" s="52"/>
      <c r="D39" s="101">
        <v>1.2669999999999999</v>
      </c>
      <c r="E39" s="175">
        <v>0.84699999999999998</v>
      </c>
      <c r="F39" s="101">
        <v>1.198124</v>
      </c>
      <c r="G39" s="101">
        <v>1.371</v>
      </c>
      <c r="H39" s="101">
        <v>0.95387359999999999</v>
      </c>
      <c r="I39" s="162">
        <v>1.05</v>
      </c>
      <c r="J39" s="101">
        <v>0.88800000000000001</v>
      </c>
      <c r="K39" s="101">
        <v>1.52</v>
      </c>
      <c r="L39" s="162"/>
    </row>
    <row r="40" spans="1:12" s="2" customFormat="1" ht="15" customHeight="1">
      <c r="A40" s="2">
        <v>1972</v>
      </c>
      <c r="B40" s="52">
        <f t="shared" si="0"/>
        <v>1.5946973278565792</v>
      </c>
      <c r="C40" s="52"/>
      <c r="D40" s="101">
        <v>1.625</v>
      </c>
      <c r="E40" s="175">
        <v>1.1160000000000001</v>
      </c>
      <c r="F40" s="101">
        <v>1.4372510000000001</v>
      </c>
      <c r="G40" s="101">
        <v>1.639</v>
      </c>
      <c r="H40" s="101">
        <v>1.1684540000000001</v>
      </c>
      <c r="I40" s="162">
        <v>1.1200000000000001</v>
      </c>
      <c r="J40" s="101">
        <v>1.4490000000000001</v>
      </c>
      <c r="K40" s="101">
        <v>1.63</v>
      </c>
      <c r="L40" s="162"/>
    </row>
    <row r="41" spans="1:12" s="2" customFormat="1" ht="15" customHeight="1">
      <c r="A41" s="2">
        <v>1973</v>
      </c>
      <c r="B41" s="52">
        <f t="shared" si="0"/>
        <v>1.5405668946123579</v>
      </c>
      <c r="C41" s="52"/>
      <c r="D41" s="101">
        <v>1.696</v>
      </c>
      <c r="E41" s="175">
        <v>1.2689999999999999</v>
      </c>
      <c r="F41" s="101">
        <v>1.113961</v>
      </c>
      <c r="G41" s="101">
        <v>1.6944999999999999</v>
      </c>
      <c r="H41" s="101">
        <v>1.1069020000000001</v>
      </c>
      <c r="I41" s="162">
        <v>1.1399999999999999</v>
      </c>
      <c r="J41" s="101">
        <v>1.2310000000000001</v>
      </c>
      <c r="K41" s="101">
        <v>1.62</v>
      </c>
      <c r="L41" s="162"/>
    </row>
    <row r="42" spans="1:12" s="2" customFormat="1" ht="15" customHeight="1">
      <c r="A42" s="2">
        <v>1974</v>
      </c>
      <c r="B42" s="52">
        <f t="shared" si="0"/>
        <v>1.4736299068997127</v>
      </c>
      <c r="C42" s="52"/>
      <c r="D42" s="101">
        <v>1.431</v>
      </c>
      <c r="E42" s="175">
        <v>1</v>
      </c>
      <c r="F42" s="101">
        <v>1.1821630000000001</v>
      </c>
      <c r="G42" s="101">
        <v>1.6407</v>
      </c>
      <c r="H42" s="101">
        <v>1.012758</v>
      </c>
      <c r="I42" s="162">
        <v>1.38</v>
      </c>
      <c r="J42" s="101">
        <v>1.1499999999999999</v>
      </c>
      <c r="K42" s="101">
        <v>1.55</v>
      </c>
      <c r="L42" s="162"/>
    </row>
    <row r="43" spans="1:12" s="2" customFormat="1" ht="15" customHeight="1">
      <c r="A43" s="2">
        <v>1975</v>
      </c>
      <c r="B43" s="52">
        <f t="shared" si="0"/>
        <v>1.5404799144428016</v>
      </c>
      <c r="C43" s="52"/>
      <c r="D43" s="101">
        <v>1.631</v>
      </c>
      <c r="E43" s="175">
        <v>1.163</v>
      </c>
      <c r="F43" s="101">
        <v>1.269347</v>
      </c>
      <c r="G43" s="101">
        <v>1.5843</v>
      </c>
      <c r="H43" s="101">
        <v>1.1740729999999999</v>
      </c>
      <c r="I43" s="162">
        <v>1.2</v>
      </c>
      <c r="J43" s="101">
        <v>1.1120000000000001</v>
      </c>
      <c r="K43" s="101">
        <v>1.67</v>
      </c>
      <c r="L43" s="162"/>
    </row>
    <row r="44" spans="1:12" s="2" customFormat="1" ht="15" customHeight="1">
      <c r="A44" s="2">
        <v>1976</v>
      </c>
      <c r="B44" s="52">
        <f t="shared" si="0"/>
        <v>1.6440631738608043</v>
      </c>
      <c r="C44" s="52"/>
      <c r="D44" s="101">
        <v>1.671</v>
      </c>
      <c r="E44" s="175">
        <v>1.1919999999999999</v>
      </c>
      <c r="F44" s="101">
        <v>1.3156350000000001</v>
      </c>
      <c r="G44" s="101">
        <v>1.7586999999999999</v>
      </c>
      <c r="H44" s="101">
        <v>1.1946699999999999</v>
      </c>
      <c r="I44" s="162">
        <v>1.37</v>
      </c>
      <c r="J44" s="101">
        <v>1.46</v>
      </c>
      <c r="K44" s="101">
        <v>1.57</v>
      </c>
      <c r="L44" s="162"/>
    </row>
    <row r="45" spans="1:12" s="2" customFormat="1" ht="15" customHeight="1">
      <c r="A45" s="2">
        <v>1977</v>
      </c>
      <c r="B45" s="52">
        <f t="shared" si="0"/>
        <v>1.726824557997819</v>
      </c>
      <c r="C45" s="52"/>
      <c r="D45" s="101">
        <v>1.7509999999999999</v>
      </c>
      <c r="E45" s="175">
        <v>1.329</v>
      </c>
      <c r="F45" s="101">
        <v>1.5413460000000001</v>
      </c>
      <c r="G45" s="101">
        <v>1.8257000000000001</v>
      </c>
      <c r="H45" s="101">
        <v>1.393947</v>
      </c>
      <c r="I45" s="162">
        <v>1.1000000000000001</v>
      </c>
      <c r="J45" s="101">
        <v>1.546</v>
      </c>
      <c r="K45" s="101">
        <v>1.61</v>
      </c>
      <c r="L45" s="162"/>
    </row>
    <row r="46" spans="1:12" s="2" customFormat="1" ht="15" customHeight="1">
      <c r="A46" s="2">
        <v>1978</v>
      </c>
      <c r="B46" s="52">
        <f t="shared" si="0"/>
        <v>1.699557229215009</v>
      </c>
      <c r="C46" s="52"/>
      <c r="D46" s="101">
        <v>1.714</v>
      </c>
      <c r="E46" s="175">
        <v>1.401</v>
      </c>
      <c r="F46" s="101">
        <v>1.454048</v>
      </c>
      <c r="G46" s="101">
        <v>1.7903</v>
      </c>
      <c r="H46" s="101">
        <v>1.19665</v>
      </c>
      <c r="I46" s="162">
        <v>1.31</v>
      </c>
      <c r="J46" s="101">
        <v>1.4730000000000001</v>
      </c>
      <c r="K46" s="101">
        <v>1.59</v>
      </c>
      <c r="L46" s="162"/>
    </row>
    <row r="47" spans="1:12" s="2" customFormat="1" ht="15" customHeight="1">
      <c r="A47" s="2">
        <v>1979</v>
      </c>
      <c r="B47" s="52">
        <f t="shared" si="0"/>
        <v>1.5165989543906364</v>
      </c>
      <c r="C47" s="52"/>
      <c r="D47" s="101">
        <v>1.556</v>
      </c>
      <c r="E47" s="175">
        <v>1.2270000000000001</v>
      </c>
      <c r="F47" s="101">
        <v>1.048721</v>
      </c>
      <c r="G47" s="101">
        <v>1.6455</v>
      </c>
      <c r="H47" s="101">
        <v>0.98841159999999995</v>
      </c>
      <c r="I47" s="162">
        <v>1.23</v>
      </c>
      <c r="J47" s="101">
        <v>1.573</v>
      </c>
      <c r="K47" s="101">
        <v>1.43</v>
      </c>
      <c r="L47" s="162"/>
    </row>
    <row r="48" spans="1:12" s="2" customFormat="1" ht="15" customHeight="1">
      <c r="A48" s="2">
        <v>1980</v>
      </c>
      <c r="B48" s="52">
        <f t="shared" si="0"/>
        <v>1.8104204301154587</v>
      </c>
      <c r="C48" s="52"/>
      <c r="D48" s="101">
        <v>1.764</v>
      </c>
      <c r="E48" s="175">
        <v>1.5580000000000001</v>
      </c>
      <c r="F48" s="101">
        <v>1.495528</v>
      </c>
      <c r="G48" s="101">
        <v>1.9501999999999999</v>
      </c>
      <c r="H48" s="101">
        <v>1.5623359999999999</v>
      </c>
      <c r="I48" s="162">
        <v>1.19</v>
      </c>
      <c r="J48" s="101">
        <v>1.389</v>
      </c>
      <c r="K48" s="101">
        <v>1.77</v>
      </c>
      <c r="L48" s="162"/>
    </row>
    <row r="49" spans="1:16" s="2" customFormat="1" ht="15" customHeight="1">
      <c r="A49" s="2">
        <v>1981</v>
      </c>
      <c r="B49" s="52">
        <f t="shared" si="0"/>
        <v>1.8218537001379045</v>
      </c>
      <c r="C49" s="52"/>
      <c r="D49" s="101">
        <v>1.6779999999999999</v>
      </c>
      <c r="E49" s="175">
        <v>1.397</v>
      </c>
      <c r="F49" s="101">
        <v>1.502402</v>
      </c>
      <c r="G49" s="101">
        <v>1.9817</v>
      </c>
      <c r="H49" s="101">
        <v>1.396215</v>
      </c>
      <c r="I49" s="162">
        <v>1.52</v>
      </c>
      <c r="J49" s="101">
        <v>1.482</v>
      </c>
      <c r="K49" s="101">
        <v>1.8</v>
      </c>
      <c r="L49" s="162"/>
    </row>
    <row r="50" spans="1:16" s="2" customFormat="1" ht="15" customHeight="1">
      <c r="A50" s="2">
        <v>1982</v>
      </c>
      <c r="B50" s="52">
        <f t="shared" si="0"/>
        <v>1.9112301222772334</v>
      </c>
      <c r="C50" s="52"/>
      <c r="D50" s="101">
        <v>1.8380000000000001</v>
      </c>
      <c r="E50" s="175">
        <v>1.643</v>
      </c>
      <c r="F50" s="101">
        <v>1.6047260000000001</v>
      </c>
      <c r="G50" s="101">
        <v>2.0406</v>
      </c>
      <c r="H50" s="101">
        <v>1.3404590000000001</v>
      </c>
      <c r="I50" s="162">
        <v>1.41</v>
      </c>
      <c r="J50" s="101">
        <v>1.754</v>
      </c>
      <c r="K50" s="101">
        <v>1.8</v>
      </c>
      <c r="L50" s="162"/>
      <c r="M50" s="101">
        <v>1.6580970476178301</v>
      </c>
    </row>
    <row r="51" spans="1:16" s="2" customFormat="1" ht="15" customHeight="1">
      <c r="A51" s="2">
        <v>1983</v>
      </c>
      <c r="B51" s="52">
        <f t="shared" si="0"/>
        <v>2.1095323785754085</v>
      </c>
      <c r="C51" s="52"/>
      <c r="D51" s="101">
        <v>2.0659999999999998</v>
      </c>
      <c r="E51" s="175">
        <v>1.8180000000000001</v>
      </c>
      <c r="F51" s="101">
        <v>1.82944</v>
      </c>
      <c r="G51" s="101">
        <v>2.2239</v>
      </c>
      <c r="H51" s="101">
        <v>1.491735</v>
      </c>
      <c r="I51" s="162">
        <v>1.66</v>
      </c>
      <c r="J51" s="101">
        <v>1.7929999999999999</v>
      </c>
      <c r="K51" s="101">
        <v>1.91</v>
      </c>
      <c r="L51" s="162"/>
      <c r="M51" s="101">
        <v>1.6695779741760499</v>
      </c>
    </row>
    <row r="52" spans="1:16" s="2" customFormat="1" ht="15" customHeight="1">
      <c r="A52" s="2">
        <v>1984</v>
      </c>
      <c r="B52" s="52">
        <f t="shared" si="0"/>
        <v>1.9898998245686934</v>
      </c>
      <c r="C52" s="52"/>
      <c r="D52" s="101">
        <v>1.849</v>
      </c>
      <c r="E52" s="175">
        <v>1.6080000000000001</v>
      </c>
      <c r="F52" s="101">
        <v>1.665365</v>
      </c>
      <c r="G52" s="101">
        <v>2.1778</v>
      </c>
      <c r="H52" s="101">
        <v>1.464931</v>
      </c>
      <c r="I52" s="162">
        <v>1.71</v>
      </c>
      <c r="J52" s="101">
        <v>1.5840000000000001</v>
      </c>
      <c r="K52" s="101">
        <v>1.88</v>
      </c>
      <c r="L52" s="162"/>
      <c r="M52" s="101">
        <v>1.6858779327015201</v>
      </c>
    </row>
    <row r="53" spans="1:16" s="2" customFormat="1" ht="15" customHeight="1">
      <c r="A53" s="2">
        <v>1985</v>
      </c>
      <c r="B53" s="52">
        <f t="shared" si="0"/>
        <v>1.9919902592157908</v>
      </c>
      <c r="C53" s="52"/>
      <c r="D53" s="101">
        <v>1.9430000000000001</v>
      </c>
      <c r="E53" s="175">
        <v>1.6890000000000001</v>
      </c>
      <c r="F53" s="101">
        <v>1.471897</v>
      </c>
      <c r="G53" s="101">
        <v>2.1598000000000002</v>
      </c>
      <c r="H53" s="101">
        <v>1.421662</v>
      </c>
      <c r="I53" s="162">
        <v>1.63</v>
      </c>
      <c r="J53" s="101">
        <v>1.677</v>
      </c>
      <c r="K53" s="101">
        <v>2.02</v>
      </c>
      <c r="L53" s="162"/>
      <c r="M53" s="101">
        <v>1.5959993222764901</v>
      </c>
      <c r="N53" s="101"/>
    </row>
    <row r="54" spans="1:16" s="2" customFormat="1" ht="15" customHeight="1">
      <c r="A54" s="2">
        <v>1986</v>
      </c>
      <c r="B54" s="52">
        <f t="shared" si="0"/>
        <v>2.0152690727510834</v>
      </c>
      <c r="C54" s="52"/>
      <c r="D54" s="101">
        <v>1.923</v>
      </c>
      <c r="E54" s="175">
        <v>1.762</v>
      </c>
      <c r="F54" s="101">
        <v>1.5634129999999999</v>
      </c>
      <c r="G54" s="101">
        <v>2.2206999999999999</v>
      </c>
      <c r="H54" s="101">
        <v>1.3306530000000001</v>
      </c>
      <c r="I54" s="162">
        <v>1.59</v>
      </c>
      <c r="J54" s="101">
        <v>1.8240000000000001</v>
      </c>
      <c r="K54" s="101">
        <v>1.99</v>
      </c>
      <c r="L54" s="162"/>
      <c r="M54" s="101">
        <v>1.63575180882508</v>
      </c>
      <c r="N54" s="101">
        <v>1.379</v>
      </c>
    </row>
    <row r="55" spans="1:16" s="2" customFormat="1" ht="15" customHeight="1">
      <c r="A55" s="2">
        <v>1987</v>
      </c>
      <c r="B55" s="52">
        <f t="shared" si="0"/>
        <v>2.0085281213896491</v>
      </c>
      <c r="C55" s="52"/>
      <c r="D55" s="101">
        <v>2.0139999999999998</v>
      </c>
      <c r="E55" s="175">
        <v>1.806</v>
      </c>
      <c r="F55" s="101">
        <v>1.441273</v>
      </c>
      <c r="G55" s="101">
        <v>2.1657000000000002</v>
      </c>
      <c r="H55" s="101">
        <v>1.3957459999999999</v>
      </c>
      <c r="I55" s="162">
        <v>1.54</v>
      </c>
      <c r="J55" s="101">
        <v>1.8420000000000001</v>
      </c>
      <c r="K55" s="101">
        <v>1.95</v>
      </c>
      <c r="L55" s="162"/>
      <c r="M55" s="101">
        <v>1.7605748366013301</v>
      </c>
      <c r="N55" s="101">
        <v>1.2589999999999999</v>
      </c>
    </row>
    <row r="56" spans="1:16" s="2" customFormat="1" ht="15" customHeight="1">
      <c r="A56" s="2">
        <v>1988</v>
      </c>
      <c r="B56" s="52">
        <f t="shared" si="0"/>
        <v>1.8680880932746018</v>
      </c>
      <c r="C56" s="52"/>
      <c r="D56" s="101">
        <v>1.8009999999999999</v>
      </c>
      <c r="E56" s="175">
        <v>1.698</v>
      </c>
      <c r="F56" s="101">
        <v>1.3764099999999999</v>
      </c>
      <c r="G56" s="101">
        <v>2.0741999999999998</v>
      </c>
      <c r="H56" s="101">
        <v>1.313021</v>
      </c>
      <c r="I56" s="162">
        <v>1.48</v>
      </c>
      <c r="J56" s="101">
        <v>1.474</v>
      </c>
      <c r="K56" s="101">
        <v>1.95</v>
      </c>
      <c r="L56" s="162"/>
      <c r="M56" s="101">
        <v>1.5154200733305001</v>
      </c>
      <c r="N56" s="101">
        <v>1.4630000000000001</v>
      </c>
    </row>
    <row r="57" spans="1:16" s="2" customFormat="1" ht="15" customHeight="1">
      <c r="A57" s="2">
        <v>1989</v>
      </c>
      <c r="B57" s="52">
        <f t="shared" si="0"/>
        <v>1.9846073792799841</v>
      </c>
      <c r="C57" s="52"/>
      <c r="D57" s="101">
        <v>1.8859999999999999</v>
      </c>
      <c r="E57" s="175">
        <v>1.7030000000000001</v>
      </c>
      <c r="F57" s="101">
        <v>1.2995410000000001</v>
      </c>
      <c r="G57" s="101">
        <v>2.2012</v>
      </c>
      <c r="H57" s="101">
        <v>1.497296</v>
      </c>
      <c r="I57" s="162">
        <v>1.71</v>
      </c>
      <c r="J57" s="101">
        <v>1.696</v>
      </c>
      <c r="K57" s="101">
        <v>1.96</v>
      </c>
      <c r="L57" s="162"/>
      <c r="M57" s="101">
        <v>1.37086728700921</v>
      </c>
      <c r="N57" s="101">
        <v>1.2490000000000001</v>
      </c>
      <c r="P57" s="70"/>
    </row>
    <row r="58" spans="1:16" s="2" customFormat="1" ht="15" customHeight="1">
      <c r="A58" s="2">
        <v>1990</v>
      </c>
      <c r="B58" s="52">
        <f t="shared" si="0"/>
        <v>2.0404967682883415</v>
      </c>
      <c r="D58" s="101">
        <v>1.9830000000000001</v>
      </c>
      <c r="E58" s="175">
        <v>1.84</v>
      </c>
      <c r="F58" s="101">
        <v>1.5321290000000001</v>
      </c>
      <c r="G58" s="101">
        <v>2.2378999999999998</v>
      </c>
      <c r="H58" s="101">
        <v>1.497952</v>
      </c>
      <c r="I58" s="162">
        <v>1.5</v>
      </c>
      <c r="J58" s="101">
        <v>1.8109999999999999</v>
      </c>
      <c r="K58" s="101">
        <v>1.96</v>
      </c>
      <c r="L58" s="162"/>
      <c r="M58" s="101">
        <v>1.4698097730027</v>
      </c>
      <c r="N58" s="101">
        <v>1.2050000000000001</v>
      </c>
      <c r="O58" s="52"/>
      <c r="P58" s="71"/>
    </row>
    <row r="59" spans="1:16" s="2" customFormat="1" ht="15" customHeight="1">
      <c r="A59" s="2">
        <v>1991</v>
      </c>
      <c r="B59" s="52">
        <f t="shared" ref="B59:B82" si="1">(D59/$D$84 + E59/$E$84 +F59/$F$84 + G59/$G$84 + H59/$H$84 + I59/ $I$84 + J59/$J$84 + K59/$K$84) * 2.2/8</f>
        <v>2.1465302885900317</v>
      </c>
      <c r="C59" s="52"/>
      <c r="D59" s="101">
        <v>2.0649999999999999</v>
      </c>
      <c r="E59" s="175">
        <v>1.9219999999999999</v>
      </c>
      <c r="F59" s="101">
        <v>1.6571340000000001</v>
      </c>
      <c r="G59" s="101">
        <v>2.2854000000000001</v>
      </c>
      <c r="H59" s="101">
        <v>1.6035159999999999</v>
      </c>
      <c r="I59" s="162">
        <v>1.59</v>
      </c>
      <c r="J59" s="101">
        <v>1.925</v>
      </c>
      <c r="K59" s="101">
        <v>2.0299999999999998</v>
      </c>
      <c r="L59" s="162"/>
      <c r="M59" s="101">
        <v>1.52056748045221</v>
      </c>
      <c r="N59" s="101">
        <v>1.5609999999999999</v>
      </c>
      <c r="O59" s="52"/>
      <c r="P59" s="71"/>
    </row>
    <row r="60" spans="1:16" s="2" customFormat="1" ht="15" customHeight="1">
      <c r="A60" s="2">
        <v>1992</v>
      </c>
      <c r="B60" s="52">
        <f t="shared" si="1"/>
        <v>2.4135800803400156</v>
      </c>
      <c r="C60" s="52"/>
      <c r="D60" s="101">
        <v>2.21</v>
      </c>
      <c r="E60" s="175">
        <v>2.1240000000000001</v>
      </c>
      <c r="F60" s="101">
        <v>2.0772710000000001</v>
      </c>
      <c r="G60" s="101">
        <v>2.5550000000000002</v>
      </c>
      <c r="H60" s="101">
        <v>1.907424</v>
      </c>
      <c r="I60" s="162">
        <v>1.86</v>
      </c>
      <c r="J60" s="101">
        <v>2.008</v>
      </c>
      <c r="K60" s="101">
        <v>2.13</v>
      </c>
      <c r="L60" s="162"/>
      <c r="M60" s="101">
        <v>1.52058920014562</v>
      </c>
      <c r="N60" s="101">
        <v>2.0569999999999999</v>
      </c>
      <c r="O60" s="52"/>
      <c r="P60" s="71"/>
    </row>
    <row r="61" spans="1:16" s="2" customFormat="1" ht="15" customHeight="1">
      <c r="A61" s="2">
        <v>1993</v>
      </c>
      <c r="B61" s="52">
        <f t="shared" si="1"/>
        <v>2.4246920281903606</v>
      </c>
      <c r="C61" s="52"/>
      <c r="D61" s="101">
        <v>2.1920000000000002</v>
      </c>
      <c r="E61" s="175">
        <v>2.0779999999999998</v>
      </c>
      <c r="F61" s="101">
        <v>2.0557639999999999</v>
      </c>
      <c r="G61" s="101">
        <v>2.5531999999999999</v>
      </c>
      <c r="H61" s="101">
        <v>1.7538860000000001</v>
      </c>
      <c r="I61" s="162">
        <v>2.0099999999999998</v>
      </c>
      <c r="J61" s="101">
        <v>2.141</v>
      </c>
      <c r="K61" s="101">
        <v>2.19</v>
      </c>
      <c r="L61" s="162"/>
      <c r="M61" s="101">
        <v>1.58165312401923</v>
      </c>
      <c r="N61" s="101">
        <v>1.6539999999999999</v>
      </c>
      <c r="O61" s="52"/>
      <c r="P61" s="71"/>
    </row>
    <row r="62" spans="1:16" s="2" customFormat="1" ht="15" customHeight="1">
      <c r="A62" s="2">
        <v>1994</v>
      </c>
      <c r="B62" s="52">
        <f t="shared" si="1"/>
        <v>2.1982482613474126</v>
      </c>
      <c r="C62" s="52"/>
      <c r="D62" s="101">
        <v>1.9750000000000001</v>
      </c>
      <c r="E62" s="175">
        <v>1.9319999999999999</v>
      </c>
      <c r="F62" s="101">
        <v>1.812951</v>
      </c>
      <c r="G62" s="101">
        <v>2.4157000000000002</v>
      </c>
      <c r="H62" s="101">
        <v>1.5064340000000001</v>
      </c>
      <c r="I62" s="162">
        <v>1.85</v>
      </c>
      <c r="J62" s="101">
        <v>1.8839999999999999</v>
      </c>
      <c r="K62" s="101">
        <v>2.06</v>
      </c>
      <c r="L62" s="162"/>
      <c r="M62" s="101">
        <v>1.40426598361247</v>
      </c>
      <c r="N62" s="101">
        <v>1.075</v>
      </c>
      <c r="O62" s="52"/>
      <c r="P62" s="71"/>
    </row>
    <row r="63" spans="1:16" s="2" customFormat="1" ht="15" customHeight="1">
      <c r="A63" s="2">
        <v>1995</v>
      </c>
      <c r="B63" s="52">
        <f t="shared" si="1"/>
        <v>2.0953610175933046</v>
      </c>
      <c r="C63" s="52"/>
      <c r="D63" s="101">
        <v>1.899</v>
      </c>
      <c r="E63" s="175">
        <v>1.845</v>
      </c>
      <c r="F63" s="101">
        <v>1.631721</v>
      </c>
      <c r="G63" s="101">
        <v>2.3191999999999999</v>
      </c>
      <c r="H63" s="101">
        <v>1.410766</v>
      </c>
      <c r="I63" s="162">
        <v>1.67</v>
      </c>
      <c r="J63" s="101">
        <v>1.919</v>
      </c>
      <c r="K63" s="101">
        <v>2.06</v>
      </c>
      <c r="L63" s="162"/>
      <c r="M63" s="101">
        <v>1.21166955461336</v>
      </c>
      <c r="N63" s="101">
        <v>1.0960000000000001</v>
      </c>
      <c r="O63" s="52"/>
      <c r="P63" s="71"/>
    </row>
    <row r="64" spans="1:16" s="2" customFormat="1" ht="15" customHeight="1">
      <c r="A64" s="2">
        <v>1996</v>
      </c>
      <c r="B64" s="52">
        <f t="shared" si="1"/>
        <v>2.0409194369065355</v>
      </c>
      <c r="C64" s="52"/>
      <c r="D64" s="101">
        <v>1.7490000000000001</v>
      </c>
      <c r="E64" s="175">
        <v>1.776</v>
      </c>
      <c r="F64" s="101">
        <v>1.6398349999999999</v>
      </c>
      <c r="G64" s="101">
        <v>2.2519999999999998</v>
      </c>
      <c r="H64" s="101">
        <v>1.480505</v>
      </c>
      <c r="I64" s="162">
        <v>1.71</v>
      </c>
      <c r="J64" s="101">
        <v>1.7589999999999999</v>
      </c>
      <c r="K64" s="101">
        <v>1.95</v>
      </c>
      <c r="L64" s="162"/>
      <c r="M64" s="101">
        <v>1.11853944786691</v>
      </c>
      <c r="N64" s="101">
        <v>0.871</v>
      </c>
      <c r="O64" s="52"/>
      <c r="P64" s="71"/>
    </row>
    <row r="65" spans="1:16" s="2" customFormat="1" ht="15" customHeight="1">
      <c r="A65" s="2">
        <v>1997</v>
      </c>
      <c r="B65" s="52">
        <f t="shared" si="1"/>
        <v>2.1453749792446559</v>
      </c>
      <c r="C65" s="52"/>
      <c r="D65" s="101">
        <v>2.004</v>
      </c>
      <c r="E65" s="175">
        <v>1.9830000000000001</v>
      </c>
      <c r="F65" s="101">
        <v>1.7145619999999999</v>
      </c>
      <c r="G65" s="101">
        <v>2.3445</v>
      </c>
      <c r="H65" s="101">
        <v>1.4967410000000001</v>
      </c>
      <c r="I65" s="162">
        <v>1.59</v>
      </c>
      <c r="J65" s="101">
        <v>2.048</v>
      </c>
      <c r="K65" s="101">
        <v>1.91</v>
      </c>
      <c r="L65" s="162"/>
      <c r="M65" s="101">
        <v>1.26634481527843</v>
      </c>
      <c r="N65" s="101">
        <v>1.24</v>
      </c>
      <c r="O65" s="52"/>
      <c r="P65" s="71"/>
    </row>
    <row r="66" spans="1:16" s="2" customFormat="1" ht="15" customHeight="1">
      <c r="A66" s="2">
        <v>1998</v>
      </c>
      <c r="B66" s="52">
        <f t="shared" si="1"/>
        <v>2.300996471380476</v>
      </c>
      <c r="C66" s="52"/>
      <c r="D66" s="101">
        <v>2.3980000000000001</v>
      </c>
      <c r="E66" s="175">
        <v>2.3530000000000002</v>
      </c>
      <c r="F66" s="101">
        <v>1.646542</v>
      </c>
      <c r="G66" s="101">
        <v>2.3826000000000001</v>
      </c>
      <c r="H66" s="101">
        <v>1.4550000000000001</v>
      </c>
      <c r="I66" s="162">
        <v>1.59</v>
      </c>
      <c r="J66" s="101">
        <v>2.1949999999999998</v>
      </c>
      <c r="K66" s="101">
        <v>2.25</v>
      </c>
      <c r="L66" s="162"/>
      <c r="M66" s="101">
        <v>1.1408427463700499</v>
      </c>
      <c r="N66" s="101">
        <v>1.78</v>
      </c>
      <c r="O66" s="52"/>
      <c r="P66" s="71"/>
    </row>
    <row r="67" spans="1:16" s="2" customFormat="1" ht="15" customHeight="1">
      <c r="A67" s="2">
        <v>1999</v>
      </c>
      <c r="B67" s="52">
        <f t="shared" si="1"/>
        <v>2.1938006681188686</v>
      </c>
      <c r="C67" s="52"/>
      <c r="D67" s="101">
        <v>2.08</v>
      </c>
      <c r="E67" s="175">
        <v>2.0699999999999998</v>
      </c>
      <c r="F67" s="101">
        <v>1.532054</v>
      </c>
      <c r="G67" s="101">
        <v>2.4437000000000002</v>
      </c>
      <c r="H67" s="101">
        <v>1.4334990000000001</v>
      </c>
      <c r="I67" s="162">
        <v>1.84</v>
      </c>
      <c r="J67" s="101">
        <v>1.7989999999999999</v>
      </c>
      <c r="K67" s="101">
        <v>2.29</v>
      </c>
      <c r="L67" s="162"/>
      <c r="M67" s="101">
        <v>0.88795935899252798</v>
      </c>
      <c r="N67" s="101">
        <v>1.1519999999999999</v>
      </c>
      <c r="O67" s="52"/>
      <c r="P67" s="71"/>
    </row>
    <row r="68" spans="1:16" s="2" customFormat="1" ht="15" customHeight="1">
      <c r="A68" s="2">
        <v>2000</v>
      </c>
      <c r="B68" s="52">
        <f t="shared" si="1"/>
        <v>2.1343981099566234</v>
      </c>
      <c r="D68" s="101">
        <v>1.8520000000000001</v>
      </c>
      <c r="E68" s="175">
        <v>1.8009999999999999</v>
      </c>
      <c r="F68" s="101">
        <v>1.625281</v>
      </c>
      <c r="G68" s="101">
        <v>2.4329999999999998</v>
      </c>
      <c r="H68" s="101">
        <v>1.667548</v>
      </c>
      <c r="I68" s="162">
        <v>1.71</v>
      </c>
      <c r="J68" s="101">
        <v>1.802</v>
      </c>
      <c r="K68" s="101">
        <v>2.09</v>
      </c>
      <c r="L68" s="162"/>
      <c r="M68" s="101">
        <v>0.88614177536609595</v>
      </c>
      <c r="N68" s="101">
        <v>1.091</v>
      </c>
      <c r="O68" s="52"/>
      <c r="P68" s="71"/>
    </row>
    <row r="69" spans="1:16" s="2" customFormat="1" ht="15" customHeight="1">
      <c r="A69" s="2">
        <v>2001</v>
      </c>
      <c r="B69" s="52">
        <f t="shared" si="1"/>
        <v>1.9918304838787724</v>
      </c>
      <c r="C69" s="52"/>
      <c r="D69" s="101">
        <v>1.732</v>
      </c>
      <c r="E69" s="175">
        <v>1.748</v>
      </c>
      <c r="F69" s="101">
        <v>1.5220320000000001</v>
      </c>
      <c r="G69" s="101">
        <v>2.3462999999999998</v>
      </c>
      <c r="H69" s="101">
        <v>1.3493360000000001</v>
      </c>
      <c r="I69" s="162">
        <v>1.51</v>
      </c>
      <c r="J69" s="101">
        <v>1.901</v>
      </c>
      <c r="K69" s="101">
        <v>1.95</v>
      </c>
      <c r="L69" s="162"/>
      <c r="M69" s="101">
        <v>0.86402493800671798</v>
      </c>
      <c r="N69" s="101">
        <v>0.623</v>
      </c>
      <c r="O69" s="52"/>
      <c r="P69" s="71"/>
    </row>
    <row r="70" spans="1:16" s="2" customFormat="1" ht="15" customHeight="1">
      <c r="A70" s="2">
        <v>2002</v>
      </c>
      <c r="B70" s="52">
        <f t="shared" si="1"/>
        <v>2.3070864743508381</v>
      </c>
      <c r="C70" s="52"/>
      <c r="D70" s="101">
        <v>2.101</v>
      </c>
      <c r="E70" s="175">
        <v>2.2029999999999998</v>
      </c>
      <c r="F70" s="101">
        <v>1.861181</v>
      </c>
      <c r="G70" s="101">
        <v>2.5804</v>
      </c>
      <c r="H70" s="101">
        <v>1.8192740000000001</v>
      </c>
      <c r="I70" s="162">
        <v>1.32</v>
      </c>
      <c r="J70" s="101">
        <v>2.2240000000000002</v>
      </c>
      <c r="K70" s="101">
        <v>2.13</v>
      </c>
      <c r="L70" s="162"/>
      <c r="M70" s="101">
        <v>1.1196869980335999</v>
      </c>
      <c r="N70" s="101">
        <v>1.3560000000000001</v>
      </c>
      <c r="O70" s="52"/>
      <c r="P70" s="71"/>
    </row>
    <row r="71" spans="1:16" s="2" customFormat="1" ht="15" customHeight="1">
      <c r="A71" s="2">
        <v>2003</v>
      </c>
      <c r="B71" s="52">
        <f t="shared" si="1"/>
        <v>2.4228805129546802</v>
      </c>
      <c r="C71" s="52"/>
      <c r="D71" s="101">
        <v>2.093</v>
      </c>
      <c r="E71" s="175">
        <v>2.2250000000000001</v>
      </c>
      <c r="F71" s="101">
        <v>1.717867</v>
      </c>
      <c r="G71" s="101">
        <v>2.7263000000000002</v>
      </c>
      <c r="H71" s="101">
        <v>1.880409</v>
      </c>
      <c r="I71" s="162">
        <v>1.85</v>
      </c>
      <c r="J71" s="101">
        <v>2.3490000000000002</v>
      </c>
      <c r="K71" s="101">
        <v>2.1800000000000002</v>
      </c>
      <c r="L71" s="162"/>
      <c r="M71" s="101">
        <v>1.29595040770298</v>
      </c>
      <c r="N71" s="101">
        <v>1.577</v>
      </c>
      <c r="O71" s="52"/>
      <c r="P71" s="71"/>
    </row>
    <row r="72" spans="1:16" s="2" customFormat="1" ht="15" customHeight="1">
      <c r="A72" s="2">
        <v>2004</v>
      </c>
      <c r="B72" s="52">
        <f t="shared" si="1"/>
        <v>2.2983555829327766</v>
      </c>
      <c r="C72" s="52"/>
      <c r="D72" s="101">
        <v>2.052</v>
      </c>
      <c r="E72" s="175">
        <v>2.157</v>
      </c>
      <c r="F72" s="101">
        <v>1.706807</v>
      </c>
      <c r="G72" s="101">
        <v>2.6419000000000001</v>
      </c>
      <c r="H72" s="101">
        <v>1.716958</v>
      </c>
      <c r="I72" s="162">
        <v>1.64</v>
      </c>
      <c r="J72" s="101">
        <v>2.1429999999999998</v>
      </c>
      <c r="K72" s="101">
        <v>2.13</v>
      </c>
      <c r="L72" s="162"/>
      <c r="M72" s="101">
        <v>1.31516343146643</v>
      </c>
      <c r="N72" s="101">
        <v>1.768</v>
      </c>
      <c r="O72" s="52"/>
      <c r="P72" s="71"/>
    </row>
    <row r="73" spans="1:16" s="2" customFormat="1" ht="15" customHeight="1">
      <c r="A73" s="2">
        <v>2005</v>
      </c>
      <c r="B73" s="52">
        <f t="shared" si="1"/>
        <v>2.3187555651597798</v>
      </c>
      <c r="C73" s="52"/>
      <c r="D73" s="101">
        <v>2.1760000000000002</v>
      </c>
      <c r="E73" s="175">
        <v>2.2349999999999999</v>
      </c>
      <c r="F73" s="101">
        <v>1.728162</v>
      </c>
      <c r="G73" s="101">
        <v>2.6812</v>
      </c>
      <c r="H73" s="101">
        <v>1.741724</v>
      </c>
      <c r="I73" s="162">
        <v>1.54</v>
      </c>
      <c r="J73" s="101">
        <v>2.129</v>
      </c>
      <c r="K73" s="101">
        <v>2.12</v>
      </c>
      <c r="L73" s="133"/>
      <c r="M73" s="101">
        <v>1.4328138040307901</v>
      </c>
      <c r="N73" s="101">
        <v>1.0680000000000001</v>
      </c>
      <c r="O73" s="52"/>
      <c r="P73" s="71"/>
    </row>
    <row r="74" spans="1:16" s="2" customFormat="1" ht="15" customHeight="1">
      <c r="A74" s="2">
        <v>2006</v>
      </c>
      <c r="B74" s="52">
        <f t="shared" si="1"/>
        <v>2.4816975168649416</v>
      </c>
      <c r="C74" s="52"/>
      <c r="D74" s="101">
        <v>2.2149999999999999</v>
      </c>
      <c r="E74" s="175">
        <v>2.37</v>
      </c>
      <c r="F74" s="101">
        <v>1.814028</v>
      </c>
      <c r="G74" s="101">
        <v>2.8079000000000001</v>
      </c>
      <c r="H74" s="101">
        <v>1.873999</v>
      </c>
      <c r="I74" s="162">
        <v>1.86</v>
      </c>
      <c r="J74" s="101">
        <v>2.2549999999999999</v>
      </c>
      <c r="K74" s="101">
        <v>2.2599999999999998</v>
      </c>
      <c r="L74" s="162"/>
      <c r="M74" s="101">
        <v>1.5305350811064</v>
      </c>
      <c r="N74" s="101">
        <v>1.153</v>
      </c>
      <c r="O74" s="52"/>
      <c r="P74" s="71"/>
    </row>
    <row r="75" spans="1:16" s="2" customFormat="1" ht="15" customHeight="1">
      <c r="A75" s="2">
        <v>2007</v>
      </c>
      <c r="B75" s="52">
        <f t="shared" si="1"/>
        <v>2.4969706837737569</v>
      </c>
      <c r="C75" s="52"/>
      <c r="D75" s="101">
        <v>2.347</v>
      </c>
      <c r="E75" s="175">
        <v>2.415</v>
      </c>
      <c r="F75" s="101">
        <v>1.8754630000000001</v>
      </c>
      <c r="G75" s="101">
        <v>2.7271000000000001</v>
      </c>
      <c r="H75" s="101">
        <v>1.775522</v>
      </c>
      <c r="I75" s="162">
        <v>1.92</v>
      </c>
      <c r="J75" s="101">
        <v>2.153</v>
      </c>
      <c r="K75" s="101">
        <v>2.36</v>
      </c>
      <c r="L75" s="162"/>
      <c r="M75" s="101">
        <v>1.47413993458654</v>
      </c>
      <c r="N75" s="101">
        <v>0.66</v>
      </c>
      <c r="O75" s="52"/>
      <c r="P75" s="71"/>
    </row>
    <row r="76" spans="1:16" s="2" customFormat="1" ht="15" customHeight="1">
      <c r="A76" s="2">
        <v>2008</v>
      </c>
      <c r="B76" s="52">
        <f t="shared" si="1"/>
        <v>2.4832261748991784</v>
      </c>
      <c r="C76" s="52"/>
      <c r="D76" s="101">
        <v>2.2360000000000002</v>
      </c>
      <c r="E76" s="175">
        <v>2.323</v>
      </c>
      <c r="F76" s="101">
        <v>1.6474169999999999</v>
      </c>
      <c r="G76" s="101">
        <v>2.8603000000000001</v>
      </c>
      <c r="H76" s="101">
        <v>1.730758</v>
      </c>
      <c r="I76" s="101">
        <v>2</v>
      </c>
      <c r="J76" s="101">
        <v>2.3079999999999998</v>
      </c>
      <c r="K76" s="101">
        <v>2.42</v>
      </c>
      <c r="L76" s="162"/>
      <c r="M76" s="101">
        <v>1.6061118918077699</v>
      </c>
      <c r="N76" s="101">
        <v>1.125</v>
      </c>
      <c r="O76" s="52"/>
      <c r="P76" s="71"/>
    </row>
    <row r="77" spans="1:16" s="2" customFormat="1" ht="15" customHeight="1">
      <c r="A77" s="2">
        <v>2009</v>
      </c>
      <c r="B77" s="52">
        <f t="shared" si="1"/>
        <v>2.5437034009008932</v>
      </c>
      <c r="C77" s="52"/>
      <c r="D77" s="101">
        <v>2.3109999999999999</v>
      </c>
      <c r="E77" s="175">
        <v>2.4220000000000002</v>
      </c>
      <c r="F77" s="101">
        <v>1.917926</v>
      </c>
      <c r="G77" s="101">
        <v>2.7625999999999999</v>
      </c>
      <c r="H77" s="101">
        <v>1.853945</v>
      </c>
      <c r="I77" s="162">
        <v>1.87</v>
      </c>
      <c r="J77" s="101">
        <v>2.4489999999999998</v>
      </c>
      <c r="K77" s="101">
        <v>2.2999999999999998</v>
      </c>
      <c r="L77" s="162"/>
      <c r="M77" s="101">
        <v>1.8295909163661299</v>
      </c>
      <c r="N77" s="101">
        <v>1.27</v>
      </c>
      <c r="O77" s="52"/>
      <c r="P77" s="71"/>
    </row>
    <row r="78" spans="1:16" s="2" customFormat="1" ht="15" customHeight="1">
      <c r="A78" s="2">
        <v>2010</v>
      </c>
      <c r="B78" s="52">
        <f t="shared" si="1"/>
        <v>2.5215525381670463</v>
      </c>
      <c r="C78" s="52"/>
      <c r="D78" s="101">
        <v>2.2970000000000002</v>
      </c>
      <c r="E78" s="175">
        <v>2.4790000000000001</v>
      </c>
      <c r="F78" s="101">
        <v>1.8677859999999999</v>
      </c>
      <c r="G78" s="101">
        <v>2.7494999999999998</v>
      </c>
      <c r="H78" s="101">
        <v>1.8757280000000001</v>
      </c>
      <c r="I78" s="162">
        <v>1.89</v>
      </c>
      <c r="J78" s="101">
        <v>2.351</v>
      </c>
      <c r="K78" s="101">
        <v>2.21</v>
      </c>
      <c r="L78" s="162"/>
      <c r="M78" s="101">
        <v>1.8572339545970999</v>
      </c>
      <c r="N78" s="101">
        <v>1.8120000000000001</v>
      </c>
      <c r="O78" s="52"/>
      <c r="P78" s="71"/>
    </row>
    <row r="79" spans="1:16" s="2" customFormat="1" ht="15" customHeight="1">
      <c r="A79" s="2">
        <v>2011</v>
      </c>
      <c r="B79" s="52">
        <f t="shared" si="1"/>
        <v>2.6573378685781854</v>
      </c>
      <c r="D79" s="101">
        <v>2.3610000000000002</v>
      </c>
      <c r="E79" s="175">
        <v>2.5049999999999999</v>
      </c>
      <c r="F79" s="101">
        <v>2.0718070000000002</v>
      </c>
      <c r="G79" s="101">
        <v>2.9236</v>
      </c>
      <c r="H79" s="101">
        <v>1.885081</v>
      </c>
      <c r="I79" s="162">
        <v>2.06</v>
      </c>
      <c r="J79" s="101">
        <v>2.4540000000000002</v>
      </c>
      <c r="K79" s="101">
        <v>2.42</v>
      </c>
      <c r="L79" s="162"/>
      <c r="M79" s="101">
        <v>2.0034995475515598</v>
      </c>
      <c r="N79" s="101">
        <v>1.9850000000000001</v>
      </c>
      <c r="O79" s="52"/>
      <c r="P79" s="71"/>
    </row>
    <row r="80" spans="1:16" s="2" customFormat="1" ht="15" customHeight="1">
      <c r="A80" s="2">
        <v>2012</v>
      </c>
      <c r="B80" s="52">
        <f t="shared" si="1"/>
        <v>2.7993984812504049</v>
      </c>
      <c r="C80" s="52"/>
      <c r="D80" s="101">
        <v>2.6360000000000001</v>
      </c>
      <c r="E80" s="175">
        <v>2.6440000000000001</v>
      </c>
      <c r="F80" s="101">
        <v>2.0946020000000001</v>
      </c>
      <c r="G80" s="101">
        <v>3.0741000000000001</v>
      </c>
      <c r="H80" s="101">
        <v>2.2081430000000002</v>
      </c>
      <c r="I80" s="162">
        <v>2.04</v>
      </c>
      <c r="J80" s="101">
        <v>2.645</v>
      </c>
      <c r="K80" s="101">
        <v>2.2999999999999998</v>
      </c>
      <c r="L80" s="162"/>
      <c r="M80" s="101">
        <v>2.1725778287300899</v>
      </c>
      <c r="N80" s="101">
        <v>2.04</v>
      </c>
      <c r="O80" s="52"/>
    </row>
    <row r="81" spans="1:15" s="2" customFormat="1" ht="15" customHeight="1">
      <c r="A81" s="2">
        <v>2013</v>
      </c>
      <c r="B81" s="52">
        <f t="shared" si="1"/>
        <v>2.8062767028673292</v>
      </c>
      <c r="D81" s="101">
        <v>2.544</v>
      </c>
      <c r="E81" s="175">
        <v>2.7050000000000001</v>
      </c>
      <c r="F81" s="101">
        <v>2.1291929999999999</v>
      </c>
      <c r="G81" s="101">
        <v>3.0787</v>
      </c>
      <c r="H81" s="101">
        <v>2.2005560000000002</v>
      </c>
      <c r="I81" s="162">
        <v>2.08</v>
      </c>
      <c r="J81" s="101">
        <v>2.5960000000000001</v>
      </c>
      <c r="K81" s="101">
        <v>2.35</v>
      </c>
      <c r="L81" s="162"/>
      <c r="M81" s="101">
        <v>2.2621634389238801</v>
      </c>
      <c r="N81" s="101">
        <v>1.764</v>
      </c>
    </row>
    <row r="82" spans="1:15" s="2" customFormat="1" ht="15" customHeight="1">
      <c r="A82" s="2">
        <v>2014</v>
      </c>
      <c r="B82" s="52">
        <f t="shared" si="1"/>
        <v>2.9290830293418244</v>
      </c>
      <c r="D82" s="176">
        <v>2.5350000000000001</v>
      </c>
      <c r="E82" s="175">
        <v>2.8370000000000002</v>
      </c>
      <c r="F82" s="101">
        <v>2.1799879999999998</v>
      </c>
      <c r="G82" s="101">
        <v>3.1492</v>
      </c>
      <c r="H82" s="101">
        <v>2.2087669999999999</v>
      </c>
      <c r="I82" s="162">
        <v>2.35</v>
      </c>
      <c r="J82" s="101">
        <v>2.7650000000000001</v>
      </c>
      <c r="K82" s="101">
        <v>2.5099999999999998</v>
      </c>
      <c r="L82" s="162"/>
      <c r="M82" s="101">
        <v>2.4757176295177001</v>
      </c>
      <c r="N82" s="101">
        <v>1.647</v>
      </c>
    </row>
    <row r="83" spans="1:15" ht="15" customHeight="1">
      <c r="A83" s="2"/>
      <c r="B83" s="2"/>
      <c r="C83" s="2"/>
      <c r="D83" s="2"/>
      <c r="E83" s="2"/>
      <c r="F83" s="2"/>
      <c r="G83" s="2"/>
      <c r="H83" s="2"/>
      <c r="I83" s="2"/>
      <c r="J83" s="2"/>
      <c r="K83" s="2"/>
      <c r="M83" s="2" t="s">
        <v>62</v>
      </c>
      <c r="N83" s="2"/>
      <c r="O83" s="2"/>
    </row>
    <row r="84" spans="1:15" s="2" customFormat="1" ht="15" customHeight="1">
      <c r="C84" s="2" t="s">
        <v>35</v>
      </c>
      <c r="D84" s="52">
        <f>AVERAGE(D58:D67)</f>
        <v>2.0554999999999999</v>
      </c>
      <c r="E84" s="52">
        <f>AVERAGE(E58:E67)</f>
        <v>1.9923000000000002</v>
      </c>
      <c r="F84" s="52">
        <f>AVERAGE(F58:F67)</f>
        <v>1.7299962999999998</v>
      </c>
      <c r="G84" s="52">
        <f t="shared" ref="G84:K84" si="2">AVERAGE(G58:G67)</f>
        <v>2.3789199999999999</v>
      </c>
      <c r="H84" s="52">
        <f t="shared" si="2"/>
        <v>1.5545722999999998</v>
      </c>
      <c r="I84" s="52">
        <f t="shared" si="2"/>
        <v>1.7210000000000001</v>
      </c>
      <c r="J84" s="52">
        <f t="shared" si="2"/>
        <v>1.9489000000000001</v>
      </c>
      <c r="K84" s="52">
        <f t="shared" si="2"/>
        <v>2.0829999999999997</v>
      </c>
      <c r="L84" s="52"/>
      <c r="M84" s="52">
        <f>AVERAGE(M58:M67)</f>
        <v>1.3122241484353507</v>
      </c>
      <c r="N84" s="52">
        <f>AVERAGE(N58:N67)</f>
        <v>1.3691</v>
      </c>
      <c r="O84" s="52"/>
    </row>
    <row r="85" spans="1:15" ht="15" customHeight="1">
      <c r="B85" s="52"/>
      <c r="D85" s="16"/>
      <c r="E85" s="16"/>
      <c r="F85" s="16"/>
      <c r="G85" s="16"/>
      <c r="H85" s="16"/>
      <c r="I85" s="16"/>
      <c r="J85" s="16"/>
      <c r="K85" s="16"/>
      <c r="L85" s="52"/>
      <c r="M85" s="20"/>
    </row>
    <row r="86" spans="1:15" s="2" customFormat="1" ht="15" customHeight="1">
      <c r="D86" s="17"/>
      <c r="E86" s="17"/>
      <c r="F86" s="17"/>
      <c r="G86" s="17"/>
      <c r="H86" s="17"/>
      <c r="I86" s="17"/>
      <c r="J86" s="17"/>
      <c r="K86" s="17"/>
      <c r="L86" s="52"/>
      <c r="M86" s="52"/>
    </row>
    <row r="87" spans="1:15" s="2" customFormat="1" ht="15" customHeight="1"/>
    <row r="88" spans="1:15" s="2" customFormat="1" ht="15" customHeight="1">
      <c r="B88" s="52"/>
      <c r="D88" s="52"/>
      <c r="E88" s="52"/>
      <c r="F88" s="52"/>
      <c r="G88" s="52"/>
      <c r="H88" s="52"/>
      <c r="I88" s="52"/>
      <c r="J88" s="52"/>
      <c r="K88" s="52"/>
      <c r="M88" s="135"/>
      <c r="N88" s="135"/>
      <c r="O88" s="135"/>
    </row>
    <row r="89" spans="1:15" s="2" customFormat="1" ht="15" customHeight="1">
      <c r="B89" s="52"/>
      <c r="D89" s="52"/>
      <c r="E89" s="52"/>
      <c r="F89" s="52"/>
      <c r="G89" s="52"/>
      <c r="H89" s="52"/>
      <c r="I89" s="52"/>
      <c r="J89" s="52"/>
      <c r="K89" s="52"/>
      <c r="L89" s="52"/>
      <c r="M89" s="135"/>
      <c r="N89" s="135"/>
      <c r="O89" s="135"/>
    </row>
    <row r="90" spans="1:15" s="2" customFormat="1" ht="15" customHeight="1">
      <c r="B90" s="52"/>
      <c r="D90" s="52"/>
      <c r="E90" s="52"/>
      <c r="F90" s="52"/>
      <c r="G90" s="52"/>
      <c r="H90" s="52"/>
      <c r="I90" s="52"/>
      <c r="J90" s="52"/>
      <c r="K90" s="52"/>
      <c r="L90" s="52"/>
      <c r="M90" s="52"/>
      <c r="N90" s="52"/>
      <c r="O90" s="52"/>
    </row>
    <row r="91" spans="1:15" s="2" customFormat="1" ht="15" customHeight="1">
      <c r="B91" s="52"/>
      <c r="D91" s="52"/>
      <c r="E91" s="52"/>
      <c r="F91" s="52"/>
      <c r="G91" s="52"/>
      <c r="H91" s="52"/>
      <c r="I91" s="52"/>
      <c r="J91" s="52"/>
      <c r="K91" s="52"/>
      <c r="L91" s="52"/>
      <c r="M91" s="52"/>
      <c r="N91" s="52"/>
      <c r="O91" s="52"/>
    </row>
    <row r="92" spans="1:15" s="2" customFormat="1" ht="15" customHeight="1">
      <c r="B92" s="52"/>
      <c r="D92" s="52"/>
      <c r="E92" s="52"/>
      <c r="F92" s="52"/>
      <c r="G92" s="52"/>
      <c r="H92" s="52"/>
      <c r="I92" s="52"/>
      <c r="J92" s="52"/>
      <c r="K92" s="52"/>
      <c r="M92" s="52"/>
      <c r="N92" s="52"/>
      <c r="O92" s="52"/>
    </row>
    <row r="93" spans="1:15" s="2" customFormat="1" ht="15" customHeight="1">
      <c r="B93" s="52"/>
      <c r="D93" s="52"/>
      <c r="E93" s="52"/>
      <c r="F93" s="52"/>
      <c r="G93" s="52"/>
      <c r="H93" s="52"/>
      <c r="I93" s="52"/>
      <c r="J93" s="52"/>
      <c r="K93" s="52"/>
      <c r="M93" s="52"/>
      <c r="N93" s="52"/>
      <c r="O93" s="52"/>
    </row>
    <row r="94" spans="1:15" s="2" customFormat="1" ht="15" customHeight="1">
      <c r="B94" s="52"/>
      <c r="D94" s="52"/>
      <c r="E94" s="52"/>
      <c r="F94" s="52"/>
      <c r="G94" s="52"/>
      <c r="H94" s="52"/>
      <c r="I94" s="52"/>
      <c r="J94" s="52"/>
      <c r="K94" s="52"/>
      <c r="M94" s="52"/>
      <c r="N94" s="52"/>
      <c r="O94" s="52"/>
    </row>
    <row r="95" spans="1:15" s="2" customFormat="1" ht="15" customHeight="1">
      <c r="B95" s="52"/>
      <c r="D95" s="52"/>
      <c r="E95" s="52"/>
      <c r="F95" s="52"/>
      <c r="G95" s="52"/>
      <c r="H95" s="52"/>
      <c r="I95" s="52"/>
      <c r="J95" s="52"/>
      <c r="K95" s="52"/>
      <c r="L95" s="52"/>
      <c r="M95" s="52"/>
      <c r="N95" s="52"/>
      <c r="O95" s="52"/>
    </row>
    <row r="96" spans="1:15" ht="15" customHeight="1">
      <c r="L96" s="24"/>
      <c r="M96" s="20"/>
    </row>
    <row r="97" spans="12:13" ht="15" customHeight="1">
      <c r="L97" s="24"/>
      <c r="M97" s="20"/>
    </row>
    <row r="98" spans="12:13" ht="15" customHeight="1">
      <c r="M98" s="20"/>
    </row>
  </sheetData>
  <dataConsolidate/>
  <phoneticPr fontId="4"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sheetPr>
  <dimension ref="A1:T109"/>
  <sheetViews>
    <sheetView workbookViewId="0">
      <pane xSplit="1" ySplit="18" topLeftCell="B19" activePane="bottomRight" state="frozen"/>
      <selection pane="topRight" activeCell="B1" sqref="B1"/>
      <selection pane="bottomLeft" activeCell="A4" sqref="A4"/>
      <selection pane="bottomRight" activeCell="C52" sqref="C52"/>
    </sheetView>
  </sheetViews>
  <sheetFormatPr baseColWidth="10" defaultColWidth="11" defaultRowHeight="15" x14ac:dyDescent="0"/>
  <cols>
    <col min="1" max="1" width="11" style="1"/>
    <col min="2" max="3" width="14.1640625" style="1" customWidth="1"/>
    <col min="4" max="10" width="11" style="1"/>
    <col min="11" max="13" width="14.33203125" style="1" customWidth="1"/>
    <col min="14" max="16384" width="11" style="1"/>
  </cols>
  <sheetData>
    <row r="1" spans="1:20" ht="17">
      <c r="A1" s="2"/>
      <c r="B1" s="27" t="s">
        <v>2</v>
      </c>
      <c r="C1" s="28"/>
      <c r="D1" s="28"/>
      <c r="E1" s="28"/>
      <c r="F1" s="28"/>
      <c r="G1" s="28"/>
      <c r="H1" s="28"/>
      <c r="I1" s="28"/>
      <c r="J1" s="28"/>
      <c r="K1" s="28"/>
      <c r="L1" s="28"/>
      <c r="M1" s="28"/>
      <c r="N1" s="28"/>
      <c r="O1" s="28"/>
      <c r="P1" s="28"/>
      <c r="Q1" s="28"/>
      <c r="R1" s="28"/>
    </row>
    <row r="2" spans="1:20" ht="17">
      <c r="B2" s="29" t="s">
        <v>58</v>
      </c>
      <c r="C2" s="29"/>
      <c r="D2" s="29"/>
      <c r="E2" s="29"/>
      <c r="F2" s="29"/>
      <c r="G2" s="29"/>
      <c r="H2" s="29"/>
      <c r="I2" s="29"/>
      <c r="J2" s="29"/>
      <c r="K2" s="29"/>
      <c r="L2" s="29"/>
      <c r="M2" s="29"/>
      <c r="N2" s="29"/>
      <c r="O2" s="29"/>
      <c r="P2" s="29"/>
      <c r="Q2" s="29"/>
      <c r="R2" s="29"/>
    </row>
    <row r="3" spans="1:20">
      <c r="B3" s="47" t="s">
        <v>59</v>
      </c>
      <c r="C3" s="47"/>
      <c r="D3" s="30"/>
      <c r="E3" s="30"/>
      <c r="F3" s="30"/>
      <c r="G3" s="30"/>
      <c r="H3" s="30"/>
      <c r="I3" s="30"/>
      <c r="J3" s="30"/>
      <c r="K3" s="30"/>
      <c r="L3" s="30"/>
      <c r="M3" s="30"/>
      <c r="N3" s="30"/>
      <c r="O3" s="30"/>
      <c r="P3" s="30"/>
      <c r="Q3" s="30"/>
      <c r="R3" s="30"/>
    </row>
    <row r="4" spans="1:20">
      <c r="B4" s="47" t="s">
        <v>148</v>
      </c>
      <c r="C4" s="47"/>
      <c r="D4" s="30"/>
      <c r="E4" s="30"/>
      <c r="F4" s="30"/>
      <c r="G4" s="30"/>
      <c r="H4" s="30"/>
      <c r="I4" s="30"/>
      <c r="J4" s="30"/>
      <c r="K4" s="30"/>
      <c r="L4" s="30"/>
      <c r="M4" s="30"/>
      <c r="N4" s="30"/>
      <c r="O4" s="30"/>
      <c r="P4" s="30"/>
      <c r="Q4" s="30"/>
      <c r="R4" s="30"/>
    </row>
    <row r="5" spans="1:20" ht="17" customHeight="1">
      <c r="B5" s="32" t="s">
        <v>12</v>
      </c>
      <c r="C5" s="31"/>
      <c r="D5" s="31"/>
      <c r="E5" s="31"/>
      <c r="F5" s="31"/>
      <c r="G5" s="31"/>
      <c r="H5" s="31"/>
      <c r="I5" s="31"/>
      <c r="J5" s="31"/>
      <c r="K5" s="31"/>
      <c r="L5" s="31"/>
      <c r="M5" s="31"/>
      <c r="N5" s="31"/>
      <c r="O5" s="31"/>
      <c r="P5" s="31"/>
      <c r="Q5" s="31"/>
      <c r="R5" s="31"/>
    </row>
    <row r="6" spans="1:20" ht="17" customHeight="1">
      <c r="B6" s="50" t="s">
        <v>55</v>
      </c>
      <c r="C6" s="31" t="s">
        <v>94</v>
      </c>
      <c r="D6" s="31"/>
      <c r="E6" s="31"/>
      <c r="F6" s="31"/>
      <c r="G6" s="31"/>
      <c r="H6" s="31"/>
      <c r="I6" s="31"/>
      <c r="J6" s="31"/>
      <c r="K6" s="31"/>
      <c r="L6" s="32"/>
      <c r="M6" s="31"/>
      <c r="N6" s="31"/>
      <c r="O6" s="31"/>
      <c r="P6" s="31"/>
      <c r="Q6" s="31"/>
      <c r="R6" s="31"/>
      <c r="S6" s="31"/>
      <c r="T6" s="31"/>
    </row>
    <row r="7" spans="1:20" ht="17" customHeight="1">
      <c r="B7" s="50" t="s">
        <v>139</v>
      </c>
      <c r="C7" s="37" t="s">
        <v>140</v>
      </c>
      <c r="D7" s="31"/>
      <c r="E7" s="31"/>
      <c r="F7" s="31"/>
      <c r="G7" s="31"/>
      <c r="H7" s="31"/>
      <c r="I7" s="31"/>
      <c r="J7" s="31"/>
      <c r="K7" s="31"/>
      <c r="L7" s="32"/>
      <c r="M7" s="31"/>
      <c r="N7" s="31"/>
      <c r="O7" s="31"/>
      <c r="P7" s="31"/>
      <c r="Q7" s="31"/>
      <c r="R7" s="31"/>
      <c r="S7" s="31"/>
      <c r="T7" s="31"/>
    </row>
    <row r="8" spans="1:20" ht="17" customHeight="1">
      <c r="B8" s="31" t="s">
        <v>127</v>
      </c>
      <c r="C8" s="37" t="s">
        <v>131</v>
      </c>
      <c r="D8" s="31"/>
      <c r="E8" s="31"/>
      <c r="F8" s="31"/>
      <c r="G8" s="31"/>
      <c r="H8" s="31"/>
      <c r="I8" s="31"/>
      <c r="J8" s="31"/>
      <c r="K8" s="31"/>
      <c r="L8" s="31"/>
      <c r="M8" s="31"/>
      <c r="N8" s="31"/>
      <c r="O8" s="31"/>
      <c r="P8" s="31"/>
      <c r="Q8" s="31"/>
      <c r="R8" s="31"/>
      <c r="S8" s="31"/>
      <c r="T8" s="31"/>
    </row>
    <row r="9" spans="1:20" ht="17" customHeight="1">
      <c r="B9" s="50" t="s">
        <v>38</v>
      </c>
      <c r="C9" s="31" t="s">
        <v>95</v>
      </c>
      <c r="D9" s="31"/>
      <c r="E9" s="31"/>
      <c r="F9" s="31"/>
      <c r="G9" s="31"/>
      <c r="H9" s="31"/>
      <c r="I9" s="31"/>
      <c r="J9" s="31"/>
      <c r="K9" s="31"/>
      <c r="L9" s="32"/>
      <c r="M9" s="31"/>
      <c r="N9" s="31"/>
      <c r="O9" s="31"/>
      <c r="P9" s="31"/>
      <c r="Q9" s="31"/>
      <c r="R9" s="31"/>
      <c r="S9" s="31"/>
      <c r="T9" s="31"/>
    </row>
    <row r="10" spans="1:20" ht="17" customHeight="1">
      <c r="B10" s="50" t="s">
        <v>65</v>
      </c>
      <c r="C10" s="31" t="s">
        <v>130</v>
      </c>
      <c r="D10" s="31"/>
      <c r="E10" s="31"/>
      <c r="F10" s="31"/>
      <c r="G10" s="31"/>
      <c r="H10" s="31"/>
      <c r="I10" s="31"/>
      <c r="J10" s="31"/>
      <c r="K10" s="31"/>
      <c r="L10" s="32"/>
      <c r="M10" s="31"/>
      <c r="N10" s="31"/>
      <c r="O10" s="31"/>
      <c r="P10" s="31"/>
      <c r="Q10" s="31"/>
      <c r="R10" s="31"/>
      <c r="S10" s="31"/>
      <c r="T10" s="31"/>
    </row>
    <row r="11" spans="1:20" ht="17" customHeight="1">
      <c r="B11" s="50" t="s">
        <v>37</v>
      </c>
      <c r="C11" s="31" t="s">
        <v>96</v>
      </c>
      <c r="D11" s="31"/>
      <c r="E11" s="31"/>
      <c r="F11" s="31"/>
      <c r="G11" s="31"/>
      <c r="H11" s="31"/>
      <c r="I11" s="31"/>
      <c r="J11" s="31"/>
      <c r="K11" s="31"/>
      <c r="L11" s="32"/>
      <c r="M11" s="31"/>
      <c r="N11" s="31"/>
      <c r="O11" s="31"/>
      <c r="P11" s="31"/>
      <c r="Q11" s="31"/>
      <c r="R11" s="31"/>
      <c r="S11" s="31"/>
      <c r="T11" s="31"/>
    </row>
    <row r="12" spans="1:20" ht="17" customHeight="1">
      <c r="B12" s="50" t="s">
        <v>36</v>
      </c>
      <c r="C12" s="31" t="s">
        <v>97</v>
      </c>
      <c r="D12" s="31"/>
      <c r="E12" s="31"/>
      <c r="F12" s="31"/>
      <c r="G12" s="31"/>
      <c r="H12" s="31"/>
      <c r="I12" s="31"/>
      <c r="J12" s="31"/>
      <c r="K12" s="31"/>
      <c r="L12" s="32"/>
      <c r="M12" s="31"/>
      <c r="N12" s="31"/>
      <c r="O12" s="31"/>
      <c r="P12" s="31"/>
      <c r="Q12" s="31"/>
      <c r="R12" s="31"/>
      <c r="S12" s="31"/>
      <c r="T12" s="31"/>
    </row>
    <row r="13" spans="1:20" ht="17" customHeight="1">
      <c r="A13" s="2"/>
      <c r="B13" s="95" t="s">
        <v>138</v>
      </c>
      <c r="C13" s="93" t="s">
        <v>132</v>
      </c>
      <c r="D13" s="31"/>
      <c r="E13" s="31"/>
      <c r="F13" s="31"/>
      <c r="G13" s="31"/>
      <c r="H13" s="31"/>
      <c r="I13" s="31"/>
      <c r="J13" s="31"/>
      <c r="K13" s="31"/>
      <c r="L13" s="32"/>
      <c r="M13" s="31"/>
      <c r="N13" s="31"/>
      <c r="O13" s="31"/>
      <c r="P13" s="31"/>
      <c r="Q13" s="31"/>
      <c r="R13" s="31"/>
      <c r="S13" s="31"/>
      <c r="T13" s="31"/>
    </row>
    <row r="14" spans="1:20" ht="17" customHeight="1">
      <c r="A14" s="2"/>
      <c r="B14" s="95" t="s">
        <v>109</v>
      </c>
      <c r="C14" s="93" t="s">
        <v>110</v>
      </c>
      <c r="D14" s="31"/>
      <c r="E14" s="31"/>
      <c r="F14" s="51"/>
      <c r="G14" s="31"/>
      <c r="H14" s="31"/>
      <c r="I14" s="31"/>
      <c r="J14" s="31"/>
      <c r="K14" s="31"/>
      <c r="L14" s="32"/>
      <c r="M14" s="31"/>
      <c r="N14" s="31"/>
      <c r="O14" s="31"/>
      <c r="P14" s="31"/>
      <c r="Q14" s="31"/>
      <c r="R14" s="31"/>
      <c r="S14" s="31"/>
      <c r="T14" s="31"/>
    </row>
    <row r="15" spans="1:20" ht="17" customHeight="1">
      <c r="A15" s="2"/>
      <c r="B15" s="95" t="s">
        <v>7</v>
      </c>
      <c r="C15" s="91" t="s">
        <v>98</v>
      </c>
      <c r="D15" s="31"/>
      <c r="E15" s="31"/>
      <c r="F15" s="31"/>
      <c r="G15" s="31"/>
      <c r="H15" s="31"/>
      <c r="I15" s="31"/>
      <c r="J15" s="31"/>
      <c r="K15" s="31"/>
      <c r="L15" s="31"/>
      <c r="M15" s="31"/>
      <c r="N15" s="31"/>
      <c r="O15" s="31"/>
      <c r="P15" s="31"/>
      <c r="Q15" s="31"/>
      <c r="R15" s="31"/>
      <c r="S15" s="31"/>
      <c r="T15" s="31"/>
    </row>
    <row r="16" spans="1:20" s="12" customFormat="1" ht="15" customHeight="1">
      <c r="B16" s="13"/>
      <c r="D16" s="14"/>
      <c r="E16" s="14"/>
    </row>
    <row r="17" spans="1:17" s="119" customFormat="1" ht="15" customHeight="1">
      <c r="A17" s="111"/>
      <c r="B17" s="22" t="s">
        <v>40</v>
      </c>
      <c r="C17" s="107"/>
      <c r="D17" s="123"/>
      <c r="E17" s="123"/>
      <c r="F17" s="123"/>
      <c r="G17" s="123"/>
      <c r="H17" s="113"/>
      <c r="I17" s="113"/>
      <c r="J17" s="124"/>
      <c r="K17" s="124"/>
      <c r="L17" s="124"/>
      <c r="M17" s="124"/>
      <c r="N17" s="124"/>
      <c r="O17" s="85" t="s">
        <v>52</v>
      </c>
      <c r="P17" s="114"/>
    </row>
    <row r="18" spans="1:17" s="119" customFormat="1">
      <c r="A18" s="22" t="s">
        <v>39</v>
      </c>
      <c r="B18" s="22" t="s">
        <v>3</v>
      </c>
      <c r="C18" s="22"/>
      <c r="D18" s="157" t="s">
        <v>82</v>
      </c>
      <c r="E18" s="157" t="s">
        <v>139</v>
      </c>
      <c r="F18" s="157" t="s">
        <v>127</v>
      </c>
      <c r="G18" s="157" t="s">
        <v>38</v>
      </c>
      <c r="H18" s="157" t="s">
        <v>37</v>
      </c>
      <c r="I18" s="157" t="s">
        <v>36</v>
      </c>
      <c r="J18" s="157" t="s">
        <v>128</v>
      </c>
      <c r="K18" s="157" t="s">
        <v>109</v>
      </c>
      <c r="L18" s="157" t="s">
        <v>65</v>
      </c>
      <c r="M18" s="158" t="s">
        <v>80</v>
      </c>
      <c r="N18" s="120"/>
      <c r="O18" s="120" t="s">
        <v>104</v>
      </c>
      <c r="Q18" s="2"/>
    </row>
    <row r="19" spans="1:17" s="2" customFormat="1">
      <c r="A19" s="21">
        <v>1959</v>
      </c>
      <c r="B19" s="52">
        <f>'Global Carbon Budget'!F23</f>
        <v>0.99638778423036167</v>
      </c>
      <c r="C19" s="52"/>
      <c r="D19" s="98">
        <v>1.3467633354050601</v>
      </c>
      <c r="E19" s="98">
        <v>0.22893549999999999</v>
      </c>
      <c r="F19" s="98">
        <v>0.34831200000000001</v>
      </c>
      <c r="G19" s="98">
        <v>0.34742000000000001</v>
      </c>
      <c r="H19" s="98">
        <v>0.211696</v>
      </c>
      <c r="I19" s="98">
        <v>-0.76608799566076902</v>
      </c>
      <c r="J19">
        <v>-3.3000000000000002E-2</v>
      </c>
      <c r="K19" s="98">
        <v>1.2880096999999999</v>
      </c>
      <c r="L19" s="160">
        <v>2.0539999999999998</v>
      </c>
      <c r="M19" s="98">
        <v>1.2170000000000001</v>
      </c>
      <c r="N19" s="153"/>
      <c r="O19" s="121">
        <f t="shared" ref="O19:O50" si="0">AVERAGE(D19:M19)</f>
        <v>0.62430485397442903</v>
      </c>
      <c r="Q19" s="153"/>
    </row>
    <row r="20" spans="1:17" s="2" customFormat="1">
      <c r="A20" s="21">
        <v>1960</v>
      </c>
      <c r="B20" s="52">
        <f>'Global Carbon Budget'!F24</f>
        <v>1.6302379461930108</v>
      </c>
      <c r="C20" s="52"/>
      <c r="D20" s="98">
        <v>0.121411459820674</v>
      </c>
      <c r="E20" s="98">
        <v>1.2215910999999999</v>
      </c>
      <c r="F20" s="98">
        <v>1.9306000000000001</v>
      </c>
      <c r="G20" s="98">
        <v>2.2544400000000002</v>
      </c>
      <c r="H20" s="98">
        <v>1.41686</v>
      </c>
      <c r="I20" s="98">
        <v>0.32548404312893098</v>
      </c>
      <c r="J20">
        <v>0.67900000000000005</v>
      </c>
      <c r="K20" s="98">
        <v>1.2980514000000001</v>
      </c>
      <c r="L20" s="160">
        <v>1.4750000000000001</v>
      </c>
      <c r="M20" s="98">
        <v>1.7669999999999999</v>
      </c>
      <c r="N20" s="153"/>
      <c r="O20" s="121">
        <f t="shared" si="0"/>
        <v>1.2489438002949604</v>
      </c>
      <c r="Q20" s="153"/>
    </row>
    <row r="21" spans="1:17" s="2" customFormat="1">
      <c r="A21" s="21">
        <v>1961</v>
      </c>
      <c r="B21" s="52">
        <f>'Global Carbon Budget'!F25</f>
        <v>1.7001201339666263</v>
      </c>
      <c r="C21" s="52"/>
      <c r="D21" s="98">
        <v>0.92017282395650002</v>
      </c>
      <c r="E21" s="98">
        <v>0.15898770000000001</v>
      </c>
      <c r="F21" s="98">
        <v>1.47753</v>
      </c>
      <c r="G21" s="98">
        <v>1.70652</v>
      </c>
      <c r="H21" s="98">
        <v>-0.241594</v>
      </c>
      <c r="I21" s="98">
        <v>-0.81528811853843297</v>
      </c>
      <c r="J21">
        <v>-1.081</v>
      </c>
      <c r="K21" s="98">
        <v>0.61023170000000004</v>
      </c>
      <c r="L21" s="160">
        <v>0.626</v>
      </c>
      <c r="M21" s="98">
        <v>1.131</v>
      </c>
      <c r="N21" s="153"/>
      <c r="O21" s="121">
        <f t="shared" si="0"/>
        <v>0.44925601054180675</v>
      </c>
      <c r="Q21" s="153"/>
    </row>
    <row r="22" spans="1:17" s="2" customFormat="1">
      <c r="A22" s="21">
        <v>1962</v>
      </c>
      <c r="B22" s="52">
        <f>'Global Carbon Budget'!F26</f>
        <v>2.1935307760312641</v>
      </c>
      <c r="C22" s="52"/>
      <c r="D22" s="98">
        <v>0.78980617589833901</v>
      </c>
      <c r="E22" s="98">
        <v>0.95421500000000004</v>
      </c>
      <c r="F22" s="98">
        <v>1.7684200000000001</v>
      </c>
      <c r="G22" s="98">
        <v>2.7384499999999998</v>
      </c>
      <c r="H22" s="98">
        <v>0.45997900000000003</v>
      </c>
      <c r="I22" s="98">
        <v>-0.16089986832216899</v>
      </c>
      <c r="J22">
        <v>-2E-3</v>
      </c>
      <c r="K22" s="98">
        <v>0.99513890000000005</v>
      </c>
      <c r="L22" s="160">
        <v>1.851</v>
      </c>
      <c r="M22" s="98">
        <v>2.2949999999999999</v>
      </c>
      <c r="N22" s="153"/>
      <c r="O22" s="121">
        <f t="shared" si="0"/>
        <v>1.1689109207576167</v>
      </c>
      <c r="Q22" s="153"/>
    </row>
    <row r="23" spans="1:17" s="2" customFormat="1">
      <c r="A23" s="21">
        <v>1963</v>
      </c>
      <c r="B23" s="52">
        <f>'Global Carbon Budget'!F27</f>
        <v>2.137324511036363</v>
      </c>
      <c r="C23" s="52"/>
      <c r="D23" s="98">
        <v>-0.48978581167894603</v>
      </c>
      <c r="E23" s="98">
        <v>-0.11007749999999999</v>
      </c>
      <c r="F23" s="98">
        <v>2.2376100000000001</v>
      </c>
      <c r="G23" s="98">
        <v>1.83066</v>
      </c>
      <c r="H23" s="98">
        <v>-0.47403699999999999</v>
      </c>
      <c r="I23" s="98">
        <v>-0.71646072919495696</v>
      </c>
      <c r="J23">
        <v>-0.56000000000000005</v>
      </c>
      <c r="K23" s="98">
        <v>1.1155079000000001</v>
      </c>
      <c r="L23" s="160">
        <v>1.4550000000000001</v>
      </c>
      <c r="M23" s="98">
        <v>1.823</v>
      </c>
      <c r="N23" s="153"/>
      <c r="O23" s="121">
        <f t="shared" si="0"/>
        <v>0.61114168591260964</v>
      </c>
      <c r="Q23" s="153"/>
    </row>
    <row r="24" spans="1:17" s="2" customFormat="1">
      <c r="A24" s="21">
        <v>1964</v>
      </c>
      <c r="B24" s="52">
        <f>'Global Carbon Budget'!F28</f>
        <v>2.1928755346466948</v>
      </c>
      <c r="C24" s="52"/>
      <c r="D24" s="98">
        <v>1.6438440126331899</v>
      </c>
      <c r="E24" s="98">
        <v>1.8455372999999999</v>
      </c>
      <c r="F24" s="98">
        <v>1.68075</v>
      </c>
      <c r="G24" s="98">
        <v>2.61775</v>
      </c>
      <c r="H24" s="98">
        <v>1.5443899999999999</v>
      </c>
      <c r="I24" s="98">
        <v>0.58551643229129302</v>
      </c>
      <c r="J24">
        <v>0.67900000000000005</v>
      </c>
      <c r="K24" s="98">
        <v>1.5614170999999999</v>
      </c>
      <c r="L24" s="160">
        <v>2.6880000000000002</v>
      </c>
      <c r="M24" s="98">
        <v>1.5029999999999999</v>
      </c>
      <c r="N24" s="153"/>
      <c r="O24" s="121">
        <f t="shared" si="0"/>
        <v>1.6349204844924483</v>
      </c>
      <c r="Q24" s="153"/>
    </row>
    <row r="25" spans="1:17" s="2" customFormat="1">
      <c r="A25" s="21">
        <v>1965</v>
      </c>
      <c r="B25" s="52">
        <f>'Global Carbon Budget'!F29</f>
        <v>0.83525705834030339</v>
      </c>
      <c r="C25" s="52"/>
      <c r="D25" s="98">
        <v>1.30159038157458</v>
      </c>
      <c r="E25" s="98">
        <v>0.94730720000000002</v>
      </c>
      <c r="F25" s="98">
        <v>-7.9965499999999995E-2</v>
      </c>
      <c r="G25" s="98">
        <v>1.1207100000000001</v>
      </c>
      <c r="H25" s="98">
        <v>-0.89042900000000003</v>
      </c>
      <c r="I25" s="98">
        <v>-0.70996464260456804</v>
      </c>
      <c r="J25">
        <v>-1.31</v>
      </c>
      <c r="K25" s="98">
        <v>0.41773549999999998</v>
      </c>
      <c r="L25" s="160">
        <v>0.84299999999999997</v>
      </c>
      <c r="M25" s="98">
        <v>1.3140000000000001</v>
      </c>
      <c r="N25" s="153"/>
      <c r="O25" s="121">
        <f t="shared" si="0"/>
        <v>0.29539839389700118</v>
      </c>
      <c r="Q25" s="153"/>
    </row>
    <row r="26" spans="1:17" s="2" customFormat="1">
      <c r="A26" s="21">
        <v>1966</v>
      </c>
      <c r="B26" s="52">
        <f>'Global Carbon Budget'!F30</f>
        <v>1.0280383873316494</v>
      </c>
      <c r="C26" s="52"/>
      <c r="D26" s="98">
        <v>1.4999764995709</v>
      </c>
      <c r="E26" s="98">
        <v>0.47345209999999999</v>
      </c>
      <c r="F26" s="98">
        <v>0.73642399999999997</v>
      </c>
      <c r="G26" s="98">
        <v>0.47601300000000002</v>
      </c>
      <c r="H26" s="98">
        <v>1.81443</v>
      </c>
      <c r="I26" s="98">
        <v>6.0938516846789498E-2</v>
      </c>
      <c r="J26">
        <v>0.64200000000000002</v>
      </c>
      <c r="K26" s="98">
        <v>0.87520849999999994</v>
      </c>
      <c r="L26" s="160">
        <v>1.266</v>
      </c>
      <c r="M26" s="98">
        <v>1.125</v>
      </c>
      <c r="N26" s="153"/>
      <c r="O26" s="121">
        <f t="shared" si="0"/>
        <v>0.8969442616417691</v>
      </c>
      <c r="Q26" s="153"/>
    </row>
    <row r="27" spans="1:17" s="2" customFormat="1">
      <c r="A27" s="21">
        <v>1967</v>
      </c>
      <c r="B27" s="52">
        <f>'Global Carbon Budget'!F31</f>
        <v>2.4901402853956816</v>
      </c>
      <c r="C27" s="52"/>
      <c r="D27" s="98">
        <v>1.07396978511117</v>
      </c>
      <c r="E27" s="98">
        <v>0.95756450000000004</v>
      </c>
      <c r="F27" s="98">
        <v>2.4735299999999998</v>
      </c>
      <c r="G27" s="98">
        <v>2.68146</v>
      </c>
      <c r="H27" s="98">
        <v>1.4061300000000001</v>
      </c>
      <c r="I27" s="98">
        <v>0.74240307859666599</v>
      </c>
      <c r="J27">
        <v>-0.125</v>
      </c>
      <c r="K27" s="98">
        <v>2.3714189000000001</v>
      </c>
      <c r="L27" s="160">
        <v>2.371</v>
      </c>
      <c r="M27" s="98">
        <v>1.399</v>
      </c>
      <c r="N27" s="153"/>
      <c r="O27" s="121">
        <f t="shared" si="0"/>
        <v>1.5351476263707837</v>
      </c>
      <c r="Q27" s="153"/>
    </row>
    <row r="28" spans="1:17" s="2" customFormat="1">
      <c r="A28" s="21">
        <v>1968</v>
      </c>
      <c r="B28" s="52">
        <f>'Global Carbon Budget'!F32</f>
        <v>1.814780317218073</v>
      </c>
      <c r="C28" s="52"/>
      <c r="D28" s="98">
        <v>1.3331171850666901</v>
      </c>
      <c r="E28" s="98">
        <v>1.9201372000000001</v>
      </c>
      <c r="F28" s="98">
        <v>1.7584500000000001</v>
      </c>
      <c r="G28" s="98">
        <v>2.9061400000000002</v>
      </c>
      <c r="H28" s="98">
        <v>3.50732</v>
      </c>
      <c r="I28" s="98">
        <v>2.2330730111531598</v>
      </c>
      <c r="J28">
        <v>2.194</v>
      </c>
      <c r="K28" s="98">
        <v>2.3791688</v>
      </c>
      <c r="L28" s="160">
        <v>2.4780000000000002</v>
      </c>
      <c r="M28" s="98">
        <v>2.617</v>
      </c>
      <c r="N28" s="153"/>
      <c r="O28" s="121">
        <f t="shared" si="0"/>
        <v>2.3326406196219849</v>
      </c>
      <c r="Q28" s="153"/>
    </row>
    <row r="29" spans="1:17" s="2" customFormat="1">
      <c r="A29" s="21">
        <v>1969</v>
      </c>
      <c r="B29" s="52">
        <f>'Global Carbon Budget'!F33</f>
        <v>1.2449753824786585</v>
      </c>
      <c r="C29" s="52"/>
      <c r="D29" s="98">
        <v>0.237010990451274</v>
      </c>
      <c r="E29" s="98">
        <v>8.7104799999999996E-2</v>
      </c>
      <c r="F29" s="98">
        <v>0.75542200000000004</v>
      </c>
      <c r="G29" s="98">
        <v>0.72331400000000001</v>
      </c>
      <c r="H29" s="98">
        <v>0.96046100000000001</v>
      </c>
      <c r="I29" s="98">
        <v>1.9510942127212199E-2</v>
      </c>
      <c r="J29">
        <v>0.25800000000000001</v>
      </c>
      <c r="K29" s="98">
        <v>0.26382709999999998</v>
      </c>
      <c r="L29" s="160">
        <v>0.01</v>
      </c>
      <c r="M29" s="98">
        <v>0.58599999999999997</v>
      </c>
      <c r="N29" s="153"/>
      <c r="O29" s="121">
        <f t="shared" si="0"/>
        <v>0.39006508325784861</v>
      </c>
      <c r="Q29" s="153"/>
    </row>
    <row r="30" spans="1:17" s="2" customFormat="1">
      <c r="A30" s="21">
        <v>1970</v>
      </c>
      <c r="B30" s="52">
        <f>'Global Carbon Budget'!F34</f>
        <v>2.0149879726623743</v>
      </c>
      <c r="C30" s="52"/>
      <c r="D30" s="98">
        <v>1.3974527345728101</v>
      </c>
      <c r="E30" s="98">
        <v>0.52683530000000001</v>
      </c>
      <c r="F30" s="98">
        <v>0.46290399999999998</v>
      </c>
      <c r="G30" s="98">
        <v>9.9598999999999993E-2</v>
      </c>
      <c r="H30" s="98">
        <v>-0.631185</v>
      </c>
      <c r="I30" s="98">
        <v>-1.1432853026147001</v>
      </c>
      <c r="J30">
        <v>-0.59899999999999998</v>
      </c>
      <c r="K30" s="98">
        <v>0.54334700000000002</v>
      </c>
      <c r="L30" s="160">
        <v>0.44800000000000001</v>
      </c>
      <c r="M30" s="98">
        <v>0.69599999999999995</v>
      </c>
      <c r="N30" s="153"/>
      <c r="O30" s="121">
        <f t="shared" si="0"/>
        <v>0.18006677319581102</v>
      </c>
      <c r="Q30" s="153"/>
    </row>
    <row r="31" spans="1:17" s="2" customFormat="1">
      <c r="A31" s="21">
        <v>1971</v>
      </c>
      <c r="B31" s="52">
        <f>'Global Carbon Budget'!F35</f>
        <v>2.767250619662299</v>
      </c>
      <c r="C31" s="52"/>
      <c r="D31" s="98">
        <v>2.1522966422792802</v>
      </c>
      <c r="E31" s="98">
        <v>2.3960531</v>
      </c>
      <c r="F31" s="98">
        <v>1.52153</v>
      </c>
      <c r="G31" s="98">
        <v>2.6459899999999998</v>
      </c>
      <c r="H31" s="98">
        <v>2.50604</v>
      </c>
      <c r="I31" s="98">
        <v>2.1077680309355502</v>
      </c>
      <c r="J31">
        <v>1.9850000000000001</v>
      </c>
      <c r="K31" s="98">
        <v>2.7263424000000001</v>
      </c>
      <c r="L31" s="160">
        <v>3.3130000000000002</v>
      </c>
      <c r="M31" s="98">
        <v>2.6280000000000001</v>
      </c>
      <c r="N31" s="153"/>
      <c r="O31" s="121">
        <f t="shared" si="0"/>
        <v>2.3982020173214829</v>
      </c>
      <c r="Q31" s="153"/>
    </row>
    <row r="32" spans="1:17" s="2" customFormat="1">
      <c r="A32" s="21">
        <v>1972</v>
      </c>
      <c r="B32" s="52">
        <f>'Global Carbon Budget'!F36</f>
        <v>0.99103627214342049</v>
      </c>
      <c r="C32" s="52"/>
      <c r="D32" s="98">
        <v>0.67881197539017502</v>
      </c>
      <c r="E32" s="98">
        <v>0.87848389999999998</v>
      </c>
      <c r="F32" s="98">
        <v>0.10054299999999999</v>
      </c>
      <c r="G32" s="98">
        <v>0.86503099999999999</v>
      </c>
      <c r="H32" s="98">
        <v>2.4666399999999999</v>
      </c>
      <c r="I32" s="98">
        <v>1.4786111667928701</v>
      </c>
      <c r="J32">
        <v>1.2470000000000001</v>
      </c>
      <c r="K32" s="98">
        <v>1.8206232</v>
      </c>
      <c r="L32" s="160">
        <v>1.77</v>
      </c>
      <c r="M32" s="98">
        <v>1.752</v>
      </c>
      <c r="N32" s="153"/>
      <c r="O32" s="121">
        <f t="shared" si="0"/>
        <v>1.3057744242183045</v>
      </c>
      <c r="Q32" s="153"/>
    </row>
    <row r="33" spans="1:17" s="2" customFormat="1">
      <c r="A33" s="21">
        <v>1973</v>
      </c>
      <c r="B33" s="52">
        <f>'Global Carbon Budget'!F37</f>
        <v>1.2958204053876423</v>
      </c>
      <c r="C33" s="52"/>
      <c r="D33" s="98">
        <v>2.3055991059642</v>
      </c>
      <c r="E33" s="98">
        <v>0.99008050000000003</v>
      </c>
      <c r="F33" s="98">
        <v>1.23481</v>
      </c>
      <c r="G33" s="98">
        <v>1.0793900000000001</v>
      </c>
      <c r="H33" s="98">
        <v>2.3306800000000001</v>
      </c>
      <c r="I33" s="98">
        <v>0.607781651276177</v>
      </c>
      <c r="J33">
        <v>1.35</v>
      </c>
      <c r="K33" s="98">
        <v>1.6004776000000001</v>
      </c>
      <c r="L33" s="160">
        <v>1.038</v>
      </c>
      <c r="M33" s="98">
        <v>0.61399999999999999</v>
      </c>
      <c r="N33" s="153"/>
      <c r="O33" s="121">
        <f t="shared" si="0"/>
        <v>1.3150818857240378</v>
      </c>
      <c r="Q33" s="153"/>
    </row>
    <row r="34" spans="1:17" s="2" customFormat="1">
      <c r="A34" s="21">
        <v>1974</v>
      </c>
      <c r="B34" s="52">
        <f>'Global Carbon Budget'!F38</f>
        <v>2.9975375931002866</v>
      </c>
      <c r="C34" s="52"/>
      <c r="D34" s="98">
        <v>3.4532800683554701</v>
      </c>
      <c r="E34" s="98">
        <v>3.0527999000000001</v>
      </c>
      <c r="F34" s="98">
        <v>3.7892399999999999</v>
      </c>
      <c r="G34" s="98">
        <v>6.1300299999999996</v>
      </c>
      <c r="H34" s="98">
        <v>4.5947199999999997</v>
      </c>
      <c r="I34" s="98">
        <v>3.42129092839185</v>
      </c>
      <c r="J34">
        <v>3.84</v>
      </c>
      <c r="K34" s="98">
        <v>3.6214219000000001</v>
      </c>
      <c r="L34" s="160">
        <v>4.7030000000000003</v>
      </c>
      <c r="M34" s="98">
        <v>4.2089999999999996</v>
      </c>
      <c r="N34" s="153"/>
      <c r="O34" s="121">
        <f t="shared" si="0"/>
        <v>4.081478279674732</v>
      </c>
      <c r="Q34" s="153"/>
    </row>
    <row r="35" spans="1:17" s="2" customFormat="1">
      <c r="A35" s="21">
        <v>1975</v>
      </c>
      <c r="B35" s="52">
        <f>'Global Carbon Budget'!F39</f>
        <v>1.7503358855571969</v>
      </c>
      <c r="C35" s="52"/>
      <c r="D35" s="98">
        <v>1.7500762391028699</v>
      </c>
      <c r="E35" s="98">
        <v>1.5924649</v>
      </c>
      <c r="F35" s="98">
        <v>1.59215</v>
      </c>
      <c r="G35" s="98">
        <v>2.9597000000000002</v>
      </c>
      <c r="H35" s="98">
        <v>2.8311899999999999</v>
      </c>
      <c r="I35" s="98">
        <v>1.9435556779266101</v>
      </c>
      <c r="J35">
        <v>2.5619999999999998</v>
      </c>
      <c r="K35" s="98">
        <v>2.5367899</v>
      </c>
      <c r="L35" s="160">
        <v>2.7970000000000002</v>
      </c>
      <c r="M35" s="98">
        <v>2.9590000000000001</v>
      </c>
      <c r="N35" s="153"/>
      <c r="O35" s="121">
        <f t="shared" si="0"/>
        <v>2.352392671702948</v>
      </c>
      <c r="Q35" s="153"/>
    </row>
    <row r="36" spans="1:17" s="2" customFormat="1">
      <c r="A36" s="21">
        <v>1976</v>
      </c>
      <c r="B36" s="52">
        <f>'Global Carbon Budget'!F40</f>
        <v>2.4829427261391963</v>
      </c>
      <c r="C36" s="52"/>
      <c r="D36" s="98">
        <v>2.0538210490412601</v>
      </c>
      <c r="E36" s="98">
        <v>2.661413</v>
      </c>
      <c r="F36" s="98">
        <v>2.2191100000000001</v>
      </c>
      <c r="G36" s="98">
        <v>4.11252</v>
      </c>
      <c r="H36" s="98">
        <v>2.80124</v>
      </c>
      <c r="I36" s="98">
        <v>3.7959965343572701</v>
      </c>
      <c r="J36">
        <v>3.4319999999999999</v>
      </c>
      <c r="K36" s="98">
        <v>3.3954901</v>
      </c>
      <c r="L36" s="160">
        <v>4.0860000000000003</v>
      </c>
      <c r="M36" s="98">
        <v>4.1900000000000004</v>
      </c>
      <c r="N36" s="153"/>
      <c r="O36" s="121">
        <f t="shared" si="0"/>
        <v>3.2747590683398529</v>
      </c>
      <c r="Q36" s="153"/>
    </row>
    <row r="37" spans="1:17" s="2" customFormat="1">
      <c r="A37" s="21">
        <v>1977</v>
      </c>
      <c r="B37" s="52">
        <f>'Global Carbon Budget'!F41</f>
        <v>0.58005464200218104</v>
      </c>
      <c r="C37" s="52"/>
      <c r="D37" s="98">
        <v>1.62804080759632</v>
      </c>
      <c r="E37" s="98">
        <v>0.71701199999999998</v>
      </c>
      <c r="F37" s="98">
        <v>0.96740599999999999</v>
      </c>
      <c r="G37" s="98">
        <v>1.57233</v>
      </c>
      <c r="H37" s="98">
        <v>0.89001200000000003</v>
      </c>
      <c r="I37" s="98">
        <v>1.5674613393387999</v>
      </c>
      <c r="J37">
        <v>1.7290000000000001</v>
      </c>
      <c r="K37" s="98">
        <v>2.2621861000000001</v>
      </c>
      <c r="L37" s="160">
        <v>2.2440000000000002</v>
      </c>
      <c r="M37" s="98">
        <v>2.298</v>
      </c>
      <c r="N37" s="153"/>
      <c r="O37" s="121">
        <f t="shared" si="0"/>
        <v>1.587544824693512</v>
      </c>
      <c r="Q37" s="153"/>
    </row>
    <row r="38" spans="1:17" s="2" customFormat="1">
      <c r="A38" s="21">
        <v>1978</v>
      </c>
      <c r="B38" s="52">
        <f>'Global Carbon Budget'!F42</f>
        <v>1.9511578707849908</v>
      </c>
      <c r="C38" s="52"/>
      <c r="D38" s="98">
        <v>3.12494712647544</v>
      </c>
      <c r="E38" s="98">
        <v>2.3154260999999998</v>
      </c>
      <c r="F38" s="98">
        <v>2.9742700000000002</v>
      </c>
      <c r="G38" s="98">
        <v>4.1719900000000001</v>
      </c>
      <c r="H38" s="98">
        <v>2.8941599999999998</v>
      </c>
      <c r="I38" s="98">
        <v>2.0907783853745401</v>
      </c>
      <c r="J38">
        <v>3.3660000000000001</v>
      </c>
      <c r="K38" s="98">
        <v>1.8064628</v>
      </c>
      <c r="L38" s="160">
        <v>2.73</v>
      </c>
      <c r="M38" s="98">
        <v>2.9420000000000002</v>
      </c>
      <c r="N38" s="153"/>
      <c r="O38" s="121">
        <f t="shared" si="0"/>
        <v>2.841603441184998</v>
      </c>
      <c r="Q38" s="153"/>
    </row>
    <row r="39" spans="1:17" s="2" customFormat="1" ht="15" customHeight="1">
      <c r="A39" s="21">
        <v>1979</v>
      </c>
      <c r="B39" s="52">
        <f>'Global Carbon Budget'!F43</f>
        <v>0.56716034560936324</v>
      </c>
      <c r="C39" s="52"/>
      <c r="D39" s="98">
        <v>1.2094368786569301</v>
      </c>
      <c r="E39" s="98">
        <v>1.0176783</v>
      </c>
      <c r="F39" s="98">
        <v>0.83187199999999994</v>
      </c>
      <c r="G39" s="98">
        <v>0.59545099999999995</v>
      </c>
      <c r="H39" s="98">
        <v>1.2813699999999999</v>
      </c>
      <c r="I39" s="98">
        <v>1.09285522597497</v>
      </c>
      <c r="J39">
        <v>1.1180000000000001</v>
      </c>
      <c r="K39" s="98">
        <v>1.6496268000000001</v>
      </c>
      <c r="L39" s="160">
        <v>1.9319999999999999</v>
      </c>
      <c r="M39" s="98">
        <v>1.96</v>
      </c>
      <c r="N39" s="153"/>
      <c r="O39" s="121">
        <f t="shared" si="0"/>
        <v>1.26882902046319</v>
      </c>
      <c r="Q39" s="153"/>
    </row>
    <row r="40" spans="1:17" s="2" customFormat="1" ht="15" customHeight="1">
      <c r="A40" s="21">
        <v>1980</v>
      </c>
      <c r="B40" s="52">
        <f>'Global Carbon Budget'!F44</f>
        <v>1.0995619698845396</v>
      </c>
      <c r="C40" s="52"/>
      <c r="D40" s="98">
        <v>1.5102199111230701</v>
      </c>
      <c r="E40" s="98">
        <v>1.1509990000000001</v>
      </c>
      <c r="F40" s="98">
        <v>1.05905</v>
      </c>
      <c r="G40" s="98">
        <v>0.44628400000000001</v>
      </c>
      <c r="H40" s="98">
        <v>-0.60015499999999999</v>
      </c>
      <c r="I40" s="98">
        <v>-0.58779086698842797</v>
      </c>
      <c r="J40">
        <v>-0.53600000000000003</v>
      </c>
      <c r="K40" s="98">
        <v>1.2307125999999999</v>
      </c>
      <c r="L40" s="160">
        <v>1.1279999999999999</v>
      </c>
      <c r="M40" s="98">
        <v>1.238</v>
      </c>
      <c r="N40" s="153"/>
      <c r="O40" s="121">
        <f t="shared" si="0"/>
        <v>0.60393196441346431</v>
      </c>
      <c r="Q40" s="153"/>
    </row>
    <row r="41" spans="1:17" s="2" customFormat="1" ht="15" customHeight="1">
      <c r="A41" s="21">
        <v>1981</v>
      </c>
      <c r="B41" s="52">
        <f>'Global Carbon Budget'!F45</f>
        <v>2.1432011998620957</v>
      </c>
      <c r="C41" s="52"/>
      <c r="D41" s="98">
        <v>2.5678163900171298</v>
      </c>
      <c r="E41" s="98">
        <v>1.4567034999999999</v>
      </c>
      <c r="F41" s="98">
        <v>2.6767799999999999</v>
      </c>
      <c r="G41" s="98">
        <v>2.1471399999999998</v>
      </c>
      <c r="H41" s="98">
        <v>1.69869</v>
      </c>
      <c r="I41" s="98">
        <v>0.98200330993512397</v>
      </c>
      <c r="J41">
        <v>2.0779999999999998</v>
      </c>
      <c r="K41" s="98">
        <v>2.6708517999999999</v>
      </c>
      <c r="L41" s="160">
        <v>3.0830000000000002</v>
      </c>
      <c r="M41" s="98">
        <v>1.9650000000000001</v>
      </c>
      <c r="N41" s="153"/>
      <c r="O41" s="121">
        <f t="shared" si="0"/>
        <v>2.132598499995225</v>
      </c>
      <c r="Q41" s="153"/>
    </row>
    <row r="42" spans="1:17" s="2" customFormat="1" ht="15" customHeight="1">
      <c r="A42" s="21">
        <v>1982</v>
      </c>
      <c r="B42" s="52">
        <f>'Global Carbon Budget'!F46</f>
        <v>2.337153477722766</v>
      </c>
      <c r="C42" s="52"/>
      <c r="D42" s="98">
        <v>1.96318343008716</v>
      </c>
      <c r="E42" s="98">
        <v>1.4701111</v>
      </c>
      <c r="F42" s="98">
        <v>0.56264999999999998</v>
      </c>
      <c r="G42" s="98">
        <v>1.30596</v>
      </c>
      <c r="H42" s="98">
        <v>1.3863000000000001</v>
      </c>
      <c r="I42" s="98">
        <v>1.58989587860738</v>
      </c>
      <c r="J42">
        <v>1.206</v>
      </c>
      <c r="K42" s="98">
        <v>1.7231951000000001</v>
      </c>
      <c r="L42" s="160">
        <v>1.786</v>
      </c>
      <c r="M42" s="98">
        <v>2.2559999999999998</v>
      </c>
      <c r="N42" s="153"/>
      <c r="O42" s="121">
        <f t="shared" si="0"/>
        <v>1.524929550869454</v>
      </c>
      <c r="Q42" s="153"/>
    </row>
    <row r="43" spans="1:17" s="2" customFormat="1" ht="15" customHeight="1">
      <c r="A43" s="21">
        <v>1983</v>
      </c>
      <c r="B43" s="52">
        <f>'Global Carbon Budget'!F47</f>
        <v>0.55722402142459115</v>
      </c>
      <c r="C43" s="52"/>
      <c r="D43" s="98">
        <v>0.99492760135649005</v>
      </c>
      <c r="E43" s="98">
        <v>0.3063572</v>
      </c>
      <c r="F43" s="98">
        <v>1.2047300000000001</v>
      </c>
      <c r="G43" s="98">
        <v>-0.50784899999999999</v>
      </c>
      <c r="H43" s="98">
        <v>-0.54459500000000005</v>
      </c>
      <c r="I43" s="98">
        <v>-0.81062990210791197</v>
      </c>
      <c r="J43">
        <v>-0.85599999999999998</v>
      </c>
      <c r="K43" s="98">
        <v>0.45584449999999999</v>
      </c>
      <c r="L43" s="160">
        <v>0.30599999999999999</v>
      </c>
      <c r="M43" s="98">
        <v>6.4000000000000001E-2</v>
      </c>
      <c r="N43" s="153"/>
      <c r="O43" s="121">
        <f t="shared" si="0"/>
        <v>6.1278539924857808E-2</v>
      </c>
      <c r="Q43" s="153"/>
    </row>
    <row r="44" spans="1:17" s="2" customFormat="1" ht="15" customHeight="1">
      <c r="A44" s="21">
        <v>1984</v>
      </c>
      <c r="B44" s="52">
        <f>'Global Carbon Budget'!F48</f>
        <v>2.0984401754313051</v>
      </c>
      <c r="C44" s="52"/>
      <c r="D44" s="98">
        <v>2.55790173897782</v>
      </c>
      <c r="E44" s="98">
        <v>2.2522842999999999</v>
      </c>
      <c r="F44" s="98">
        <v>1.2151700000000001</v>
      </c>
      <c r="G44" s="98">
        <v>1.7812600000000001</v>
      </c>
      <c r="H44" s="98">
        <v>3.0951599999999999</v>
      </c>
      <c r="I44" s="98">
        <v>2.1250214986560998</v>
      </c>
      <c r="J44">
        <v>3.302</v>
      </c>
      <c r="K44" s="98">
        <v>2.5714334999999999</v>
      </c>
      <c r="L44" s="160">
        <v>3.8570000000000002</v>
      </c>
      <c r="M44" s="98">
        <v>3.464</v>
      </c>
      <c r="N44" s="153"/>
      <c r="O44" s="121">
        <f t="shared" si="0"/>
        <v>2.6221231037633919</v>
      </c>
      <c r="Q44" s="153"/>
    </row>
    <row r="45" spans="1:17" s="2" customFormat="1" ht="15" customHeight="1">
      <c r="A45" s="21">
        <v>1985</v>
      </c>
      <c r="B45" s="52">
        <f>'Global Carbon Budget'!F49</f>
        <v>1.4680453407842078</v>
      </c>
      <c r="C45" s="52"/>
      <c r="D45" s="98">
        <v>3.13750560259765</v>
      </c>
      <c r="E45" s="98">
        <v>2.5590963000000002</v>
      </c>
      <c r="F45" s="98">
        <v>2.36829</v>
      </c>
      <c r="G45" s="98">
        <v>2.9392100000000001</v>
      </c>
      <c r="H45" s="98">
        <v>2.5148999999999999</v>
      </c>
      <c r="I45" s="98">
        <v>2.15644200700905</v>
      </c>
      <c r="J45">
        <v>2.8559999999999999</v>
      </c>
      <c r="K45" s="98">
        <v>2.7858700999999999</v>
      </c>
      <c r="L45" s="160">
        <v>2.6960000000000002</v>
      </c>
      <c r="M45" s="98">
        <v>2.516</v>
      </c>
      <c r="N45" s="153"/>
      <c r="O45" s="121">
        <f t="shared" si="0"/>
        <v>2.6529314009606701</v>
      </c>
      <c r="Q45" s="153"/>
    </row>
    <row r="46" spans="1:17" s="2" customFormat="1" ht="15" customHeight="1">
      <c r="A46" s="21">
        <v>1986</v>
      </c>
      <c r="B46" s="52">
        <f>'Global Carbon Budget'!F50</f>
        <v>2.9363179272489148</v>
      </c>
      <c r="C46" s="52"/>
      <c r="D46" s="98">
        <v>2.5050659845019099</v>
      </c>
      <c r="E46" s="98">
        <v>1.9327633</v>
      </c>
      <c r="F46" s="98">
        <v>1.9311199999999999</v>
      </c>
      <c r="G46" s="98">
        <v>2.1448700000000001</v>
      </c>
      <c r="H46" s="98">
        <v>2.53912</v>
      </c>
      <c r="I46" s="98">
        <v>1.9340621188785501</v>
      </c>
      <c r="J46">
        <v>2.145</v>
      </c>
      <c r="K46" s="98">
        <v>2.4785998999999999</v>
      </c>
      <c r="L46" s="160">
        <v>1.7649999999999999</v>
      </c>
      <c r="M46" s="98">
        <v>2.65</v>
      </c>
      <c r="N46" s="153"/>
      <c r="O46" s="121">
        <f t="shared" si="0"/>
        <v>2.2025601303380458</v>
      </c>
      <c r="Q46" s="153"/>
    </row>
    <row r="47" spans="1:17" s="2" customFormat="1" ht="15" customHeight="1">
      <c r="A47" s="21">
        <v>1987</v>
      </c>
      <c r="B47" s="52">
        <f>'Global Carbon Budget'!F51</f>
        <v>-0.48895662138964946</v>
      </c>
      <c r="C47" s="52"/>
      <c r="D47" s="98">
        <v>1.7695161302460101</v>
      </c>
      <c r="E47" s="98">
        <v>0.3663595</v>
      </c>
      <c r="F47" s="98">
        <v>0.86217500000000002</v>
      </c>
      <c r="G47" s="98">
        <v>-0.27527600000000002</v>
      </c>
      <c r="H47" s="98">
        <v>-0.27263700000000002</v>
      </c>
      <c r="I47" s="98">
        <v>0.115749195308318</v>
      </c>
      <c r="J47">
        <v>-0.47199999999999998</v>
      </c>
      <c r="K47" s="98">
        <v>0.77950109999999995</v>
      </c>
      <c r="L47" s="160">
        <v>0.31</v>
      </c>
      <c r="M47" s="98">
        <v>0.78700000000000003</v>
      </c>
      <c r="N47" s="153"/>
      <c r="O47" s="121">
        <f t="shared" si="0"/>
        <v>0.39703879255543284</v>
      </c>
      <c r="Q47" s="153"/>
    </row>
    <row r="48" spans="1:17" s="2" customFormat="1" ht="15" customHeight="1">
      <c r="A48" s="21">
        <v>1988</v>
      </c>
      <c r="B48" s="52">
        <f>'Global Carbon Budget'!F52</f>
        <v>0.83908920672539788</v>
      </c>
      <c r="C48" s="52"/>
      <c r="D48" s="98">
        <v>1.75303020020058</v>
      </c>
      <c r="E48" s="98">
        <v>1.2210369999999999</v>
      </c>
      <c r="F48" s="98">
        <v>3.2677700000000001</v>
      </c>
      <c r="G48" s="98">
        <v>2.1837499999999999</v>
      </c>
      <c r="H48" s="98">
        <v>0.56506199999999995</v>
      </c>
      <c r="I48" s="98">
        <v>-5.9125865824043401E-3</v>
      </c>
      <c r="J48">
        <v>0.65600000000000003</v>
      </c>
      <c r="K48" s="98">
        <v>2.4692115000000001</v>
      </c>
      <c r="L48" s="160">
        <v>2.66</v>
      </c>
      <c r="M48" s="98">
        <v>1.07</v>
      </c>
      <c r="N48" s="153"/>
      <c r="O48" s="121">
        <f t="shared" si="0"/>
        <v>1.5839948113618176</v>
      </c>
      <c r="Q48" s="153"/>
    </row>
    <row r="49" spans="1:17" s="2" customFormat="1" ht="15" customHeight="1">
      <c r="A49" s="21">
        <v>1989</v>
      </c>
      <c r="B49" s="52">
        <f>'Global Carbon Budget'!F53</f>
        <v>2.7573947207200167</v>
      </c>
      <c r="C49" s="52"/>
      <c r="D49" s="98">
        <v>3.3285968142200302</v>
      </c>
      <c r="E49" s="98">
        <v>2.6511965000000002</v>
      </c>
      <c r="F49" s="98">
        <v>1.99139</v>
      </c>
      <c r="G49" s="98">
        <v>2.6089500000000001</v>
      </c>
      <c r="H49" s="98">
        <v>4.1611500000000001</v>
      </c>
      <c r="I49" s="98">
        <v>3.1662776237482699</v>
      </c>
      <c r="J49">
        <v>3.08</v>
      </c>
      <c r="K49" s="98">
        <v>3.8309429000000002</v>
      </c>
      <c r="L49" s="160">
        <v>4.5659999999999998</v>
      </c>
      <c r="M49" s="98">
        <v>3.3730000000000002</v>
      </c>
      <c r="N49" s="153"/>
      <c r="O49" s="121">
        <f t="shared" si="0"/>
        <v>3.2757503837968294</v>
      </c>
      <c r="Q49" s="153"/>
    </row>
    <row r="50" spans="1:17" s="2" customFormat="1" ht="15" customHeight="1">
      <c r="A50" s="21">
        <v>1990</v>
      </c>
      <c r="B50" s="52">
        <f>'Global Carbon Budget'!F54</f>
        <v>3.0443250317116588</v>
      </c>
      <c r="C50" s="52"/>
      <c r="D50" s="98">
        <v>2.5276829066656399</v>
      </c>
      <c r="E50" s="98">
        <v>0.83431230000000001</v>
      </c>
      <c r="F50" s="98">
        <v>1.54484</v>
      </c>
      <c r="G50" s="98">
        <v>1.0926899999999999</v>
      </c>
      <c r="H50" s="98">
        <v>2.9064000000000001</v>
      </c>
      <c r="I50" s="98">
        <v>1.96798836495095</v>
      </c>
      <c r="J50">
        <v>2.379</v>
      </c>
      <c r="K50" s="98">
        <v>2.4521822000000002</v>
      </c>
      <c r="L50" s="160">
        <v>2.2200000000000002</v>
      </c>
      <c r="M50" s="98">
        <v>2.2010000000000001</v>
      </c>
      <c r="N50" s="153"/>
      <c r="O50" s="121">
        <f t="shared" si="0"/>
        <v>2.0126095771616592</v>
      </c>
      <c r="Q50" s="153"/>
    </row>
    <row r="51" spans="1:17" s="2" customFormat="1" ht="15" customHeight="1">
      <c r="A51" s="21">
        <v>1991</v>
      </c>
      <c r="B51" s="52">
        <f>'Global Carbon Budget'!F55</f>
        <v>4.0761386114099682</v>
      </c>
      <c r="C51" s="52"/>
      <c r="D51" s="98">
        <v>1.65065625876116</v>
      </c>
      <c r="E51" s="98">
        <v>1.2039042</v>
      </c>
      <c r="F51" s="98">
        <v>3.26911</v>
      </c>
      <c r="G51" s="98">
        <v>2.38185</v>
      </c>
      <c r="H51" s="98">
        <v>0.78943200000000002</v>
      </c>
      <c r="I51" s="98">
        <v>0.97990187158974595</v>
      </c>
      <c r="J51">
        <v>0.504</v>
      </c>
      <c r="K51" s="98">
        <v>2.6156760000000001</v>
      </c>
      <c r="L51" s="160">
        <v>2.0430000000000001</v>
      </c>
      <c r="M51" s="98">
        <v>2.1909999999999998</v>
      </c>
      <c r="N51" s="153"/>
      <c r="O51" s="121">
        <f t="shared" ref="O51:O74" si="1">AVERAGE(D51:M51)</f>
        <v>1.7628530330350904</v>
      </c>
      <c r="Q51" s="153"/>
    </row>
    <row r="52" spans="1:17" s="2" customFormat="1" ht="15" customHeight="1">
      <c r="A52" s="21">
        <v>1992</v>
      </c>
      <c r="B52" s="52">
        <f>'Global Carbon Budget'!F56</f>
        <v>3.941657819659985</v>
      </c>
      <c r="C52" s="52"/>
      <c r="D52" s="98">
        <v>1.81708891340179</v>
      </c>
      <c r="E52" s="98">
        <v>2.7785060000000001</v>
      </c>
      <c r="F52" s="98">
        <v>1.9149099999999999</v>
      </c>
      <c r="G52" s="98">
        <v>1.88121</v>
      </c>
      <c r="H52" s="98">
        <v>3.3502100000000001</v>
      </c>
      <c r="I52" s="98">
        <v>3.0709183597494798</v>
      </c>
      <c r="J52">
        <v>2.226</v>
      </c>
      <c r="K52" s="98">
        <v>2.4744902</v>
      </c>
      <c r="L52" s="160">
        <v>3.359</v>
      </c>
      <c r="M52" s="98">
        <v>1.496</v>
      </c>
      <c r="N52" s="153"/>
      <c r="O52" s="121">
        <f t="shared" si="1"/>
        <v>2.4368333473151269</v>
      </c>
      <c r="Q52" s="153"/>
    </row>
    <row r="53" spans="1:17" s="2" customFormat="1" ht="15" customHeight="1">
      <c r="A53" s="21">
        <v>1993</v>
      </c>
      <c r="B53" s="52">
        <f>'Global Carbon Budget'!F57</f>
        <v>2.667698771809639</v>
      </c>
      <c r="C53" s="52"/>
      <c r="D53" s="98">
        <v>4.0215297007562203</v>
      </c>
      <c r="E53" s="98">
        <v>2.5438957000000002</v>
      </c>
      <c r="F53" s="98">
        <v>2.51234</v>
      </c>
      <c r="G53" s="98">
        <v>2.7415099999999999</v>
      </c>
      <c r="H53" s="98">
        <v>3.20546</v>
      </c>
      <c r="I53" s="98">
        <v>3.0736720410843601</v>
      </c>
      <c r="J53">
        <v>3.1019999999999999</v>
      </c>
      <c r="K53" s="98">
        <v>3.0591474000000001</v>
      </c>
      <c r="L53" s="160">
        <v>4.07</v>
      </c>
      <c r="M53" s="98">
        <v>2.2280000000000002</v>
      </c>
      <c r="N53" s="153"/>
      <c r="O53" s="121">
        <f t="shared" si="1"/>
        <v>3.0557554841840586</v>
      </c>
      <c r="Q53" s="153"/>
    </row>
    <row r="54" spans="1:17" s="2" customFormat="1" ht="15" customHeight="1">
      <c r="A54" s="21">
        <v>1994</v>
      </c>
      <c r="B54" s="52">
        <f>'Global Carbon Budget'!F58</f>
        <v>1.9839578386525876</v>
      </c>
      <c r="C54" s="52"/>
      <c r="D54" s="98">
        <v>1.9977461878210601</v>
      </c>
      <c r="E54" s="98">
        <v>0.90809320000000004</v>
      </c>
      <c r="F54" s="98">
        <v>1.3470200000000001</v>
      </c>
      <c r="G54" s="98">
        <v>1.37137</v>
      </c>
      <c r="H54" s="98">
        <v>8.5425799999999996E-2</v>
      </c>
      <c r="I54" s="98">
        <v>0.92190136677329804</v>
      </c>
      <c r="J54">
        <v>0.59399999999999997</v>
      </c>
      <c r="K54" s="98">
        <v>1.9863706000000001</v>
      </c>
      <c r="L54" s="160">
        <v>2.1</v>
      </c>
      <c r="M54" s="98">
        <v>2.0089999999999999</v>
      </c>
      <c r="N54" s="153"/>
      <c r="O54" s="121">
        <f t="shared" si="1"/>
        <v>1.3320927154594357</v>
      </c>
      <c r="Q54" s="153"/>
    </row>
    <row r="55" spans="1:17" s="2" customFormat="1" ht="15" customHeight="1">
      <c r="A55" s="21">
        <v>1995</v>
      </c>
      <c r="B55" s="52">
        <f>'Global Carbon Budget'!F59</f>
        <v>1.672219582406695</v>
      </c>
      <c r="C55" s="52"/>
      <c r="D55" s="98">
        <v>1.97634795859704</v>
      </c>
      <c r="E55" s="98">
        <v>0.8429548</v>
      </c>
      <c r="F55" s="98">
        <v>2.7335600000000002</v>
      </c>
      <c r="G55" s="98">
        <v>1.6513199999999999</v>
      </c>
      <c r="H55" s="98">
        <v>1.0826800000000001</v>
      </c>
      <c r="I55" s="98">
        <v>0.83160575181201302</v>
      </c>
      <c r="J55">
        <v>1.2350000000000001</v>
      </c>
      <c r="K55" s="98">
        <v>1.9521394000000001</v>
      </c>
      <c r="L55" s="160">
        <v>1.4710000000000001</v>
      </c>
      <c r="M55" s="98">
        <v>1.282</v>
      </c>
      <c r="N55" s="153"/>
      <c r="O55" s="121">
        <f t="shared" si="1"/>
        <v>1.5058607910409054</v>
      </c>
      <c r="Q55" s="153"/>
    </row>
    <row r="56" spans="1:17" s="2" customFormat="1" ht="15" customHeight="1">
      <c r="A56" s="21">
        <v>1996</v>
      </c>
      <c r="B56" s="52">
        <f>'Global Carbon Budget'!F60</f>
        <v>3.6627842630934646</v>
      </c>
      <c r="C56" s="52"/>
      <c r="D56" s="98">
        <v>2.4819264652247002</v>
      </c>
      <c r="E56" s="98">
        <v>2.7763555000000002</v>
      </c>
      <c r="F56" s="98">
        <v>2.9115700000000002</v>
      </c>
      <c r="G56" s="98">
        <v>3.5096500000000002</v>
      </c>
      <c r="H56" s="98">
        <v>4.7896000000000001</v>
      </c>
      <c r="I56" s="98">
        <v>2.4816419894599901</v>
      </c>
      <c r="J56">
        <v>3.786</v>
      </c>
      <c r="K56" s="98">
        <v>3.0021149</v>
      </c>
      <c r="L56" s="160">
        <v>3.2890000000000001</v>
      </c>
      <c r="M56" s="98">
        <v>3.0739999999999998</v>
      </c>
      <c r="N56" s="153"/>
      <c r="O56" s="121">
        <f t="shared" si="1"/>
        <v>3.2101858854684693</v>
      </c>
      <c r="Q56" s="153"/>
    </row>
    <row r="57" spans="1:17" s="2" customFormat="1" ht="15" customHeight="1">
      <c r="A57" s="21">
        <v>1997</v>
      </c>
      <c r="B57" s="92">
        <f>'Global Carbon Budget'!F61</f>
        <v>2.4885740350410566</v>
      </c>
      <c r="C57" s="52"/>
      <c r="D57" s="98">
        <v>3.3268227979326599</v>
      </c>
      <c r="E57" s="98">
        <v>1.2867625</v>
      </c>
      <c r="F57" s="98">
        <v>3.3069600000000001</v>
      </c>
      <c r="G57" s="98">
        <v>3.2596400000000001</v>
      </c>
      <c r="H57" s="98">
        <v>3.2476699999999998</v>
      </c>
      <c r="I57" s="98">
        <v>2.97198595994641</v>
      </c>
      <c r="J57">
        <v>3.35</v>
      </c>
      <c r="K57" s="98">
        <v>2.5115394000000002</v>
      </c>
      <c r="L57" s="160">
        <v>2.5299999999999998</v>
      </c>
      <c r="M57" s="98">
        <v>2.3769999999999998</v>
      </c>
      <c r="N57" s="153"/>
      <c r="O57" s="121">
        <f t="shared" si="1"/>
        <v>2.8168380657879069</v>
      </c>
      <c r="Q57" s="153"/>
    </row>
    <row r="58" spans="1:17" s="2" customFormat="1" ht="15" customHeight="1">
      <c r="A58" s="21">
        <v>1998</v>
      </c>
      <c r="B58" s="92">
        <f>'Global Carbon Budget'!F62</f>
        <v>-0.16812735709476234</v>
      </c>
      <c r="C58" s="52"/>
      <c r="D58" s="98">
        <v>1.49456527538511</v>
      </c>
      <c r="E58" s="98">
        <v>-0.52531680000000003</v>
      </c>
      <c r="F58" s="98">
        <v>3.0187200000000001</v>
      </c>
      <c r="G58" s="98">
        <v>1.26335</v>
      </c>
      <c r="H58" s="98">
        <v>1.1100000000000001</v>
      </c>
      <c r="I58" s="98">
        <v>0.130009898779292</v>
      </c>
      <c r="J58">
        <v>1.5349999999999999</v>
      </c>
      <c r="K58" s="98">
        <v>1.1896754</v>
      </c>
      <c r="L58" s="160">
        <v>0.878</v>
      </c>
      <c r="M58" s="98">
        <v>1.45</v>
      </c>
      <c r="N58" s="153"/>
      <c r="O58" s="121">
        <f t="shared" si="1"/>
        <v>1.1544003774164402</v>
      </c>
      <c r="Q58" s="153"/>
    </row>
    <row r="59" spans="1:17" s="2" customFormat="1" ht="15" customHeight="1">
      <c r="A59" s="21">
        <v>1999</v>
      </c>
      <c r="B59" s="92">
        <f>'Global Carbon Budget'!F63</f>
        <v>2.8683976461668457</v>
      </c>
      <c r="C59" s="52"/>
      <c r="D59" s="98">
        <v>2.3850681571313501</v>
      </c>
      <c r="E59" s="98">
        <v>2.9052758000000001</v>
      </c>
      <c r="F59" s="98">
        <v>2.7426900000000001</v>
      </c>
      <c r="G59" s="98">
        <v>3.54461</v>
      </c>
      <c r="H59" s="98">
        <v>3.4179599999999999</v>
      </c>
      <c r="I59" s="98">
        <v>2.99763721796293</v>
      </c>
      <c r="J59">
        <v>4.0819999999999999</v>
      </c>
      <c r="K59" s="98">
        <v>3.5595572999999998</v>
      </c>
      <c r="L59" s="160">
        <v>4.05</v>
      </c>
      <c r="M59" s="98">
        <v>4.4889999999999999</v>
      </c>
      <c r="N59" s="153"/>
      <c r="O59" s="121">
        <f t="shared" si="1"/>
        <v>3.4173798475094279</v>
      </c>
      <c r="Q59" s="153"/>
    </row>
    <row r="60" spans="1:17" s="2" customFormat="1" ht="15" customHeight="1">
      <c r="A60" s="21">
        <v>2000</v>
      </c>
      <c r="B60" s="92">
        <f>'Global Carbon Budget'!F64</f>
        <v>3.200769604329091</v>
      </c>
      <c r="C60" s="52"/>
      <c r="D60" s="98">
        <v>3.10681448960954</v>
      </c>
      <c r="E60" s="98">
        <v>2.3675761</v>
      </c>
      <c r="F60" s="98">
        <v>3.1845599999999998</v>
      </c>
      <c r="G60" s="98">
        <v>4.5671999999999997</v>
      </c>
      <c r="H60" s="98">
        <v>3.9545400000000002</v>
      </c>
      <c r="I60" s="98">
        <v>3.5645077758487198</v>
      </c>
      <c r="J60">
        <v>5.2709999999999999</v>
      </c>
      <c r="K60" s="98">
        <v>3.6646510000000001</v>
      </c>
      <c r="L60" s="160">
        <v>4.194</v>
      </c>
      <c r="M60" s="98">
        <v>4.2309999999999999</v>
      </c>
      <c r="N60" s="153"/>
      <c r="O60" s="121">
        <f t="shared" si="1"/>
        <v>3.8105849365458262</v>
      </c>
      <c r="Q60" s="153"/>
    </row>
    <row r="61" spans="1:17" s="2" customFormat="1" ht="15" customHeight="1">
      <c r="A61" s="21">
        <v>2001</v>
      </c>
      <c r="B61" s="92">
        <f>'Global Carbon Budget'!F65</f>
        <v>2.0363463304069414</v>
      </c>
      <c r="C61" s="52"/>
      <c r="D61" s="98">
        <v>2.7204299717623401</v>
      </c>
      <c r="E61" s="98">
        <v>1.2276860000000001</v>
      </c>
      <c r="F61" s="98">
        <v>2.2408899999999998</v>
      </c>
      <c r="G61" s="98">
        <v>1.97844</v>
      </c>
      <c r="H61" s="98">
        <v>2.0264700000000002</v>
      </c>
      <c r="I61" s="98">
        <v>1.8639791159544701</v>
      </c>
      <c r="J61">
        <v>2.903</v>
      </c>
      <c r="K61" s="98">
        <v>2.5009215</v>
      </c>
      <c r="L61" s="160">
        <v>2.1760000000000002</v>
      </c>
      <c r="M61" s="98">
        <v>3.3559999999999999</v>
      </c>
      <c r="N61" s="153"/>
      <c r="O61" s="121">
        <f t="shared" si="1"/>
        <v>2.2993816587716815</v>
      </c>
      <c r="Q61" s="153"/>
    </row>
    <row r="62" spans="1:17" s="2" customFormat="1" ht="15" customHeight="1">
      <c r="A62" s="21">
        <v>2002</v>
      </c>
      <c r="B62" s="92">
        <f>'Global Carbon Budget'!F66</f>
        <v>0.70767483993487579</v>
      </c>
      <c r="C62" s="52"/>
      <c r="D62" s="98">
        <v>1.41999238983023</v>
      </c>
      <c r="E62" s="98">
        <v>0.98999130000000002</v>
      </c>
      <c r="F62" s="98">
        <v>1.10189</v>
      </c>
      <c r="G62" s="98">
        <v>9.0666800000000006E-2</v>
      </c>
      <c r="H62" s="98">
        <v>0.33485799999999999</v>
      </c>
      <c r="I62" s="98">
        <v>0.47253070425190902</v>
      </c>
      <c r="J62">
        <v>1.0980000000000001</v>
      </c>
      <c r="K62" s="98">
        <v>1.3394661000000001</v>
      </c>
      <c r="L62" s="160">
        <v>1.4219999999999999</v>
      </c>
      <c r="M62" s="98">
        <v>1.3939999999999999</v>
      </c>
      <c r="N62" s="153"/>
      <c r="O62" s="121">
        <f t="shared" si="1"/>
        <v>0.96633952940821399</v>
      </c>
      <c r="Q62" s="153"/>
    </row>
    <row r="63" spans="1:17" s="2" customFormat="1" ht="15" customHeight="1">
      <c r="A63" s="21">
        <v>2003</v>
      </c>
      <c r="B63" s="92">
        <f>'Global Carbon Budget'!F67</f>
        <v>1.1129729013310334</v>
      </c>
      <c r="C63" s="52"/>
      <c r="D63" s="98">
        <v>1.8547943438291199</v>
      </c>
      <c r="E63" s="98">
        <v>1.2877441999999999</v>
      </c>
      <c r="F63" s="98">
        <v>3.1259100000000002</v>
      </c>
      <c r="G63" s="98">
        <v>1.9371799999999999</v>
      </c>
      <c r="H63" s="98">
        <v>1.85558</v>
      </c>
      <c r="I63" s="98">
        <v>1.51354011276907</v>
      </c>
      <c r="J63">
        <v>2.3639999999999999</v>
      </c>
      <c r="K63" s="98">
        <v>2.5983317000000001</v>
      </c>
      <c r="L63" s="160">
        <v>2.9260000000000002</v>
      </c>
      <c r="M63" s="98">
        <v>2.2999999999999998</v>
      </c>
      <c r="N63" s="153"/>
      <c r="O63" s="121">
        <f t="shared" si="1"/>
        <v>2.1763080356598192</v>
      </c>
      <c r="Q63" s="153"/>
    </row>
    <row r="64" spans="1:17" s="2" customFormat="1" ht="15" customHeight="1">
      <c r="A64" s="21">
        <v>2004</v>
      </c>
      <c r="B64" s="92">
        <f>'Global Carbon Budget'!F68</f>
        <v>3.1063860313529386</v>
      </c>
      <c r="C64" s="52"/>
      <c r="D64" s="98">
        <v>3.0144548429210398</v>
      </c>
      <c r="E64" s="98">
        <v>2.9055629000000001</v>
      </c>
      <c r="F64" s="98">
        <v>3.93554</v>
      </c>
      <c r="G64" s="98">
        <v>4.1538700000000004</v>
      </c>
      <c r="H64" s="98">
        <v>5.20242</v>
      </c>
      <c r="I64" s="98">
        <v>3.5304906240704099</v>
      </c>
      <c r="J64">
        <v>4.3630000000000004</v>
      </c>
      <c r="K64" s="98">
        <v>4.1072813999999997</v>
      </c>
      <c r="L64" s="160">
        <v>3.54</v>
      </c>
      <c r="M64" s="98">
        <v>4.25</v>
      </c>
      <c r="N64" s="153"/>
      <c r="O64" s="121">
        <f t="shared" si="1"/>
        <v>3.9002619766991451</v>
      </c>
      <c r="Q64" s="153"/>
    </row>
    <row r="65" spans="1:17" s="2" customFormat="1" ht="15" customHeight="1">
      <c r="A65" s="21">
        <v>2005</v>
      </c>
      <c r="B65" s="92">
        <f>'Global Carbon Budget'!F69</f>
        <v>1.6260376491259354</v>
      </c>
      <c r="C65" s="52"/>
      <c r="D65" s="98">
        <v>2.6359113948398698</v>
      </c>
      <c r="E65" s="98">
        <v>0.72226599999999996</v>
      </c>
      <c r="F65" s="98">
        <v>3.0367500000000001</v>
      </c>
      <c r="G65" s="98">
        <v>2.1535199999999999</v>
      </c>
      <c r="H65" s="98">
        <v>1.6000300000000001</v>
      </c>
      <c r="I65" s="98">
        <v>1.6572377636257001</v>
      </c>
      <c r="J65">
        <v>2.2349999999999999</v>
      </c>
      <c r="K65" s="98">
        <v>2.2228720000000002</v>
      </c>
      <c r="L65" s="160">
        <v>2.4580000000000002</v>
      </c>
      <c r="M65" s="98">
        <v>1.9379999999999999</v>
      </c>
      <c r="N65" s="153"/>
      <c r="O65" s="121">
        <f t="shared" si="1"/>
        <v>2.0659587158465564</v>
      </c>
      <c r="Q65" s="153"/>
    </row>
    <row r="66" spans="1:17" s="2" customFormat="1" ht="15" customHeight="1">
      <c r="A66" s="21">
        <v>2006</v>
      </c>
      <c r="B66" s="92">
        <f>'Global Carbon Budget'!F70</f>
        <v>3.3262407974207724</v>
      </c>
      <c r="C66" s="52"/>
      <c r="D66" s="98">
        <v>2.4442742592123401</v>
      </c>
      <c r="E66" s="98">
        <v>2.1552085999999999</v>
      </c>
      <c r="F66" s="98">
        <v>2.3184300000000002</v>
      </c>
      <c r="G66" s="98">
        <v>2.70607</v>
      </c>
      <c r="H66" s="98">
        <v>2.4116399999999998</v>
      </c>
      <c r="I66" s="98">
        <v>2.34949749896712</v>
      </c>
      <c r="J66">
        <v>3.419</v>
      </c>
      <c r="K66" s="98">
        <v>3.8519546</v>
      </c>
      <c r="L66" s="160">
        <v>3.173</v>
      </c>
      <c r="M66" s="98">
        <v>3.3420000000000001</v>
      </c>
      <c r="N66" s="153"/>
      <c r="O66" s="121">
        <f t="shared" si="1"/>
        <v>2.8171074958179458</v>
      </c>
      <c r="Q66" s="153"/>
    </row>
    <row r="67" spans="1:17" s="2" customFormat="1" ht="15" customHeight="1">
      <c r="A67" s="21">
        <v>2007</v>
      </c>
      <c r="B67" s="92">
        <f>'Global Carbon Budget'!F71</f>
        <v>2.5308133305119576</v>
      </c>
      <c r="C67" s="52"/>
      <c r="D67" s="98">
        <v>2.0889338580860599</v>
      </c>
      <c r="E67" s="98">
        <v>2.1243827</v>
      </c>
      <c r="F67" s="98">
        <v>3.3497699999999999</v>
      </c>
      <c r="G67" s="98">
        <v>2.98245</v>
      </c>
      <c r="H67" s="98">
        <v>2.05294</v>
      </c>
      <c r="I67" s="98">
        <v>1.3709402452584001</v>
      </c>
      <c r="J67">
        <v>2.8479999999999999</v>
      </c>
      <c r="K67" s="98">
        <v>3.3125664000000001</v>
      </c>
      <c r="L67" s="160">
        <v>3.008</v>
      </c>
      <c r="M67" s="98">
        <v>3.9049999999999998</v>
      </c>
      <c r="N67" s="153"/>
      <c r="O67" s="121">
        <f t="shared" si="1"/>
        <v>2.7042983203344457</v>
      </c>
      <c r="Q67" s="153"/>
    </row>
    <row r="68" spans="1:17" s="2" customFormat="1" ht="15" customHeight="1">
      <c r="A68" s="21">
        <v>2008</v>
      </c>
      <c r="B68" s="92">
        <f>'Global Carbon Budget'!F72</f>
        <v>3.1908642393865354</v>
      </c>
      <c r="C68" s="52"/>
      <c r="D68" s="98">
        <v>3.26233824203976</v>
      </c>
      <c r="E68" s="98">
        <v>3.3507864000000001</v>
      </c>
      <c r="F68" s="98">
        <v>2.4633799999999999</v>
      </c>
      <c r="G68" s="98">
        <v>3.3996200000000001</v>
      </c>
      <c r="H68" s="98">
        <v>4.00535</v>
      </c>
      <c r="I68" s="98">
        <v>2.8165577717533701</v>
      </c>
      <c r="J68">
        <v>4.4059999999999997</v>
      </c>
      <c r="K68" s="98">
        <v>4.2369681000000003</v>
      </c>
      <c r="L68" s="160">
        <v>3.75</v>
      </c>
      <c r="M68" s="98">
        <v>4.3239999999999998</v>
      </c>
      <c r="N68" s="153"/>
      <c r="O68" s="121">
        <f t="shared" si="1"/>
        <v>3.6015000513793125</v>
      </c>
      <c r="Q68" s="153"/>
    </row>
    <row r="69" spans="1:17" s="2" customFormat="1" ht="15" customHeight="1">
      <c r="A69" s="21">
        <v>2009</v>
      </c>
      <c r="B69" s="92">
        <f>'Global Carbon Budget'!F73</f>
        <v>3.3302599133848205</v>
      </c>
      <c r="C69" s="52"/>
      <c r="D69" s="98">
        <v>3.4492029711976402</v>
      </c>
      <c r="E69" s="98">
        <v>1.7809409</v>
      </c>
      <c r="F69" s="98">
        <v>2.87581</v>
      </c>
      <c r="G69" s="98">
        <v>2.4295100000000001</v>
      </c>
      <c r="H69" s="98">
        <v>2.0484</v>
      </c>
      <c r="I69" s="98">
        <v>2.9407929427565098</v>
      </c>
      <c r="J69">
        <v>4.133</v>
      </c>
      <c r="K69" s="98">
        <v>2.7223147999999999</v>
      </c>
      <c r="L69" s="160">
        <v>2.177</v>
      </c>
      <c r="M69" s="98">
        <v>3.335</v>
      </c>
      <c r="N69" s="153"/>
      <c r="O69" s="121">
        <f t="shared" si="1"/>
        <v>2.789197161395415</v>
      </c>
      <c r="Q69" s="153"/>
    </row>
    <row r="70" spans="1:17" s="2" customFormat="1" ht="15" customHeight="1">
      <c r="A70" s="21">
        <v>2010</v>
      </c>
      <c r="B70" s="92">
        <f>'Global Carbon Budget'!F74</f>
        <v>2.4355786761186686</v>
      </c>
      <c r="C70" s="52"/>
      <c r="D70" s="98">
        <v>1.7751676692568099</v>
      </c>
      <c r="E70" s="98">
        <v>1.4166011000000001</v>
      </c>
      <c r="F70" s="98">
        <v>3.9660000000000002</v>
      </c>
      <c r="G70" s="98">
        <v>2.62473</v>
      </c>
      <c r="H70" s="98">
        <v>3.96244</v>
      </c>
      <c r="I70" s="98">
        <v>2.2187646427554801</v>
      </c>
      <c r="J70">
        <v>5.2770000000000001</v>
      </c>
      <c r="K70" s="98">
        <v>2.8736524000000001</v>
      </c>
      <c r="L70" s="160">
        <v>2.234</v>
      </c>
      <c r="M70" s="98">
        <v>3.49</v>
      </c>
      <c r="N70" s="153"/>
      <c r="O70" s="121">
        <f t="shared" si="1"/>
        <v>2.9838355812012294</v>
      </c>
      <c r="Q70" s="153"/>
    </row>
    <row r="71" spans="1:17" s="2" customFormat="1" ht="15" customHeight="1">
      <c r="A71" s="21">
        <v>2011</v>
      </c>
      <c r="B71" s="92">
        <f>'Global Carbon Budget'!F75</f>
        <v>4.078920545707529</v>
      </c>
      <c r="C71" s="52"/>
      <c r="D71" s="98">
        <v>3.6758573708181901</v>
      </c>
      <c r="E71" s="98">
        <v>2.8809160999999999</v>
      </c>
      <c r="F71" s="98">
        <v>3.73963</v>
      </c>
      <c r="G71" s="98">
        <v>3.72323</v>
      </c>
      <c r="H71" s="98">
        <v>3.9139599999999999</v>
      </c>
      <c r="I71" s="98">
        <v>3.5707170395348302</v>
      </c>
      <c r="J71">
        <v>4.7409999999999997</v>
      </c>
      <c r="K71" s="98">
        <v>4.3307444000000004</v>
      </c>
      <c r="L71" s="160">
        <v>4.7300000000000004</v>
      </c>
      <c r="M71" s="98">
        <v>4.8609999999999998</v>
      </c>
      <c r="N71" s="153"/>
      <c r="O71" s="121">
        <f t="shared" si="1"/>
        <v>4.0167054910353013</v>
      </c>
      <c r="Q71" s="153"/>
    </row>
    <row r="72" spans="1:17" s="2" customFormat="1">
      <c r="A72" s="21">
        <v>2012</v>
      </c>
      <c r="B72" s="92">
        <f>'Global Carbon Budget'!F76</f>
        <v>2.7236854389997189</v>
      </c>
      <c r="C72" s="52"/>
      <c r="D72" s="98">
        <v>1.0245040863746799</v>
      </c>
      <c r="E72" s="98">
        <v>1.3946679</v>
      </c>
      <c r="F72" s="98">
        <v>1.9518</v>
      </c>
      <c r="G72" s="98">
        <v>1.1804300000000001</v>
      </c>
      <c r="H72" s="98">
        <v>0.59997</v>
      </c>
      <c r="I72" s="98">
        <v>1.2122288760386499</v>
      </c>
      <c r="J72">
        <v>1.756</v>
      </c>
      <c r="K72" s="98">
        <v>3.0463979000000001</v>
      </c>
      <c r="L72" s="160">
        <v>3.286</v>
      </c>
      <c r="M72" s="98">
        <v>3.093</v>
      </c>
      <c r="N72" s="153"/>
      <c r="O72" s="121">
        <f t="shared" si="1"/>
        <v>1.8544998762413329</v>
      </c>
      <c r="Q72" s="153"/>
    </row>
    <row r="73" spans="1:17" s="2" customFormat="1">
      <c r="A73" s="21">
        <v>2013</v>
      </c>
      <c r="B73" s="92">
        <f>'Global Carbon Budget'!F77</f>
        <v>2.4664156691439292</v>
      </c>
      <c r="C73" s="125"/>
      <c r="D73" s="98">
        <v>3.3181666227164999</v>
      </c>
      <c r="E73" s="98">
        <v>2.1908916999999999</v>
      </c>
      <c r="F73" s="98">
        <v>3.2452800000000002</v>
      </c>
      <c r="G73" s="98">
        <v>2.2098</v>
      </c>
      <c r="H73" s="98">
        <v>3.4578099999999998</v>
      </c>
      <c r="I73" s="98">
        <v>3.0192603691528399</v>
      </c>
      <c r="J73">
        <v>4.923</v>
      </c>
      <c r="K73" s="98">
        <v>3.0691430999999998</v>
      </c>
      <c r="L73" s="160">
        <v>3.1480000000000001</v>
      </c>
      <c r="M73" s="98">
        <v>3.2610000000000001</v>
      </c>
      <c r="N73" s="153"/>
      <c r="O73" s="121">
        <f t="shared" si="1"/>
        <v>3.1842351791869334</v>
      </c>
      <c r="Q73" s="153"/>
    </row>
    <row r="74" spans="1:17">
      <c r="A74" s="112">
        <v>2014</v>
      </c>
      <c r="B74" s="92">
        <f>'Global Carbon Budget'!F78</f>
        <v>4.0789867665402051</v>
      </c>
      <c r="C74" s="161"/>
      <c r="D74" s="98">
        <v>4.2247886298214103</v>
      </c>
      <c r="E74" s="98">
        <v>2.6010203000000001</v>
      </c>
      <c r="F74" s="98">
        <v>3.0514899999999998</v>
      </c>
      <c r="G74" s="98">
        <v>2.0668799999999998</v>
      </c>
      <c r="H74" s="98">
        <v>4.3406500000000001</v>
      </c>
      <c r="I74" s="98">
        <v>3.88517764600194</v>
      </c>
      <c r="J74">
        <v>4.8570000000000002</v>
      </c>
      <c r="K74" s="98">
        <v>3.8049534999999999</v>
      </c>
      <c r="L74" s="160">
        <v>3.0670000000000002</v>
      </c>
      <c r="M74" s="98">
        <v>4.4909999999999997</v>
      </c>
      <c r="N74" s="153"/>
      <c r="O74" s="121">
        <f t="shared" si="1"/>
        <v>3.6389960075823344</v>
      </c>
      <c r="Q74" s="153"/>
    </row>
    <row r="75" spans="1:17">
      <c r="A75" s="112"/>
      <c r="B75" s="109"/>
      <c r="C75" s="109"/>
      <c r="D75" s="109"/>
      <c r="E75" s="109"/>
      <c r="F75" s="109"/>
      <c r="G75" s="109"/>
      <c r="H75" s="109"/>
      <c r="I75" s="109"/>
      <c r="J75" s="109"/>
      <c r="K75" s="109"/>
      <c r="L75" s="109"/>
      <c r="M75" s="109"/>
      <c r="N75" s="109"/>
    </row>
    <row r="76" spans="1:17">
      <c r="A76" s="112"/>
      <c r="B76" s="109"/>
      <c r="C76" s="109"/>
      <c r="D76" s="109"/>
      <c r="E76" s="109"/>
      <c r="F76" s="109"/>
      <c r="G76" s="109"/>
      <c r="H76" s="109"/>
      <c r="I76" s="109"/>
      <c r="J76" s="109"/>
      <c r="K76" s="109"/>
      <c r="L76" s="109"/>
      <c r="M76" s="109"/>
      <c r="N76" s="109"/>
    </row>
    <row r="77" spans="1:17">
      <c r="A77" s="112"/>
      <c r="B77" s="109"/>
      <c r="C77" s="109"/>
      <c r="D77" s="109"/>
      <c r="E77" s="109"/>
      <c r="F77" s="109"/>
      <c r="G77" s="109"/>
      <c r="H77" s="109"/>
      <c r="I77" s="109"/>
      <c r="J77" s="109"/>
      <c r="K77" s="109"/>
      <c r="L77" s="109"/>
      <c r="M77" s="109"/>
      <c r="N77" s="109"/>
    </row>
    <row r="78" spans="1:17">
      <c r="A78" s="112"/>
      <c r="B78" s="109"/>
      <c r="C78" s="109"/>
      <c r="D78" s="109"/>
      <c r="E78" s="109"/>
      <c r="F78" s="109"/>
      <c r="G78" s="109"/>
      <c r="H78" s="109"/>
      <c r="I78" s="109"/>
      <c r="J78" s="109"/>
      <c r="K78" s="109"/>
      <c r="L78" s="109"/>
      <c r="M78" s="109"/>
      <c r="N78" s="109"/>
    </row>
    <row r="79" spans="1:17">
      <c r="A79" s="112"/>
      <c r="B79" s="109"/>
      <c r="C79" s="109"/>
      <c r="D79" s="109"/>
      <c r="E79" s="109"/>
      <c r="F79" s="109"/>
      <c r="G79" s="109"/>
      <c r="H79" s="109"/>
      <c r="I79" s="109"/>
      <c r="J79" s="109"/>
      <c r="K79" s="109"/>
      <c r="L79" s="109"/>
      <c r="M79" s="109"/>
      <c r="N79" s="109"/>
    </row>
    <row r="80" spans="1:17">
      <c r="A80" s="112"/>
      <c r="B80" s="109"/>
      <c r="C80" s="109"/>
      <c r="D80" s="109"/>
      <c r="E80" s="109"/>
      <c r="F80" s="109"/>
      <c r="G80" s="109"/>
      <c r="H80" s="109"/>
      <c r="I80" s="109"/>
      <c r="J80" s="109"/>
      <c r="K80" s="109"/>
      <c r="L80" s="109"/>
      <c r="M80" s="109"/>
      <c r="N80" s="109"/>
    </row>
    <row r="81" spans="1:14">
      <c r="A81" s="112"/>
      <c r="B81" s="109"/>
      <c r="C81" s="109"/>
      <c r="D81" s="109"/>
      <c r="E81" s="109"/>
      <c r="F81" s="109"/>
      <c r="G81" s="109"/>
      <c r="H81" s="109"/>
      <c r="I81" s="109"/>
      <c r="J81" s="109"/>
      <c r="K81" s="109"/>
      <c r="L81" s="109"/>
      <c r="M81" s="109"/>
      <c r="N81" s="109"/>
    </row>
    <row r="82" spans="1:14">
      <c r="A82" s="112"/>
      <c r="B82" s="109"/>
      <c r="C82" s="109"/>
      <c r="F82" s="109"/>
      <c r="G82" s="109"/>
      <c r="H82" s="109"/>
      <c r="I82" s="109"/>
      <c r="J82" s="109"/>
      <c r="K82" s="109"/>
      <c r="L82" s="109"/>
      <c r="M82" s="109"/>
      <c r="N82" s="109"/>
    </row>
    <row r="83" spans="1:14">
      <c r="A83" s="112"/>
      <c r="B83" s="109"/>
      <c r="C83" s="109"/>
      <c r="F83" s="109"/>
      <c r="G83" s="109"/>
      <c r="H83" s="109"/>
      <c r="I83" s="109"/>
      <c r="J83" s="109"/>
      <c r="K83" s="109"/>
      <c r="L83" s="109"/>
      <c r="M83" s="109"/>
      <c r="N83" s="109"/>
    </row>
    <row r="84" spans="1:14">
      <c r="A84" s="112"/>
      <c r="B84" s="109"/>
      <c r="C84" s="109"/>
      <c r="F84" s="109"/>
      <c r="G84" s="109"/>
      <c r="H84" s="109"/>
      <c r="I84" s="109"/>
      <c r="J84" s="109"/>
      <c r="K84" s="109"/>
      <c r="L84" s="109"/>
      <c r="M84" s="109"/>
      <c r="N84" s="109"/>
    </row>
    <row r="85" spans="1:14">
      <c r="A85" s="112"/>
      <c r="B85" s="109"/>
      <c r="C85" s="109"/>
      <c r="F85" s="109"/>
      <c r="G85" s="109"/>
      <c r="H85" s="109"/>
      <c r="I85" s="109"/>
      <c r="J85" s="109"/>
      <c r="K85" s="109"/>
      <c r="L85" s="109"/>
      <c r="M85" s="109"/>
      <c r="N85" s="109"/>
    </row>
    <row r="86" spans="1:14">
      <c r="A86" s="112"/>
      <c r="B86" s="109"/>
      <c r="C86" s="109"/>
      <c r="F86" s="109"/>
      <c r="G86" s="109"/>
      <c r="H86" s="109"/>
      <c r="I86" s="109"/>
      <c r="J86" s="109"/>
      <c r="K86" s="109"/>
      <c r="L86" s="109"/>
      <c r="M86" s="109"/>
      <c r="N86" s="109"/>
    </row>
    <row r="87" spans="1:14">
      <c r="A87" s="112"/>
      <c r="B87" s="109"/>
      <c r="C87" s="109"/>
      <c r="F87" s="109"/>
      <c r="G87" s="109"/>
      <c r="H87" s="109"/>
      <c r="I87" s="109"/>
      <c r="J87" s="109"/>
      <c r="K87" s="109"/>
      <c r="L87" s="109"/>
      <c r="M87" s="109"/>
      <c r="N87" s="109"/>
    </row>
    <row r="88" spans="1:14">
      <c r="A88" s="112"/>
      <c r="B88" s="109"/>
      <c r="C88" s="109"/>
      <c r="F88" s="109"/>
      <c r="G88" s="109"/>
      <c r="H88" s="109"/>
      <c r="I88" s="109"/>
      <c r="J88" s="109"/>
      <c r="K88" s="109"/>
      <c r="L88" s="109"/>
      <c r="M88" s="109"/>
      <c r="N88" s="109"/>
    </row>
    <row r="89" spans="1:14">
      <c r="A89" s="112"/>
      <c r="B89" s="109"/>
      <c r="C89" s="109"/>
      <c r="F89" s="109"/>
      <c r="G89" s="109"/>
      <c r="H89" s="109"/>
      <c r="I89" s="109"/>
      <c r="J89" s="109"/>
      <c r="K89" s="109"/>
      <c r="L89" s="109"/>
      <c r="M89" s="109"/>
      <c r="N89" s="109"/>
    </row>
    <row r="90" spans="1:14">
      <c r="A90" s="112"/>
      <c r="B90" s="109"/>
      <c r="C90" s="109"/>
      <c r="F90" s="109"/>
      <c r="G90" s="109"/>
      <c r="H90" s="109"/>
      <c r="I90" s="109"/>
      <c r="J90" s="109"/>
      <c r="K90" s="109"/>
      <c r="L90" s="109"/>
      <c r="M90" s="109"/>
      <c r="N90" s="109"/>
    </row>
    <row r="91" spans="1:14">
      <c r="A91" s="112"/>
      <c r="B91" s="109"/>
      <c r="C91" s="109"/>
      <c r="F91" s="109"/>
      <c r="G91" s="109"/>
      <c r="H91" s="109"/>
      <c r="I91" s="109"/>
      <c r="J91" s="109"/>
      <c r="K91" s="109"/>
      <c r="L91" s="109"/>
      <c r="M91" s="109"/>
      <c r="N91" s="109"/>
    </row>
    <row r="92" spans="1:14">
      <c r="A92" s="112"/>
      <c r="B92" s="109"/>
      <c r="C92" s="109"/>
      <c r="F92" s="109"/>
      <c r="G92" s="109"/>
      <c r="H92" s="109"/>
      <c r="I92" s="109"/>
      <c r="J92" s="109"/>
      <c r="K92" s="109"/>
      <c r="L92" s="109"/>
      <c r="M92" s="109"/>
      <c r="N92" s="109"/>
    </row>
    <row r="93" spans="1:14">
      <c r="A93" s="112"/>
      <c r="B93" s="109"/>
      <c r="C93" s="109"/>
      <c r="F93" s="109"/>
      <c r="G93" s="109"/>
      <c r="H93" s="109"/>
      <c r="I93" s="109"/>
      <c r="J93" s="109"/>
      <c r="K93" s="109"/>
      <c r="L93" s="109"/>
      <c r="M93" s="109"/>
      <c r="N93" s="109"/>
    </row>
    <row r="94" spans="1:14">
      <c r="A94" s="112"/>
      <c r="B94" s="109"/>
      <c r="C94" s="109"/>
      <c r="F94" s="109"/>
      <c r="G94" s="109"/>
      <c r="H94" s="109"/>
      <c r="I94" s="109"/>
      <c r="J94" s="109"/>
      <c r="K94" s="109"/>
      <c r="L94" s="109"/>
      <c r="M94" s="109"/>
      <c r="N94" s="109"/>
    </row>
    <row r="95" spans="1:14">
      <c r="A95" s="112"/>
      <c r="B95" s="109"/>
      <c r="C95" s="109"/>
      <c r="F95" s="109"/>
      <c r="G95" s="109"/>
      <c r="H95" s="109"/>
      <c r="I95" s="109"/>
      <c r="J95" s="109"/>
      <c r="K95" s="109"/>
      <c r="L95" s="109"/>
      <c r="M95" s="109"/>
      <c r="N95" s="109"/>
    </row>
    <row r="96" spans="1:14">
      <c r="A96" s="112"/>
      <c r="B96" s="109"/>
      <c r="C96" s="109"/>
      <c r="F96" s="109"/>
      <c r="G96" s="109"/>
      <c r="H96" s="109"/>
      <c r="I96" s="109"/>
      <c r="J96" s="109"/>
      <c r="K96" s="109"/>
      <c r="L96" s="109"/>
      <c r="M96" s="109"/>
      <c r="N96" s="109"/>
    </row>
    <row r="97" spans="1:14">
      <c r="A97" s="112"/>
      <c r="B97" s="109"/>
      <c r="C97" s="109"/>
      <c r="F97" s="109"/>
      <c r="G97" s="109"/>
      <c r="H97" s="109"/>
      <c r="I97" s="109"/>
      <c r="J97" s="109"/>
      <c r="K97" s="109"/>
      <c r="L97" s="109"/>
      <c r="M97" s="109"/>
      <c r="N97" s="109"/>
    </row>
    <row r="98" spans="1:14">
      <c r="A98" s="112"/>
      <c r="B98" s="109"/>
      <c r="C98" s="109"/>
      <c r="F98" s="109"/>
      <c r="G98" s="109"/>
      <c r="H98" s="109"/>
      <c r="I98" s="109"/>
      <c r="J98" s="109"/>
      <c r="K98" s="109"/>
      <c r="L98" s="109"/>
      <c r="M98" s="109"/>
      <c r="N98" s="109"/>
    </row>
    <row r="99" spans="1:14">
      <c r="A99" s="112"/>
      <c r="B99" s="109"/>
      <c r="C99" s="109"/>
      <c r="F99" s="109"/>
      <c r="G99" s="109"/>
      <c r="H99" s="109"/>
      <c r="I99" s="109"/>
      <c r="J99" s="109"/>
      <c r="K99" s="109"/>
      <c r="L99" s="109"/>
      <c r="M99" s="109"/>
      <c r="N99" s="109"/>
    </row>
    <row r="100" spans="1:14">
      <c r="A100" s="112"/>
      <c r="B100" s="109"/>
      <c r="C100" s="109"/>
      <c r="F100" s="109"/>
      <c r="G100" s="109"/>
      <c r="H100" s="109"/>
      <c r="I100" s="109"/>
      <c r="J100" s="109"/>
      <c r="K100" s="109"/>
      <c r="L100" s="109"/>
      <c r="M100" s="109"/>
      <c r="N100" s="109"/>
    </row>
    <row r="101" spans="1:14">
      <c r="A101" s="112"/>
      <c r="B101" s="109"/>
      <c r="C101" s="109"/>
      <c r="F101" s="109"/>
      <c r="G101" s="109"/>
      <c r="H101" s="109"/>
      <c r="I101" s="109"/>
      <c r="J101" s="109"/>
      <c r="K101" s="109"/>
      <c r="L101" s="109"/>
      <c r="M101" s="109"/>
      <c r="N101" s="109"/>
    </row>
    <row r="102" spans="1:14">
      <c r="A102" s="112"/>
      <c r="B102" s="109"/>
      <c r="C102" s="109"/>
      <c r="F102" s="109"/>
      <c r="G102" s="109"/>
      <c r="H102" s="109"/>
      <c r="I102" s="109"/>
      <c r="J102" s="109"/>
      <c r="K102" s="109"/>
      <c r="L102" s="109"/>
      <c r="M102" s="109"/>
      <c r="N102" s="109"/>
    </row>
    <row r="103" spans="1:14">
      <c r="A103" s="112"/>
      <c r="B103" s="109"/>
      <c r="C103" s="109"/>
      <c r="F103" s="109"/>
      <c r="G103" s="109"/>
      <c r="H103" s="109"/>
      <c r="I103" s="109"/>
      <c r="J103" s="109"/>
      <c r="K103" s="109"/>
      <c r="L103" s="109"/>
      <c r="M103" s="109"/>
      <c r="N103" s="109"/>
    </row>
    <row r="104" spans="1:14">
      <c r="A104" s="112"/>
      <c r="B104" s="109"/>
      <c r="C104" s="109"/>
      <c r="F104" s="109"/>
      <c r="G104" s="109"/>
      <c r="H104" s="109"/>
      <c r="I104" s="109"/>
      <c r="J104" s="109"/>
      <c r="K104" s="109"/>
      <c r="L104" s="109"/>
      <c r="M104" s="109"/>
      <c r="N104" s="109"/>
    </row>
    <row r="105" spans="1:14">
      <c r="A105" s="112"/>
      <c r="B105" s="109"/>
      <c r="C105" s="109"/>
      <c r="F105" s="109"/>
      <c r="G105" s="109"/>
      <c r="H105" s="109"/>
      <c r="I105" s="109"/>
      <c r="J105" s="109"/>
      <c r="K105" s="109"/>
      <c r="L105" s="109"/>
      <c r="M105" s="109"/>
      <c r="N105" s="109"/>
    </row>
    <row r="106" spans="1:14">
      <c r="A106" s="112"/>
      <c r="B106" s="109"/>
      <c r="C106" s="109"/>
      <c r="F106" s="109"/>
      <c r="G106" s="109"/>
      <c r="H106" s="109"/>
      <c r="I106" s="109"/>
      <c r="J106" s="109"/>
      <c r="K106" s="109"/>
      <c r="L106" s="109"/>
      <c r="M106" s="109"/>
      <c r="N106" s="109"/>
    </row>
    <row r="107" spans="1:14">
      <c r="A107" s="112"/>
      <c r="B107" s="109"/>
      <c r="C107" s="109"/>
      <c r="F107" s="109"/>
      <c r="G107" s="109"/>
      <c r="H107" s="109"/>
      <c r="I107" s="109"/>
      <c r="J107" s="109"/>
      <c r="K107" s="109"/>
      <c r="L107" s="109"/>
      <c r="M107" s="109"/>
      <c r="N107" s="109"/>
    </row>
    <row r="108" spans="1:14">
      <c r="A108" s="112"/>
      <c r="B108" s="109"/>
      <c r="C108" s="109"/>
      <c r="F108" s="109"/>
      <c r="G108" s="109"/>
      <c r="H108" s="109"/>
      <c r="I108" s="109"/>
      <c r="J108" s="109"/>
      <c r="K108" s="109"/>
      <c r="L108" s="109"/>
      <c r="M108" s="109"/>
      <c r="N108" s="109"/>
    </row>
    <row r="109" spans="1:14">
      <c r="A109" s="112"/>
      <c r="B109" s="109"/>
      <c r="C109" s="109"/>
      <c r="F109" s="109"/>
      <c r="G109" s="109"/>
      <c r="H109" s="109"/>
      <c r="I109" s="109"/>
      <c r="J109" s="109"/>
      <c r="K109" s="109"/>
      <c r="L109" s="109"/>
      <c r="M109" s="109"/>
      <c r="N109" s="109"/>
    </row>
  </sheetData>
  <phoneticPr fontId="4" type="noConversion"/>
  <pageMargins left="0.75" right="0.75" top="1" bottom="1" header="0.5" footer="0.5"/>
  <pageSetup paperSize="10"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0"/>
  <sheetViews>
    <sheetView workbookViewId="0">
      <pane xSplit="1" ySplit="15" topLeftCell="B256" activePane="bottomRight" state="frozen"/>
      <selection pane="topRight" activeCell="B1" sqref="B1"/>
      <selection pane="bottomLeft" activeCell="A16" sqref="A16"/>
      <selection pane="bottomRight" activeCell="A15" sqref="A15:XFD280"/>
    </sheetView>
  </sheetViews>
  <sheetFormatPr baseColWidth="10" defaultRowHeight="15" x14ac:dyDescent="0"/>
  <cols>
    <col min="1" max="1" width="10.83203125" style="89"/>
    <col min="2" max="5" width="27.1640625" style="108" customWidth="1"/>
    <col min="6" max="16384" width="10.83203125" style="89"/>
  </cols>
  <sheetData>
    <row r="1" spans="1:17" s="1" customFormat="1" ht="17">
      <c r="A1" s="2"/>
      <c r="B1" s="27" t="s">
        <v>67</v>
      </c>
      <c r="C1" s="28"/>
      <c r="D1" s="28"/>
      <c r="E1" s="28"/>
      <c r="F1" s="28"/>
      <c r="G1" s="28"/>
      <c r="H1" s="28"/>
      <c r="I1" s="28"/>
      <c r="J1" s="28"/>
      <c r="K1" s="28"/>
      <c r="L1" s="28"/>
      <c r="M1" s="28"/>
      <c r="N1" s="28"/>
      <c r="O1" s="28"/>
      <c r="P1" s="28"/>
    </row>
    <row r="2" spans="1:17" s="1" customFormat="1" ht="17">
      <c r="B2" s="29" t="s">
        <v>58</v>
      </c>
      <c r="C2" s="29"/>
      <c r="D2" s="29"/>
      <c r="E2" s="29"/>
      <c r="F2" s="29"/>
      <c r="G2" s="29"/>
      <c r="H2" s="29"/>
      <c r="I2" s="29"/>
      <c r="J2" s="29"/>
      <c r="K2" s="29"/>
      <c r="L2" s="29"/>
      <c r="M2" s="29"/>
      <c r="N2" s="29"/>
      <c r="O2" s="29"/>
      <c r="P2" s="29"/>
    </row>
    <row r="3" spans="1:17" s="1" customFormat="1">
      <c r="B3" s="47" t="s">
        <v>59</v>
      </c>
      <c r="C3" s="47"/>
      <c r="D3" s="30"/>
      <c r="E3" s="30"/>
      <c r="F3" s="30"/>
      <c r="G3" s="30"/>
      <c r="H3" s="30"/>
      <c r="I3" s="30"/>
      <c r="J3" s="30"/>
      <c r="K3" s="30"/>
      <c r="L3" s="30"/>
      <c r="M3" s="30"/>
      <c r="N3" s="30"/>
      <c r="O3" s="30"/>
      <c r="P3" s="30"/>
      <c r="Q3" s="2"/>
    </row>
    <row r="4" spans="1:17">
      <c r="A4" s="67"/>
      <c r="B4" s="58"/>
      <c r="C4" s="58"/>
      <c r="D4" s="57"/>
      <c r="E4" s="57"/>
      <c r="F4" s="57"/>
      <c r="G4" s="58"/>
      <c r="H4" s="58"/>
      <c r="I4" s="57"/>
      <c r="J4" s="57"/>
      <c r="K4" s="58"/>
      <c r="L4" s="58"/>
      <c r="M4" s="58"/>
      <c r="N4" s="57"/>
      <c r="O4" s="57"/>
      <c r="P4" s="57"/>
    </row>
    <row r="5" spans="1:17">
      <c r="A5" s="67"/>
      <c r="B5" s="58" t="s">
        <v>68</v>
      </c>
      <c r="C5" s="58"/>
      <c r="D5" s="57"/>
      <c r="E5" s="57"/>
      <c r="F5" s="57"/>
      <c r="G5" s="58"/>
      <c r="H5" s="58"/>
      <c r="I5" s="57"/>
      <c r="J5" s="57"/>
      <c r="K5" s="58"/>
      <c r="L5" s="58"/>
      <c r="M5" s="58"/>
      <c r="N5" s="57"/>
      <c r="O5" s="57"/>
      <c r="P5" s="57"/>
    </row>
    <row r="6" spans="1:17">
      <c r="A6" s="67"/>
      <c r="B6" s="58" t="s">
        <v>66</v>
      </c>
      <c r="C6" s="58"/>
      <c r="D6" s="57"/>
      <c r="E6" s="57"/>
      <c r="F6" s="57"/>
      <c r="G6" s="58"/>
      <c r="H6" s="58"/>
      <c r="I6" s="57"/>
      <c r="J6" s="57"/>
      <c r="K6" s="58"/>
      <c r="L6" s="58"/>
      <c r="M6" s="58"/>
      <c r="N6" s="57"/>
      <c r="O6" s="57"/>
      <c r="P6" s="57"/>
    </row>
    <row r="7" spans="1:17">
      <c r="A7" s="67"/>
      <c r="B7" s="59"/>
      <c r="C7" s="59"/>
      <c r="D7" s="57"/>
      <c r="E7" s="57"/>
      <c r="F7" s="57"/>
      <c r="G7" s="58"/>
      <c r="H7" s="58"/>
      <c r="I7" s="57"/>
      <c r="J7" s="57"/>
      <c r="K7" s="58"/>
      <c r="L7" s="58"/>
      <c r="M7" s="58"/>
      <c r="N7" s="57"/>
      <c r="O7" s="57"/>
      <c r="P7" s="57"/>
    </row>
    <row r="8" spans="1:17">
      <c r="A8" s="67"/>
      <c r="B8" s="96" t="s">
        <v>12</v>
      </c>
      <c r="C8" s="59"/>
      <c r="D8" s="57"/>
      <c r="E8" s="57"/>
      <c r="F8" s="57"/>
      <c r="G8" s="58"/>
      <c r="H8" s="58"/>
      <c r="I8" s="57"/>
      <c r="J8" s="57"/>
      <c r="K8" s="58"/>
      <c r="L8" s="58"/>
      <c r="M8" s="58"/>
      <c r="N8" s="57"/>
      <c r="O8" s="57"/>
      <c r="P8" s="57"/>
    </row>
    <row r="9" spans="1:17">
      <c r="A9" s="2"/>
      <c r="B9" s="49" t="s">
        <v>115</v>
      </c>
      <c r="C9" s="49"/>
      <c r="D9" s="49"/>
      <c r="E9" s="49"/>
      <c r="F9" s="49"/>
      <c r="G9" s="49"/>
      <c r="H9" s="49"/>
      <c r="I9" s="49"/>
    </row>
    <row r="10" spans="1:17">
      <c r="A10" s="2"/>
      <c r="B10" s="62" t="s">
        <v>99</v>
      </c>
      <c r="C10" s="62"/>
      <c r="D10" s="68"/>
      <c r="E10" s="68"/>
      <c r="F10" s="68"/>
      <c r="G10" s="68"/>
      <c r="H10" s="68"/>
      <c r="I10" s="68"/>
    </row>
    <row r="11" spans="1:17">
      <c r="A11" s="1"/>
      <c r="B11" s="61" t="s">
        <v>92</v>
      </c>
      <c r="C11" s="49"/>
      <c r="D11" s="31"/>
      <c r="E11" s="31"/>
      <c r="F11" s="31"/>
      <c r="G11" s="31"/>
      <c r="H11" s="31"/>
      <c r="I11" s="31"/>
    </row>
    <row r="12" spans="1:17">
      <c r="A12" s="1"/>
      <c r="B12" s="97" t="s">
        <v>93</v>
      </c>
      <c r="C12" s="64"/>
      <c r="D12" s="64"/>
      <c r="E12" s="64"/>
      <c r="F12" s="64"/>
      <c r="G12" s="64"/>
      <c r="H12" s="64"/>
      <c r="I12" s="64"/>
    </row>
    <row r="15" spans="1:17" s="114" customFormat="1">
      <c r="A15" s="2" t="s">
        <v>39</v>
      </c>
      <c r="B15" s="52" t="s">
        <v>29</v>
      </c>
      <c r="C15" s="2" t="s">
        <v>33</v>
      </c>
      <c r="D15" s="52" t="s">
        <v>32</v>
      </c>
      <c r="E15" s="2" t="s">
        <v>25</v>
      </c>
      <c r="F15" s="2"/>
    </row>
    <row r="16" spans="1:17" s="177" customFormat="1">
      <c r="A16" s="177">
        <v>1750</v>
      </c>
      <c r="B16" s="137"/>
      <c r="C16" s="137"/>
      <c r="D16" s="137">
        <v>-7.7592000000000008E-2</v>
      </c>
      <c r="E16" s="137"/>
      <c r="H16" s="178"/>
    </row>
    <row r="17" spans="1:8" s="114" customFormat="1">
      <c r="A17" s="114">
        <v>1751</v>
      </c>
      <c r="B17" s="98">
        <v>3.0000000000000001E-3</v>
      </c>
      <c r="C17" s="98"/>
      <c r="D17" s="98">
        <v>-7.3987999999999998E-2</v>
      </c>
      <c r="E17" s="98"/>
      <c r="H17" s="178"/>
    </row>
    <row r="18" spans="1:8" s="114" customFormat="1">
      <c r="A18" s="114">
        <v>1752</v>
      </c>
      <c r="B18" s="98">
        <v>3.0000000000000001E-3</v>
      </c>
      <c r="C18" s="98"/>
      <c r="D18" s="98">
        <v>-7.0596000000000006E-2</v>
      </c>
      <c r="E18" s="98"/>
      <c r="H18" s="178"/>
    </row>
    <row r="19" spans="1:8" s="114" customFormat="1">
      <c r="A19" s="114">
        <v>1753</v>
      </c>
      <c r="B19" s="98">
        <v>3.0000000000000001E-3</v>
      </c>
      <c r="C19" s="98"/>
      <c r="D19" s="98">
        <v>-6.7627999999999994E-2</v>
      </c>
      <c r="E19" s="98"/>
      <c r="H19" s="178"/>
    </row>
    <row r="20" spans="1:8" s="114" customFormat="1">
      <c r="A20" s="114">
        <v>1754</v>
      </c>
      <c r="B20" s="98">
        <v>3.0000000000000001E-3</v>
      </c>
      <c r="C20" s="98"/>
      <c r="D20" s="98">
        <v>-6.4024000000000011E-2</v>
      </c>
      <c r="E20" s="98"/>
      <c r="H20" s="178"/>
    </row>
    <row r="21" spans="1:8" s="114" customFormat="1">
      <c r="A21" s="114">
        <v>1755</v>
      </c>
      <c r="B21" s="98">
        <v>3.0000000000000001E-3</v>
      </c>
      <c r="C21" s="98"/>
      <c r="D21" s="98">
        <v>-5.8088000000000008E-2</v>
      </c>
      <c r="E21" s="98"/>
      <c r="H21" s="178"/>
    </row>
    <row r="22" spans="1:8" s="114" customFormat="1">
      <c r="A22" s="114">
        <v>1756</v>
      </c>
      <c r="B22" s="98">
        <v>3.0000000000000001E-3</v>
      </c>
      <c r="C22" s="98"/>
      <c r="D22" s="98">
        <v>-5.0243999999999997E-2</v>
      </c>
      <c r="E22" s="98"/>
      <c r="H22" s="178"/>
    </row>
    <row r="23" spans="1:8" s="114" customFormat="1">
      <c r="A23" s="114">
        <v>1757</v>
      </c>
      <c r="B23" s="98">
        <v>3.0000000000000001E-3</v>
      </c>
      <c r="C23" s="98"/>
      <c r="D23" s="98">
        <v>-4.0280000000000003E-2</v>
      </c>
      <c r="E23" s="98"/>
      <c r="H23" s="178"/>
    </row>
    <row r="24" spans="1:8" s="114" customFormat="1">
      <c r="A24" s="114">
        <v>1758</v>
      </c>
      <c r="B24" s="98">
        <v>3.0000000000000001E-3</v>
      </c>
      <c r="C24" s="98"/>
      <c r="D24" s="98">
        <v>-2.8408000000000003E-2</v>
      </c>
      <c r="E24" s="98"/>
      <c r="H24" s="178"/>
    </row>
    <row r="25" spans="1:8" s="114" customFormat="1">
      <c r="A25" s="114">
        <v>1759</v>
      </c>
      <c r="B25" s="98">
        <v>3.0000000000000001E-3</v>
      </c>
      <c r="C25" s="98"/>
      <c r="D25" s="98">
        <v>-1.4204000000000001E-2</v>
      </c>
      <c r="E25" s="98"/>
      <c r="H25" s="178"/>
    </row>
    <row r="26" spans="1:8" s="114" customFormat="1">
      <c r="A26" s="114">
        <v>1760</v>
      </c>
      <c r="B26" s="98">
        <v>3.0000000000000001E-3</v>
      </c>
      <c r="C26" s="98"/>
      <c r="D26" s="98">
        <v>1.908E-3</v>
      </c>
      <c r="E26" s="98"/>
      <c r="H26" s="178"/>
    </row>
    <row r="27" spans="1:8" s="114" customFormat="1">
      <c r="A27" s="114">
        <v>1761</v>
      </c>
      <c r="B27" s="98">
        <v>3.0000000000000001E-3</v>
      </c>
      <c r="C27" s="98"/>
      <c r="D27" s="98">
        <v>2.0140000000000002E-2</v>
      </c>
      <c r="E27" s="98"/>
      <c r="H27" s="178"/>
    </row>
    <row r="28" spans="1:8" s="114" customFormat="1">
      <c r="A28" s="114">
        <v>1762</v>
      </c>
      <c r="B28" s="98">
        <v>3.0000000000000001E-3</v>
      </c>
      <c r="C28" s="98"/>
      <c r="D28" s="98">
        <v>4.0492E-2</v>
      </c>
      <c r="E28" s="98"/>
      <c r="H28" s="178"/>
    </row>
    <row r="29" spans="1:8" s="114" customFormat="1">
      <c r="A29" s="114">
        <v>1763</v>
      </c>
      <c r="B29" s="98">
        <v>3.0000000000000001E-3</v>
      </c>
      <c r="C29" s="98"/>
      <c r="D29" s="98">
        <v>6.2752000000000002E-2</v>
      </c>
      <c r="E29" s="98"/>
      <c r="H29" s="178"/>
    </row>
    <row r="30" spans="1:8" s="114" customFormat="1">
      <c r="A30" s="114">
        <v>1764</v>
      </c>
      <c r="B30" s="98">
        <v>3.0000000000000001E-3</v>
      </c>
      <c r="C30" s="98"/>
      <c r="D30" s="98">
        <v>8.7344000000000005E-2</v>
      </c>
      <c r="E30" s="98"/>
      <c r="H30" s="178"/>
    </row>
    <row r="31" spans="1:8" s="114" customFormat="1">
      <c r="A31" s="114">
        <v>1765</v>
      </c>
      <c r="B31" s="98">
        <v>3.0000000000000001E-3</v>
      </c>
      <c r="C31" s="98"/>
      <c r="D31" s="98">
        <v>0.11236</v>
      </c>
      <c r="E31" s="98">
        <v>7.0800000000000004E-3</v>
      </c>
      <c r="H31" s="178"/>
    </row>
    <row r="32" spans="1:8" s="114" customFormat="1">
      <c r="A32" s="114">
        <v>1766</v>
      </c>
      <c r="B32" s="98">
        <v>3.0000000000000001E-3</v>
      </c>
      <c r="C32" s="98"/>
      <c r="D32" s="98">
        <v>0.13525599999999999</v>
      </c>
      <c r="E32" s="98">
        <v>1.7649999999999999E-2</v>
      </c>
      <c r="H32" s="178"/>
    </row>
    <row r="33" spans="1:8" s="114" customFormat="1">
      <c r="A33" s="114">
        <v>1767</v>
      </c>
      <c r="B33" s="98">
        <v>3.0000000000000001E-3</v>
      </c>
      <c r="C33" s="98"/>
      <c r="D33" s="98">
        <v>0.156032</v>
      </c>
      <c r="E33" s="98">
        <v>2.6360000000000001E-2</v>
      </c>
      <c r="H33" s="178"/>
    </row>
    <row r="34" spans="1:8" s="114" customFormat="1">
      <c r="A34" s="114">
        <v>1768</v>
      </c>
      <c r="B34" s="98">
        <v>3.0000000000000001E-3</v>
      </c>
      <c r="C34" s="98"/>
      <c r="D34" s="98">
        <v>0.17447599999999999</v>
      </c>
      <c r="E34" s="98">
        <v>3.4810000000000001E-2</v>
      </c>
      <c r="H34" s="178"/>
    </row>
    <row r="35" spans="1:8" s="114" customFormat="1">
      <c r="A35" s="114">
        <v>1769</v>
      </c>
      <c r="B35" s="98">
        <v>3.0000000000000001E-3</v>
      </c>
      <c r="C35" s="98"/>
      <c r="D35" s="98">
        <v>0.19058800000000001</v>
      </c>
      <c r="E35" s="98">
        <v>4.2779999999999999E-2</v>
      </c>
      <c r="H35" s="178"/>
    </row>
    <row r="36" spans="1:8" s="114" customFormat="1">
      <c r="A36" s="114">
        <v>1770</v>
      </c>
      <c r="B36" s="98">
        <v>3.0000000000000001E-3</v>
      </c>
      <c r="C36" s="98"/>
      <c r="D36" s="98">
        <v>0.20458000000000001</v>
      </c>
      <c r="E36" s="98">
        <v>5.0729999999999997E-2</v>
      </c>
      <c r="H36" s="178"/>
    </row>
    <row r="37" spans="1:8" s="114" customFormat="1">
      <c r="A37" s="114">
        <v>1771</v>
      </c>
      <c r="B37" s="98">
        <v>4.0000000000000001E-3</v>
      </c>
      <c r="C37" s="98"/>
      <c r="D37" s="98">
        <v>0.21645200000000001</v>
      </c>
      <c r="E37" s="98">
        <v>5.7829999999999999E-2</v>
      </c>
      <c r="H37" s="178"/>
    </row>
    <row r="38" spans="1:8" s="114" customFormat="1">
      <c r="A38" s="114">
        <v>1772</v>
      </c>
      <c r="B38" s="98">
        <v>4.0000000000000001E-3</v>
      </c>
      <c r="C38" s="98"/>
      <c r="D38" s="98">
        <v>0.225992</v>
      </c>
      <c r="E38" s="98">
        <v>6.4310000000000006E-2</v>
      </c>
      <c r="H38" s="178"/>
    </row>
    <row r="39" spans="1:8" s="114" customFormat="1">
      <c r="A39" s="114">
        <v>1773</v>
      </c>
      <c r="B39" s="98">
        <v>4.0000000000000001E-3</v>
      </c>
      <c r="C39" s="98"/>
      <c r="D39" s="98">
        <v>0.23320000000000002</v>
      </c>
      <c r="E39" s="98">
        <v>7.1279999999999996E-2</v>
      </c>
      <c r="H39" s="178"/>
    </row>
    <row r="40" spans="1:8" s="114" customFormat="1">
      <c r="A40" s="114">
        <v>1774</v>
      </c>
      <c r="B40" s="98">
        <v>4.0000000000000001E-3</v>
      </c>
      <c r="C40" s="98"/>
      <c r="D40" s="98">
        <v>0.238288</v>
      </c>
      <c r="E40" s="98">
        <v>7.7880000000000005E-2</v>
      </c>
      <c r="H40" s="178"/>
    </row>
    <row r="41" spans="1:8" s="114" customFormat="1">
      <c r="A41" s="114">
        <v>1775</v>
      </c>
      <c r="B41" s="98">
        <v>4.0000000000000001E-3</v>
      </c>
      <c r="C41" s="98"/>
      <c r="D41" s="98">
        <v>0.24252800000000002</v>
      </c>
      <c r="E41" s="98">
        <v>8.43E-2</v>
      </c>
      <c r="H41" s="178"/>
    </row>
    <row r="42" spans="1:8" s="114" customFormat="1">
      <c r="A42" s="114">
        <v>1776</v>
      </c>
      <c r="B42" s="98">
        <v>4.0000000000000001E-3</v>
      </c>
      <c r="C42" s="98"/>
      <c r="D42" s="98">
        <v>0.24846400000000002</v>
      </c>
      <c r="E42" s="98">
        <v>9.078E-2</v>
      </c>
      <c r="H42" s="178"/>
    </row>
    <row r="43" spans="1:8" s="114" customFormat="1">
      <c r="A43" s="114">
        <v>1777</v>
      </c>
      <c r="B43" s="98">
        <v>4.0000000000000001E-3</v>
      </c>
      <c r="C43" s="98"/>
      <c r="D43" s="98">
        <v>0.25630799999999998</v>
      </c>
      <c r="E43" s="98">
        <v>9.6229999999999996E-2</v>
      </c>
      <c r="H43" s="178"/>
    </row>
    <row r="44" spans="1:8" s="114" customFormat="1">
      <c r="A44" s="114">
        <v>1778</v>
      </c>
      <c r="B44" s="98">
        <v>4.0000000000000001E-3</v>
      </c>
      <c r="C44" s="98"/>
      <c r="D44" s="98">
        <v>0.26606000000000002</v>
      </c>
      <c r="E44" s="98">
        <v>0.10231</v>
      </c>
      <c r="H44" s="178"/>
    </row>
    <row r="45" spans="1:8" s="114" customFormat="1">
      <c r="A45" s="114">
        <v>1779</v>
      </c>
      <c r="B45" s="98">
        <v>4.0000000000000001E-3</v>
      </c>
      <c r="C45" s="98"/>
      <c r="D45" s="98">
        <v>0.27772000000000002</v>
      </c>
      <c r="E45" s="98">
        <v>0.10793999999999999</v>
      </c>
      <c r="H45" s="178"/>
    </row>
    <row r="46" spans="1:8" s="114" customFormat="1">
      <c r="A46" s="114">
        <v>1780</v>
      </c>
      <c r="B46" s="98">
        <v>4.0000000000000001E-3</v>
      </c>
      <c r="C46" s="98"/>
      <c r="D46" s="98">
        <v>0.29150000000000004</v>
      </c>
      <c r="E46" s="98">
        <v>0.11325</v>
      </c>
      <c r="H46" s="178"/>
    </row>
    <row r="47" spans="1:8" s="114" customFormat="1">
      <c r="A47" s="114">
        <v>1781</v>
      </c>
      <c r="B47" s="98">
        <v>5.0000000000000001E-3</v>
      </c>
      <c r="C47" s="98"/>
      <c r="D47" s="98">
        <v>0.31481999999999999</v>
      </c>
      <c r="E47" s="98">
        <v>0.11866</v>
      </c>
      <c r="H47" s="178"/>
    </row>
    <row r="48" spans="1:8" s="114" customFormat="1">
      <c r="A48" s="114">
        <v>1782</v>
      </c>
      <c r="B48" s="98">
        <v>5.0000000000000001E-3</v>
      </c>
      <c r="C48" s="98"/>
      <c r="D48" s="98">
        <v>0.34831600000000001</v>
      </c>
      <c r="E48" s="98">
        <v>0.12431</v>
      </c>
      <c r="H48" s="178"/>
    </row>
    <row r="49" spans="1:8" s="114" customFormat="1">
      <c r="A49" s="114">
        <v>1783</v>
      </c>
      <c r="B49" s="98">
        <v>5.0000000000000001E-3</v>
      </c>
      <c r="C49" s="98"/>
      <c r="D49" s="98">
        <v>0.37884400000000001</v>
      </c>
      <c r="E49" s="98">
        <v>0.12903999999999999</v>
      </c>
      <c r="H49" s="178"/>
    </row>
    <row r="50" spans="1:8" s="114" customFormat="1">
      <c r="A50" s="114">
        <v>1784</v>
      </c>
      <c r="B50" s="98">
        <v>5.0000000000000001E-3</v>
      </c>
      <c r="C50" s="98"/>
      <c r="D50" s="98">
        <v>0.40598000000000001</v>
      </c>
      <c r="E50" s="98">
        <v>0.13414000000000001</v>
      </c>
      <c r="H50" s="178"/>
    </row>
    <row r="51" spans="1:8" s="114" customFormat="1">
      <c r="A51" s="114">
        <v>1785</v>
      </c>
      <c r="B51" s="98">
        <v>5.0000000000000001E-3</v>
      </c>
      <c r="C51" s="98"/>
      <c r="D51" s="98">
        <v>0.429512</v>
      </c>
      <c r="E51" s="98">
        <v>0.13841000000000001</v>
      </c>
      <c r="H51" s="178"/>
    </row>
    <row r="52" spans="1:8" s="114" customFormat="1">
      <c r="A52" s="114">
        <v>1786</v>
      </c>
      <c r="B52" s="98">
        <v>5.0000000000000001E-3</v>
      </c>
      <c r="C52" s="98"/>
      <c r="D52" s="98">
        <v>0.44944000000000001</v>
      </c>
      <c r="E52" s="98">
        <v>0.14346</v>
      </c>
      <c r="H52" s="178"/>
    </row>
    <row r="53" spans="1:8" s="114" customFormat="1">
      <c r="A53" s="114">
        <v>1787</v>
      </c>
      <c r="B53" s="98">
        <v>5.0000000000000001E-3</v>
      </c>
      <c r="C53" s="98"/>
      <c r="D53" s="98">
        <v>0.46576400000000001</v>
      </c>
      <c r="E53" s="98">
        <v>0.14785999999999999</v>
      </c>
      <c r="H53" s="178"/>
    </row>
    <row r="54" spans="1:8" s="114" customFormat="1">
      <c r="A54" s="114">
        <v>1788</v>
      </c>
      <c r="B54" s="98">
        <v>5.0000000000000001E-3</v>
      </c>
      <c r="C54" s="98"/>
      <c r="D54" s="98">
        <v>0.47869600000000001</v>
      </c>
      <c r="E54" s="98">
        <v>0.15221000000000001</v>
      </c>
      <c r="H54" s="178"/>
    </row>
    <row r="55" spans="1:8" s="114" customFormat="1">
      <c r="A55" s="114">
        <v>1789</v>
      </c>
      <c r="B55" s="98">
        <v>5.0000000000000001E-3</v>
      </c>
      <c r="C55" s="98"/>
      <c r="D55" s="98">
        <v>0.48802400000000001</v>
      </c>
      <c r="E55" s="98">
        <v>0.15601999999999999</v>
      </c>
      <c r="H55" s="178"/>
    </row>
    <row r="56" spans="1:8" s="114" customFormat="1">
      <c r="A56" s="114">
        <v>1790</v>
      </c>
      <c r="B56" s="98">
        <v>5.0000000000000001E-3</v>
      </c>
      <c r="C56" s="98"/>
      <c r="D56" s="98">
        <v>0.49374800000000002</v>
      </c>
      <c r="E56" s="98">
        <v>0.16037999999999999</v>
      </c>
      <c r="H56" s="178"/>
    </row>
    <row r="57" spans="1:8" s="114" customFormat="1">
      <c r="A57" s="114">
        <v>1791</v>
      </c>
      <c r="B57" s="98">
        <v>6.0000000000000001E-3</v>
      </c>
      <c r="C57" s="98"/>
      <c r="D57" s="98">
        <v>0.49586800000000003</v>
      </c>
      <c r="E57" s="98">
        <v>0.16419</v>
      </c>
      <c r="H57" s="178"/>
    </row>
    <row r="58" spans="1:8" s="114" customFormat="1">
      <c r="A58" s="114">
        <v>1792</v>
      </c>
      <c r="B58" s="98">
        <v>6.0000000000000001E-3</v>
      </c>
      <c r="C58" s="98"/>
      <c r="D58" s="98">
        <v>0.49438399999999999</v>
      </c>
      <c r="E58" s="98">
        <v>0.16802</v>
      </c>
      <c r="H58" s="178"/>
    </row>
    <row r="59" spans="1:8" s="114" customFormat="1">
      <c r="A59" s="114">
        <v>1793</v>
      </c>
      <c r="B59" s="98">
        <v>6.0000000000000001E-3</v>
      </c>
      <c r="C59" s="98"/>
      <c r="D59" s="98">
        <v>0.48929600000000001</v>
      </c>
      <c r="E59" s="98">
        <v>0.17136000000000001</v>
      </c>
      <c r="H59" s="178"/>
    </row>
    <row r="60" spans="1:8" s="114" customFormat="1">
      <c r="A60" s="114">
        <v>1794</v>
      </c>
      <c r="B60" s="98">
        <v>6.0000000000000001E-3</v>
      </c>
      <c r="C60" s="98"/>
      <c r="D60" s="98">
        <v>0.48081600000000002</v>
      </c>
      <c r="E60" s="98">
        <v>0.17498</v>
      </c>
      <c r="H60" s="178"/>
    </row>
    <row r="61" spans="1:8" s="114" customFormat="1">
      <c r="A61" s="114">
        <v>1795</v>
      </c>
      <c r="B61" s="98">
        <v>6.0000000000000001E-3</v>
      </c>
      <c r="C61" s="98"/>
      <c r="D61" s="98">
        <v>0.46873199999999998</v>
      </c>
      <c r="E61" s="98">
        <v>0.17760999999999999</v>
      </c>
      <c r="H61" s="178"/>
    </row>
    <row r="62" spans="1:8" s="114" customFormat="1">
      <c r="A62" s="114">
        <v>1796</v>
      </c>
      <c r="B62" s="98">
        <v>6.0000000000000001E-3</v>
      </c>
      <c r="C62" s="98"/>
      <c r="D62" s="98">
        <v>0.45474000000000003</v>
      </c>
      <c r="E62" s="98">
        <v>0.17999000000000001</v>
      </c>
      <c r="H62" s="178"/>
    </row>
    <row r="63" spans="1:8" s="114" customFormat="1">
      <c r="A63" s="114">
        <v>1797</v>
      </c>
      <c r="B63" s="98">
        <v>7.0000000000000001E-3</v>
      </c>
      <c r="C63" s="98"/>
      <c r="D63" s="98">
        <v>0.43947600000000003</v>
      </c>
      <c r="E63" s="98">
        <v>0.18160000000000001</v>
      </c>
      <c r="H63" s="178"/>
    </row>
    <row r="64" spans="1:8" s="114" customFormat="1">
      <c r="A64" s="114">
        <v>1798</v>
      </c>
      <c r="B64" s="98">
        <v>7.0000000000000001E-3</v>
      </c>
      <c r="C64" s="98"/>
      <c r="D64" s="98">
        <v>0.42188000000000003</v>
      </c>
      <c r="E64" s="98">
        <v>0.18346000000000001</v>
      </c>
      <c r="H64" s="178"/>
    </row>
    <row r="65" spans="1:8" s="114" customFormat="1">
      <c r="A65" s="114">
        <v>1799</v>
      </c>
      <c r="B65" s="98">
        <v>7.0000000000000001E-3</v>
      </c>
      <c r="C65" s="98"/>
      <c r="D65" s="98">
        <v>0.40195199999999998</v>
      </c>
      <c r="E65" s="98">
        <v>0.18447</v>
      </c>
      <c r="H65" s="178"/>
    </row>
    <row r="66" spans="1:8" s="114" customFormat="1">
      <c r="A66" s="114">
        <v>1800</v>
      </c>
      <c r="B66" s="98">
        <v>8.0000000000000002E-3</v>
      </c>
      <c r="C66" s="98"/>
      <c r="D66" s="98">
        <v>0.38053999999999999</v>
      </c>
      <c r="E66" s="98">
        <v>0.18554000000000001</v>
      </c>
      <c r="H66" s="178"/>
    </row>
    <row r="67" spans="1:8" s="114" customFormat="1">
      <c r="A67" s="114">
        <v>1801</v>
      </c>
      <c r="B67" s="98">
        <v>8.0000000000000002E-3</v>
      </c>
      <c r="C67" s="98"/>
      <c r="D67" s="98">
        <v>0.36167200000000005</v>
      </c>
      <c r="E67" s="98">
        <v>0.18647</v>
      </c>
      <c r="H67" s="178"/>
    </row>
    <row r="68" spans="1:8" s="114" customFormat="1">
      <c r="A68" s="114">
        <v>1802</v>
      </c>
      <c r="B68" s="98">
        <v>0.01</v>
      </c>
      <c r="C68" s="98"/>
      <c r="D68" s="98">
        <v>0.34238000000000002</v>
      </c>
      <c r="E68" s="98">
        <v>0.18673000000000001</v>
      </c>
      <c r="H68" s="178"/>
    </row>
    <row r="69" spans="1:8" s="114" customFormat="1">
      <c r="A69" s="114">
        <v>1803</v>
      </c>
      <c r="B69" s="98">
        <v>8.9999999999999993E-3</v>
      </c>
      <c r="C69" s="98"/>
      <c r="D69" s="98">
        <v>0.32181599999999999</v>
      </c>
      <c r="E69" s="98">
        <v>0.18734000000000001</v>
      </c>
      <c r="H69" s="178"/>
    </row>
    <row r="70" spans="1:8" s="114" customFormat="1">
      <c r="A70" s="114">
        <v>1804</v>
      </c>
      <c r="B70" s="98">
        <v>8.9999999999999993E-3</v>
      </c>
      <c r="C70" s="98"/>
      <c r="D70" s="98">
        <v>0.30019200000000001</v>
      </c>
      <c r="E70" s="98">
        <v>0.18718000000000001</v>
      </c>
      <c r="H70" s="178"/>
    </row>
    <row r="71" spans="1:8" s="114" customFormat="1">
      <c r="A71" s="114">
        <v>1805</v>
      </c>
      <c r="B71" s="98">
        <v>8.9999999999999993E-3</v>
      </c>
      <c r="C71" s="98"/>
      <c r="D71" s="98">
        <v>0.27729599999999999</v>
      </c>
      <c r="E71" s="98">
        <v>0.18712000000000001</v>
      </c>
      <c r="H71" s="178"/>
    </row>
    <row r="72" spans="1:8" s="114" customFormat="1">
      <c r="A72" s="114">
        <v>1806</v>
      </c>
      <c r="B72" s="98">
        <v>0.01</v>
      </c>
      <c r="C72" s="98"/>
      <c r="D72" s="98">
        <v>0.25334000000000001</v>
      </c>
      <c r="E72" s="98">
        <v>0.18701000000000001</v>
      </c>
      <c r="H72" s="178"/>
    </row>
    <row r="73" spans="1:8" s="114" customFormat="1">
      <c r="A73" s="114">
        <v>1807</v>
      </c>
      <c r="B73" s="98">
        <v>0.01</v>
      </c>
      <c r="C73" s="98"/>
      <c r="D73" s="98">
        <v>0.22811200000000001</v>
      </c>
      <c r="E73" s="98">
        <v>0.18626999999999999</v>
      </c>
      <c r="H73" s="178"/>
    </row>
    <row r="74" spans="1:8" s="114" customFormat="1">
      <c r="A74" s="114">
        <v>1808</v>
      </c>
      <c r="B74" s="98">
        <v>0.01</v>
      </c>
      <c r="C74" s="98"/>
      <c r="D74" s="98">
        <v>0.20182400000000003</v>
      </c>
      <c r="E74" s="98">
        <v>0.18590000000000001</v>
      </c>
      <c r="H74" s="178"/>
    </row>
    <row r="75" spans="1:8" s="114" customFormat="1">
      <c r="A75" s="114">
        <v>1809</v>
      </c>
      <c r="B75" s="98">
        <v>0.01</v>
      </c>
      <c r="C75" s="98"/>
      <c r="D75" s="98">
        <v>0.174264</v>
      </c>
      <c r="E75" s="98">
        <v>0.18518000000000001</v>
      </c>
      <c r="H75" s="178"/>
    </row>
    <row r="76" spans="1:8" s="114" customFormat="1">
      <c r="A76" s="114">
        <v>1810</v>
      </c>
      <c r="B76" s="98">
        <v>0.01</v>
      </c>
      <c r="C76" s="98"/>
      <c r="D76" s="98">
        <v>0.145644</v>
      </c>
      <c r="E76" s="98">
        <v>0.18504000000000001</v>
      </c>
      <c r="H76" s="178"/>
    </row>
    <row r="77" spans="1:8" s="114" customFormat="1">
      <c r="A77" s="114">
        <v>1811</v>
      </c>
      <c r="B77" s="98">
        <v>1.0999999999999999E-2</v>
      </c>
      <c r="C77" s="98"/>
      <c r="D77" s="98">
        <v>0.11575200000000001</v>
      </c>
      <c r="E77" s="98">
        <v>0.18384</v>
      </c>
      <c r="H77" s="178"/>
    </row>
    <row r="78" spans="1:8" s="114" customFormat="1">
      <c r="A78" s="114">
        <v>1812</v>
      </c>
      <c r="B78" s="98">
        <v>1.0999999999999999E-2</v>
      </c>
      <c r="C78" s="98"/>
      <c r="D78" s="98">
        <v>8.48E-2</v>
      </c>
      <c r="E78" s="98">
        <v>0.18254000000000001</v>
      </c>
      <c r="H78" s="178"/>
    </row>
    <row r="79" spans="1:8" s="114" customFormat="1">
      <c r="A79" s="114">
        <v>1813</v>
      </c>
      <c r="B79" s="98">
        <v>1.0999999999999999E-2</v>
      </c>
      <c r="C79" s="98"/>
      <c r="D79" s="98">
        <v>5.2575999999999998E-2</v>
      </c>
      <c r="E79" s="98">
        <v>0.18146999999999999</v>
      </c>
      <c r="H79" s="178"/>
    </row>
    <row r="80" spans="1:8" s="114" customFormat="1">
      <c r="A80" s="114">
        <v>1814</v>
      </c>
      <c r="B80" s="98">
        <v>1.0999999999999999E-2</v>
      </c>
      <c r="C80" s="98"/>
      <c r="D80" s="98">
        <v>1.9292000000000004E-2</v>
      </c>
      <c r="E80" s="98">
        <v>0.18042</v>
      </c>
      <c r="H80" s="178"/>
    </row>
    <row r="81" spans="1:8" s="114" customFormat="1">
      <c r="A81" s="114">
        <v>1815</v>
      </c>
      <c r="B81" s="98">
        <v>1.2E-2</v>
      </c>
      <c r="C81" s="98"/>
      <c r="D81" s="98">
        <v>-1.4628E-2</v>
      </c>
      <c r="E81" s="98">
        <v>0.17926</v>
      </c>
      <c r="H81" s="178"/>
    </row>
    <row r="82" spans="1:8" s="114" customFormat="1">
      <c r="A82" s="114">
        <v>1816</v>
      </c>
      <c r="B82" s="98">
        <v>1.2999999999999998E-2</v>
      </c>
      <c r="C82" s="98"/>
      <c r="D82" s="98">
        <v>-4.4308E-2</v>
      </c>
      <c r="E82" s="98">
        <v>0.17749999999999999</v>
      </c>
      <c r="H82" s="178"/>
    </row>
    <row r="83" spans="1:8" s="114" customFormat="1">
      <c r="A83" s="114">
        <v>1817</v>
      </c>
      <c r="B83" s="98">
        <v>1.4E-2</v>
      </c>
      <c r="C83" s="98"/>
      <c r="D83" s="98">
        <v>-6.7627999999999994E-2</v>
      </c>
      <c r="E83" s="98">
        <v>0.17612</v>
      </c>
      <c r="H83" s="178"/>
    </row>
    <row r="84" spans="1:8" s="114" customFormat="1">
      <c r="A84" s="114">
        <v>1818</v>
      </c>
      <c r="B84" s="98">
        <v>1.4E-2</v>
      </c>
      <c r="C84" s="98"/>
      <c r="D84" s="98">
        <v>-8.48E-2</v>
      </c>
      <c r="E84" s="98">
        <v>0.17502000000000001</v>
      </c>
      <c r="H84" s="178"/>
    </row>
    <row r="85" spans="1:8" s="114" customFormat="1">
      <c r="A85" s="114">
        <v>1819</v>
      </c>
      <c r="B85" s="98">
        <v>1.4E-2</v>
      </c>
      <c r="C85" s="98"/>
      <c r="D85" s="98">
        <v>-9.5612000000000003E-2</v>
      </c>
      <c r="E85" s="98">
        <v>0.1741</v>
      </c>
      <c r="H85" s="178"/>
    </row>
    <row r="86" spans="1:8" s="114" customFormat="1">
      <c r="A86" s="114">
        <v>1820</v>
      </c>
      <c r="B86" s="98">
        <v>1.4E-2</v>
      </c>
      <c r="C86" s="98"/>
      <c r="D86" s="98">
        <v>-9.985200000000001E-2</v>
      </c>
      <c r="E86" s="98">
        <v>0.17233999999999999</v>
      </c>
      <c r="H86" s="178"/>
    </row>
    <row r="87" spans="1:8" s="114" customFormat="1">
      <c r="A87" s="114">
        <v>1821</v>
      </c>
      <c r="B87" s="98">
        <v>1.4E-2</v>
      </c>
      <c r="C87" s="98"/>
      <c r="D87" s="98">
        <v>-9.8156000000000007E-2</v>
      </c>
      <c r="E87" s="98">
        <v>0.17132</v>
      </c>
      <c r="H87" s="178"/>
    </row>
    <row r="88" spans="1:8" s="114" customFormat="1">
      <c r="A88" s="114">
        <v>1822</v>
      </c>
      <c r="B88" s="98">
        <v>1.4999999999999999E-2</v>
      </c>
      <c r="C88" s="98"/>
      <c r="D88" s="98">
        <v>-8.988800000000001E-2</v>
      </c>
      <c r="E88" s="98">
        <v>0.16919000000000001</v>
      </c>
      <c r="H88" s="178"/>
    </row>
    <row r="89" spans="1:8" s="114" customFormat="1">
      <c r="A89" s="114">
        <v>1823</v>
      </c>
      <c r="B89" s="98">
        <v>1.6E-2</v>
      </c>
      <c r="C89" s="98"/>
      <c r="D89" s="98">
        <v>-7.5259999999999994E-2</v>
      </c>
      <c r="E89" s="98">
        <v>0.16808999999999999</v>
      </c>
      <c r="H89" s="178"/>
    </row>
    <row r="90" spans="1:8" s="114" customFormat="1">
      <c r="A90" s="114">
        <v>1824</v>
      </c>
      <c r="B90" s="98">
        <v>1.6E-2</v>
      </c>
      <c r="C90" s="98"/>
      <c r="D90" s="98">
        <v>-5.4484000000000005E-2</v>
      </c>
      <c r="E90" s="98">
        <v>0.16675999999999999</v>
      </c>
      <c r="H90" s="178"/>
    </row>
    <row r="91" spans="1:8" s="114" customFormat="1">
      <c r="A91" s="114">
        <v>1825</v>
      </c>
      <c r="B91" s="98">
        <v>1.7000000000000001E-2</v>
      </c>
      <c r="C91" s="98"/>
      <c r="D91" s="98">
        <v>-2.7348000000000001E-2</v>
      </c>
      <c r="E91" s="98">
        <v>0.16474</v>
      </c>
      <c r="H91" s="178"/>
    </row>
    <row r="92" spans="1:8" s="114" customFormat="1">
      <c r="A92" s="114">
        <v>1826</v>
      </c>
      <c r="B92" s="98">
        <v>1.7000000000000001E-2</v>
      </c>
      <c r="C92" s="98"/>
      <c r="D92" s="98">
        <v>6.1479999999999998E-3</v>
      </c>
      <c r="E92" s="98">
        <v>0.16306000000000001</v>
      </c>
      <c r="H92" s="178"/>
    </row>
    <row r="93" spans="1:8" s="114" customFormat="1">
      <c r="A93" s="114">
        <v>1827</v>
      </c>
      <c r="B93" s="98">
        <v>1.7999999999999999E-2</v>
      </c>
      <c r="C93" s="98"/>
      <c r="D93" s="98">
        <v>4.3248000000000009E-2</v>
      </c>
      <c r="E93" s="98">
        <v>0.16159999999999999</v>
      </c>
      <c r="H93" s="178"/>
    </row>
    <row r="94" spans="1:8" s="114" customFormat="1">
      <c r="A94" s="114">
        <v>1828</v>
      </c>
      <c r="B94" s="98">
        <v>1.7999999999999999E-2</v>
      </c>
      <c r="C94" s="98"/>
      <c r="D94" s="98">
        <v>6.8264000000000005E-2</v>
      </c>
      <c r="E94" s="98">
        <v>0.16028999999999999</v>
      </c>
      <c r="H94" s="178"/>
    </row>
    <row r="95" spans="1:8" s="114" customFormat="1">
      <c r="A95" s="114">
        <v>1829</v>
      </c>
      <c r="B95" s="98">
        <v>1.7999999999999999E-2</v>
      </c>
      <c r="C95" s="98"/>
      <c r="D95" s="98">
        <v>8.8192000000000006E-2</v>
      </c>
      <c r="E95" s="98">
        <v>0.16009999999999999</v>
      </c>
      <c r="H95" s="178"/>
    </row>
    <row r="96" spans="1:8" s="114" customFormat="1">
      <c r="A96" s="114">
        <v>1830</v>
      </c>
      <c r="B96" s="98">
        <v>2.4E-2</v>
      </c>
      <c r="C96" s="98"/>
      <c r="D96" s="98">
        <v>0.106424</v>
      </c>
      <c r="E96" s="98">
        <v>0.15909999999999999</v>
      </c>
      <c r="H96" s="178"/>
    </row>
    <row r="97" spans="1:8" s="114" customFormat="1">
      <c r="A97" s="114">
        <v>1831</v>
      </c>
      <c r="B97" s="98">
        <v>2.3E-2</v>
      </c>
      <c r="C97" s="98"/>
      <c r="D97" s="98">
        <v>0.122324</v>
      </c>
      <c r="E97" s="98">
        <v>0.158</v>
      </c>
      <c r="H97" s="178"/>
    </row>
    <row r="98" spans="1:8" s="114" customFormat="1">
      <c r="A98" s="114">
        <v>1832</v>
      </c>
      <c r="B98" s="98">
        <v>2.3E-2</v>
      </c>
      <c r="C98" s="98"/>
      <c r="D98" s="98">
        <v>0.13652800000000001</v>
      </c>
      <c r="E98" s="98">
        <v>0.15704000000000001</v>
      </c>
      <c r="H98" s="178"/>
    </row>
    <row r="99" spans="1:8" s="114" customFormat="1">
      <c r="A99" s="114">
        <v>1833</v>
      </c>
      <c r="B99" s="98">
        <v>2.4E-2</v>
      </c>
      <c r="C99" s="98"/>
      <c r="D99" s="98">
        <v>0.14861199999999999</v>
      </c>
      <c r="E99" s="98">
        <v>0.15715999999999999</v>
      </c>
      <c r="H99" s="178"/>
    </row>
    <row r="100" spans="1:8" s="114" customFormat="1">
      <c r="A100" s="114">
        <v>1834</v>
      </c>
      <c r="B100" s="98">
        <v>2.4E-2</v>
      </c>
      <c r="C100" s="98"/>
      <c r="D100" s="98">
        <v>0.16048400000000002</v>
      </c>
      <c r="E100" s="98">
        <v>0.15740000000000001</v>
      </c>
      <c r="H100" s="178"/>
    </row>
    <row r="101" spans="1:8" s="114" customFormat="1">
      <c r="A101" s="114">
        <v>1835</v>
      </c>
      <c r="B101" s="98">
        <v>2.4999999999999998E-2</v>
      </c>
      <c r="C101" s="98"/>
      <c r="D101" s="98">
        <v>0.17935200000000001</v>
      </c>
      <c r="E101" s="98">
        <v>0.15795000000000001</v>
      </c>
      <c r="H101" s="178"/>
    </row>
    <row r="102" spans="1:8" s="114" customFormat="1">
      <c r="A102" s="114">
        <v>1836</v>
      </c>
      <c r="B102" s="98">
        <v>2.9000000000000001E-2</v>
      </c>
      <c r="C102" s="98"/>
      <c r="D102" s="98">
        <v>0.205428</v>
      </c>
      <c r="E102" s="98">
        <v>0.15823999999999999</v>
      </c>
      <c r="H102" s="178"/>
    </row>
    <row r="103" spans="1:8" s="114" customFormat="1">
      <c r="A103" s="114">
        <v>1837</v>
      </c>
      <c r="B103" s="98">
        <v>2.9000000000000001E-2</v>
      </c>
      <c r="C103" s="98"/>
      <c r="D103" s="98">
        <v>0.237016</v>
      </c>
      <c r="E103" s="98">
        <v>0.15948999999999999</v>
      </c>
      <c r="H103" s="178"/>
    </row>
    <row r="104" spans="1:8" s="114" customFormat="1">
      <c r="A104" s="114">
        <v>1838</v>
      </c>
      <c r="B104" s="98">
        <v>0.03</v>
      </c>
      <c r="C104" s="98"/>
      <c r="D104" s="98">
        <v>0.27411600000000003</v>
      </c>
      <c r="E104" s="98">
        <v>0.16122</v>
      </c>
      <c r="H104" s="178"/>
    </row>
    <row r="105" spans="1:8" s="114" customFormat="1">
      <c r="A105" s="114">
        <v>1839</v>
      </c>
      <c r="B105" s="98">
        <v>3.1E-2</v>
      </c>
      <c r="C105" s="98"/>
      <c r="D105" s="98">
        <v>0.31609200000000004</v>
      </c>
      <c r="E105" s="98">
        <v>0.16306999999999999</v>
      </c>
      <c r="H105" s="178"/>
    </row>
    <row r="106" spans="1:8" s="114" customFormat="1">
      <c r="A106" s="114">
        <v>1840</v>
      </c>
      <c r="B106" s="98">
        <v>3.3000000000000002E-2</v>
      </c>
      <c r="C106" s="98"/>
      <c r="D106" s="98">
        <v>0.36124800000000001</v>
      </c>
      <c r="E106" s="98">
        <v>0.16572999999999999</v>
      </c>
      <c r="H106" s="178"/>
    </row>
    <row r="107" spans="1:8" s="114" customFormat="1">
      <c r="A107" s="114">
        <v>1841</v>
      </c>
      <c r="B107" s="98">
        <v>3.4000000000000002E-2</v>
      </c>
      <c r="C107" s="98"/>
      <c r="D107" s="98">
        <v>0.40894799999999998</v>
      </c>
      <c r="E107" s="98">
        <v>0.16794000000000001</v>
      </c>
      <c r="H107" s="178"/>
    </row>
    <row r="108" spans="1:8" s="114" customFormat="1">
      <c r="A108" s="114">
        <v>1842</v>
      </c>
      <c r="B108" s="98">
        <v>3.5999999999999997E-2</v>
      </c>
      <c r="C108" s="98"/>
      <c r="D108" s="98">
        <v>0.45452800000000004</v>
      </c>
      <c r="E108" s="98">
        <v>0.17085</v>
      </c>
      <c r="H108" s="178"/>
    </row>
    <row r="109" spans="1:8" s="114" customFormat="1">
      <c r="A109" s="114">
        <v>1843</v>
      </c>
      <c r="B109" s="98">
        <v>3.6999999999999998E-2</v>
      </c>
      <c r="C109" s="98"/>
      <c r="D109" s="98">
        <v>0.47954400000000003</v>
      </c>
      <c r="E109" s="98">
        <v>0.17294000000000001</v>
      </c>
      <c r="H109" s="178"/>
    </row>
    <row r="110" spans="1:8" s="114" customFormat="1">
      <c r="A110" s="114">
        <v>1844</v>
      </c>
      <c r="B110" s="98">
        <v>3.8999999999999993E-2</v>
      </c>
      <c r="C110" s="98"/>
      <c r="D110" s="98">
        <v>0.47933200000000004</v>
      </c>
      <c r="E110" s="98">
        <v>0.17548</v>
      </c>
      <c r="H110" s="178"/>
    </row>
    <row r="111" spans="1:8" s="114" customFormat="1">
      <c r="A111" s="114">
        <v>1845</v>
      </c>
      <c r="B111" s="98">
        <v>4.299999999999999E-2</v>
      </c>
      <c r="C111" s="98"/>
      <c r="D111" s="98">
        <v>0.45643600000000001</v>
      </c>
      <c r="E111" s="98">
        <v>0.17835999999999999</v>
      </c>
      <c r="H111" s="178"/>
    </row>
    <row r="112" spans="1:8" s="114" customFormat="1">
      <c r="A112" s="114">
        <v>1846</v>
      </c>
      <c r="B112" s="98">
        <v>4.299999999999999E-2</v>
      </c>
      <c r="C112" s="98"/>
      <c r="D112" s="98">
        <v>0.42145600000000005</v>
      </c>
      <c r="E112" s="98">
        <v>0.18027000000000001</v>
      </c>
      <c r="H112" s="178"/>
    </row>
    <row r="113" spans="1:8" s="114" customFormat="1">
      <c r="A113" s="114">
        <v>1847</v>
      </c>
      <c r="B113" s="98">
        <v>4.5999999999999999E-2</v>
      </c>
      <c r="C113" s="98"/>
      <c r="D113" s="98">
        <v>0.37693600000000005</v>
      </c>
      <c r="E113" s="98">
        <v>0.18246000000000001</v>
      </c>
      <c r="H113" s="178"/>
    </row>
    <row r="114" spans="1:8" s="114" customFormat="1">
      <c r="A114" s="114">
        <v>1848</v>
      </c>
      <c r="B114" s="98">
        <v>4.7E-2</v>
      </c>
      <c r="C114" s="98"/>
      <c r="D114" s="98">
        <v>0.32308800000000004</v>
      </c>
      <c r="E114" s="98">
        <v>0.18440000000000001</v>
      </c>
      <c r="H114" s="178"/>
    </row>
    <row r="115" spans="1:8" s="114" customFormat="1">
      <c r="A115" s="114">
        <v>1849</v>
      </c>
      <c r="B115" s="98">
        <v>4.9999999999999996E-2</v>
      </c>
      <c r="C115" s="98"/>
      <c r="D115" s="98">
        <v>0.25927600000000001</v>
      </c>
      <c r="E115" s="98">
        <v>0.18662000000000001</v>
      </c>
      <c r="H115" s="178"/>
    </row>
    <row r="116" spans="1:8" s="114" customFormat="1">
      <c r="A116" s="114">
        <v>1850</v>
      </c>
      <c r="B116" s="98">
        <v>5.3999999999999992E-2</v>
      </c>
      <c r="C116" s="98">
        <v>0.5246421</v>
      </c>
      <c r="D116" s="98">
        <v>0.18868000000000001</v>
      </c>
      <c r="E116" s="98">
        <v>0.18839</v>
      </c>
      <c r="H116" s="178"/>
    </row>
    <row r="117" spans="1:8" s="114" customFormat="1">
      <c r="A117" s="114">
        <v>1851</v>
      </c>
      <c r="B117" s="98">
        <v>5.3999999999999992E-2</v>
      </c>
      <c r="C117" s="98">
        <v>0.56128350000000005</v>
      </c>
      <c r="D117" s="98">
        <v>0.125504</v>
      </c>
      <c r="E117" s="98">
        <v>0.19097</v>
      </c>
      <c r="H117" s="178"/>
    </row>
    <row r="118" spans="1:8" s="114" customFormat="1">
      <c r="A118" s="114">
        <v>1852</v>
      </c>
      <c r="B118" s="98">
        <v>5.7000000000000002E-2</v>
      </c>
      <c r="C118" s="98">
        <v>0.57190839999999998</v>
      </c>
      <c r="D118" s="98">
        <v>6.9536000000000014E-2</v>
      </c>
      <c r="E118" s="98">
        <v>0.19328999999999999</v>
      </c>
      <c r="H118" s="178"/>
    </row>
    <row r="119" spans="1:8" s="114" customFormat="1">
      <c r="A119" s="114">
        <v>1853</v>
      </c>
      <c r="B119" s="98">
        <v>5.899999999999999E-2</v>
      </c>
      <c r="C119" s="98">
        <v>0.61655309999999997</v>
      </c>
      <c r="D119" s="98">
        <v>9.5399999999999999E-3</v>
      </c>
      <c r="E119" s="98">
        <v>0.19581000000000001</v>
      </c>
      <c r="H119" s="178"/>
    </row>
    <row r="120" spans="1:8" s="114" customFormat="1">
      <c r="A120" s="114">
        <v>1854</v>
      </c>
      <c r="B120" s="98">
        <v>6.9000000000000006E-2</v>
      </c>
      <c r="C120" s="98">
        <v>0.61775219999999997</v>
      </c>
      <c r="D120" s="98">
        <v>-3.8796000000000004E-2</v>
      </c>
      <c r="E120" s="98">
        <v>0.19864000000000001</v>
      </c>
      <c r="H120" s="178"/>
    </row>
    <row r="121" spans="1:8" s="114" customFormat="1">
      <c r="A121" s="114">
        <v>1855</v>
      </c>
      <c r="B121" s="98">
        <v>7.0999999999999994E-2</v>
      </c>
      <c r="C121" s="98">
        <v>0.61861079999999991</v>
      </c>
      <c r="D121" s="98">
        <v>-6.3388E-2</v>
      </c>
      <c r="E121" s="98">
        <v>0.20166000000000001</v>
      </c>
      <c r="H121" s="178"/>
    </row>
    <row r="122" spans="1:8" s="114" customFormat="1">
      <c r="A122" s="114">
        <v>1856</v>
      </c>
      <c r="B122" s="98">
        <v>7.5999999999999998E-2</v>
      </c>
      <c r="C122" s="98">
        <v>0.6180099</v>
      </c>
      <c r="D122" s="98">
        <v>-6.317600000000001E-2</v>
      </c>
      <c r="E122" s="98">
        <v>0.20454</v>
      </c>
      <c r="H122" s="178"/>
    </row>
    <row r="123" spans="1:8" s="114" customFormat="1">
      <c r="A123" s="114">
        <v>1857</v>
      </c>
      <c r="B123" s="98">
        <v>7.6999999999999999E-2</v>
      </c>
      <c r="C123" s="98">
        <v>0.61819270000000004</v>
      </c>
      <c r="D123" s="98">
        <v>-5.2788000000000002E-2</v>
      </c>
      <c r="E123" s="98">
        <v>0.20791999999999999</v>
      </c>
      <c r="H123" s="178"/>
    </row>
    <row r="124" spans="1:8" s="114" customFormat="1">
      <c r="A124" s="114">
        <v>1858</v>
      </c>
      <c r="B124" s="98">
        <v>7.7999999999999986E-2</v>
      </c>
      <c r="C124" s="98">
        <v>0.61679309999999998</v>
      </c>
      <c r="D124" s="98">
        <v>-3.6252000000000006E-2</v>
      </c>
      <c r="E124" s="98">
        <v>0.21121999999999999</v>
      </c>
      <c r="H124" s="178"/>
    </row>
    <row r="125" spans="1:8" s="114" customFormat="1">
      <c r="A125" s="114">
        <v>1859</v>
      </c>
      <c r="B125" s="98">
        <v>8.3000000000000004E-2</v>
      </c>
      <c r="C125" s="98">
        <v>0.61567009999999989</v>
      </c>
      <c r="D125" s="98">
        <v>-1.3780000000000001E-2</v>
      </c>
      <c r="E125" s="98">
        <v>0.2152</v>
      </c>
      <c r="H125" s="178"/>
    </row>
    <row r="126" spans="1:8" s="114" customFormat="1">
      <c r="A126" s="114">
        <v>1860</v>
      </c>
      <c r="B126" s="98">
        <v>9.0999999999999984E-2</v>
      </c>
      <c r="C126" s="98">
        <v>0.61433959999999999</v>
      </c>
      <c r="D126" s="98">
        <v>1.4840000000000001E-2</v>
      </c>
      <c r="E126" s="98">
        <v>0.21934000000000001</v>
      </c>
      <c r="H126" s="178"/>
    </row>
    <row r="127" spans="1:8" s="114" customFormat="1">
      <c r="A127" s="114">
        <v>1861</v>
      </c>
      <c r="B127" s="98">
        <v>9.4999999999999987E-2</v>
      </c>
      <c r="C127" s="98">
        <v>0.61746529999999988</v>
      </c>
      <c r="D127" s="98">
        <v>5.0880000000000002E-2</v>
      </c>
      <c r="E127" s="98">
        <v>0.22392999999999999</v>
      </c>
      <c r="H127" s="178"/>
    </row>
    <row r="128" spans="1:8" s="114" customFormat="1">
      <c r="A128" s="114">
        <v>1862</v>
      </c>
      <c r="B128" s="98">
        <v>9.7000000000000003E-2</v>
      </c>
      <c r="C128" s="98">
        <v>0.58263640000000005</v>
      </c>
      <c r="D128" s="98">
        <v>9.4552000000000011E-2</v>
      </c>
      <c r="E128" s="98">
        <v>0.22803000000000001</v>
      </c>
      <c r="H128" s="178"/>
    </row>
    <row r="129" spans="1:8" s="114" customFormat="1">
      <c r="A129" s="114">
        <v>1863</v>
      </c>
      <c r="B129" s="98">
        <v>0.10399999999999998</v>
      </c>
      <c r="C129" s="98">
        <v>0.53635509999999997</v>
      </c>
      <c r="D129" s="98">
        <v>0.146068</v>
      </c>
      <c r="E129" s="98">
        <v>0.23277999999999999</v>
      </c>
      <c r="H129" s="178"/>
    </row>
    <row r="130" spans="1:8" s="114" customFormat="1">
      <c r="A130" s="114">
        <v>1864</v>
      </c>
      <c r="B130" s="98">
        <v>0.112</v>
      </c>
      <c r="C130" s="98">
        <v>0.52813430000000006</v>
      </c>
      <c r="D130" s="98">
        <v>0.20670000000000002</v>
      </c>
      <c r="E130" s="98">
        <v>0.23765</v>
      </c>
      <c r="H130" s="178"/>
    </row>
    <row r="131" spans="1:8" s="114" customFormat="1">
      <c r="A131" s="114">
        <v>1865</v>
      </c>
      <c r="B131" s="98">
        <v>0.11899999999999999</v>
      </c>
      <c r="C131" s="98">
        <v>0.52047930000000009</v>
      </c>
      <c r="D131" s="98">
        <v>0.27369199999999999</v>
      </c>
      <c r="E131" s="98">
        <v>0.24293000000000001</v>
      </c>
      <c r="H131" s="178"/>
    </row>
    <row r="132" spans="1:8" s="114" customFormat="1">
      <c r="A132" s="114">
        <v>1866</v>
      </c>
      <c r="B132" s="98">
        <v>0.12199999999999998</v>
      </c>
      <c r="C132" s="98">
        <v>0.51468330000000007</v>
      </c>
      <c r="D132" s="98">
        <v>0.33432400000000001</v>
      </c>
      <c r="E132" s="98">
        <v>0.24803</v>
      </c>
      <c r="H132" s="178"/>
    </row>
    <row r="133" spans="1:8" s="114" customFormat="1">
      <c r="A133" s="114">
        <v>1867</v>
      </c>
      <c r="B133" s="98">
        <v>0.13</v>
      </c>
      <c r="C133" s="98">
        <v>0.51079249999999998</v>
      </c>
      <c r="D133" s="98">
        <v>0.38520400000000005</v>
      </c>
      <c r="E133" s="98">
        <v>0.25418000000000002</v>
      </c>
      <c r="H133" s="178"/>
    </row>
    <row r="134" spans="1:8" s="114" customFormat="1">
      <c r="A134" s="114">
        <v>1868</v>
      </c>
      <c r="B134" s="98">
        <v>0.13500000000000001</v>
      </c>
      <c r="C134" s="98">
        <v>0.50608189999999997</v>
      </c>
      <c r="D134" s="98">
        <v>0.42654399999999998</v>
      </c>
      <c r="E134" s="98">
        <v>0.25939000000000001</v>
      </c>
      <c r="H134" s="178"/>
    </row>
    <row r="135" spans="1:8" s="114" customFormat="1">
      <c r="A135" s="114">
        <v>1869</v>
      </c>
      <c r="B135" s="98">
        <v>0.14199999999999999</v>
      </c>
      <c r="C135" s="98">
        <v>0.50190080000000004</v>
      </c>
      <c r="D135" s="98">
        <v>0.45834400000000003</v>
      </c>
      <c r="E135" s="98">
        <v>0.26606000000000002</v>
      </c>
      <c r="H135" s="178"/>
    </row>
    <row r="136" spans="1:8" s="114" customFormat="1">
      <c r="A136" s="114">
        <v>1870</v>
      </c>
      <c r="B136" s="98">
        <v>0.14699999999999996</v>
      </c>
      <c r="C136" s="98">
        <v>0.49812970000000001</v>
      </c>
      <c r="D136" s="98">
        <v>0.48081600000000002</v>
      </c>
      <c r="E136" s="98">
        <v>0.27224999999999999</v>
      </c>
      <c r="H136" s="178"/>
    </row>
    <row r="137" spans="1:8" s="114" customFormat="1">
      <c r="A137" s="114">
        <v>1871</v>
      </c>
      <c r="B137" s="98">
        <v>0.15599999999999997</v>
      </c>
      <c r="C137" s="98">
        <v>0.50935019999999998</v>
      </c>
      <c r="D137" s="98">
        <v>0.49459600000000004</v>
      </c>
      <c r="E137" s="98">
        <v>0.27826000000000001</v>
      </c>
      <c r="H137" s="178"/>
    </row>
    <row r="138" spans="1:8" s="114" customFormat="1">
      <c r="A138" s="114">
        <v>1872</v>
      </c>
      <c r="B138" s="98">
        <v>0.17299999999999996</v>
      </c>
      <c r="C138" s="98">
        <v>0.52810570000000001</v>
      </c>
      <c r="D138" s="98">
        <v>0.496504</v>
      </c>
      <c r="E138" s="98">
        <v>0.28565000000000002</v>
      </c>
      <c r="H138" s="178"/>
    </row>
    <row r="139" spans="1:8" s="114" customFormat="1">
      <c r="A139" s="114">
        <v>1873</v>
      </c>
      <c r="B139" s="98">
        <v>0.184</v>
      </c>
      <c r="C139" s="98">
        <v>0.58868719999999997</v>
      </c>
      <c r="D139" s="98">
        <v>0.48569200000000001</v>
      </c>
      <c r="E139" s="98">
        <v>0.29188999999999998</v>
      </c>
      <c r="H139" s="178"/>
    </row>
    <row r="140" spans="1:8" s="114" customFormat="1">
      <c r="A140" s="114">
        <v>1874</v>
      </c>
      <c r="B140" s="98">
        <v>0.17399999999999996</v>
      </c>
      <c r="C140" s="98">
        <v>0.59224589999999999</v>
      </c>
      <c r="D140" s="98">
        <v>0.46216000000000002</v>
      </c>
      <c r="E140" s="98">
        <v>0.29930000000000001</v>
      </c>
      <c r="H140" s="178"/>
    </row>
    <row r="141" spans="1:8" s="114" customFormat="1">
      <c r="A141" s="114">
        <v>1875</v>
      </c>
      <c r="B141" s="98">
        <v>0.188</v>
      </c>
      <c r="C141" s="98">
        <v>0.59778310000000001</v>
      </c>
      <c r="D141" s="98">
        <v>0.43057200000000001</v>
      </c>
      <c r="E141" s="98">
        <v>0.30623</v>
      </c>
      <c r="H141" s="178"/>
    </row>
    <row r="142" spans="1:8" s="114" customFormat="1">
      <c r="A142" s="114">
        <v>1876</v>
      </c>
      <c r="B142" s="98">
        <v>0.19099999999999998</v>
      </c>
      <c r="C142" s="98">
        <v>0.60282780000000014</v>
      </c>
      <c r="D142" s="98">
        <v>0.40958400000000006</v>
      </c>
      <c r="E142" s="98">
        <v>0.31359999999999999</v>
      </c>
      <c r="H142" s="178"/>
    </row>
    <row r="143" spans="1:8" s="114" customFormat="1">
      <c r="A143" s="114">
        <v>1877</v>
      </c>
      <c r="B143" s="98">
        <v>0.19400000000000001</v>
      </c>
      <c r="C143" s="98">
        <v>0.60807850000000008</v>
      </c>
      <c r="D143" s="98">
        <v>0.40407199999999999</v>
      </c>
      <c r="E143" s="98">
        <v>0.32091999999999998</v>
      </c>
      <c r="H143" s="178"/>
    </row>
    <row r="144" spans="1:8" s="114" customFormat="1">
      <c r="A144" s="114">
        <v>1878</v>
      </c>
      <c r="B144" s="98">
        <v>0.19600000000000001</v>
      </c>
      <c r="C144" s="98">
        <v>0.6134485999999999</v>
      </c>
      <c r="D144" s="98">
        <v>0.41382400000000003</v>
      </c>
      <c r="E144" s="98">
        <v>0.32854</v>
      </c>
      <c r="H144" s="178"/>
    </row>
    <row r="145" spans="1:8" s="114" customFormat="1">
      <c r="A145" s="114">
        <v>1879</v>
      </c>
      <c r="B145" s="98">
        <v>0.21</v>
      </c>
      <c r="C145" s="98">
        <v>0.61906930000000016</v>
      </c>
      <c r="D145" s="98">
        <v>0.43714400000000003</v>
      </c>
      <c r="E145" s="98">
        <v>0.33554</v>
      </c>
      <c r="H145" s="178"/>
    </row>
    <row r="146" spans="1:8" s="114" customFormat="1">
      <c r="A146" s="114">
        <v>1880</v>
      </c>
      <c r="B146" s="98">
        <v>0.23599999999999996</v>
      </c>
      <c r="C146" s="98">
        <v>0.6245757999999999</v>
      </c>
      <c r="D146" s="98">
        <v>0.46767199999999998</v>
      </c>
      <c r="E146" s="98">
        <v>0.34304000000000001</v>
      </c>
      <c r="H146" s="178"/>
    </row>
    <row r="147" spans="1:8" s="114" customFormat="1">
      <c r="A147" s="114">
        <v>1881</v>
      </c>
      <c r="B147" s="98">
        <v>0.24299999999999997</v>
      </c>
      <c r="C147" s="98">
        <v>0.64399269999999997</v>
      </c>
      <c r="D147" s="98">
        <v>0.50349999999999995</v>
      </c>
      <c r="E147" s="98">
        <v>0.35054999999999997</v>
      </c>
      <c r="H147" s="178"/>
    </row>
    <row r="148" spans="1:8" s="114" customFormat="1">
      <c r="A148" s="114">
        <v>1882</v>
      </c>
      <c r="B148" s="98">
        <v>0.25600000000000001</v>
      </c>
      <c r="C148" s="98">
        <v>0.6715778</v>
      </c>
      <c r="D148" s="98">
        <v>0.54462800000000011</v>
      </c>
      <c r="E148" s="98">
        <v>0.35802</v>
      </c>
      <c r="H148" s="178"/>
    </row>
    <row r="149" spans="1:8" s="114" customFormat="1">
      <c r="A149" s="114">
        <v>1883</v>
      </c>
      <c r="B149" s="98">
        <v>0.27200000000000002</v>
      </c>
      <c r="C149" s="98">
        <v>0.63250399999999996</v>
      </c>
      <c r="D149" s="98">
        <v>0.59126800000000002</v>
      </c>
      <c r="E149" s="98">
        <v>0.36446000000000001</v>
      </c>
      <c r="H149" s="178"/>
    </row>
    <row r="150" spans="1:8" s="114" customFormat="1">
      <c r="A150" s="114">
        <v>1884</v>
      </c>
      <c r="B150" s="98">
        <v>0.27500000000000002</v>
      </c>
      <c r="C150" s="98">
        <v>0.63791229999999999</v>
      </c>
      <c r="D150" s="98">
        <v>0.64617600000000008</v>
      </c>
      <c r="E150" s="98">
        <v>0.37148999999999999</v>
      </c>
      <c r="H150" s="178"/>
    </row>
    <row r="151" spans="1:8" s="114" customFormat="1">
      <c r="A151" s="114">
        <v>1885</v>
      </c>
      <c r="B151" s="98">
        <v>0.27700000000000002</v>
      </c>
      <c r="C151" s="98">
        <v>0.64203600000000005</v>
      </c>
      <c r="D151" s="98">
        <v>0.718468</v>
      </c>
      <c r="E151" s="98">
        <v>0.37807000000000002</v>
      </c>
      <c r="H151" s="178"/>
    </row>
    <row r="152" spans="1:8" s="114" customFormat="1">
      <c r="A152" s="114">
        <v>1886</v>
      </c>
      <c r="B152" s="98">
        <v>0.28100000000000003</v>
      </c>
      <c r="C152" s="98">
        <v>0.64436090000000001</v>
      </c>
      <c r="D152" s="98">
        <v>0.7820680000000001</v>
      </c>
      <c r="E152" s="98">
        <v>0.38431999999999999</v>
      </c>
      <c r="H152" s="178"/>
    </row>
    <row r="153" spans="1:8" s="114" customFormat="1">
      <c r="A153" s="114">
        <v>1887</v>
      </c>
      <c r="B153" s="98">
        <v>0.29499999999999998</v>
      </c>
      <c r="C153" s="98">
        <v>0.64615449999999985</v>
      </c>
      <c r="D153" s="98">
        <v>0.82065200000000005</v>
      </c>
      <c r="E153" s="98">
        <v>0.39065</v>
      </c>
      <c r="H153" s="178"/>
    </row>
    <row r="154" spans="1:8" s="114" customFormat="1">
      <c r="A154" s="114">
        <v>1888</v>
      </c>
      <c r="B154" s="98">
        <v>0.32699999999999996</v>
      </c>
      <c r="C154" s="98">
        <v>0.65233850000000004</v>
      </c>
      <c r="D154" s="98">
        <v>0.838036</v>
      </c>
      <c r="E154" s="98">
        <v>0.39718999999999999</v>
      </c>
      <c r="H154" s="178"/>
    </row>
    <row r="155" spans="1:8" s="114" customFormat="1">
      <c r="A155" s="114">
        <v>1889</v>
      </c>
      <c r="B155" s="98">
        <v>0.32699999999999996</v>
      </c>
      <c r="C155" s="98">
        <v>0.65886310000000003</v>
      </c>
      <c r="D155" s="98">
        <v>0.85139200000000004</v>
      </c>
      <c r="E155" s="98">
        <v>0.40249000000000001</v>
      </c>
      <c r="H155" s="178"/>
    </row>
    <row r="156" spans="1:8" s="114" customFormat="1">
      <c r="A156" s="114">
        <v>1890</v>
      </c>
      <c r="B156" s="98">
        <v>0.35599999999999998</v>
      </c>
      <c r="C156" s="98">
        <v>0.66545249999999989</v>
      </c>
      <c r="D156" s="98">
        <v>0.86220400000000008</v>
      </c>
      <c r="E156" s="98">
        <v>0.40772999999999998</v>
      </c>
      <c r="H156" s="178"/>
    </row>
    <row r="157" spans="1:8" s="114" customFormat="1">
      <c r="A157" s="114">
        <v>1891</v>
      </c>
      <c r="B157" s="98">
        <v>0.372</v>
      </c>
      <c r="C157" s="98">
        <v>0.67620279999999999</v>
      </c>
      <c r="D157" s="98">
        <v>0.86008400000000007</v>
      </c>
      <c r="E157" s="98">
        <v>0.41286</v>
      </c>
      <c r="H157" s="178"/>
    </row>
    <row r="158" spans="1:8" s="114" customFormat="1">
      <c r="A158" s="114">
        <v>1892</v>
      </c>
      <c r="B158" s="98">
        <v>0.374</v>
      </c>
      <c r="C158" s="98">
        <v>0.64807690000000007</v>
      </c>
      <c r="D158" s="98">
        <v>0.84291200000000011</v>
      </c>
      <c r="E158" s="98">
        <v>0.41787999999999997</v>
      </c>
      <c r="H158" s="178"/>
    </row>
    <row r="159" spans="1:8" s="114" customFormat="1">
      <c r="A159" s="114">
        <v>1893</v>
      </c>
      <c r="B159" s="98">
        <v>0.37</v>
      </c>
      <c r="C159" s="98">
        <v>0.64566650000000003</v>
      </c>
      <c r="D159" s="98">
        <v>0.81132400000000005</v>
      </c>
      <c r="E159" s="98">
        <v>0.42277999999999999</v>
      </c>
      <c r="H159" s="178"/>
    </row>
    <row r="160" spans="1:8" s="114" customFormat="1">
      <c r="A160" s="114">
        <v>1894</v>
      </c>
      <c r="B160" s="98">
        <v>0.38299999999999995</v>
      </c>
      <c r="C160" s="98">
        <v>0.6568155</v>
      </c>
      <c r="D160" s="98">
        <v>0.77210400000000012</v>
      </c>
      <c r="E160" s="98">
        <v>0.42853999999999998</v>
      </c>
      <c r="H160" s="178"/>
    </row>
    <row r="161" spans="1:8" s="114" customFormat="1">
      <c r="A161" s="114">
        <v>1895</v>
      </c>
      <c r="B161" s="98">
        <v>0.40600000000000003</v>
      </c>
      <c r="C161" s="98">
        <v>0.64961729999999995</v>
      </c>
      <c r="D161" s="98">
        <v>0.72631200000000007</v>
      </c>
      <c r="E161" s="98">
        <v>0.43324000000000001</v>
      </c>
      <c r="H161" s="178"/>
    </row>
    <row r="162" spans="1:8" s="114" customFormat="1">
      <c r="A162" s="114">
        <v>1896</v>
      </c>
      <c r="B162" s="98">
        <v>0.41899999999999993</v>
      </c>
      <c r="C162" s="98">
        <v>0.64914950000000016</v>
      </c>
      <c r="D162" s="98">
        <v>0.66398400000000002</v>
      </c>
      <c r="E162" s="98">
        <v>0.43862000000000001</v>
      </c>
      <c r="H162" s="178"/>
    </row>
    <row r="163" spans="1:8" s="114" customFormat="1">
      <c r="A163" s="114">
        <v>1897</v>
      </c>
      <c r="B163" s="98">
        <v>0.44</v>
      </c>
      <c r="C163" s="98">
        <v>0.6493045999999999</v>
      </c>
      <c r="D163" s="98">
        <v>0.5895720000000001</v>
      </c>
      <c r="E163" s="98">
        <v>0.44431999999999999</v>
      </c>
      <c r="H163" s="178"/>
    </row>
    <row r="164" spans="1:8" s="114" customFormat="1">
      <c r="A164" s="114">
        <v>1898</v>
      </c>
      <c r="B164" s="98">
        <v>0.46500000000000002</v>
      </c>
      <c r="C164" s="98">
        <v>0.65020239999999985</v>
      </c>
      <c r="D164" s="98">
        <v>0.53105999999999998</v>
      </c>
      <c r="E164" s="98">
        <v>0.44961000000000001</v>
      </c>
      <c r="H164" s="178"/>
    </row>
    <row r="165" spans="1:8" s="114" customFormat="1">
      <c r="A165" s="114">
        <v>1899</v>
      </c>
      <c r="B165" s="98">
        <v>0.5069999999999999</v>
      </c>
      <c r="C165" s="98">
        <v>0.65050199999999991</v>
      </c>
      <c r="D165" s="98">
        <v>0.49565600000000004</v>
      </c>
      <c r="E165" s="98">
        <v>0.45543</v>
      </c>
      <c r="H165" s="178"/>
    </row>
    <row r="166" spans="1:8" s="114" customFormat="1">
      <c r="A166" s="114">
        <v>1900</v>
      </c>
      <c r="B166" s="98">
        <v>0.53400000000000003</v>
      </c>
      <c r="C166" s="98">
        <v>0.65244999999999997</v>
      </c>
      <c r="D166" s="98">
        <v>0.48166400000000004</v>
      </c>
      <c r="E166" s="98">
        <v>0.46211000000000002</v>
      </c>
      <c r="H166" s="178"/>
    </row>
    <row r="167" spans="1:8" s="114" customFormat="1">
      <c r="A167" s="114">
        <v>1901</v>
      </c>
      <c r="B167" s="98">
        <v>0.55200000000000005</v>
      </c>
      <c r="C167" s="98">
        <v>0.71011740000000001</v>
      </c>
      <c r="D167" s="98">
        <v>0.48314800000000002</v>
      </c>
      <c r="E167" s="98">
        <v>0.46850999999999998</v>
      </c>
      <c r="H167" s="178"/>
    </row>
    <row r="168" spans="1:8" s="114" customFormat="1">
      <c r="A168" s="114">
        <v>1902</v>
      </c>
      <c r="B168" s="98">
        <v>0.56599999999999995</v>
      </c>
      <c r="C168" s="98">
        <v>0.74053520000000006</v>
      </c>
      <c r="D168" s="98">
        <v>0.49798800000000004</v>
      </c>
      <c r="E168" s="98">
        <v>0.47484999999999999</v>
      </c>
      <c r="H168" s="178"/>
    </row>
    <row r="169" spans="1:8" s="114" customFormat="1">
      <c r="A169" s="114">
        <v>1903</v>
      </c>
      <c r="B169" s="98">
        <v>0.61699999999999999</v>
      </c>
      <c r="C169" s="98">
        <v>0.75788350000000004</v>
      </c>
      <c r="D169" s="98">
        <v>0.52491200000000005</v>
      </c>
      <c r="E169" s="98">
        <v>0.48202</v>
      </c>
      <c r="H169" s="178"/>
    </row>
    <row r="170" spans="1:8" s="114" customFormat="1">
      <c r="A170" s="114">
        <v>1904</v>
      </c>
      <c r="B170" s="98">
        <v>0.62399999999999989</v>
      </c>
      <c r="C170" s="98">
        <v>0.78234429999999999</v>
      </c>
      <c r="D170" s="98">
        <v>0.563496</v>
      </c>
      <c r="E170" s="98">
        <v>0.48948999999999998</v>
      </c>
      <c r="H170" s="178"/>
    </row>
    <row r="171" spans="1:8" s="114" customFormat="1">
      <c r="A171" s="114">
        <v>1905</v>
      </c>
      <c r="B171" s="98">
        <v>0.66300000000000003</v>
      </c>
      <c r="C171" s="98">
        <v>0.80559359999999991</v>
      </c>
      <c r="D171" s="98">
        <v>0.60822799999999999</v>
      </c>
      <c r="E171" s="98">
        <v>0.49637999999999999</v>
      </c>
      <c r="H171" s="178"/>
    </row>
    <row r="172" spans="1:8" s="114" customFormat="1">
      <c r="A172" s="114">
        <v>1906</v>
      </c>
      <c r="B172" s="98">
        <v>0.70699999999999985</v>
      </c>
      <c r="C172" s="98">
        <v>0.82795619999999992</v>
      </c>
      <c r="D172" s="98">
        <v>0.64108799999999999</v>
      </c>
      <c r="E172" s="98">
        <v>0.50383</v>
      </c>
      <c r="H172" s="178"/>
    </row>
    <row r="173" spans="1:8" s="114" customFormat="1">
      <c r="A173" s="114">
        <v>1907</v>
      </c>
      <c r="B173" s="98">
        <v>0.78400000000000003</v>
      </c>
      <c r="C173" s="98">
        <v>0.84281329999999988</v>
      </c>
      <c r="D173" s="98">
        <v>0.66801200000000005</v>
      </c>
      <c r="E173" s="98">
        <v>0.51195000000000002</v>
      </c>
      <c r="H173" s="178"/>
    </row>
    <row r="174" spans="1:8" s="114" customFormat="1">
      <c r="A174" s="114">
        <v>1908</v>
      </c>
      <c r="B174" s="98">
        <v>0.75</v>
      </c>
      <c r="C174" s="98">
        <v>0.85357359999999993</v>
      </c>
      <c r="D174" s="98">
        <v>0.68772800000000012</v>
      </c>
      <c r="E174" s="98">
        <v>0.51900999999999997</v>
      </c>
      <c r="H174" s="178"/>
    </row>
    <row r="175" spans="1:8" s="114" customFormat="1">
      <c r="A175" s="114">
        <v>1909</v>
      </c>
      <c r="B175" s="98">
        <v>0.78499999999999992</v>
      </c>
      <c r="C175" s="98">
        <v>0.86109950000000002</v>
      </c>
      <c r="D175" s="98">
        <v>0.69938800000000012</v>
      </c>
      <c r="E175" s="98">
        <v>0.52634000000000003</v>
      </c>
      <c r="H175" s="178"/>
    </row>
    <row r="176" spans="1:8" s="114" customFormat="1">
      <c r="A176" s="114">
        <v>1910</v>
      </c>
      <c r="B176" s="98">
        <v>0.81899999999999984</v>
      </c>
      <c r="C176" s="98">
        <v>0.8605716000000001</v>
      </c>
      <c r="D176" s="98">
        <v>0.706596</v>
      </c>
      <c r="E176" s="98">
        <v>0.53383999999999998</v>
      </c>
      <c r="H176" s="178"/>
    </row>
    <row r="177" spans="1:8" s="114" customFormat="1">
      <c r="A177" s="114">
        <v>1911</v>
      </c>
      <c r="B177" s="98">
        <v>0.83599999999999985</v>
      </c>
      <c r="C177" s="98">
        <v>0.79752649999999992</v>
      </c>
      <c r="D177" s="98">
        <v>0.72398000000000007</v>
      </c>
      <c r="E177" s="98">
        <v>0.54059000000000001</v>
      </c>
      <c r="H177" s="178"/>
    </row>
    <row r="178" spans="1:8" s="114" customFormat="1">
      <c r="A178" s="114">
        <v>1912</v>
      </c>
      <c r="B178" s="98">
        <v>0.879</v>
      </c>
      <c r="C178" s="98">
        <v>0.78481900000000004</v>
      </c>
      <c r="D178" s="98">
        <v>0.75450800000000007</v>
      </c>
      <c r="E178" s="98">
        <v>0.54791999999999996</v>
      </c>
      <c r="H178" s="178"/>
    </row>
    <row r="179" spans="1:8" s="114" customFormat="1">
      <c r="A179" s="114">
        <v>1913</v>
      </c>
      <c r="B179" s="98">
        <v>0.94299999999999995</v>
      </c>
      <c r="C179" s="98">
        <v>0.72881259999999992</v>
      </c>
      <c r="D179" s="98">
        <v>0.78779200000000005</v>
      </c>
      <c r="E179" s="98">
        <v>0.55445</v>
      </c>
      <c r="H179" s="178"/>
    </row>
    <row r="180" spans="1:8" s="114" customFormat="1">
      <c r="A180" s="114">
        <v>1914</v>
      </c>
      <c r="B180" s="98">
        <v>0.85</v>
      </c>
      <c r="C180" s="98">
        <v>0.71039209999999986</v>
      </c>
      <c r="D180" s="98">
        <v>0.81386800000000004</v>
      </c>
      <c r="E180" s="98">
        <v>0.56023999999999996</v>
      </c>
      <c r="H180" s="178"/>
    </row>
    <row r="181" spans="1:8" s="114" customFormat="1">
      <c r="A181" s="114">
        <v>1915</v>
      </c>
      <c r="B181" s="98">
        <v>0.83799999999999986</v>
      </c>
      <c r="C181" s="98">
        <v>0.70325700000000002</v>
      </c>
      <c r="D181" s="98">
        <v>0.83443200000000006</v>
      </c>
      <c r="E181" s="98">
        <v>0.56774999999999998</v>
      </c>
      <c r="H181" s="178"/>
    </row>
    <row r="182" spans="1:8" s="114" customFormat="1">
      <c r="A182" s="114">
        <v>1916</v>
      </c>
      <c r="B182" s="98">
        <v>0.90100000000000002</v>
      </c>
      <c r="C182" s="98">
        <v>0.69695799999999997</v>
      </c>
      <c r="D182" s="98">
        <v>0.84609200000000007</v>
      </c>
      <c r="E182" s="98">
        <v>0.57399</v>
      </c>
      <c r="H182" s="178"/>
    </row>
    <row r="183" spans="1:8" s="114" customFormat="1">
      <c r="A183" s="114">
        <v>1917</v>
      </c>
      <c r="B183" s="98">
        <v>0.95499999999999985</v>
      </c>
      <c r="C183" s="98">
        <v>0.69005490000000014</v>
      </c>
      <c r="D183" s="98">
        <v>0.84694000000000014</v>
      </c>
      <c r="E183" s="98">
        <v>0.57979999999999998</v>
      </c>
      <c r="H183" s="178"/>
    </row>
    <row r="184" spans="1:8" s="114" customFormat="1">
      <c r="A184" s="114">
        <v>1918</v>
      </c>
      <c r="B184" s="98">
        <v>0.93599999999999983</v>
      </c>
      <c r="C184" s="98">
        <v>0.6776542000000001</v>
      </c>
      <c r="D184" s="98">
        <v>0.83443200000000006</v>
      </c>
      <c r="E184" s="98">
        <v>0.58548999999999995</v>
      </c>
      <c r="H184" s="178"/>
    </row>
    <row r="185" spans="1:8" s="114" customFormat="1">
      <c r="A185" s="114">
        <v>1919</v>
      </c>
      <c r="B185" s="98">
        <v>0.80600000000000005</v>
      </c>
      <c r="C185" s="98">
        <v>0.67521690000000001</v>
      </c>
      <c r="D185" s="98">
        <v>0.80793199999999998</v>
      </c>
      <c r="E185" s="98">
        <v>0.59201999999999999</v>
      </c>
      <c r="H185" s="178"/>
    </row>
    <row r="186" spans="1:8" s="114" customFormat="1">
      <c r="A186" s="114">
        <v>1920</v>
      </c>
      <c r="B186" s="98">
        <v>0.93200000000000005</v>
      </c>
      <c r="C186" s="98">
        <v>0.67348360000000007</v>
      </c>
      <c r="D186" s="98">
        <v>0.77422400000000013</v>
      </c>
      <c r="E186" s="98">
        <v>0.59745999999999999</v>
      </c>
      <c r="H186" s="178"/>
    </row>
    <row r="187" spans="1:8" s="114" customFormat="1">
      <c r="A187" s="114">
        <v>1921</v>
      </c>
      <c r="B187" s="98">
        <v>0.80300000000000005</v>
      </c>
      <c r="C187" s="98">
        <v>0.7226528000000001</v>
      </c>
      <c r="D187" s="98">
        <v>0.74793600000000005</v>
      </c>
      <c r="E187" s="98">
        <v>0.60355999999999999</v>
      </c>
      <c r="H187" s="178"/>
    </row>
    <row r="188" spans="1:8" s="114" customFormat="1">
      <c r="A188" s="114">
        <v>1922</v>
      </c>
      <c r="B188" s="98">
        <v>0.84499999999999997</v>
      </c>
      <c r="C188" s="98">
        <v>0.72593869999999983</v>
      </c>
      <c r="D188" s="98">
        <v>0.73182400000000003</v>
      </c>
      <c r="E188" s="98">
        <v>0.60865000000000002</v>
      </c>
      <c r="H188" s="178"/>
    </row>
    <row r="189" spans="1:8" s="114" customFormat="1">
      <c r="A189" s="114">
        <v>1923</v>
      </c>
      <c r="B189" s="98">
        <v>0.96999999999999986</v>
      </c>
      <c r="C189" s="98">
        <v>0.71228729999999996</v>
      </c>
      <c r="D189" s="98">
        <v>0.725464</v>
      </c>
      <c r="E189" s="98">
        <v>0.61445000000000005</v>
      </c>
      <c r="H189" s="178"/>
    </row>
    <row r="190" spans="1:8" s="114" customFormat="1">
      <c r="A190" s="114">
        <v>1924</v>
      </c>
      <c r="B190" s="98">
        <v>0.96299999999999986</v>
      </c>
      <c r="C190" s="98">
        <v>0.71514430000000007</v>
      </c>
      <c r="D190" s="98">
        <v>0.72716000000000014</v>
      </c>
      <c r="E190" s="98">
        <v>0.61929000000000001</v>
      </c>
      <c r="H190" s="178"/>
    </row>
    <row r="191" spans="1:8" s="114" customFormat="1">
      <c r="A191" s="114">
        <v>1925</v>
      </c>
      <c r="B191" s="98">
        <v>0.97499999999999998</v>
      </c>
      <c r="C191" s="98">
        <v>0.7177055</v>
      </c>
      <c r="D191" s="98">
        <v>0.73224800000000001</v>
      </c>
      <c r="E191" s="98">
        <v>0.62390000000000001</v>
      </c>
      <c r="H191" s="178"/>
    </row>
    <row r="192" spans="1:8" s="114" customFormat="1">
      <c r="A192" s="114">
        <v>1926</v>
      </c>
      <c r="B192" s="98">
        <v>0.98299999999999998</v>
      </c>
      <c r="C192" s="98">
        <v>0.72211410000000009</v>
      </c>
      <c r="D192" s="98">
        <v>0.74454400000000009</v>
      </c>
      <c r="E192" s="98">
        <v>0.62817000000000001</v>
      </c>
      <c r="H192" s="178"/>
    </row>
    <row r="193" spans="1:8" s="114" customFormat="1">
      <c r="A193" s="114">
        <v>1927</v>
      </c>
      <c r="B193" s="98">
        <v>1.0620000000000001</v>
      </c>
      <c r="C193" s="98">
        <v>0.72938970000000003</v>
      </c>
      <c r="D193" s="98">
        <v>0.76044400000000012</v>
      </c>
      <c r="E193" s="98">
        <v>0.63199000000000005</v>
      </c>
      <c r="H193" s="178"/>
    </row>
    <row r="194" spans="1:8" s="114" customFormat="1">
      <c r="A194" s="114">
        <v>1928</v>
      </c>
      <c r="B194" s="98">
        <v>1.0649999999999999</v>
      </c>
      <c r="C194" s="98">
        <v>0.74479329999999999</v>
      </c>
      <c r="D194" s="98">
        <v>0.77846400000000004</v>
      </c>
      <c r="E194" s="98">
        <v>0.63549</v>
      </c>
      <c r="H194" s="178"/>
    </row>
    <row r="195" spans="1:8" s="114" customFormat="1">
      <c r="A195" s="114">
        <v>1929</v>
      </c>
      <c r="B195" s="98">
        <v>1.1449999999999998</v>
      </c>
      <c r="C195" s="98">
        <v>0.75453370000000008</v>
      </c>
      <c r="D195" s="98">
        <v>0.78948800000000008</v>
      </c>
      <c r="E195" s="98">
        <v>0.63805999999999996</v>
      </c>
      <c r="H195" s="178"/>
    </row>
    <row r="196" spans="1:8" s="114" customFormat="1">
      <c r="A196" s="114">
        <v>1930</v>
      </c>
      <c r="B196" s="98">
        <v>1.0529999999999999</v>
      </c>
      <c r="C196" s="98">
        <v>0.76463320000000001</v>
      </c>
      <c r="D196" s="98">
        <v>0.79054800000000003</v>
      </c>
      <c r="E196" s="98">
        <v>0.64097000000000004</v>
      </c>
      <c r="H196" s="178"/>
    </row>
    <row r="197" spans="1:8" s="114" customFormat="1">
      <c r="A197" s="114">
        <v>1931</v>
      </c>
      <c r="B197" s="98">
        <v>0.93999999999999984</v>
      </c>
      <c r="C197" s="98">
        <v>0.77587360000000005</v>
      </c>
      <c r="D197" s="98">
        <v>0.78991200000000006</v>
      </c>
      <c r="E197" s="98">
        <v>0.64371</v>
      </c>
      <c r="H197" s="178"/>
    </row>
    <row r="198" spans="1:8" s="114" customFormat="1">
      <c r="A198" s="114">
        <v>1932</v>
      </c>
      <c r="B198" s="98">
        <v>0.84699999999999986</v>
      </c>
      <c r="C198" s="98">
        <v>0.8045121999999999</v>
      </c>
      <c r="D198" s="98">
        <v>0.78842800000000002</v>
      </c>
      <c r="E198" s="98">
        <v>0.64483999999999997</v>
      </c>
      <c r="H198" s="178"/>
    </row>
    <row r="199" spans="1:8" s="114" customFormat="1">
      <c r="A199" s="114">
        <v>1933</v>
      </c>
      <c r="B199" s="98">
        <v>0.89300000000000002</v>
      </c>
      <c r="C199" s="98">
        <v>0.8064323000000001</v>
      </c>
      <c r="D199" s="98">
        <v>0.78609600000000013</v>
      </c>
      <c r="E199" s="98">
        <v>0.64627999999999997</v>
      </c>
      <c r="H199" s="178"/>
    </row>
    <row r="200" spans="1:8" s="114" customFormat="1">
      <c r="A200" s="114">
        <v>1934</v>
      </c>
      <c r="B200" s="98">
        <v>0.97299999999999998</v>
      </c>
      <c r="C200" s="98">
        <v>0.81092940000000002</v>
      </c>
      <c r="D200" s="98">
        <v>0.7820680000000001</v>
      </c>
      <c r="E200" s="98">
        <v>0.64712999999999998</v>
      </c>
      <c r="H200" s="178"/>
    </row>
    <row r="201" spans="1:8" s="114" customFormat="1">
      <c r="A201" s="114">
        <v>1935</v>
      </c>
      <c r="B201" s="98">
        <v>1.0269999999999999</v>
      </c>
      <c r="C201" s="98">
        <v>0.81491440000000015</v>
      </c>
      <c r="D201" s="98">
        <v>0.77358800000000005</v>
      </c>
      <c r="E201" s="98">
        <v>0.64786999999999995</v>
      </c>
      <c r="H201" s="178"/>
    </row>
    <row r="202" spans="1:8" s="114" customFormat="1">
      <c r="A202" s="114">
        <v>1936</v>
      </c>
      <c r="B202" s="98">
        <v>1.1299999999999997</v>
      </c>
      <c r="C202" s="98">
        <v>0.84792289999999992</v>
      </c>
      <c r="D202" s="98">
        <v>0.75768800000000003</v>
      </c>
      <c r="E202" s="98">
        <v>0.64785000000000004</v>
      </c>
      <c r="H202" s="178"/>
    </row>
    <row r="203" spans="1:8" s="114" customFormat="1">
      <c r="A203" s="114">
        <v>1937</v>
      </c>
      <c r="B203" s="98">
        <v>1.2090000000000001</v>
      </c>
      <c r="C203" s="98">
        <v>0.85392080000000004</v>
      </c>
      <c r="D203" s="98">
        <v>0.73775999999999997</v>
      </c>
      <c r="E203" s="98">
        <v>0.64754999999999996</v>
      </c>
      <c r="H203" s="178"/>
    </row>
    <row r="204" spans="1:8" s="114" customFormat="1">
      <c r="A204" s="114">
        <v>1938</v>
      </c>
      <c r="B204" s="98">
        <v>1.1419999999999997</v>
      </c>
      <c r="C204" s="98">
        <v>0.86369320000000005</v>
      </c>
      <c r="D204" s="98">
        <v>0.71338000000000013</v>
      </c>
      <c r="E204" s="98">
        <v>0.64685000000000004</v>
      </c>
      <c r="H204" s="178"/>
    </row>
    <row r="205" spans="1:8" s="114" customFormat="1">
      <c r="A205" s="114">
        <v>1939</v>
      </c>
      <c r="B205" s="98">
        <v>1.1919999999999999</v>
      </c>
      <c r="C205" s="98">
        <v>0.86372900000000008</v>
      </c>
      <c r="D205" s="98">
        <v>0.67098000000000002</v>
      </c>
      <c r="E205" s="98">
        <v>0.64651000000000003</v>
      </c>
      <c r="H205" s="178"/>
    </row>
    <row r="206" spans="1:8" s="114" customFormat="1">
      <c r="A206" s="114">
        <v>1940</v>
      </c>
      <c r="B206" s="98">
        <v>1.2989999999999999</v>
      </c>
      <c r="C206" s="98">
        <v>0.86418210000000006</v>
      </c>
      <c r="D206" s="98">
        <v>0.60610799999999998</v>
      </c>
      <c r="E206" s="98">
        <v>0.64661000000000002</v>
      </c>
      <c r="H206" s="178"/>
    </row>
    <row r="207" spans="1:8" s="114" customFormat="1">
      <c r="A207" s="114">
        <v>1941</v>
      </c>
      <c r="B207" s="98">
        <v>1.3340000000000001</v>
      </c>
      <c r="C207" s="98">
        <v>0.80391179999999995</v>
      </c>
      <c r="D207" s="98">
        <v>0.52258000000000004</v>
      </c>
      <c r="E207" s="98">
        <v>0.64605999999999997</v>
      </c>
      <c r="H207" s="178"/>
    </row>
    <row r="208" spans="1:8" s="114" customFormat="1">
      <c r="A208" s="114">
        <v>1942</v>
      </c>
      <c r="B208" s="98">
        <v>1.3419999999999999</v>
      </c>
      <c r="C208" s="98">
        <v>0.83896100000000007</v>
      </c>
      <c r="D208" s="98">
        <v>0.42930000000000007</v>
      </c>
      <c r="E208" s="98">
        <v>0.64670000000000005</v>
      </c>
      <c r="H208" s="178"/>
    </row>
    <row r="209" spans="1:8" s="114" customFormat="1">
      <c r="A209" s="114">
        <v>1943</v>
      </c>
      <c r="B209" s="98">
        <v>1.391</v>
      </c>
      <c r="C209" s="98">
        <v>0.84663670000000002</v>
      </c>
      <c r="D209" s="98">
        <v>0.33390000000000003</v>
      </c>
      <c r="E209" s="98">
        <v>0.64768999999999999</v>
      </c>
      <c r="H209" s="178"/>
    </row>
    <row r="210" spans="1:8" s="114" customFormat="1">
      <c r="A210" s="114">
        <v>1944</v>
      </c>
      <c r="B210" s="98">
        <v>1.383</v>
      </c>
      <c r="C210" s="98">
        <v>0.85593520000000001</v>
      </c>
      <c r="D210" s="98">
        <v>0.25927600000000001</v>
      </c>
      <c r="E210" s="98">
        <v>0.64970000000000006</v>
      </c>
      <c r="H210" s="178"/>
    </row>
    <row r="211" spans="1:8" s="114" customFormat="1">
      <c r="A211" s="114">
        <v>1945</v>
      </c>
      <c r="B211" s="98">
        <v>1.1599999999999999</v>
      </c>
      <c r="C211" s="98">
        <v>0.86110769999999992</v>
      </c>
      <c r="D211" s="98">
        <v>0.21433199999999999</v>
      </c>
      <c r="E211" s="98">
        <v>0.65246999999999999</v>
      </c>
      <c r="H211" s="178"/>
    </row>
    <row r="212" spans="1:8" s="114" customFormat="1">
      <c r="A212" s="114">
        <v>1946</v>
      </c>
      <c r="B212" s="98">
        <v>1.238</v>
      </c>
      <c r="C212" s="98">
        <v>0.93810389999999999</v>
      </c>
      <c r="D212" s="98">
        <v>0.203096</v>
      </c>
      <c r="E212" s="98">
        <v>0.65664999999999996</v>
      </c>
      <c r="H212" s="178"/>
    </row>
    <row r="213" spans="1:8" s="114" customFormat="1">
      <c r="A213" s="114">
        <v>1947</v>
      </c>
      <c r="B213" s="98">
        <v>1.3919999999999997</v>
      </c>
      <c r="C213" s="98">
        <v>0.95940029999999987</v>
      </c>
      <c r="D213" s="98">
        <v>0.21496800000000002</v>
      </c>
      <c r="E213" s="98">
        <v>0.66217000000000004</v>
      </c>
      <c r="H213" s="178"/>
    </row>
    <row r="214" spans="1:8" s="114" customFormat="1">
      <c r="A214" s="114">
        <v>1948</v>
      </c>
      <c r="B214" s="98">
        <v>1.4690000000000001</v>
      </c>
      <c r="C214" s="98">
        <v>1.0090171999999999</v>
      </c>
      <c r="D214" s="98">
        <v>0.24994800000000003</v>
      </c>
      <c r="E214" s="98">
        <v>0.66803999999999997</v>
      </c>
      <c r="H214" s="178"/>
    </row>
    <row r="215" spans="1:8" s="114" customFormat="1">
      <c r="A215" s="114">
        <v>1949</v>
      </c>
      <c r="B215" s="98">
        <v>1.419</v>
      </c>
      <c r="C215" s="98">
        <v>1.0289978000000002</v>
      </c>
      <c r="D215" s="98">
        <v>0.302948</v>
      </c>
      <c r="E215" s="98">
        <v>0.67615999999999998</v>
      </c>
      <c r="H215" s="178"/>
    </row>
    <row r="216" spans="1:8" s="114" customFormat="1">
      <c r="A216" s="114">
        <v>1950</v>
      </c>
      <c r="B216" s="98">
        <v>1.6299999999999997</v>
      </c>
      <c r="C216" s="98">
        <v>1.0535967000000002</v>
      </c>
      <c r="D216" s="98">
        <v>0.36209600000000003</v>
      </c>
      <c r="E216" s="98">
        <v>0.68508999999999998</v>
      </c>
      <c r="H216" s="178"/>
    </row>
    <row r="217" spans="1:8" s="114" customFormat="1">
      <c r="A217" s="114">
        <v>1951</v>
      </c>
      <c r="B217" s="98">
        <v>1.7669999999999997</v>
      </c>
      <c r="C217" s="98">
        <v>1.287609</v>
      </c>
      <c r="D217" s="98">
        <v>0.41848800000000003</v>
      </c>
      <c r="E217" s="98">
        <v>0.69466000000000006</v>
      </c>
      <c r="H217" s="178"/>
    </row>
    <row r="218" spans="1:8" s="114" customFormat="1">
      <c r="A218" s="114">
        <v>1952</v>
      </c>
      <c r="B218" s="98">
        <v>1.7949999999999999</v>
      </c>
      <c r="C218" s="98">
        <v>1.3999230000000003</v>
      </c>
      <c r="D218" s="98">
        <v>0.47933200000000004</v>
      </c>
      <c r="E218" s="98">
        <v>0.70679999999999998</v>
      </c>
      <c r="H218" s="178"/>
    </row>
    <row r="219" spans="1:8" s="114" customFormat="1">
      <c r="A219" s="114">
        <v>1953</v>
      </c>
      <c r="B219" s="98">
        <v>1.841</v>
      </c>
      <c r="C219" s="98">
        <v>1.3801413000000002</v>
      </c>
      <c r="D219" s="98">
        <v>0.54738399999999998</v>
      </c>
      <c r="E219" s="98">
        <v>0.71928000000000003</v>
      </c>
      <c r="H219" s="178"/>
    </row>
    <row r="220" spans="1:8" s="114" customFormat="1">
      <c r="A220" s="114">
        <v>1954</v>
      </c>
      <c r="B220" s="98">
        <v>1.8649999999999998</v>
      </c>
      <c r="C220" s="98">
        <v>1.4323748000000001</v>
      </c>
      <c r="D220" s="98">
        <v>0.62200800000000001</v>
      </c>
      <c r="E220" s="98">
        <v>0.73368999999999995</v>
      </c>
      <c r="H220" s="178"/>
    </row>
    <row r="221" spans="1:8" s="114" customFormat="1">
      <c r="A221" s="114">
        <v>1955</v>
      </c>
      <c r="B221" s="98">
        <v>2.0419999999999998</v>
      </c>
      <c r="C221" s="98">
        <v>1.4808446</v>
      </c>
      <c r="D221" s="98">
        <v>0.69917600000000002</v>
      </c>
      <c r="E221" s="98">
        <v>0.74934000000000001</v>
      </c>
      <c r="H221" s="178"/>
    </row>
    <row r="222" spans="1:8" s="114" customFormat="1">
      <c r="A222" s="114">
        <v>1956</v>
      </c>
      <c r="B222" s="98">
        <v>2.177</v>
      </c>
      <c r="C222" s="98">
        <v>1.5065268000000001</v>
      </c>
      <c r="D222" s="98">
        <v>0.77443600000000001</v>
      </c>
      <c r="E222" s="98">
        <v>0.76658000000000004</v>
      </c>
      <c r="H222" s="178"/>
    </row>
    <row r="223" spans="1:8" s="114" customFormat="1">
      <c r="A223" s="114">
        <v>1957</v>
      </c>
      <c r="B223" s="98">
        <v>2.27</v>
      </c>
      <c r="C223" s="98">
        <v>1.5246383000000001</v>
      </c>
      <c r="D223" s="98">
        <v>0.86983600000000005</v>
      </c>
      <c r="E223" s="98">
        <v>0.78593000000000002</v>
      </c>
      <c r="H223" s="178"/>
    </row>
    <row r="224" spans="1:8" s="114" customFormat="1">
      <c r="A224" s="114">
        <v>1958</v>
      </c>
      <c r="B224" s="98">
        <v>2.33</v>
      </c>
      <c r="C224" s="98">
        <v>1.5605784999999999</v>
      </c>
      <c r="D224" s="98">
        <v>1.01972</v>
      </c>
      <c r="E224" s="98">
        <v>0.80562999999999996</v>
      </c>
      <c r="H224" s="178"/>
    </row>
    <row r="225" spans="1:8" s="114" customFormat="1">
      <c r="A225" s="114">
        <v>1959</v>
      </c>
      <c r="B225" s="98">
        <v>2.4540000000000002</v>
      </c>
      <c r="C225" s="98">
        <v>1.4727759</v>
      </c>
      <c r="D225" s="98">
        <v>1.1746920000000001</v>
      </c>
      <c r="E225" s="98">
        <v>0.82738999999999996</v>
      </c>
      <c r="H225" s="178"/>
    </row>
    <row r="226" spans="1:8" s="114" customFormat="1">
      <c r="A226" s="114">
        <v>1960</v>
      </c>
      <c r="B226" s="98">
        <v>2.569</v>
      </c>
      <c r="C226" s="98">
        <v>1.4606344999999998</v>
      </c>
      <c r="D226" s="98">
        <v>1.309736</v>
      </c>
      <c r="E226" s="98">
        <v>0.84979000000000005</v>
      </c>
      <c r="H226" s="178"/>
    </row>
    <row r="227" spans="1:8" s="114" customFormat="1">
      <c r="A227" s="114">
        <v>1961</v>
      </c>
      <c r="B227" s="98">
        <v>2.58</v>
      </c>
      <c r="C227" s="98">
        <v>1.5302309999999999</v>
      </c>
      <c r="D227" s="98">
        <v>1.43418</v>
      </c>
      <c r="E227" s="98">
        <v>0.87278</v>
      </c>
      <c r="H227" s="178"/>
    </row>
    <row r="228" spans="1:8" s="114" customFormat="1">
      <c r="A228" s="114">
        <v>1962</v>
      </c>
      <c r="B228" s="98">
        <v>2.6859999999999999</v>
      </c>
      <c r="C228" s="98">
        <v>1.5198038</v>
      </c>
      <c r="D228" s="98">
        <v>1.54972</v>
      </c>
      <c r="E228" s="98">
        <v>0.89602000000000004</v>
      </c>
      <c r="H228" s="178"/>
    </row>
    <row r="229" spans="1:8" s="114" customFormat="1">
      <c r="A229" s="114">
        <v>1963</v>
      </c>
      <c r="B229" s="98">
        <v>2.8329999999999997</v>
      </c>
      <c r="C229" s="98">
        <v>1.5262845</v>
      </c>
      <c r="D229" s="98">
        <v>1.6584760000000001</v>
      </c>
      <c r="E229" s="98">
        <v>0.91952999999999996</v>
      </c>
      <c r="H229" s="178"/>
    </row>
    <row r="230" spans="1:8" s="114" customFormat="1">
      <c r="A230" s="114">
        <v>1964</v>
      </c>
      <c r="B230" s="98">
        <v>2.9950000000000001</v>
      </c>
      <c r="C230" s="98">
        <v>1.5173336999999998</v>
      </c>
      <c r="D230" s="98">
        <v>1.76172</v>
      </c>
      <c r="E230" s="98">
        <v>0.94401000000000002</v>
      </c>
      <c r="H230" s="178"/>
    </row>
    <row r="231" spans="1:8" s="114" customFormat="1">
      <c r="A231" s="114">
        <v>1965</v>
      </c>
      <c r="B231" s="98">
        <v>3.13</v>
      </c>
      <c r="C231" s="98">
        <v>1.5484721000000001</v>
      </c>
      <c r="D231" s="98">
        <v>1.8607240000000003</v>
      </c>
      <c r="E231" s="98">
        <v>0.97316999999999998</v>
      </c>
    </row>
    <row r="232" spans="1:8" s="114" customFormat="1">
      <c r="A232" s="114">
        <v>1966</v>
      </c>
      <c r="B232" s="98">
        <v>3.2879999999999998</v>
      </c>
      <c r="C232" s="98">
        <v>1.5508256</v>
      </c>
      <c r="D232" s="98">
        <v>1.9563360000000001</v>
      </c>
      <c r="E232" s="98">
        <v>1.0051699999999999</v>
      </c>
      <c r="H232" s="178"/>
    </row>
    <row r="233" spans="1:8" s="114" customFormat="1">
      <c r="A233" s="114">
        <v>1967</v>
      </c>
      <c r="B233" s="98">
        <v>3.3929999999999993</v>
      </c>
      <c r="C233" s="98">
        <v>1.5948990000000001</v>
      </c>
      <c r="D233" s="98">
        <v>2.0487680000000004</v>
      </c>
      <c r="E233" s="98">
        <v>1.04097</v>
      </c>
      <c r="H233" s="178"/>
    </row>
    <row r="234" spans="1:8" s="114" customFormat="1">
      <c r="A234" s="114">
        <v>1968</v>
      </c>
      <c r="B234" s="98">
        <v>3.5659999999999998</v>
      </c>
      <c r="C234" s="98">
        <v>1.5460563</v>
      </c>
      <c r="D234" s="98">
        <v>2.13802</v>
      </c>
      <c r="E234" s="98">
        <v>1.07968</v>
      </c>
      <c r="H234" s="178"/>
    </row>
    <row r="235" spans="1:8" s="114" customFormat="1">
      <c r="A235" s="114">
        <v>1969</v>
      </c>
      <c r="B235" s="98">
        <v>3.78</v>
      </c>
      <c r="C235" s="98">
        <v>1.5427741000000001</v>
      </c>
      <c r="D235" s="98">
        <v>2.2251520000000005</v>
      </c>
      <c r="E235" s="98">
        <v>1.1188100000000001</v>
      </c>
      <c r="H235" s="178"/>
    </row>
    <row r="236" spans="1:8" s="114" customFormat="1">
      <c r="A236" s="114">
        <v>1970</v>
      </c>
      <c r="B236" s="98">
        <v>4.0529999999999999</v>
      </c>
      <c r="C236" s="98">
        <v>1.5310014000000001</v>
      </c>
      <c r="D236" s="98">
        <v>2.309952</v>
      </c>
      <c r="E236" s="98">
        <v>1.1587000000000001</v>
      </c>
      <c r="H236" s="178"/>
    </row>
    <row r="237" spans="1:8" s="114" customFormat="1">
      <c r="A237" s="114">
        <v>1971</v>
      </c>
      <c r="B237" s="98">
        <v>4.2080000000000002</v>
      </c>
      <c r="C237" s="98">
        <v>1.4047030999999999</v>
      </c>
      <c r="D237" s="98">
        <v>2.3924200000000004</v>
      </c>
      <c r="E237" s="98">
        <v>1.1976500000000001</v>
      </c>
      <c r="H237" s="178"/>
    </row>
    <row r="238" spans="1:8" s="114" customFormat="1">
      <c r="A238" s="114">
        <v>1972</v>
      </c>
      <c r="B238" s="98">
        <v>4.3760000000000003</v>
      </c>
      <c r="C238" s="98">
        <v>1.3261335999999999</v>
      </c>
      <c r="D238" s="98">
        <v>2.4729800000000002</v>
      </c>
      <c r="E238" s="98">
        <v>1.2377800000000001</v>
      </c>
      <c r="H238" s="178"/>
    </row>
    <row r="239" spans="1:8" s="114" customFormat="1">
      <c r="A239" s="114">
        <v>1973</v>
      </c>
      <c r="B239" s="98">
        <v>4.6139999999999999</v>
      </c>
      <c r="C239" s="98">
        <v>1.3175873000000002</v>
      </c>
      <c r="D239" s="98">
        <v>2.5512080000000004</v>
      </c>
      <c r="E239" s="98">
        <v>1.2771399999999999</v>
      </c>
      <c r="H239" s="178"/>
    </row>
    <row r="240" spans="1:8" s="114" customFormat="1">
      <c r="A240" s="114">
        <v>1974</v>
      </c>
      <c r="B240" s="98">
        <v>4.6229999999999993</v>
      </c>
      <c r="C240" s="98">
        <v>1.2897675</v>
      </c>
      <c r="D240" s="98">
        <v>2.6271040000000001</v>
      </c>
      <c r="E240" s="98">
        <v>1.3148200000000001</v>
      </c>
      <c r="H240" s="178"/>
    </row>
    <row r="241" spans="1:8" s="114" customFormat="1">
      <c r="A241" s="114">
        <v>1975</v>
      </c>
      <c r="B241" s="98">
        <v>4.5959999999999992</v>
      </c>
      <c r="C241" s="98">
        <v>1.3024157999999999</v>
      </c>
      <c r="D241" s="98">
        <v>2.7000320000000002</v>
      </c>
      <c r="E241" s="98">
        <v>1.3526100000000001</v>
      </c>
      <c r="H241" s="178"/>
    </row>
    <row r="242" spans="1:8" s="114" customFormat="1">
      <c r="A242" s="114">
        <v>1976</v>
      </c>
      <c r="B242" s="98">
        <v>4.8639999999999999</v>
      </c>
      <c r="C242" s="98">
        <v>1.3194059</v>
      </c>
      <c r="D242" s="98">
        <v>2.7702040000000001</v>
      </c>
      <c r="E242" s="98">
        <v>1.3922000000000001</v>
      </c>
      <c r="H242" s="178"/>
    </row>
    <row r="243" spans="1:8" s="114" customFormat="1">
      <c r="A243" s="114">
        <v>1977</v>
      </c>
      <c r="B243" s="98">
        <v>5.0259999999999998</v>
      </c>
      <c r="C243" s="98">
        <v>1.3512792000000002</v>
      </c>
      <c r="D243" s="98">
        <v>2.8369840000000002</v>
      </c>
      <c r="E243" s="98">
        <v>1.4350400000000001</v>
      </c>
      <c r="H243" s="178"/>
    </row>
    <row r="244" spans="1:8" s="114" customFormat="1">
      <c r="A244" s="114">
        <v>1978</v>
      </c>
      <c r="B244" s="98">
        <v>5.0869999999999997</v>
      </c>
      <c r="C244" s="98">
        <v>1.2985151000000001</v>
      </c>
      <c r="D244" s="98">
        <v>2.898676</v>
      </c>
      <c r="E244" s="98">
        <v>1.4793099999999999</v>
      </c>
      <c r="H244" s="178"/>
    </row>
    <row r="245" spans="1:8" s="114" customFormat="1">
      <c r="A245" s="114">
        <v>1979</v>
      </c>
      <c r="B245" s="98">
        <v>5.3689999999999998</v>
      </c>
      <c r="C245" s="98">
        <v>1.2515592999999998</v>
      </c>
      <c r="D245" s="98">
        <v>2.954644</v>
      </c>
      <c r="E245" s="98">
        <v>1.5231399999999999</v>
      </c>
      <c r="H245" s="178"/>
    </row>
    <row r="246" spans="1:8" s="114" customFormat="1">
      <c r="A246" s="114">
        <v>1980</v>
      </c>
      <c r="B246" s="98">
        <v>5.3129999999999988</v>
      </c>
      <c r="C246" s="98">
        <v>1.2433824</v>
      </c>
      <c r="D246" s="98">
        <v>3.0036160000000001</v>
      </c>
      <c r="E246" s="98">
        <v>1.5653600000000001</v>
      </c>
      <c r="H246" s="178"/>
    </row>
    <row r="247" spans="1:8" s="114" customFormat="1">
      <c r="A247" s="114">
        <v>1981</v>
      </c>
      <c r="B247" s="98">
        <v>5.1509999999999998</v>
      </c>
      <c r="C247" s="98">
        <v>1.2520548999999999</v>
      </c>
      <c r="D247" s="98">
        <v>3.0464400000000005</v>
      </c>
      <c r="E247" s="98">
        <v>1.6043700000000001</v>
      </c>
      <c r="H247" s="178"/>
    </row>
    <row r="248" spans="1:8" s="114" customFormat="1">
      <c r="A248" s="114">
        <v>1982</v>
      </c>
      <c r="B248" s="98">
        <v>5.1109999999999998</v>
      </c>
      <c r="C248" s="98">
        <v>1.2573835999999998</v>
      </c>
      <c r="D248" s="98">
        <v>3.0839640000000004</v>
      </c>
      <c r="E248" s="98">
        <v>1.6432899999999999</v>
      </c>
      <c r="H248" s="178"/>
    </row>
    <row r="249" spans="1:8" s="114" customFormat="1">
      <c r="A249" s="114">
        <v>1983</v>
      </c>
      <c r="B249" s="98">
        <v>5.093</v>
      </c>
      <c r="C249" s="98">
        <v>1.4321564</v>
      </c>
      <c r="D249" s="98">
        <v>3.1176719999999998</v>
      </c>
      <c r="E249" s="98">
        <v>1.6818200000000001</v>
      </c>
      <c r="H249" s="178"/>
    </row>
    <row r="250" spans="1:8" s="114" customFormat="1">
      <c r="A250" s="114">
        <v>1984</v>
      </c>
      <c r="B250" s="98">
        <v>5.2779999999999996</v>
      </c>
      <c r="C250" s="98">
        <v>1.46034</v>
      </c>
      <c r="D250" s="98">
        <v>3.1479880000000002</v>
      </c>
      <c r="E250" s="98">
        <v>1.72027</v>
      </c>
      <c r="H250" s="178"/>
    </row>
    <row r="251" spans="1:8" s="114" customFormat="1">
      <c r="A251" s="114">
        <v>1985</v>
      </c>
      <c r="B251" s="98">
        <v>5.4379999999999988</v>
      </c>
      <c r="C251" s="98">
        <v>1.4988355999999998</v>
      </c>
      <c r="D251" s="98">
        <v>3.1742760000000003</v>
      </c>
      <c r="E251" s="98">
        <v>1.75871</v>
      </c>
      <c r="H251" s="178"/>
    </row>
    <row r="252" spans="1:8" s="114" customFormat="1">
      <c r="A252" s="114">
        <v>1986</v>
      </c>
      <c r="B252" s="98">
        <v>5.605999999999999</v>
      </c>
      <c r="C252" s="98">
        <v>1.5291869999999999</v>
      </c>
      <c r="D252" s="98">
        <v>3.1967480000000004</v>
      </c>
      <c r="E252" s="98">
        <v>1.7954600000000001</v>
      </c>
      <c r="H252" s="178"/>
    </row>
    <row r="253" spans="1:8" s="114" customFormat="1">
      <c r="A253" s="114">
        <v>1987</v>
      </c>
      <c r="B253" s="98">
        <v>5.75</v>
      </c>
      <c r="C253" s="98">
        <v>1.5147714999999999</v>
      </c>
      <c r="D253" s="98">
        <v>3.2156159999999998</v>
      </c>
      <c r="E253" s="98">
        <v>1.82985</v>
      </c>
      <c r="H253" s="178"/>
    </row>
    <row r="254" spans="1:8" s="114" customFormat="1">
      <c r="A254" s="114">
        <v>1988</v>
      </c>
      <c r="B254" s="98">
        <v>5.9630000000000001</v>
      </c>
      <c r="C254" s="98">
        <v>1.5141772999999998</v>
      </c>
      <c r="D254" s="98">
        <v>3.2308800000000004</v>
      </c>
      <c r="E254" s="98">
        <v>1.8592</v>
      </c>
      <c r="H254" s="178"/>
    </row>
    <row r="255" spans="1:8" s="114" customFormat="1">
      <c r="A255" s="114">
        <v>1989</v>
      </c>
      <c r="B255" s="98">
        <v>6.0940000000000003</v>
      </c>
      <c r="C255" s="98">
        <v>1.5312021000000002</v>
      </c>
      <c r="D255" s="98">
        <v>3.2425400000000004</v>
      </c>
      <c r="E255" s="98">
        <v>1.87975</v>
      </c>
      <c r="H255" s="178"/>
    </row>
    <row r="256" spans="1:8" s="114" customFormat="1">
      <c r="A256" s="114">
        <v>1990</v>
      </c>
      <c r="B256" s="98">
        <v>6.1210000000000004</v>
      </c>
      <c r="C256" s="98">
        <v>1.4442218</v>
      </c>
      <c r="D256" s="98">
        <v>3.2518680000000004</v>
      </c>
      <c r="E256" s="98">
        <v>1.89245</v>
      </c>
      <c r="H256" s="178"/>
    </row>
    <row r="257" spans="1:8" s="114" customFormat="1">
      <c r="A257" s="114">
        <v>1991</v>
      </c>
      <c r="B257" s="98">
        <v>6.1980000000000004</v>
      </c>
      <c r="C257" s="98">
        <v>1.6358689</v>
      </c>
      <c r="D257" s="98">
        <v>3.2614080000000003</v>
      </c>
      <c r="E257" s="98">
        <v>1.9008700000000001</v>
      </c>
      <c r="H257" s="178"/>
    </row>
    <row r="258" spans="1:8" s="114" customFormat="1">
      <c r="A258" s="114">
        <v>1992</v>
      </c>
      <c r="B258" s="98">
        <v>6.1360000000000001</v>
      </c>
      <c r="C258" s="98">
        <v>1.6820379000000001</v>
      </c>
      <c r="D258" s="98">
        <v>3.2734920000000001</v>
      </c>
      <c r="E258" s="98">
        <v>1.90893</v>
      </c>
      <c r="H258" s="178"/>
    </row>
    <row r="259" spans="1:8" s="114" customFormat="1">
      <c r="A259" s="114">
        <v>1993</v>
      </c>
      <c r="B259" s="98">
        <v>6.133</v>
      </c>
      <c r="C259" s="98">
        <v>1.5457908000000002</v>
      </c>
      <c r="D259" s="98">
        <v>3.2896040000000002</v>
      </c>
      <c r="E259" s="98">
        <v>1.92313</v>
      </c>
      <c r="H259" s="178"/>
    </row>
    <row r="260" spans="1:8" s="114" customFormat="1">
      <c r="A260" s="114">
        <v>1994</v>
      </c>
      <c r="B260" s="98">
        <v>6.2409999999999997</v>
      </c>
      <c r="C260" s="98">
        <v>1.5028060999999999</v>
      </c>
      <c r="D260" s="98">
        <v>3.3105920000000002</v>
      </c>
      <c r="E260" s="98">
        <v>1.9466000000000001</v>
      </c>
      <c r="H260" s="178"/>
    </row>
    <row r="261" spans="1:8" s="114" customFormat="1">
      <c r="A261" s="114">
        <v>1995</v>
      </c>
      <c r="B261" s="98">
        <v>6.3739999999999997</v>
      </c>
      <c r="C261" s="98">
        <v>1.4851805999999999</v>
      </c>
      <c r="D261" s="98">
        <v>3.3351839999999999</v>
      </c>
      <c r="E261" s="98">
        <v>1.97837</v>
      </c>
      <c r="H261" s="178"/>
    </row>
    <row r="262" spans="1:8" s="114" customFormat="1">
      <c r="A262" s="114">
        <v>1996</v>
      </c>
      <c r="B262" s="98">
        <v>6.524</v>
      </c>
      <c r="C262" s="98">
        <v>1.4693037</v>
      </c>
      <c r="D262" s="98">
        <v>3.361472</v>
      </c>
      <c r="E262" s="98">
        <v>2.0146700000000002</v>
      </c>
      <c r="H262" s="178"/>
    </row>
    <row r="263" spans="1:8" s="114" customFormat="1">
      <c r="A263" s="114">
        <v>1997</v>
      </c>
      <c r="B263" s="98">
        <v>6.6239999999999997</v>
      </c>
      <c r="C263" s="98">
        <v>1.4470632999999997</v>
      </c>
      <c r="D263" s="98">
        <v>3.3875480000000002</v>
      </c>
      <c r="E263" s="98">
        <v>2.0538500000000002</v>
      </c>
      <c r="H263" s="178"/>
    </row>
    <row r="264" spans="1:8" s="114" customFormat="1">
      <c r="A264" s="114">
        <v>1998</v>
      </c>
      <c r="B264" s="98">
        <v>6.61</v>
      </c>
      <c r="C264" s="98">
        <v>1.4343834</v>
      </c>
      <c r="D264" s="98">
        <v>3.4119280000000001</v>
      </c>
      <c r="E264" s="98">
        <v>2.0934499999999998</v>
      </c>
      <c r="H264" s="178"/>
    </row>
    <row r="265" spans="1:8" s="114" customFormat="1">
      <c r="A265" s="114">
        <v>1999</v>
      </c>
      <c r="B265" s="98">
        <v>6.5970000000000004</v>
      </c>
      <c r="C265" s="98">
        <v>1.3967125999999999</v>
      </c>
      <c r="D265" s="98">
        <v>3.4329160000000001</v>
      </c>
      <c r="E265" s="98">
        <v>2.1316700000000002</v>
      </c>
      <c r="H265" s="178"/>
    </row>
    <row r="266" spans="1:8" s="114" customFormat="1">
      <c r="A266" s="114">
        <v>2000</v>
      </c>
      <c r="B266" s="98">
        <v>6.7629999999999999</v>
      </c>
      <c r="C266" s="98">
        <v>1.4116820000000001</v>
      </c>
      <c r="D266" s="98">
        <v>3.4490280000000002</v>
      </c>
      <c r="E266" s="98">
        <v>2.1699000000000002</v>
      </c>
      <c r="H266" s="178"/>
    </row>
    <row r="267" spans="1:8" s="114" customFormat="1">
      <c r="A267" s="114">
        <v>2001</v>
      </c>
      <c r="B267" s="98">
        <v>6.9290000000000003</v>
      </c>
      <c r="C267" s="98">
        <v>1.2282910999999999</v>
      </c>
      <c r="D267" s="98">
        <v>3.4611120000000004</v>
      </c>
      <c r="E267" s="98">
        <v>2.20878</v>
      </c>
      <c r="H267" s="178"/>
    </row>
    <row r="268" spans="1:8" s="114" customFormat="1">
      <c r="A268" s="114">
        <v>2002</v>
      </c>
      <c r="B268" s="98">
        <v>6.9919999999999991</v>
      </c>
      <c r="C268" s="98">
        <v>1.0590755999999999</v>
      </c>
      <c r="D268" s="98">
        <v>3.4693800000000001</v>
      </c>
      <c r="E268" s="98">
        <v>2.2499099999999999</v>
      </c>
      <c r="H268" s="178"/>
    </row>
    <row r="269" spans="1:8" s="114" customFormat="1">
      <c r="A269" s="114">
        <v>2003</v>
      </c>
      <c r="B269" s="98">
        <v>7.4049999999999994</v>
      </c>
      <c r="C269" s="98">
        <v>1.0315677000000001</v>
      </c>
      <c r="D269" s="98">
        <v>3.4740440000000001</v>
      </c>
      <c r="E269" s="98">
        <v>2.2926099999999998</v>
      </c>
      <c r="H269" s="178"/>
    </row>
    <row r="270" spans="1:8" s="114" customFormat="1">
      <c r="A270" s="114">
        <v>2004</v>
      </c>
      <c r="B270" s="98">
        <v>7.7839999999999998</v>
      </c>
      <c r="C270" s="98">
        <v>1.0046558999999999</v>
      </c>
      <c r="D270" s="98">
        <v>3.4755280000000002</v>
      </c>
      <c r="E270" s="98">
        <v>2.3342399999999999</v>
      </c>
      <c r="H270" s="178"/>
    </row>
    <row r="271" spans="1:8" s="114" customFormat="1">
      <c r="A271" s="114">
        <v>2005</v>
      </c>
      <c r="B271" s="98">
        <v>8.0760000000000005</v>
      </c>
      <c r="C271" s="98">
        <v>0.99110750000000003</v>
      </c>
      <c r="D271" s="98"/>
      <c r="E271" s="98">
        <v>2.37296</v>
      </c>
    </row>
    <row r="272" spans="1:8" s="114" customFormat="1">
      <c r="A272" s="114">
        <v>2006</v>
      </c>
      <c r="B272" s="98">
        <v>8.3629999999999995</v>
      </c>
      <c r="C272" s="98">
        <v>0.99205259999999995</v>
      </c>
      <c r="D272" s="98"/>
      <c r="E272" s="98">
        <v>2.4077500000000001</v>
      </c>
    </row>
    <row r="273" spans="1:5" s="114" customFormat="1">
      <c r="A273" s="114">
        <v>2007</v>
      </c>
      <c r="B273" s="98">
        <v>8.532</v>
      </c>
      <c r="C273" s="98">
        <v>0.93969829999999999</v>
      </c>
      <c r="D273" s="98"/>
      <c r="E273" s="98">
        <v>2.4392499999999999</v>
      </c>
    </row>
    <row r="274" spans="1:5" s="114" customFormat="1">
      <c r="A274" s="114">
        <v>2008</v>
      </c>
      <c r="B274" s="98">
        <v>8.74</v>
      </c>
      <c r="C274" s="98">
        <v>0.92600470000000012</v>
      </c>
      <c r="D274" s="98"/>
      <c r="E274" s="98">
        <v>2.46868</v>
      </c>
    </row>
    <row r="275" spans="1:5" s="114" customFormat="1">
      <c r="A275" s="114">
        <v>2009</v>
      </c>
      <c r="B275" s="98">
        <v>8.6999999999999993</v>
      </c>
      <c r="C275" s="98">
        <v>0.86747760000000007</v>
      </c>
      <c r="D275" s="98"/>
      <c r="E275" s="98">
        <v>2.4980500000000001</v>
      </c>
    </row>
    <row r="276" spans="1:5" s="114" customFormat="1">
      <c r="A276" s="114">
        <v>2010</v>
      </c>
      <c r="B276" s="98">
        <v>9.14</v>
      </c>
      <c r="C276" s="98">
        <v>0.85464549999999995</v>
      </c>
      <c r="D276" s="98"/>
      <c r="E276" s="98">
        <v>2.5262199999999999</v>
      </c>
    </row>
    <row r="277" spans="1:5" s="114" customFormat="1">
      <c r="A277" s="114">
        <v>2011</v>
      </c>
      <c r="B277" s="98">
        <v>9.4489999999999998</v>
      </c>
      <c r="C277" s="98"/>
      <c r="D277" s="98"/>
      <c r="E277" s="98"/>
    </row>
    <row r="278" spans="1:5" s="114" customFormat="1">
      <c r="A278" s="114">
        <v>2012</v>
      </c>
      <c r="B278" s="98">
        <v>9.57502550596441</v>
      </c>
      <c r="C278" s="98"/>
      <c r="D278" s="98"/>
      <c r="E278" s="98"/>
    </row>
    <row r="279" spans="1:5" s="114" customFormat="1">
      <c r="A279" s="114">
        <v>2013</v>
      </c>
      <c r="B279" s="98">
        <v>9.7350339577255447</v>
      </c>
      <c r="C279" s="98"/>
      <c r="D279" s="98"/>
      <c r="E279" s="98"/>
    </row>
    <row r="280" spans="1:5" s="114" customFormat="1">
      <c r="A280" s="114">
        <v>2014</v>
      </c>
      <c r="B280" s="98">
        <v>9.7952113815963155</v>
      </c>
      <c r="C280" s="98"/>
      <c r="D280" s="98"/>
      <c r="E280" s="98"/>
    </row>
  </sheetData>
  <hyperlinks>
    <hyperlink ref="B11" r:id="rId1" display="The atmospheric CO2 growth rate (variable uncertainty averaging 0.18 PgC/yr during 1980-2011) is estimated directly from atmospheric CO2 concentration measurements, and provided by the US National Oceanic and Atmospheric Administration Earth System Resear"/>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Summary</vt:lpstr>
      <vt:lpstr>Global Carbon Budget</vt:lpstr>
      <vt:lpstr>Fossil Emissions by Fuel Type</vt:lpstr>
      <vt:lpstr>Land-Use Change Emissions</vt:lpstr>
      <vt:lpstr>Ocean Sink</vt:lpstr>
      <vt:lpstr>Terrestrial Sink</vt:lpstr>
      <vt:lpstr>Historical Budget</vt:lpstr>
    </vt:vector>
  </TitlesOfParts>
  <Company>UEA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Corinne Le Quere</dc:creator>
  <cp:lastModifiedBy>Róisín Moriarty</cp:lastModifiedBy>
  <cp:lastPrinted>2012-08-21T14:35:37Z</cp:lastPrinted>
  <dcterms:created xsi:type="dcterms:W3CDTF">2012-07-23T15:03:57Z</dcterms:created>
  <dcterms:modified xsi:type="dcterms:W3CDTF">2015-12-04T11:24:25Z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